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538" i="3" l="1"/>
  <c r="N538" i="3"/>
  <c r="O538" i="3"/>
  <c r="P538" i="3"/>
  <c r="BN538" i="3" s="1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BL540" i="3" s="1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M541" i="3"/>
  <c r="N541" i="3"/>
  <c r="BN541" i="3" s="1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L542" i="3"/>
  <c r="M543" i="3"/>
  <c r="N543" i="3"/>
  <c r="BN543" i="3" s="1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L544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N545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BL548" i="3" s="1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M549" i="3"/>
  <c r="N549" i="3"/>
  <c r="BN549" i="3" s="1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L550" i="3"/>
  <c r="M551" i="3"/>
  <c r="N551" i="3"/>
  <c r="BN551" i="3" s="1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L552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N553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BL556" i="3" s="1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M557" i="3"/>
  <c r="N557" i="3"/>
  <c r="BN557" i="3" s="1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L558" i="3"/>
  <c r="M559" i="3"/>
  <c r="N559" i="3"/>
  <c r="BN559" i="3" s="1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L560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N561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BL564" i="3" s="1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M565" i="3"/>
  <c r="N565" i="3"/>
  <c r="BN565" i="3" s="1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L566" i="3"/>
  <c r="M567" i="3"/>
  <c r="N567" i="3"/>
  <c r="BN567" i="3" s="1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L568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N569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BL572" i="3" s="1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M573" i="3"/>
  <c r="N573" i="3"/>
  <c r="BN573" i="3" s="1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L574" i="3"/>
  <c r="M575" i="3"/>
  <c r="N575" i="3"/>
  <c r="BN575" i="3" s="1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L576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N577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BL580" i="3" s="1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M581" i="3"/>
  <c r="N581" i="3"/>
  <c r="BN581" i="3" s="1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L582" i="3"/>
  <c r="M583" i="3"/>
  <c r="N583" i="3"/>
  <c r="BN583" i="3" s="1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L584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N585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BL588" i="3" s="1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M589" i="3"/>
  <c r="N589" i="3"/>
  <c r="BN589" i="3" s="1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L590" i="3"/>
  <c r="M591" i="3"/>
  <c r="N591" i="3"/>
  <c r="BN591" i="3" s="1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L592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N593" i="3"/>
  <c r="M594" i="3"/>
  <c r="N594" i="3"/>
  <c r="O594" i="3"/>
  <c r="P594" i="3"/>
  <c r="BK594" i="3" s="1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N594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BL595" i="3" s="1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N596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L599" i="3"/>
  <c r="M600" i="3"/>
  <c r="N600" i="3"/>
  <c r="BN600" i="3" s="1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L601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N602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BL603" i="3" s="1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N604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L607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N608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L609" i="3"/>
  <c r="M610" i="3"/>
  <c r="N610" i="3"/>
  <c r="O610" i="3"/>
  <c r="P610" i="3"/>
  <c r="Q610" i="3"/>
  <c r="R610" i="3"/>
  <c r="BN610" i="3" s="1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BL611" i="3" s="1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M612" i="3"/>
  <c r="N612" i="3"/>
  <c r="O612" i="3"/>
  <c r="P612" i="3"/>
  <c r="Q612" i="3"/>
  <c r="R612" i="3"/>
  <c r="S612" i="3"/>
  <c r="BM612" i="3" s="1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BJ612" i="3"/>
  <c r="BN612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BJ614" i="3"/>
  <c r="M615" i="3"/>
  <c r="BK615" i="3" s="1"/>
  <c r="N615" i="3"/>
  <c r="O615" i="3"/>
  <c r="P615" i="3"/>
  <c r="BN615" i="3" s="1"/>
  <c r="Q615" i="3"/>
  <c r="BJ615" i="3" s="1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L615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J616" i="3"/>
  <c r="BN616" i="3"/>
  <c r="M617" i="3"/>
  <c r="BN617" i="3" s="1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L617" i="3"/>
  <c r="M618" i="3"/>
  <c r="N618" i="3"/>
  <c r="BN618" i="3" s="1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J618" i="3"/>
  <c r="M619" i="3"/>
  <c r="BN619" i="3" s="1"/>
  <c r="N619" i="3"/>
  <c r="O619" i="3"/>
  <c r="P619" i="3"/>
  <c r="Q619" i="3"/>
  <c r="BJ619" i="3" s="1"/>
  <c r="R619" i="3"/>
  <c r="S619" i="3"/>
  <c r="T619" i="3"/>
  <c r="U619" i="3"/>
  <c r="V619" i="3"/>
  <c r="W619" i="3"/>
  <c r="X619" i="3"/>
  <c r="Y619" i="3"/>
  <c r="Z619" i="3"/>
  <c r="AA619" i="3"/>
  <c r="AB619" i="3"/>
  <c r="BL619" i="3" s="1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M620" i="3"/>
  <c r="N620" i="3"/>
  <c r="O620" i="3"/>
  <c r="BL620" i="3" s="1"/>
  <c r="P620" i="3"/>
  <c r="Q620" i="3"/>
  <c r="R620" i="3"/>
  <c r="S620" i="3"/>
  <c r="BM620" i="3" s="1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N620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M623" i="3"/>
  <c r="BN623" i="3" s="1"/>
  <c r="N623" i="3"/>
  <c r="O623" i="3"/>
  <c r="P623" i="3"/>
  <c r="Q623" i="3"/>
  <c r="BJ623" i="3" s="1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L623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N624" i="3"/>
  <c r="M625" i="3"/>
  <c r="BK625" i="3" s="1"/>
  <c r="N625" i="3"/>
  <c r="O625" i="3"/>
  <c r="P625" i="3"/>
  <c r="BN625" i="3" s="1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L625" i="3"/>
  <c r="M626" i="3"/>
  <c r="N626" i="3"/>
  <c r="BN626" i="3" s="1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M627" i="3"/>
  <c r="BN627" i="3" s="1"/>
  <c r="N627" i="3"/>
  <c r="O627" i="3"/>
  <c r="P627" i="3"/>
  <c r="Q627" i="3"/>
  <c r="BJ627" i="3" s="1"/>
  <c r="R627" i="3"/>
  <c r="S627" i="3"/>
  <c r="T627" i="3"/>
  <c r="U627" i="3"/>
  <c r="V627" i="3"/>
  <c r="W627" i="3"/>
  <c r="X627" i="3"/>
  <c r="Y627" i="3"/>
  <c r="Z627" i="3"/>
  <c r="AA627" i="3"/>
  <c r="AB627" i="3"/>
  <c r="BL627" i="3" s="1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M628" i="3"/>
  <c r="N628" i="3"/>
  <c r="O628" i="3"/>
  <c r="BL628" i="3" s="1"/>
  <c r="P628" i="3"/>
  <c r="Q628" i="3"/>
  <c r="R628" i="3"/>
  <c r="S628" i="3"/>
  <c r="BM628" i="3" s="1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N628" i="3"/>
  <c r="M629" i="3"/>
  <c r="N629" i="3"/>
  <c r="O629" i="3"/>
  <c r="P629" i="3"/>
  <c r="BN629" i="3" s="1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M631" i="3"/>
  <c r="BK631" i="3" s="1"/>
  <c r="N631" i="3"/>
  <c r="O631" i="3"/>
  <c r="P631" i="3"/>
  <c r="BN631" i="3" s="1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L631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N632" i="3"/>
  <c r="M633" i="3"/>
  <c r="BK633" i="3" s="1"/>
  <c r="N633" i="3"/>
  <c r="O633" i="3"/>
  <c r="P633" i="3"/>
  <c r="BN633" i="3" s="1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L633" i="3"/>
  <c r="M634" i="3"/>
  <c r="N634" i="3"/>
  <c r="BN634" i="3" s="1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BL635" i="3" s="1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M636" i="3"/>
  <c r="N636" i="3"/>
  <c r="O636" i="3"/>
  <c r="P636" i="3"/>
  <c r="Q636" i="3"/>
  <c r="R636" i="3"/>
  <c r="S636" i="3"/>
  <c r="BM636" i="3" s="1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N636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L639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N640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L641" i="3"/>
  <c r="M642" i="3"/>
  <c r="N642" i="3"/>
  <c r="BN642" i="3" s="1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BL643" i="3" s="1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N644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L647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N648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L649" i="3"/>
  <c r="M650" i="3"/>
  <c r="N650" i="3"/>
  <c r="BN650" i="3" s="1"/>
  <c r="O650" i="3"/>
  <c r="P650" i="3"/>
  <c r="Q650" i="3"/>
  <c r="R650" i="3"/>
  <c r="S650" i="3"/>
  <c r="T650" i="3"/>
  <c r="U650" i="3"/>
  <c r="V650" i="3"/>
  <c r="BK650" i="3" s="1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L650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M652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M654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M656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M658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M660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M662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M664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M666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M668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M670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M672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M674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M676" i="3"/>
  <c r="N676" i="3"/>
  <c r="O676" i="3"/>
  <c r="P676" i="3"/>
  <c r="Q676" i="3"/>
  <c r="R676" i="3"/>
  <c r="S676" i="3"/>
  <c r="T676" i="3"/>
  <c r="U676" i="3"/>
  <c r="BM676" i="3" s="1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K676" i="3"/>
  <c r="M677" i="3"/>
  <c r="N677" i="3"/>
  <c r="O677" i="3"/>
  <c r="P677" i="3"/>
  <c r="Q677" i="3"/>
  <c r="R677" i="3"/>
  <c r="S677" i="3"/>
  <c r="BK677" i="3" s="1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M677" i="3"/>
  <c r="M678" i="3"/>
  <c r="N678" i="3"/>
  <c r="O678" i="3"/>
  <c r="BN678" i="3" s="1"/>
  <c r="P678" i="3"/>
  <c r="Q678" i="3"/>
  <c r="R678" i="3"/>
  <c r="S678" i="3"/>
  <c r="BM678" i="3" s="1"/>
  <c r="T678" i="3"/>
  <c r="U678" i="3"/>
  <c r="V678" i="3"/>
  <c r="W678" i="3"/>
  <c r="BJ678" i="3" s="1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K678" i="3"/>
  <c r="BL678" i="3"/>
  <c r="M679" i="3"/>
  <c r="BK679" i="3" s="1"/>
  <c r="N679" i="3"/>
  <c r="O679" i="3"/>
  <c r="P679" i="3"/>
  <c r="Q679" i="3"/>
  <c r="R679" i="3"/>
  <c r="BL679" i="3" s="1"/>
  <c r="S679" i="3"/>
  <c r="T679" i="3"/>
  <c r="U679" i="3"/>
  <c r="V679" i="3"/>
  <c r="BM679" i="3" s="1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N679" i="3"/>
  <c r="M680" i="3"/>
  <c r="N680" i="3"/>
  <c r="O680" i="3"/>
  <c r="BN680" i="3" s="1"/>
  <c r="P680" i="3"/>
  <c r="BK680" i="3" s="1"/>
  <c r="Q680" i="3"/>
  <c r="R680" i="3"/>
  <c r="S680" i="3"/>
  <c r="BM680" i="3" s="1"/>
  <c r="T680" i="3"/>
  <c r="BJ680" i="3" s="1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L680" i="3"/>
  <c r="M681" i="3"/>
  <c r="BK681" i="3" s="1"/>
  <c r="N681" i="3"/>
  <c r="O681" i="3"/>
  <c r="P681" i="3"/>
  <c r="Q681" i="3"/>
  <c r="R681" i="3"/>
  <c r="BL681" i="3" s="1"/>
  <c r="S681" i="3"/>
  <c r="T681" i="3"/>
  <c r="U681" i="3"/>
  <c r="V681" i="3"/>
  <c r="BM681" i="3" s="1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N681" i="3"/>
  <c r="M682" i="3"/>
  <c r="N682" i="3"/>
  <c r="O682" i="3"/>
  <c r="BN682" i="3" s="1"/>
  <c r="P682" i="3"/>
  <c r="BK682" i="3" s="1"/>
  <c r="Q682" i="3"/>
  <c r="R682" i="3"/>
  <c r="S682" i="3"/>
  <c r="BM682" i="3" s="1"/>
  <c r="T682" i="3"/>
  <c r="BJ682" i="3" s="1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L682" i="3"/>
  <c r="M683" i="3"/>
  <c r="BK683" i="3" s="1"/>
  <c r="N683" i="3"/>
  <c r="O683" i="3"/>
  <c r="P683" i="3"/>
  <c r="Q683" i="3"/>
  <c r="R683" i="3"/>
  <c r="BL683" i="3" s="1"/>
  <c r="S683" i="3"/>
  <c r="T683" i="3"/>
  <c r="U683" i="3"/>
  <c r="V683" i="3"/>
  <c r="BM683" i="3" s="1"/>
  <c r="W683" i="3"/>
  <c r="X683" i="3"/>
  <c r="Y683" i="3"/>
  <c r="Z683" i="3"/>
  <c r="AA683" i="3"/>
  <c r="AB683" i="3"/>
  <c r="AC683" i="3"/>
  <c r="AD683" i="3"/>
  <c r="BJ683" i="3" s="1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N683" i="3"/>
  <c r="M684" i="3"/>
  <c r="N684" i="3"/>
  <c r="O684" i="3"/>
  <c r="BN684" i="3" s="1"/>
  <c r="P684" i="3"/>
  <c r="BK684" i="3" s="1"/>
  <c r="Q684" i="3"/>
  <c r="R684" i="3"/>
  <c r="S684" i="3"/>
  <c r="BM684" i="3" s="1"/>
  <c r="T684" i="3"/>
  <c r="BJ684" i="3" s="1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L684" i="3"/>
  <c r="M685" i="3"/>
  <c r="BK685" i="3" s="1"/>
  <c r="N685" i="3"/>
  <c r="O685" i="3"/>
  <c r="P685" i="3"/>
  <c r="Q685" i="3"/>
  <c r="R685" i="3"/>
  <c r="BL685" i="3" s="1"/>
  <c r="S685" i="3"/>
  <c r="T685" i="3"/>
  <c r="U685" i="3"/>
  <c r="V685" i="3"/>
  <c r="BM685" i="3" s="1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N685" i="3"/>
  <c r="M686" i="3"/>
  <c r="N686" i="3"/>
  <c r="O686" i="3"/>
  <c r="BN686" i="3" s="1"/>
  <c r="P686" i="3"/>
  <c r="BK686" i="3" s="1"/>
  <c r="Q686" i="3"/>
  <c r="R686" i="3"/>
  <c r="S686" i="3"/>
  <c r="BM686" i="3" s="1"/>
  <c r="T686" i="3"/>
  <c r="BJ686" i="3" s="1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L686" i="3"/>
  <c r="M687" i="3"/>
  <c r="BK687" i="3" s="1"/>
  <c r="N687" i="3"/>
  <c r="O687" i="3"/>
  <c r="P687" i="3"/>
  <c r="Q687" i="3"/>
  <c r="R687" i="3"/>
  <c r="BL687" i="3" s="1"/>
  <c r="S687" i="3"/>
  <c r="T687" i="3"/>
  <c r="U687" i="3"/>
  <c r="V687" i="3"/>
  <c r="BM687" i="3" s="1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N687" i="3"/>
  <c r="M688" i="3"/>
  <c r="N688" i="3"/>
  <c r="O688" i="3"/>
  <c r="BN688" i="3" s="1"/>
  <c r="P688" i="3"/>
  <c r="BK688" i="3" s="1"/>
  <c r="Q688" i="3"/>
  <c r="R688" i="3"/>
  <c r="S688" i="3"/>
  <c r="BM688" i="3" s="1"/>
  <c r="T688" i="3"/>
  <c r="BJ688" i="3" s="1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L688" i="3"/>
  <c r="M689" i="3"/>
  <c r="BK689" i="3" s="1"/>
  <c r="N689" i="3"/>
  <c r="O689" i="3"/>
  <c r="P689" i="3"/>
  <c r="Q689" i="3"/>
  <c r="R689" i="3"/>
  <c r="BL689" i="3" s="1"/>
  <c r="S689" i="3"/>
  <c r="T689" i="3"/>
  <c r="U689" i="3"/>
  <c r="V689" i="3"/>
  <c r="BM689" i="3" s="1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N689" i="3"/>
  <c r="M690" i="3"/>
  <c r="N690" i="3"/>
  <c r="O690" i="3"/>
  <c r="BN690" i="3" s="1"/>
  <c r="P690" i="3"/>
  <c r="BK690" i="3" s="1"/>
  <c r="Q690" i="3"/>
  <c r="R690" i="3"/>
  <c r="S690" i="3"/>
  <c r="BM690" i="3" s="1"/>
  <c r="T690" i="3"/>
  <c r="BJ690" i="3" s="1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L690" i="3"/>
  <c r="M691" i="3"/>
  <c r="BK691" i="3" s="1"/>
  <c r="N691" i="3"/>
  <c r="O691" i="3"/>
  <c r="P691" i="3"/>
  <c r="Q691" i="3"/>
  <c r="R691" i="3"/>
  <c r="BL691" i="3" s="1"/>
  <c r="S691" i="3"/>
  <c r="T691" i="3"/>
  <c r="U691" i="3"/>
  <c r="V691" i="3"/>
  <c r="BM691" i="3" s="1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N691" i="3"/>
  <c r="M692" i="3"/>
  <c r="N692" i="3"/>
  <c r="O692" i="3"/>
  <c r="BN692" i="3" s="1"/>
  <c r="P692" i="3"/>
  <c r="BK692" i="3" s="1"/>
  <c r="Q692" i="3"/>
  <c r="R692" i="3"/>
  <c r="S692" i="3"/>
  <c r="BM692" i="3" s="1"/>
  <c r="T692" i="3"/>
  <c r="BJ692" i="3" s="1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L692" i="3"/>
  <c r="M693" i="3"/>
  <c r="BK693" i="3" s="1"/>
  <c r="N693" i="3"/>
  <c r="O693" i="3"/>
  <c r="P693" i="3"/>
  <c r="Q693" i="3"/>
  <c r="R693" i="3"/>
  <c r="BL693" i="3" s="1"/>
  <c r="S693" i="3"/>
  <c r="T693" i="3"/>
  <c r="U693" i="3"/>
  <c r="V693" i="3"/>
  <c r="BM693" i="3" s="1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N693" i="3"/>
  <c r="M694" i="3"/>
  <c r="N694" i="3"/>
  <c r="O694" i="3"/>
  <c r="BN694" i="3" s="1"/>
  <c r="P694" i="3"/>
  <c r="BK694" i="3" s="1"/>
  <c r="Q694" i="3"/>
  <c r="R694" i="3"/>
  <c r="S694" i="3"/>
  <c r="BM694" i="3" s="1"/>
  <c r="T694" i="3"/>
  <c r="BJ694" i="3" s="1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L694" i="3"/>
  <c r="M695" i="3"/>
  <c r="BK695" i="3" s="1"/>
  <c r="N695" i="3"/>
  <c r="O695" i="3"/>
  <c r="P695" i="3"/>
  <c r="Q695" i="3"/>
  <c r="R695" i="3"/>
  <c r="BL695" i="3" s="1"/>
  <c r="S695" i="3"/>
  <c r="T695" i="3"/>
  <c r="U695" i="3"/>
  <c r="V695" i="3"/>
  <c r="BM695" i="3" s="1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N695" i="3"/>
  <c r="M696" i="3"/>
  <c r="N696" i="3"/>
  <c r="O696" i="3"/>
  <c r="BN696" i="3" s="1"/>
  <c r="P696" i="3"/>
  <c r="BK696" i="3" s="1"/>
  <c r="Q696" i="3"/>
  <c r="R696" i="3"/>
  <c r="S696" i="3"/>
  <c r="BM696" i="3" s="1"/>
  <c r="T696" i="3"/>
  <c r="BJ696" i="3" s="1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L696" i="3"/>
  <c r="M697" i="3"/>
  <c r="BK697" i="3" s="1"/>
  <c r="N697" i="3"/>
  <c r="O697" i="3"/>
  <c r="P697" i="3"/>
  <c r="Q697" i="3"/>
  <c r="R697" i="3"/>
  <c r="BL697" i="3" s="1"/>
  <c r="S697" i="3"/>
  <c r="T697" i="3"/>
  <c r="U697" i="3"/>
  <c r="V697" i="3"/>
  <c r="BM697" i="3" s="1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N697" i="3"/>
  <c r="M698" i="3"/>
  <c r="N698" i="3"/>
  <c r="O698" i="3"/>
  <c r="BN698" i="3" s="1"/>
  <c r="P698" i="3"/>
  <c r="BK698" i="3" s="1"/>
  <c r="Q698" i="3"/>
  <c r="R698" i="3"/>
  <c r="S698" i="3"/>
  <c r="BM698" i="3" s="1"/>
  <c r="T698" i="3"/>
  <c r="BJ698" i="3" s="1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L698" i="3"/>
  <c r="M699" i="3"/>
  <c r="BK699" i="3" s="1"/>
  <c r="N699" i="3"/>
  <c r="O699" i="3"/>
  <c r="P699" i="3"/>
  <c r="Q699" i="3"/>
  <c r="R699" i="3"/>
  <c r="BL699" i="3" s="1"/>
  <c r="S699" i="3"/>
  <c r="T699" i="3"/>
  <c r="U699" i="3"/>
  <c r="V699" i="3"/>
  <c r="BM699" i="3" s="1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N699" i="3"/>
  <c r="M700" i="3"/>
  <c r="N700" i="3"/>
  <c r="O700" i="3"/>
  <c r="BN700" i="3" s="1"/>
  <c r="P700" i="3"/>
  <c r="BK700" i="3" s="1"/>
  <c r="Q700" i="3"/>
  <c r="R700" i="3"/>
  <c r="S700" i="3"/>
  <c r="BM700" i="3" s="1"/>
  <c r="T700" i="3"/>
  <c r="BJ700" i="3" s="1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L700" i="3"/>
  <c r="M701" i="3"/>
  <c r="BK701" i="3" s="1"/>
  <c r="N701" i="3"/>
  <c r="O701" i="3"/>
  <c r="P701" i="3"/>
  <c r="Q701" i="3"/>
  <c r="R701" i="3"/>
  <c r="BL701" i="3" s="1"/>
  <c r="S701" i="3"/>
  <c r="T701" i="3"/>
  <c r="U701" i="3"/>
  <c r="V701" i="3"/>
  <c r="BM701" i="3" s="1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N701" i="3"/>
  <c r="M702" i="3"/>
  <c r="N702" i="3"/>
  <c r="O702" i="3"/>
  <c r="BN702" i="3" s="1"/>
  <c r="P702" i="3"/>
  <c r="BK702" i="3" s="1"/>
  <c r="Q702" i="3"/>
  <c r="R702" i="3"/>
  <c r="S702" i="3"/>
  <c r="BM702" i="3" s="1"/>
  <c r="T702" i="3"/>
  <c r="BJ702" i="3" s="1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L702" i="3"/>
  <c r="M703" i="3"/>
  <c r="BK703" i="3" s="1"/>
  <c r="N703" i="3"/>
  <c r="O703" i="3"/>
  <c r="P703" i="3"/>
  <c r="Q703" i="3"/>
  <c r="R703" i="3"/>
  <c r="BL703" i="3" s="1"/>
  <c r="S703" i="3"/>
  <c r="T703" i="3"/>
  <c r="U703" i="3"/>
  <c r="V703" i="3"/>
  <c r="BM703" i="3" s="1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N703" i="3"/>
  <c r="M704" i="3"/>
  <c r="N704" i="3"/>
  <c r="O704" i="3"/>
  <c r="BN704" i="3" s="1"/>
  <c r="P704" i="3"/>
  <c r="BK704" i="3" s="1"/>
  <c r="Q704" i="3"/>
  <c r="R704" i="3"/>
  <c r="S704" i="3"/>
  <c r="BM704" i="3" s="1"/>
  <c r="T704" i="3"/>
  <c r="BJ704" i="3" s="1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L704" i="3"/>
  <c r="M705" i="3"/>
  <c r="BK705" i="3" s="1"/>
  <c r="N705" i="3"/>
  <c r="O705" i="3"/>
  <c r="P705" i="3"/>
  <c r="Q705" i="3"/>
  <c r="R705" i="3"/>
  <c r="BL705" i="3" s="1"/>
  <c r="S705" i="3"/>
  <c r="T705" i="3"/>
  <c r="U705" i="3"/>
  <c r="V705" i="3"/>
  <c r="BM705" i="3" s="1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N705" i="3"/>
  <c r="M706" i="3"/>
  <c r="N706" i="3"/>
  <c r="O706" i="3"/>
  <c r="BN706" i="3" s="1"/>
  <c r="P706" i="3"/>
  <c r="BK706" i="3" s="1"/>
  <c r="Q706" i="3"/>
  <c r="R706" i="3"/>
  <c r="S706" i="3"/>
  <c r="BM706" i="3" s="1"/>
  <c r="T706" i="3"/>
  <c r="BJ706" i="3" s="1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L706" i="3"/>
  <c r="M707" i="3"/>
  <c r="BK707" i="3" s="1"/>
  <c r="N707" i="3"/>
  <c r="O707" i="3"/>
  <c r="P707" i="3"/>
  <c r="Q707" i="3"/>
  <c r="R707" i="3"/>
  <c r="BL707" i="3" s="1"/>
  <c r="S707" i="3"/>
  <c r="T707" i="3"/>
  <c r="U707" i="3"/>
  <c r="V707" i="3"/>
  <c r="BM707" i="3" s="1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N707" i="3"/>
  <c r="M708" i="3"/>
  <c r="N708" i="3"/>
  <c r="O708" i="3"/>
  <c r="BN708" i="3" s="1"/>
  <c r="P708" i="3"/>
  <c r="BK708" i="3" s="1"/>
  <c r="Q708" i="3"/>
  <c r="R708" i="3"/>
  <c r="S708" i="3"/>
  <c r="BM708" i="3" s="1"/>
  <c r="T708" i="3"/>
  <c r="BJ708" i="3" s="1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L708" i="3"/>
  <c r="M709" i="3"/>
  <c r="BK709" i="3" s="1"/>
  <c r="N709" i="3"/>
  <c r="O709" i="3"/>
  <c r="P709" i="3"/>
  <c r="Q709" i="3"/>
  <c r="R709" i="3"/>
  <c r="BL709" i="3" s="1"/>
  <c r="S709" i="3"/>
  <c r="T709" i="3"/>
  <c r="U709" i="3"/>
  <c r="V709" i="3"/>
  <c r="BM709" i="3" s="1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N709" i="3"/>
  <c r="M710" i="3"/>
  <c r="N710" i="3"/>
  <c r="O710" i="3"/>
  <c r="BN710" i="3" s="1"/>
  <c r="P710" i="3"/>
  <c r="BK710" i="3" s="1"/>
  <c r="Q710" i="3"/>
  <c r="R710" i="3"/>
  <c r="S710" i="3"/>
  <c r="BM710" i="3" s="1"/>
  <c r="T710" i="3"/>
  <c r="BJ710" i="3" s="1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L710" i="3"/>
  <c r="M711" i="3"/>
  <c r="BK711" i="3" s="1"/>
  <c r="N711" i="3"/>
  <c r="O711" i="3"/>
  <c r="P711" i="3"/>
  <c r="Q711" i="3"/>
  <c r="R711" i="3"/>
  <c r="BL711" i="3" s="1"/>
  <c r="S711" i="3"/>
  <c r="T711" i="3"/>
  <c r="U711" i="3"/>
  <c r="V711" i="3"/>
  <c r="BM711" i="3" s="1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N711" i="3"/>
  <c r="M712" i="3"/>
  <c r="N712" i="3"/>
  <c r="O712" i="3"/>
  <c r="BN712" i="3" s="1"/>
  <c r="P712" i="3"/>
  <c r="BK712" i="3" s="1"/>
  <c r="Q712" i="3"/>
  <c r="R712" i="3"/>
  <c r="S712" i="3"/>
  <c r="BM712" i="3" s="1"/>
  <c r="T712" i="3"/>
  <c r="BJ712" i="3" s="1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L712" i="3"/>
  <c r="M713" i="3"/>
  <c r="BK713" i="3" s="1"/>
  <c r="N713" i="3"/>
  <c r="O713" i="3"/>
  <c r="P713" i="3"/>
  <c r="Q713" i="3"/>
  <c r="R713" i="3"/>
  <c r="BL713" i="3" s="1"/>
  <c r="S713" i="3"/>
  <c r="T713" i="3"/>
  <c r="U713" i="3"/>
  <c r="V713" i="3"/>
  <c r="BM713" i="3" s="1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N713" i="3"/>
  <c r="M714" i="3"/>
  <c r="N714" i="3"/>
  <c r="O714" i="3"/>
  <c r="BN714" i="3" s="1"/>
  <c r="P714" i="3"/>
  <c r="BK714" i="3" s="1"/>
  <c r="Q714" i="3"/>
  <c r="R714" i="3"/>
  <c r="S714" i="3"/>
  <c r="BM714" i="3" s="1"/>
  <c r="T714" i="3"/>
  <c r="BJ714" i="3" s="1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L714" i="3"/>
  <c r="M715" i="3"/>
  <c r="BK715" i="3" s="1"/>
  <c r="N715" i="3"/>
  <c r="O715" i="3"/>
  <c r="P715" i="3"/>
  <c r="Q715" i="3"/>
  <c r="R715" i="3"/>
  <c r="BL715" i="3" s="1"/>
  <c r="S715" i="3"/>
  <c r="T715" i="3"/>
  <c r="U715" i="3"/>
  <c r="V715" i="3"/>
  <c r="BM715" i="3" s="1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N715" i="3"/>
  <c r="M716" i="3"/>
  <c r="N716" i="3"/>
  <c r="O716" i="3"/>
  <c r="BN716" i="3" s="1"/>
  <c r="P716" i="3"/>
  <c r="BK716" i="3" s="1"/>
  <c r="Q716" i="3"/>
  <c r="R716" i="3"/>
  <c r="S716" i="3"/>
  <c r="BM716" i="3" s="1"/>
  <c r="T716" i="3"/>
  <c r="BJ716" i="3" s="1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L716" i="3"/>
  <c r="M717" i="3"/>
  <c r="BK717" i="3" s="1"/>
  <c r="N717" i="3"/>
  <c r="O717" i="3"/>
  <c r="P717" i="3"/>
  <c r="Q717" i="3"/>
  <c r="R717" i="3"/>
  <c r="BL717" i="3" s="1"/>
  <c r="S717" i="3"/>
  <c r="T717" i="3"/>
  <c r="U717" i="3"/>
  <c r="V717" i="3"/>
  <c r="BM717" i="3" s="1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N717" i="3"/>
  <c r="M718" i="3"/>
  <c r="N718" i="3"/>
  <c r="O718" i="3"/>
  <c r="BN718" i="3" s="1"/>
  <c r="P718" i="3"/>
  <c r="BK718" i="3" s="1"/>
  <c r="Q718" i="3"/>
  <c r="R718" i="3"/>
  <c r="S718" i="3"/>
  <c r="BM718" i="3" s="1"/>
  <c r="T718" i="3"/>
  <c r="BJ718" i="3" s="1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L718" i="3"/>
  <c r="M719" i="3"/>
  <c r="BK719" i="3" s="1"/>
  <c r="N719" i="3"/>
  <c r="O719" i="3"/>
  <c r="P719" i="3"/>
  <c r="Q719" i="3"/>
  <c r="R719" i="3"/>
  <c r="BL719" i="3" s="1"/>
  <c r="S719" i="3"/>
  <c r="T719" i="3"/>
  <c r="U719" i="3"/>
  <c r="V719" i="3"/>
  <c r="BM719" i="3" s="1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N719" i="3"/>
  <c r="M720" i="3"/>
  <c r="N720" i="3"/>
  <c r="O720" i="3"/>
  <c r="BN720" i="3" s="1"/>
  <c r="P720" i="3"/>
  <c r="BK720" i="3" s="1"/>
  <c r="Q720" i="3"/>
  <c r="R720" i="3"/>
  <c r="S720" i="3"/>
  <c r="BM720" i="3" s="1"/>
  <c r="T720" i="3"/>
  <c r="BJ720" i="3" s="1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L720" i="3"/>
  <c r="M721" i="3"/>
  <c r="BK721" i="3" s="1"/>
  <c r="N721" i="3"/>
  <c r="O721" i="3"/>
  <c r="P721" i="3"/>
  <c r="Q721" i="3"/>
  <c r="R721" i="3"/>
  <c r="BL721" i="3" s="1"/>
  <c r="S721" i="3"/>
  <c r="T721" i="3"/>
  <c r="U721" i="3"/>
  <c r="V721" i="3"/>
  <c r="BM721" i="3" s="1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N721" i="3"/>
  <c r="M722" i="3"/>
  <c r="N722" i="3"/>
  <c r="O722" i="3"/>
  <c r="BN722" i="3" s="1"/>
  <c r="P722" i="3"/>
  <c r="BK722" i="3" s="1"/>
  <c r="Q722" i="3"/>
  <c r="R722" i="3"/>
  <c r="S722" i="3"/>
  <c r="BM722" i="3" s="1"/>
  <c r="T722" i="3"/>
  <c r="BJ722" i="3" s="1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L722" i="3"/>
  <c r="M723" i="3"/>
  <c r="BK723" i="3" s="1"/>
  <c r="N723" i="3"/>
  <c r="O723" i="3"/>
  <c r="P723" i="3"/>
  <c r="Q723" i="3"/>
  <c r="R723" i="3"/>
  <c r="BL723" i="3" s="1"/>
  <c r="S723" i="3"/>
  <c r="T723" i="3"/>
  <c r="U723" i="3"/>
  <c r="V723" i="3"/>
  <c r="BM723" i="3" s="1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Z723" i="3"/>
  <c r="BA723" i="3"/>
  <c r="BB723" i="3"/>
  <c r="BC723" i="3"/>
  <c r="BD723" i="3"/>
  <c r="BE723" i="3"/>
  <c r="BF723" i="3"/>
  <c r="BG723" i="3"/>
  <c r="BH723" i="3"/>
  <c r="BI723" i="3"/>
  <c r="BJ723" i="3"/>
  <c r="BN723" i="3"/>
  <c r="M724" i="3"/>
  <c r="N724" i="3"/>
  <c r="O724" i="3"/>
  <c r="BN724" i="3" s="1"/>
  <c r="P724" i="3"/>
  <c r="BK724" i="3" s="1"/>
  <c r="Q724" i="3"/>
  <c r="R724" i="3"/>
  <c r="S724" i="3"/>
  <c r="BM724" i="3" s="1"/>
  <c r="T724" i="3"/>
  <c r="BJ724" i="3" s="1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Z724" i="3"/>
  <c r="BA724" i="3"/>
  <c r="BB724" i="3"/>
  <c r="BC724" i="3"/>
  <c r="BD724" i="3"/>
  <c r="BE724" i="3"/>
  <c r="BF724" i="3"/>
  <c r="BG724" i="3"/>
  <c r="BH724" i="3"/>
  <c r="BI724" i="3"/>
  <c r="BL724" i="3"/>
  <c r="M725" i="3"/>
  <c r="BK725" i="3" s="1"/>
  <c r="N725" i="3"/>
  <c r="O725" i="3"/>
  <c r="P725" i="3"/>
  <c r="Q725" i="3"/>
  <c r="R725" i="3"/>
  <c r="BL725" i="3" s="1"/>
  <c r="S725" i="3"/>
  <c r="T725" i="3"/>
  <c r="U725" i="3"/>
  <c r="V725" i="3"/>
  <c r="BM725" i="3" s="1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Z725" i="3"/>
  <c r="BA725" i="3"/>
  <c r="BB725" i="3"/>
  <c r="BC725" i="3"/>
  <c r="BD725" i="3"/>
  <c r="BE725" i="3"/>
  <c r="BF725" i="3"/>
  <c r="BG725" i="3"/>
  <c r="BH725" i="3"/>
  <c r="BI725" i="3"/>
  <c r="BJ725" i="3"/>
  <c r="BN725" i="3"/>
  <c r="M726" i="3"/>
  <c r="N726" i="3"/>
  <c r="O726" i="3"/>
  <c r="BN726" i="3" s="1"/>
  <c r="P726" i="3"/>
  <c r="BK726" i="3" s="1"/>
  <c r="Q726" i="3"/>
  <c r="R726" i="3"/>
  <c r="S726" i="3"/>
  <c r="BM726" i="3" s="1"/>
  <c r="T726" i="3"/>
  <c r="BJ726" i="3" s="1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Z726" i="3"/>
  <c r="BA726" i="3"/>
  <c r="BB726" i="3"/>
  <c r="BC726" i="3"/>
  <c r="BD726" i="3"/>
  <c r="BE726" i="3"/>
  <c r="BF726" i="3"/>
  <c r="BG726" i="3"/>
  <c r="BH726" i="3"/>
  <c r="BI726" i="3"/>
  <c r="BL726" i="3"/>
  <c r="M727" i="3"/>
  <c r="BK727" i="3" s="1"/>
  <c r="N727" i="3"/>
  <c r="O727" i="3"/>
  <c r="P727" i="3"/>
  <c r="Q727" i="3"/>
  <c r="R727" i="3"/>
  <c r="BL727" i="3" s="1"/>
  <c r="S727" i="3"/>
  <c r="T727" i="3"/>
  <c r="U727" i="3"/>
  <c r="V727" i="3"/>
  <c r="BM727" i="3" s="1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Z727" i="3"/>
  <c r="BA727" i="3"/>
  <c r="BB727" i="3"/>
  <c r="BC727" i="3"/>
  <c r="BD727" i="3"/>
  <c r="BE727" i="3"/>
  <c r="BF727" i="3"/>
  <c r="BG727" i="3"/>
  <c r="BH727" i="3"/>
  <c r="BI727" i="3"/>
  <c r="BJ727" i="3"/>
  <c r="BN727" i="3"/>
  <c r="E538" i="3"/>
  <c r="F538" i="3"/>
  <c r="G538" i="3"/>
  <c r="H538" i="3"/>
  <c r="I538" i="3"/>
  <c r="J538" i="3"/>
  <c r="K538" i="3"/>
  <c r="L538" i="3"/>
  <c r="E539" i="3"/>
  <c r="K539" i="3" s="1"/>
  <c r="F539" i="3"/>
  <c r="G539" i="3"/>
  <c r="H539" i="3"/>
  <c r="L539" i="3" s="1"/>
  <c r="I539" i="3"/>
  <c r="J539" i="3"/>
  <c r="E540" i="3"/>
  <c r="K540" i="3" s="1"/>
  <c r="F540" i="3"/>
  <c r="G540" i="3"/>
  <c r="H540" i="3"/>
  <c r="L540" i="3" s="1"/>
  <c r="I540" i="3"/>
  <c r="J540" i="3"/>
  <c r="E541" i="3"/>
  <c r="K541" i="3" s="1"/>
  <c r="F541" i="3"/>
  <c r="G541" i="3"/>
  <c r="H541" i="3"/>
  <c r="L541" i="3" s="1"/>
  <c r="I541" i="3"/>
  <c r="J541" i="3"/>
  <c r="E542" i="3"/>
  <c r="K542" i="3" s="1"/>
  <c r="F542" i="3"/>
  <c r="G542" i="3"/>
  <c r="H542" i="3"/>
  <c r="I542" i="3"/>
  <c r="J542" i="3"/>
  <c r="L542" i="3"/>
  <c r="E543" i="3"/>
  <c r="K543" i="3" s="1"/>
  <c r="F543" i="3"/>
  <c r="G543" i="3"/>
  <c r="H543" i="3"/>
  <c r="L543" i="3" s="1"/>
  <c r="I543" i="3"/>
  <c r="J543" i="3"/>
  <c r="E544" i="3"/>
  <c r="K544" i="3" s="1"/>
  <c r="F544" i="3"/>
  <c r="G544" i="3"/>
  <c r="H544" i="3"/>
  <c r="L544" i="3" s="1"/>
  <c r="I544" i="3"/>
  <c r="J544" i="3"/>
  <c r="E545" i="3"/>
  <c r="K545" i="3" s="1"/>
  <c r="F545" i="3"/>
  <c r="G545" i="3"/>
  <c r="H545" i="3"/>
  <c r="L545" i="3" s="1"/>
  <c r="I545" i="3"/>
  <c r="J545" i="3"/>
  <c r="E546" i="3"/>
  <c r="K546" i="3" s="1"/>
  <c r="F546" i="3"/>
  <c r="G546" i="3"/>
  <c r="H546" i="3"/>
  <c r="I546" i="3"/>
  <c r="J546" i="3"/>
  <c r="L546" i="3"/>
  <c r="E547" i="3"/>
  <c r="K547" i="3" s="1"/>
  <c r="F547" i="3"/>
  <c r="G547" i="3"/>
  <c r="H547" i="3"/>
  <c r="L547" i="3" s="1"/>
  <c r="I547" i="3"/>
  <c r="J547" i="3"/>
  <c r="E548" i="3"/>
  <c r="K548" i="3" s="1"/>
  <c r="F548" i="3"/>
  <c r="G548" i="3"/>
  <c r="H548" i="3"/>
  <c r="L548" i="3" s="1"/>
  <c r="I548" i="3"/>
  <c r="J548" i="3"/>
  <c r="E549" i="3"/>
  <c r="K549" i="3" s="1"/>
  <c r="F549" i="3"/>
  <c r="G549" i="3"/>
  <c r="H549" i="3"/>
  <c r="L549" i="3" s="1"/>
  <c r="I549" i="3"/>
  <c r="J549" i="3"/>
  <c r="E550" i="3"/>
  <c r="K550" i="3" s="1"/>
  <c r="F550" i="3"/>
  <c r="G550" i="3"/>
  <c r="H550" i="3"/>
  <c r="I550" i="3"/>
  <c r="J550" i="3"/>
  <c r="L550" i="3"/>
  <c r="E551" i="3"/>
  <c r="K551" i="3" s="1"/>
  <c r="F551" i="3"/>
  <c r="G551" i="3"/>
  <c r="H551" i="3"/>
  <c r="L551" i="3" s="1"/>
  <c r="I551" i="3"/>
  <c r="J551" i="3"/>
  <c r="E552" i="3"/>
  <c r="K552" i="3" s="1"/>
  <c r="F552" i="3"/>
  <c r="G552" i="3"/>
  <c r="H552" i="3"/>
  <c r="L552" i="3" s="1"/>
  <c r="I552" i="3"/>
  <c r="J552" i="3"/>
  <c r="E553" i="3"/>
  <c r="K553" i="3" s="1"/>
  <c r="F553" i="3"/>
  <c r="G553" i="3"/>
  <c r="H553" i="3"/>
  <c r="L553" i="3" s="1"/>
  <c r="I553" i="3"/>
  <c r="J553" i="3"/>
  <c r="E554" i="3"/>
  <c r="K554" i="3" s="1"/>
  <c r="F554" i="3"/>
  <c r="G554" i="3"/>
  <c r="H554" i="3"/>
  <c r="I554" i="3"/>
  <c r="J554" i="3"/>
  <c r="L554" i="3"/>
  <c r="E555" i="3"/>
  <c r="K555" i="3" s="1"/>
  <c r="F555" i="3"/>
  <c r="G555" i="3"/>
  <c r="H555" i="3"/>
  <c r="L555" i="3" s="1"/>
  <c r="I555" i="3"/>
  <c r="J555" i="3"/>
  <c r="E556" i="3"/>
  <c r="K556" i="3" s="1"/>
  <c r="F556" i="3"/>
  <c r="G556" i="3"/>
  <c r="H556" i="3"/>
  <c r="L556" i="3" s="1"/>
  <c r="I556" i="3"/>
  <c r="J556" i="3"/>
  <c r="E557" i="3"/>
  <c r="K557" i="3" s="1"/>
  <c r="F557" i="3"/>
  <c r="G557" i="3"/>
  <c r="H557" i="3"/>
  <c r="L557" i="3" s="1"/>
  <c r="I557" i="3"/>
  <c r="J557" i="3"/>
  <c r="E558" i="3"/>
  <c r="K558" i="3" s="1"/>
  <c r="F558" i="3"/>
  <c r="G558" i="3"/>
  <c r="H558" i="3"/>
  <c r="I558" i="3"/>
  <c r="J558" i="3"/>
  <c r="L558" i="3"/>
  <c r="E559" i="3"/>
  <c r="K559" i="3" s="1"/>
  <c r="F559" i="3"/>
  <c r="G559" i="3"/>
  <c r="H559" i="3"/>
  <c r="L559" i="3" s="1"/>
  <c r="I559" i="3"/>
  <c r="J559" i="3"/>
  <c r="E560" i="3"/>
  <c r="K560" i="3" s="1"/>
  <c r="F560" i="3"/>
  <c r="G560" i="3"/>
  <c r="H560" i="3"/>
  <c r="L560" i="3" s="1"/>
  <c r="I560" i="3"/>
  <c r="J560" i="3"/>
  <c r="E561" i="3"/>
  <c r="K561" i="3" s="1"/>
  <c r="F561" i="3"/>
  <c r="G561" i="3"/>
  <c r="H561" i="3"/>
  <c r="L561" i="3" s="1"/>
  <c r="I561" i="3"/>
  <c r="J561" i="3"/>
  <c r="E562" i="3"/>
  <c r="K562" i="3" s="1"/>
  <c r="F562" i="3"/>
  <c r="G562" i="3"/>
  <c r="H562" i="3"/>
  <c r="I562" i="3"/>
  <c r="J562" i="3"/>
  <c r="L562" i="3"/>
  <c r="E563" i="3"/>
  <c r="K563" i="3" s="1"/>
  <c r="F563" i="3"/>
  <c r="G563" i="3"/>
  <c r="H563" i="3"/>
  <c r="L563" i="3" s="1"/>
  <c r="I563" i="3"/>
  <c r="J563" i="3"/>
  <c r="E564" i="3"/>
  <c r="K564" i="3" s="1"/>
  <c r="F564" i="3"/>
  <c r="G564" i="3"/>
  <c r="H564" i="3"/>
  <c r="L564" i="3" s="1"/>
  <c r="I564" i="3"/>
  <c r="J564" i="3"/>
  <c r="E565" i="3"/>
  <c r="K565" i="3" s="1"/>
  <c r="F565" i="3"/>
  <c r="G565" i="3"/>
  <c r="H565" i="3"/>
  <c r="L565" i="3" s="1"/>
  <c r="I565" i="3"/>
  <c r="J565" i="3"/>
  <c r="E566" i="3"/>
  <c r="K566" i="3" s="1"/>
  <c r="F566" i="3"/>
  <c r="G566" i="3"/>
  <c r="H566" i="3"/>
  <c r="I566" i="3"/>
  <c r="J566" i="3"/>
  <c r="L566" i="3"/>
  <c r="E567" i="3"/>
  <c r="K567" i="3" s="1"/>
  <c r="F567" i="3"/>
  <c r="G567" i="3"/>
  <c r="H567" i="3"/>
  <c r="L567" i="3" s="1"/>
  <c r="I567" i="3"/>
  <c r="J567" i="3"/>
  <c r="E568" i="3"/>
  <c r="K568" i="3" s="1"/>
  <c r="F568" i="3"/>
  <c r="G568" i="3"/>
  <c r="H568" i="3"/>
  <c r="L568" i="3" s="1"/>
  <c r="I568" i="3"/>
  <c r="J568" i="3"/>
  <c r="E569" i="3"/>
  <c r="K569" i="3" s="1"/>
  <c r="F569" i="3"/>
  <c r="G569" i="3"/>
  <c r="H569" i="3"/>
  <c r="L569" i="3" s="1"/>
  <c r="I569" i="3"/>
  <c r="J569" i="3"/>
  <c r="E570" i="3"/>
  <c r="K570" i="3" s="1"/>
  <c r="F570" i="3"/>
  <c r="G570" i="3"/>
  <c r="H570" i="3"/>
  <c r="I570" i="3"/>
  <c r="J570" i="3"/>
  <c r="L570" i="3"/>
  <c r="E571" i="3"/>
  <c r="K571" i="3" s="1"/>
  <c r="F571" i="3"/>
  <c r="G571" i="3"/>
  <c r="H571" i="3"/>
  <c r="L571" i="3" s="1"/>
  <c r="I571" i="3"/>
  <c r="J571" i="3"/>
  <c r="E572" i="3"/>
  <c r="K572" i="3" s="1"/>
  <c r="F572" i="3"/>
  <c r="G572" i="3"/>
  <c r="H572" i="3"/>
  <c r="L572" i="3" s="1"/>
  <c r="I572" i="3"/>
  <c r="J572" i="3"/>
  <c r="E573" i="3"/>
  <c r="K573" i="3" s="1"/>
  <c r="F573" i="3"/>
  <c r="G573" i="3"/>
  <c r="H573" i="3"/>
  <c r="L573" i="3" s="1"/>
  <c r="I573" i="3"/>
  <c r="J573" i="3"/>
  <c r="E574" i="3"/>
  <c r="K574" i="3" s="1"/>
  <c r="F574" i="3"/>
  <c r="G574" i="3"/>
  <c r="H574" i="3"/>
  <c r="I574" i="3"/>
  <c r="J574" i="3"/>
  <c r="L574" i="3"/>
  <c r="E575" i="3"/>
  <c r="K575" i="3" s="1"/>
  <c r="F575" i="3"/>
  <c r="G575" i="3"/>
  <c r="H575" i="3"/>
  <c r="L575" i="3" s="1"/>
  <c r="I575" i="3"/>
  <c r="J575" i="3"/>
  <c r="E576" i="3"/>
  <c r="K576" i="3" s="1"/>
  <c r="F576" i="3"/>
  <c r="G576" i="3"/>
  <c r="H576" i="3"/>
  <c r="L576" i="3" s="1"/>
  <c r="I576" i="3"/>
  <c r="J576" i="3"/>
  <c r="E577" i="3"/>
  <c r="K577" i="3" s="1"/>
  <c r="F577" i="3"/>
  <c r="G577" i="3"/>
  <c r="H577" i="3"/>
  <c r="L577" i="3" s="1"/>
  <c r="I577" i="3"/>
  <c r="J577" i="3"/>
  <c r="E578" i="3"/>
  <c r="K578" i="3" s="1"/>
  <c r="F578" i="3"/>
  <c r="G578" i="3"/>
  <c r="H578" i="3"/>
  <c r="I578" i="3"/>
  <c r="J578" i="3"/>
  <c r="L578" i="3"/>
  <c r="E579" i="3"/>
  <c r="K579" i="3" s="1"/>
  <c r="F579" i="3"/>
  <c r="G579" i="3"/>
  <c r="H579" i="3"/>
  <c r="L579" i="3" s="1"/>
  <c r="I579" i="3"/>
  <c r="J579" i="3"/>
  <c r="E580" i="3"/>
  <c r="K580" i="3" s="1"/>
  <c r="F580" i="3"/>
  <c r="G580" i="3"/>
  <c r="H580" i="3"/>
  <c r="L580" i="3" s="1"/>
  <c r="I580" i="3"/>
  <c r="J580" i="3"/>
  <c r="E581" i="3"/>
  <c r="K581" i="3" s="1"/>
  <c r="F581" i="3"/>
  <c r="G581" i="3"/>
  <c r="H581" i="3"/>
  <c r="L581" i="3" s="1"/>
  <c r="I581" i="3"/>
  <c r="J581" i="3"/>
  <c r="E582" i="3"/>
  <c r="K582" i="3" s="1"/>
  <c r="F582" i="3"/>
  <c r="G582" i="3"/>
  <c r="H582" i="3"/>
  <c r="I582" i="3"/>
  <c r="J582" i="3"/>
  <c r="L582" i="3"/>
  <c r="E583" i="3"/>
  <c r="K583" i="3" s="1"/>
  <c r="F583" i="3"/>
  <c r="G583" i="3"/>
  <c r="H583" i="3"/>
  <c r="L583" i="3" s="1"/>
  <c r="I583" i="3"/>
  <c r="J583" i="3"/>
  <c r="E584" i="3"/>
  <c r="K584" i="3" s="1"/>
  <c r="F584" i="3"/>
  <c r="G584" i="3"/>
  <c r="H584" i="3"/>
  <c r="L584" i="3" s="1"/>
  <c r="I584" i="3"/>
  <c r="J584" i="3"/>
  <c r="E585" i="3"/>
  <c r="K585" i="3" s="1"/>
  <c r="F585" i="3"/>
  <c r="G585" i="3"/>
  <c r="H585" i="3"/>
  <c r="L585" i="3" s="1"/>
  <c r="I585" i="3"/>
  <c r="J585" i="3"/>
  <c r="E586" i="3"/>
  <c r="K586" i="3" s="1"/>
  <c r="F586" i="3"/>
  <c r="G586" i="3"/>
  <c r="H586" i="3"/>
  <c r="I586" i="3"/>
  <c r="J586" i="3"/>
  <c r="L586" i="3"/>
  <c r="E587" i="3"/>
  <c r="K587" i="3" s="1"/>
  <c r="F587" i="3"/>
  <c r="G587" i="3"/>
  <c r="H587" i="3"/>
  <c r="L587" i="3" s="1"/>
  <c r="I587" i="3"/>
  <c r="J587" i="3"/>
  <c r="E588" i="3"/>
  <c r="K588" i="3" s="1"/>
  <c r="F588" i="3"/>
  <c r="G588" i="3"/>
  <c r="H588" i="3"/>
  <c r="L588" i="3" s="1"/>
  <c r="I588" i="3"/>
  <c r="J588" i="3"/>
  <c r="E589" i="3"/>
  <c r="K589" i="3" s="1"/>
  <c r="F589" i="3"/>
  <c r="G589" i="3"/>
  <c r="H589" i="3"/>
  <c r="L589" i="3" s="1"/>
  <c r="I589" i="3"/>
  <c r="J589" i="3"/>
  <c r="E590" i="3"/>
  <c r="K590" i="3" s="1"/>
  <c r="F590" i="3"/>
  <c r="G590" i="3"/>
  <c r="H590" i="3"/>
  <c r="I590" i="3"/>
  <c r="J590" i="3"/>
  <c r="L590" i="3"/>
  <c r="E591" i="3"/>
  <c r="K591" i="3" s="1"/>
  <c r="F591" i="3"/>
  <c r="G591" i="3"/>
  <c r="H591" i="3"/>
  <c r="L591" i="3" s="1"/>
  <c r="I591" i="3"/>
  <c r="J591" i="3"/>
  <c r="E592" i="3"/>
  <c r="K592" i="3" s="1"/>
  <c r="F592" i="3"/>
  <c r="G592" i="3"/>
  <c r="H592" i="3"/>
  <c r="L592" i="3" s="1"/>
  <c r="I592" i="3"/>
  <c r="J592" i="3"/>
  <c r="E593" i="3"/>
  <c r="K593" i="3" s="1"/>
  <c r="F593" i="3"/>
  <c r="G593" i="3"/>
  <c r="H593" i="3"/>
  <c r="L593" i="3" s="1"/>
  <c r="I593" i="3"/>
  <c r="J593" i="3"/>
  <c r="E594" i="3"/>
  <c r="K594" i="3" s="1"/>
  <c r="F594" i="3"/>
  <c r="G594" i="3"/>
  <c r="H594" i="3"/>
  <c r="I594" i="3"/>
  <c r="J594" i="3"/>
  <c r="L594" i="3"/>
  <c r="E595" i="3"/>
  <c r="K595" i="3" s="1"/>
  <c r="F595" i="3"/>
  <c r="G595" i="3"/>
  <c r="H595" i="3"/>
  <c r="L595" i="3" s="1"/>
  <c r="I595" i="3"/>
  <c r="J595" i="3"/>
  <c r="E596" i="3"/>
  <c r="K596" i="3" s="1"/>
  <c r="F596" i="3"/>
  <c r="G596" i="3"/>
  <c r="H596" i="3"/>
  <c r="L596" i="3" s="1"/>
  <c r="I596" i="3"/>
  <c r="J596" i="3"/>
  <c r="E597" i="3"/>
  <c r="F597" i="3"/>
  <c r="G597" i="3"/>
  <c r="H597" i="3"/>
  <c r="I597" i="3"/>
  <c r="J597" i="3"/>
  <c r="E598" i="3"/>
  <c r="F598" i="3"/>
  <c r="G598" i="3"/>
  <c r="H598" i="3"/>
  <c r="I598" i="3"/>
  <c r="J598" i="3"/>
  <c r="L598" i="3"/>
  <c r="E599" i="3"/>
  <c r="K599" i="3" s="1"/>
  <c r="F599" i="3"/>
  <c r="G599" i="3"/>
  <c r="H599" i="3"/>
  <c r="L599" i="3" s="1"/>
  <c r="I599" i="3"/>
  <c r="J599" i="3"/>
  <c r="E600" i="3"/>
  <c r="K600" i="3" s="1"/>
  <c r="F600" i="3"/>
  <c r="G600" i="3"/>
  <c r="H600" i="3"/>
  <c r="I600" i="3"/>
  <c r="J600" i="3"/>
  <c r="E601" i="3"/>
  <c r="F601" i="3"/>
  <c r="G601" i="3"/>
  <c r="H601" i="3"/>
  <c r="I601" i="3"/>
  <c r="L601" i="3" s="1"/>
  <c r="J601" i="3"/>
  <c r="E602" i="3"/>
  <c r="F602" i="3"/>
  <c r="G602" i="3"/>
  <c r="H602" i="3"/>
  <c r="I602" i="3"/>
  <c r="J602" i="3"/>
  <c r="L602" i="3"/>
  <c r="E603" i="3"/>
  <c r="K603" i="3" s="1"/>
  <c r="F603" i="3"/>
  <c r="G603" i="3"/>
  <c r="H603" i="3"/>
  <c r="L603" i="3" s="1"/>
  <c r="I603" i="3"/>
  <c r="J603" i="3"/>
  <c r="E604" i="3"/>
  <c r="K604" i="3" s="1"/>
  <c r="F604" i="3"/>
  <c r="G604" i="3"/>
  <c r="H604" i="3"/>
  <c r="I604" i="3"/>
  <c r="J604" i="3"/>
  <c r="E605" i="3"/>
  <c r="F605" i="3"/>
  <c r="G605" i="3"/>
  <c r="H605" i="3"/>
  <c r="I605" i="3"/>
  <c r="J605" i="3"/>
  <c r="E606" i="3"/>
  <c r="F606" i="3"/>
  <c r="G606" i="3"/>
  <c r="H606" i="3"/>
  <c r="I606" i="3"/>
  <c r="J606" i="3"/>
  <c r="L606" i="3"/>
  <c r="E607" i="3"/>
  <c r="K607" i="3" s="1"/>
  <c r="F607" i="3"/>
  <c r="G607" i="3"/>
  <c r="H607" i="3"/>
  <c r="L607" i="3" s="1"/>
  <c r="I607" i="3"/>
  <c r="J607" i="3"/>
  <c r="E608" i="3"/>
  <c r="K608" i="3" s="1"/>
  <c r="F608" i="3"/>
  <c r="G608" i="3"/>
  <c r="H608" i="3"/>
  <c r="I608" i="3"/>
  <c r="J608" i="3"/>
  <c r="E609" i="3"/>
  <c r="F609" i="3"/>
  <c r="G609" i="3"/>
  <c r="H609" i="3"/>
  <c r="I609" i="3"/>
  <c r="J609" i="3"/>
  <c r="E610" i="3"/>
  <c r="F610" i="3"/>
  <c r="G610" i="3"/>
  <c r="H610" i="3"/>
  <c r="I610" i="3"/>
  <c r="J610" i="3"/>
  <c r="L610" i="3"/>
  <c r="E611" i="3"/>
  <c r="K611" i="3" s="1"/>
  <c r="F611" i="3"/>
  <c r="G611" i="3"/>
  <c r="H611" i="3"/>
  <c r="L611" i="3" s="1"/>
  <c r="I611" i="3"/>
  <c r="J611" i="3"/>
  <c r="E612" i="3"/>
  <c r="K612" i="3" s="1"/>
  <c r="F612" i="3"/>
  <c r="G612" i="3"/>
  <c r="H612" i="3"/>
  <c r="L612" i="3" s="1"/>
  <c r="I612" i="3"/>
  <c r="J612" i="3"/>
  <c r="E613" i="3"/>
  <c r="F613" i="3"/>
  <c r="G613" i="3"/>
  <c r="H613" i="3"/>
  <c r="I613" i="3"/>
  <c r="J613" i="3"/>
  <c r="E614" i="3"/>
  <c r="F614" i="3"/>
  <c r="G614" i="3"/>
  <c r="H614" i="3"/>
  <c r="I614" i="3"/>
  <c r="J614" i="3"/>
  <c r="L614" i="3"/>
  <c r="E615" i="3"/>
  <c r="K615" i="3" s="1"/>
  <c r="F615" i="3"/>
  <c r="G615" i="3"/>
  <c r="H615" i="3"/>
  <c r="L615" i="3" s="1"/>
  <c r="I615" i="3"/>
  <c r="J615" i="3"/>
  <c r="E616" i="3"/>
  <c r="K616" i="3" s="1"/>
  <c r="F616" i="3"/>
  <c r="G616" i="3"/>
  <c r="H616" i="3"/>
  <c r="I616" i="3"/>
  <c r="J616" i="3"/>
  <c r="E617" i="3"/>
  <c r="F617" i="3"/>
  <c r="G617" i="3"/>
  <c r="H617" i="3"/>
  <c r="I617" i="3"/>
  <c r="J617" i="3"/>
  <c r="L617" i="3" s="1"/>
  <c r="E618" i="3"/>
  <c r="F618" i="3"/>
  <c r="G618" i="3"/>
  <c r="H618" i="3"/>
  <c r="I618" i="3"/>
  <c r="J618" i="3"/>
  <c r="L618" i="3"/>
  <c r="E619" i="3"/>
  <c r="K619" i="3" s="1"/>
  <c r="F619" i="3"/>
  <c r="G619" i="3"/>
  <c r="H619" i="3"/>
  <c r="L619" i="3" s="1"/>
  <c r="I619" i="3"/>
  <c r="J619" i="3"/>
  <c r="E620" i="3"/>
  <c r="K620" i="3" s="1"/>
  <c r="F620" i="3"/>
  <c r="G620" i="3"/>
  <c r="H620" i="3"/>
  <c r="I620" i="3"/>
  <c r="J620" i="3"/>
  <c r="E621" i="3"/>
  <c r="F621" i="3"/>
  <c r="G621" i="3"/>
  <c r="H621" i="3"/>
  <c r="I621" i="3"/>
  <c r="J621" i="3"/>
  <c r="L621" i="3" s="1"/>
  <c r="E622" i="3"/>
  <c r="F622" i="3"/>
  <c r="G622" i="3"/>
  <c r="H622" i="3"/>
  <c r="I622" i="3"/>
  <c r="J622" i="3"/>
  <c r="L622" i="3"/>
  <c r="E623" i="3"/>
  <c r="K623" i="3" s="1"/>
  <c r="F623" i="3"/>
  <c r="G623" i="3"/>
  <c r="H623" i="3"/>
  <c r="L623" i="3" s="1"/>
  <c r="I623" i="3"/>
  <c r="J623" i="3"/>
  <c r="E624" i="3"/>
  <c r="K624" i="3" s="1"/>
  <c r="F624" i="3"/>
  <c r="G624" i="3"/>
  <c r="H624" i="3"/>
  <c r="I624" i="3"/>
  <c r="L624" i="3" s="1"/>
  <c r="J624" i="3"/>
  <c r="E625" i="3"/>
  <c r="K625" i="3" s="1"/>
  <c r="F625" i="3"/>
  <c r="G625" i="3"/>
  <c r="H625" i="3"/>
  <c r="I625" i="3"/>
  <c r="L625" i="3" s="1"/>
  <c r="J625" i="3"/>
  <c r="E626" i="3"/>
  <c r="K626" i="3" s="1"/>
  <c r="F626" i="3"/>
  <c r="G626" i="3"/>
  <c r="H626" i="3"/>
  <c r="I626" i="3"/>
  <c r="L626" i="3" s="1"/>
  <c r="J626" i="3"/>
  <c r="E627" i="3"/>
  <c r="K627" i="3" s="1"/>
  <c r="F627" i="3"/>
  <c r="G627" i="3"/>
  <c r="H627" i="3"/>
  <c r="I627" i="3"/>
  <c r="L627" i="3" s="1"/>
  <c r="J627" i="3"/>
  <c r="E628" i="3"/>
  <c r="K628" i="3" s="1"/>
  <c r="F628" i="3"/>
  <c r="G628" i="3"/>
  <c r="H628" i="3"/>
  <c r="I628" i="3"/>
  <c r="L628" i="3" s="1"/>
  <c r="J628" i="3"/>
  <c r="E629" i="3"/>
  <c r="K629" i="3" s="1"/>
  <c r="F629" i="3"/>
  <c r="G629" i="3"/>
  <c r="H629" i="3"/>
  <c r="I629" i="3"/>
  <c r="L629" i="3" s="1"/>
  <c r="J629" i="3"/>
  <c r="E630" i="3"/>
  <c r="K630" i="3" s="1"/>
  <c r="F630" i="3"/>
  <c r="G630" i="3"/>
  <c r="H630" i="3"/>
  <c r="I630" i="3"/>
  <c r="L630" i="3" s="1"/>
  <c r="J630" i="3"/>
  <c r="E631" i="3"/>
  <c r="K631" i="3" s="1"/>
  <c r="F631" i="3"/>
  <c r="G631" i="3"/>
  <c r="H631" i="3"/>
  <c r="I631" i="3"/>
  <c r="L631" i="3" s="1"/>
  <c r="J631" i="3"/>
  <c r="E632" i="3"/>
  <c r="K632" i="3" s="1"/>
  <c r="F632" i="3"/>
  <c r="G632" i="3"/>
  <c r="H632" i="3"/>
  <c r="I632" i="3"/>
  <c r="L632" i="3" s="1"/>
  <c r="J632" i="3"/>
  <c r="E633" i="3"/>
  <c r="K633" i="3" s="1"/>
  <c r="F633" i="3"/>
  <c r="G633" i="3"/>
  <c r="H633" i="3"/>
  <c r="I633" i="3"/>
  <c r="L633" i="3" s="1"/>
  <c r="J633" i="3"/>
  <c r="E634" i="3"/>
  <c r="K634" i="3" s="1"/>
  <c r="F634" i="3"/>
  <c r="G634" i="3"/>
  <c r="H634" i="3"/>
  <c r="I634" i="3"/>
  <c r="L634" i="3" s="1"/>
  <c r="J634" i="3"/>
  <c r="E635" i="3"/>
  <c r="K635" i="3" s="1"/>
  <c r="F635" i="3"/>
  <c r="G635" i="3"/>
  <c r="H635" i="3"/>
  <c r="I635" i="3"/>
  <c r="L635" i="3" s="1"/>
  <c r="J635" i="3"/>
  <c r="E636" i="3"/>
  <c r="K636" i="3" s="1"/>
  <c r="F636" i="3"/>
  <c r="G636" i="3"/>
  <c r="H636" i="3"/>
  <c r="I636" i="3"/>
  <c r="L636" i="3" s="1"/>
  <c r="J636" i="3"/>
  <c r="E637" i="3"/>
  <c r="K637" i="3" s="1"/>
  <c r="F637" i="3"/>
  <c r="G637" i="3"/>
  <c r="H637" i="3"/>
  <c r="I637" i="3"/>
  <c r="L637" i="3" s="1"/>
  <c r="J637" i="3"/>
  <c r="E638" i="3"/>
  <c r="K638" i="3" s="1"/>
  <c r="F638" i="3"/>
  <c r="G638" i="3"/>
  <c r="H638" i="3"/>
  <c r="I638" i="3"/>
  <c r="L638" i="3" s="1"/>
  <c r="J638" i="3"/>
  <c r="E639" i="3"/>
  <c r="K639" i="3" s="1"/>
  <c r="F639" i="3"/>
  <c r="G639" i="3"/>
  <c r="H639" i="3"/>
  <c r="I639" i="3"/>
  <c r="L639" i="3" s="1"/>
  <c r="J639" i="3"/>
  <c r="E640" i="3"/>
  <c r="K640" i="3" s="1"/>
  <c r="F640" i="3"/>
  <c r="G640" i="3"/>
  <c r="H640" i="3"/>
  <c r="I640" i="3"/>
  <c r="L640" i="3" s="1"/>
  <c r="J640" i="3"/>
  <c r="E641" i="3"/>
  <c r="K641" i="3" s="1"/>
  <c r="F641" i="3"/>
  <c r="G641" i="3"/>
  <c r="H641" i="3"/>
  <c r="I641" i="3"/>
  <c r="L641" i="3" s="1"/>
  <c r="J641" i="3"/>
  <c r="E642" i="3"/>
  <c r="K642" i="3" s="1"/>
  <c r="F642" i="3"/>
  <c r="G642" i="3"/>
  <c r="H642" i="3"/>
  <c r="I642" i="3"/>
  <c r="L642" i="3" s="1"/>
  <c r="J642" i="3"/>
  <c r="E643" i="3"/>
  <c r="K643" i="3" s="1"/>
  <c r="F643" i="3"/>
  <c r="G643" i="3"/>
  <c r="H643" i="3"/>
  <c r="I643" i="3"/>
  <c r="L643" i="3" s="1"/>
  <c r="J643" i="3"/>
  <c r="E644" i="3"/>
  <c r="K644" i="3" s="1"/>
  <c r="F644" i="3"/>
  <c r="G644" i="3"/>
  <c r="H644" i="3"/>
  <c r="I644" i="3"/>
  <c r="L644" i="3" s="1"/>
  <c r="J644" i="3"/>
  <c r="E645" i="3"/>
  <c r="K645" i="3" s="1"/>
  <c r="F645" i="3"/>
  <c r="G645" i="3"/>
  <c r="H645" i="3"/>
  <c r="I645" i="3"/>
  <c r="L645" i="3" s="1"/>
  <c r="J645" i="3"/>
  <c r="E646" i="3"/>
  <c r="K646" i="3" s="1"/>
  <c r="F646" i="3"/>
  <c r="G646" i="3"/>
  <c r="H646" i="3"/>
  <c r="I646" i="3"/>
  <c r="L646" i="3" s="1"/>
  <c r="J646" i="3"/>
  <c r="E647" i="3"/>
  <c r="K647" i="3" s="1"/>
  <c r="F647" i="3"/>
  <c r="G647" i="3"/>
  <c r="H647" i="3"/>
  <c r="I647" i="3"/>
  <c r="L647" i="3" s="1"/>
  <c r="J647" i="3"/>
  <c r="E648" i="3"/>
  <c r="K648" i="3" s="1"/>
  <c r="F648" i="3"/>
  <c r="G648" i="3"/>
  <c r="H648" i="3"/>
  <c r="I648" i="3"/>
  <c r="L648" i="3" s="1"/>
  <c r="J648" i="3"/>
  <c r="E649" i="3"/>
  <c r="K649" i="3" s="1"/>
  <c r="F649" i="3"/>
  <c r="G649" i="3"/>
  <c r="H649" i="3"/>
  <c r="I649" i="3"/>
  <c r="L649" i="3" s="1"/>
  <c r="J649" i="3"/>
  <c r="E650" i="3"/>
  <c r="K650" i="3" s="1"/>
  <c r="F650" i="3"/>
  <c r="G650" i="3"/>
  <c r="H650" i="3"/>
  <c r="I650" i="3"/>
  <c r="L650" i="3" s="1"/>
  <c r="J650" i="3"/>
  <c r="E651" i="3"/>
  <c r="K651" i="3" s="1"/>
  <c r="F651" i="3"/>
  <c r="G651" i="3"/>
  <c r="H651" i="3"/>
  <c r="I651" i="3"/>
  <c r="L651" i="3" s="1"/>
  <c r="J651" i="3"/>
  <c r="E652" i="3"/>
  <c r="K652" i="3" s="1"/>
  <c r="F652" i="3"/>
  <c r="G652" i="3"/>
  <c r="H652" i="3"/>
  <c r="I652" i="3"/>
  <c r="L652" i="3" s="1"/>
  <c r="J652" i="3"/>
  <c r="E653" i="3"/>
  <c r="K653" i="3" s="1"/>
  <c r="F653" i="3"/>
  <c r="G653" i="3"/>
  <c r="H653" i="3"/>
  <c r="I653" i="3"/>
  <c r="L653" i="3" s="1"/>
  <c r="J653" i="3"/>
  <c r="E654" i="3"/>
  <c r="K654" i="3" s="1"/>
  <c r="F654" i="3"/>
  <c r="G654" i="3"/>
  <c r="H654" i="3"/>
  <c r="I654" i="3"/>
  <c r="L654" i="3" s="1"/>
  <c r="J654" i="3"/>
  <c r="E655" i="3"/>
  <c r="K655" i="3" s="1"/>
  <c r="F655" i="3"/>
  <c r="G655" i="3"/>
  <c r="H655" i="3"/>
  <c r="I655" i="3"/>
  <c r="L655" i="3" s="1"/>
  <c r="J655" i="3"/>
  <c r="E656" i="3"/>
  <c r="K656" i="3" s="1"/>
  <c r="F656" i="3"/>
  <c r="G656" i="3"/>
  <c r="H656" i="3"/>
  <c r="I656" i="3"/>
  <c r="L656" i="3" s="1"/>
  <c r="J656" i="3"/>
  <c r="E657" i="3"/>
  <c r="K657" i="3" s="1"/>
  <c r="F657" i="3"/>
  <c r="G657" i="3"/>
  <c r="H657" i="3"/>
  <c r="I657" i="3"/>
  <c r="L657" i="3" s="1"/>
  <c r="J657" i="3"/>
  <c r="E658" i="3"/>
  <c r="K658" i="3" s="1"/>
  <c r="F658" i="3"/>
  <c r="G658" i="3"/>
  <c r="H658" i="3"/>
  <c r="I658" i="3"/>
  <c r="L658" i="3" s="1"/>
  <c r="J658" i="3"/>
  <c r="E659" i="3"/>
  <c r="K659" i="3" s="1"/>
  <c r="F659" i="3"/>
  <c r="G659" i="3"/>
  <c r="H659" i="3"/>
  <c r="I659" i="3"/>
  <c r="L659" i="3" s="1"/>
  <c r="J659" i="3"/>
  <c r="E660" i="3"/>
  <c r="K660" i="3" s="1"/>
  <c r="F660" i="3"/>
  <c r="G660" i="3"/>
  <c r="H660" i="3"/>
  <c r="I660" i="3"/>
  <c r="L660" i="3" s="1"/>
  <c r="J660" i="3"/>
  <c r="E661" i="3"/>
  <c r="K661" i="3" s="1"/>
  <c r="F661" i="3"/>
  <c r="G661" i="3"/>
  <c r="H661" i="3"/>
  <c r="I661" i="3"/>
  <c r="L661" i="3" s="1"/>
  <c r="J661" i="3"/>
  <c r="E662" i="3"/>
  <c r="K662" i="3" s="1"/>
  <c r="F662" i="3"/>
  <c r="G662" i="3"/>
  <c r="H662" i="3"/>
  <c r="I662" i="3"/>
  <c r="L662" i="3" s="1"/>
  <c r="J662" i="3"/>
  <c r="E663" i="3"/>
  <c r="K663" i="3" s="1"/>
  <c r="F663" i="3"/>
  <c r="G663" i="3"/>
  <c r="H663" i="3"/>
  <c r="I663" i="3"/>
  <c r="L663" i="3" s="1"/>
  <c r="J663" i="3"/>
  <c r="E664" i="3"/>
  <c r="K664" i="3" s="1"/>
  <c r="F664" i="3"/>
  <c r="G664" i="3"/>
  <c r="H664" i="3"/>
  <c r="I664" i="3"/>
  <c r="L664" i="3" s="1"/>
  <c r="J664" i="3"/>
  <c r="E665" i="3"/>
  <c r="K665" i="3" s="1"/>
  <c r="F665" i="3"/>
  <c r="G665" i="3"/>
  <c r="H665" i="3"/>
  <c r="I665" i="3"/>
  <c r="L665" i="3" s="1"/>
  <c r="J665" i="3"/>
  <c r="E666" i="3"/>
  <c r="K666" i="3" s="1"/>
  <c r="F666" i="3"/>
  <c r="G666" i="3"/>
  <c r="H666" i="3"/>
  <c r="I666" i="3"/>
  <c r="L666" i="3" s="1"/>
  <c r="J666" i="3"/>
  <c r="E667" i="3"/>
  <c r="K667" i="3" s="1"/>
  <c r="F667" i="3"/>
  <c r="G667" i="3"/>
  <c r="H667" i="3"/>
  <c r="I667" i="3"/>
  <c r="L667" i="3" s="1"/>
  <c r="J667" i="3"/>
  <c r="E668" i="3"/>
  <c r="K668" i="3" s="1"/>
  <c r="F668" i="3"/>
  <c r="G668" i="3"/>
  <c r="H668" i="3"/>
  <c r="I668" i="3"/>
  <c r="L668" i="3" s="1"/>
  <c r="J668" i="3"/>
  <c r="E669" i="3"/>
  <c r="K669" i="3" s="1"/>
  <c r="F669" i="3"/>
  <c r="G669" i="3"/>
  <c r="H669" i="3"/>
  <c r="I669" i="3"/>
  <c r="L669" i="3" s="1"/>
  <c r="J669" i="3"/>
  <c r="E670" i="3"/>
  <c r="K670" i="3" s="1"/>
  <c r="F670" i="3"/>
  <c r="G670" i="3"/>
  <c r="H670" i="3"/>
  <c r="I670" i="3"/>
  <c r="L670" i="3" s="1"/>
  <c r="J670" i="3"/>
  <c r="E671" i="3"/>
  <c r="K671" i="3" s="1"/>
  <c r="F671" i="3"/>
  <c r="G671" i="3"/>
  <c r="H671" i="3"/>
  <c r="I671" i="3"/>
  <c r="L671" i="3" s="1"/>
  <c r="J671" i="3"/>
  <c r="E672" i="3"/>
  <c r="K672" i="3" s="1"/>
  <c r="F672" i="3"/>
  <c r="G672" i="3"/>
  <c r="H672" i="3"/>
  <c r="I672" i="3"/>
  <c r="L672" i="3" s="1"/>
  <c r="J672" i="3"/>
  <c r="E673" i="3"/>
  <c r="K673" i="3" s="1"/>
  <c r="F673" i="3"/>
  <c r="G673" i="3"/>
  <c r="H673" i="3"/>
  <c r="I673" i="3"/>
  <c r="L673" i="3" s="1"/>
  <c r="J673" i="3"/>
  <c r="E674" i="3"/>
  <c r="K674" i="3" s="1"/>
  <c r="F674" i="3"/>
  <c r="G674" i="3"/>
  <c r="H674" i="3"/>
  <c r="I674" i="3"/>
  <c r="L674" i="3" s="1"/>
  <c r="J674" i="3"/>
  <c r="E675" i="3"/>
  <c r="K675" i="3" s="1"/>
  <c r="F675" i="3"/>
  <c r="G675" i="3"/>
  <c r="H675" i="3"/>
  <c r="I675" i="3"/>
  <c r="L675" i="3" s="1"/>
  <c r="J675" i="3"/>
  <c r="E676" i="3"/>
  <c r="K676" i="3" s="1"/>
  <c r="F676" i="3"/>
  <c r="G676" i="3"/>
  <c r="H676" i="3"/>
  <c r="I676" i="3"/>
  <c r="L676" i="3" s="1"/>
  <c r="J676" i="3"/>
  <c r="E677" i="3"/>
  <c r="K677" i="3" s="1"/>
  <c r="F677" i="3"/>
  <c r="G677" i="3"/>
  <c r="H677" i="3"/>
  <c r="I677" i="3"/>
  <c r="L677" i="3" s="1"/>
  <c r="J677" i="3"/>
  <c r="E678" i="3"/>
  <c r="K678" i="3" s="1"/>
  <c r="F678" i="3"/>
  <c r="G678" i="3"/>
  <c r="H678" i="3"/>
  <c r="I678" i="3"/>
  <c r="L678" i="3" s="1"/>
  <c r="J678" i="3"/>
  <c r="E679" i="3"/>
  <c r="K679" i="3" s="1"/>
  <c r="F679" i="3"/>
  <c r="G679" i="3"/>
  <c r="H679" i="3"/>
  <c r="I679" i="3"/>
  <c r="L679" i="3" s="1"/>
  <c r="J679" i="3"/>
  <c r="E680" i="3"/>
  <c r="K680" i="3" s="1"/>
  <c r="F680" i="3"/>
  <c r="G680" i="3"/>
  <c r="H680" i="3"/>
  <c r="I680" i="3"/>
  <c r="L680" i="3" s="1"/>
  <c r="J680" i="3"/>
  <c r="E681" i="3"/>
  <c r="F681" i="3"/>
  <c r="G681" i="3"/>
  <c r="K681" i="3" s="1"/>
  <c r="H681" i="3"/>
  <c r="I681" i="3"/>
  <c r="L681" i="3" s="1"/>
  <c r="J681" i="3"/>
  <c r="E682" i="3"/>
  <c r="F682" i="3"/>
  <c r="K682" i="3" s="1"/>
  <c r="G682" i="3"/>
  <c r="H682" i="3"/>
  <c r="I682" i="3"/>
  <c r="J682" i="3"/>
  <c r="E683" i="3"/>
  <c r="K683" i="3" s="1"/>
  <c r="F683" i="3"/>
  <c r="G683" i="3"/>
  <c r="H683" i="3"/>
  <c r="I683" i="3"/>
  <c r="L683" i="3" s="1"/>
  <c r="J683" i="3"/>
  <c r="E684" i="3"/>
  <c r="K684" i="3" s="1"/>
  <c r="F684" i="3"/>
  <c r="G684" i="3"/>
  <c r="H684" i="3"/>
  <c r="I684" i="3"/>
  <c r="J684" i="3"/>
  <c r="E685" i="3"/>
  <c r="F685" i="3"/>
  <c r="G685" i="3"/>
  <c r="K685" i="3" s="1"/>
  <c r="H685" i="3"/>
  <c r="I685" i="3"/>
  <c r="L685" i="3" s="1"/>
  <c r="J685" i="3"/>
  <c r="E686" i="3"/>
  <c r="F686" i="3"/>
  <c r="K686" i="3" s="1"/>
  <c r="G686" i="3"/>
  <c r="H686" i="3"/>
  <c r="I686" i="3"/>
  <c r="J686" i="3"/>
  <c r="E687" i="3"/>
  <c r="K687" i="3" s="1"/>
  <c r="F687" i="3"/>
  <c r="G687" i="3"/>
  <c r="H687" i="3"/>
  <c r="I687" i="3"/>
  <c r="L687" i="3" s="1"/>
  <c r="J687" i="3"/>
  <c r="E688" i="3"/>
  <c r="K688" i="3" s="1"/>
  <c r="F688" i="3"/>
  <c r="G688" i="3"/>
  <c r="H688" i="3"/>
  <c r="I688" i="3"/>
  <c r="L688" i="3" s="1"/>
  <c r="J688" i="3"/>
  <c r="E689" i="3"/>
  <c r="K689" i="3" s="1"/>
  <c r="F689" i="3"/>
  <c r="G689" i="3"/>
  <c r="H689" i="3"/>
  <c r="I689" i="3"/>
  <c r="L689" i="3" s="1"/>
  <c r="J689" i="3"/>
  <c r="E690" i="3"/>
  <c r="K690" i="3" s="1"/>
  <c r="F690" i="3"/>
  <c r="G690" i="3"/>
  <c r="H690" i="3"/>
  <c r="I690" i="3"/>
  <c r="L690" i="3" s="1"/>
  <c r="J690" i="3"/>
  <c r="E691" i="3"/>
  <c r="K691" i="3" s="1"/>
  <c r="F691" i="3"/>
  <c r="G691" i="3"/>
  <c r="H691" i="3"/>
  <c r="I691" i="3"/>
  <c r="L691" i="3" s="1"/>
  <c r="J691" i="3"/>
  <c r="E692" i="3"/>
  <c r="K692" i="3" s="1"/>
  <c r="F692" i="3"/>
  <c r="G692" i="3"/>
  <c r="H692" i="3"/>
  <c r="I692" i="3"/>
  <c r="L692" i="3" s="1"/>
  <c r="J692" i="3"/>
  <c r="E693" i="3"/>
  <c r="K693" i="3" s="1"/>
  <c r="F693" i="3"/>
  <c r="G693" i="3"/>
  <c r="H693" i="3"/>
  <c r="I693" i="3"/>
  <c r="L693" i="3" s="1"/>
  <c r="J693" i="3"/>
  <c r="E694" i="3"/>
  <c r="K694" i="3" s="1"/>
  <c r="F694" i="3"/>
  <c r="G694" i="3"/>
  <c r="H694" i="3"/>
  <c r="I694" i="3"/>
  <c r="L694" i="3" s="1"/>
  <c r="J694" i="3"/>
  <c r="E695" i="3"/>
  <c r="K695" i="3" s="1"/>
  <c r="F695" i="3"/>
  <c r="G695" i="3"/>
  <c r="H695" i="3"/>
  <c r="I695" i="3"/>
  <c r="L695" i="3" s="1"/>
  <c r="J695" i="3"/>
  <c r="E696" i="3"/>
  <c r="K696" i="3" s="1"/>
  <c r="F696" i="3"/>
  <c r="G696" i="3"/>
  <c r="H696" i="3"/>
  <c r="I696" i="3"/>
  <c r="L696" i="3" s="1"/>
  <c r="J696" i="3"/>
  <c r="E697" i="3"/>
  <c r="K697" i="3" s="1"/>
  <c r="F697" i="3"/>
  <c r="G697" i="3"/>
  <c r="H697" i="3"/>
  <c r="I697" i="3"/>
  <c r="L697" i="3" s="1"/>
  <c r="J697" i="3"/>
  <c r="E698" i="3"/>
  <c r="K698" i="3" s="1"/>
  <c r="F698" i="3"/>
  <c r="G698" i="3"/>
  <c r="H698" i="3"/>
  <c r="I698" i="3"/>
  <c r="L698" i="3" s="1"/>
  <c r="J698" i="3"/>
  <c r="E699" i="3"/>
  <c r="K699" i="3" s="1"/>
  <c r="F699" i="3"/>
  <c r="G699" i="3"/>
  <c r="H699" i="3"/>
  <c r="I699" i="3"/>
  <c r="L699" i="3" s="1"/>
  <c r="J699" i="3"/>
  <c r="E700" i="3"/>
  <c r="K700" i="3" s="1"/>
  <c r="F700" i="3"/>
  <c r="G700" i="3"/>
  <c r="H700" i="3"/>
  <c r="I700" i="3"/>
  <c r="L700" i="3" s="1"/>
  <c r="J700" i="3"/>
  <c r="E701" i="3"/>
  <c r="K701" i="3" s="1"/>
  <c r="F701" i="3"/>
  <c r="G701" i="3"/>
  <c r="H701" i="3"/>
  <c r="I701" i="3"/>
  <c r="L701" i="3" s="1"/>
  <c r="J701" i="3"/>
  <c r="E702" i="3"/>
  <c r="K702" i="3" s="1"/>
  <c r="F702" i="3"/>
  <c r="G702" i="3"/>
  <c r="H702" i="3"/>
  <c r="I702" i="3"/>
  <c r="L702" i="3" s="1"/>
  <c r="J702" i="3"/>
  <c r="E703" i="3"/>
  <c r="K703" i="3" s="1"/>
  <c r="F703" i="3"/>
  <c r="G703" i="3"/>
  <c r="H703" i="3"/>
  <c r="I703" i="3"/>
  <c r="L703" i="3" s="1"/>
  <c r="J703" i="3"/>
  <c r="E704" i="3"/>
  <c r="K704" i="3" s="1"/>
  <c r="F704" i="3"/>
  <c r="G704" i="3"/>
  <c r="H704" i="3"/>
  <c r="I704" i="3"/>
  <c r="L704" i="3" s="1"/>
  <c r="J704" i="3"/>
  <c r="E705" i="3"/>
  <c r="K705" i="3" s="1"/>
  <c r="F705" i="3"/>
  <c r="G705" i="3"/>
  <c r="H705" i="3"/>
  <c r="I705" i="3"/>
  <c r="L705" i="3" s="1"/>
  <c r="J705" i="3"/>
  <c r="E706" i="3"/>
  <c r="K706" i="3" s="1"/>
  <c r="F706" i="3"/>
  <c r="G706" i="3"/>
  <c r="H706" i="3"/>
  <c r="I706" i="3"/>
  <c r="L706" i="3" s="1"/>
  <c r="J706" i="3"/>
  <c r="E707" i="3"/>
  <c r="K707" i="3" s="1"/>
  <c r="F707" i="3"/>
  <c r="G707" i="3"/>
  <c r="H707" i="3"/>
  <c r="I707" i="3"/>
  <c r="L707" i="3" s="1"/>
  <c r="J707" i="3"/>
  <c r="E708" i="3"/>
  <c r="K708" i="3" s="1"/>
  <c r="F708" i="3"/>
  <c r="G708" i="3"/>
  <c r="H708" i="3"/>
  <c r="I708" i="3"/>
  <c r="L708" i="3" s="1"/>
  <c r="J708" i="3"/>
  <c r="E709" i="3"/>
  <c r="K709" i="3" s="1"/>
  <c r="F709" i="3"/>
  <c r="G709" i="3"/>
  <c r="H709" i="3"/>
  <c r="I709" i="3"/>
  <c r="L709" i="3" s="1"/>
  <c r="J709" i="3"/>
  <c r="E710" i="3"/>
  <c r="K710" i="3" s="1"/>
  <c r="F710" i="3"/>
  <c r="G710" i="3"/>
  <c r="H710" i="3"/>
  <c r="I710" i="3"/>
  <c r="L710" i="3" s="1"/>
  <c r="J710" i="3"/>
  <c r="E711" i="3"/>
  <c r="K711" i="3" s="1"/>
  <c r="F711" i="3"/>
  <c r="G711" i="3"/>
  <c r="H711" i="3"/>
  <c r="I711" i="3"/>
  <c r="L711" i="3" s="1"/>
  <c r="J711" i="3"/>
  <c r="E712" i="3"/>
  <c r="K712" i="3" s="1"/>
  <c r="F712" i="3"/>
  <c r="G712" i="3"/>
  <c r="H712" i="3"/>
  <c r="I712" i="3"/>
  <c r="L712" i="3" s="1"/>
  <c r="J712" i="3"/>
  <c r="E713" i="3"/>
  <c r="K713" i="3" s="1"/>
  <c r="F713" i="3"/>
  <c r="G713" i="3"/>
  <c r="H713" i="3"/>
  <c r="I713" i="3"/>
  <c r="L713" i="3" s="1"/>
  <c r="J713" i="3"/>
  <c r="E714" i="3"/>
  <c r="K714" i="3" s="1"/>
  <c r="F714" i="3"/>
  <c r="G714" i="3"/>
  <c r="H714" i="3"/>
  <c r="I714" i="3"/>
  <c r="L714" i="3" s="1"/>
  <c r="J714" i="3"/>
  <c r="E715" i="3"/>
  <c r="K715" i="3" s="1"/>
  <c r="F715" i="3"/>
  <c r="G715" i="3"/>
  <c r="H715" i="3"/>
  <c r="I715" i="3"/>
  <c r="L715" i="3" s="1"/>
  <c r="J715" i="3"/>
  <c r="E716" i="3"/>
  <c r="K716" i="3" s="1"/>
  <c r="F716" i="3"/>
  <c r="G716" i="3"/>
  <c r="H716" i="3"/>
  <c r="I716" i="3"/>
  <c r="L716" i="3" s="1"/>
  <c r="J716" i="3"/>
  <c r="E717" i="3"/>
  <c r="K717" i="3" s="1"/>
  <c r="F717" i="3"/>
  <c r="G717" i="3"/>
  <c r="H717" i="3"/>
  <c r="I717" i="3"/>
  <c r="L717" i="3" s="1"/>
  <c r="J717" i="3"/>
  <c r="E718" i="3"/>
  <c r="K718" i="3" s="1"/>
  <c r="F718" i="3"/>
  <c r="G718" i="3"/>
  <c r="H718" i="3"/>
  <c r="L718" i="3" s="1"/>
  <c r="I718" i="3"/>
  <c r="J718" i="3"/>
  <c r="E719" i="3"/>
  <c r="K719" i="3" s="1"/>
  <c r="F719" i="3"/>
  <c r="G719" i="3"/>
  <c r="H719" i="3"/>
  <c r="L719" i="3" s="1"/>
  <c r="I719" i="3"/>
  <c r="J719" i="3"/>
  <c r="E720" i="3"/>
  <c r="K720" i="3" s="1"/>
  <c r="F720" i="3"/>
  <c r="G720" i="3"/>
  <c r="H720" i="3"/>
  <c r="L720" i="3" s="1"/>
  <c r="I720" i="3"/>
  <c r="J720" i="3"/>
  <c r="E721" i="3"/>
  <c r="K721" i="3" s="1"/>
  <c r="F721" i="3"/>
  <c r="G721" i="3"/>
  <c r="H721" i="3"/>
  <c r="L721" i="3" s="1"/>
  <c r="I721" i="3"/>
  <c r="J721" i="3"/>
  <c r="E722" i="3"/>
  <c r="K722" i="3" s="1"/>
  <c r="F722" i="3"/>
  <c r="G722" i="3"/>
  <c r="H722" i="3"/>
  <c r="L722" i="3" s="1"/>
  <c r="I722" i="3"/>
  <c r="J722" i="3"/>
  <c r="E723" i="3"/>
  <c r="K723" i="3" s="1"/>
  <c r="F723" i="3"/>
  <c r="G723" i="3"/>
  <c r="H723" i="3"/>
  <c r="L723" i="3" s="1"/>
  <c r="I723" i="3"/>
  <c r="J723" i="3"/>
  <c r="E724" i="3"/>
  <c r="K724" i="3" s="1"/>
  <c r="F724" i="3"/>
  <c r="G724" i="3"/>
  <c r="H724" i="3"/>
  <c r="L724" i="3" s="1"/>
  <c r="I724" i="3"/>
  <c r="J724" i="3"/>
  <c r="E725" i="3"/>
  <c r="K725" i="3" s="1"/>
  <c r="F725" i="3"/>
  <c r="G725" i="3"/>
  <c r="H725" i="3"/>
  <c r="I725" i="3"/>
  <c r="L725" i="3" s="1"/>
  <c r="J725" i="3"/>
  <c r="E726" i="3"/>
  <c r="K726" i="3" s="1"/>
  <c r="F726" i="3"/>
  <c r="G726" i="3"/>
  <c r="H726" i="3"/>
  <c r="L726" i="3" s="1"/>
  <c r="I726" i="3"/>
  <c r="J726" i="3"/>
  <c r="E727" i="3"/>
  <c r="K727" i="3" s="1"/>
  <c r="F727" i="3"/>
  <c r="G727" i="3"/>
  <c r="H727" i="3"/>
  <c r="L727" i="3" s="1"/>
  <c r="I727" i="3"/>
  <c r="J727" i="3"/>
  <c r="BL677" i="3" l="1"/>
  <c r="BL570" i="3"/>
  <c r="BM570" i="3"/>
  <c r="BJ570" i="3"/>
  <c r="BN570" i="3"/>
  <c r="BK570" i="3"/>
  <c r="BK563" i="3"/>
  <c r="BM563" i="3"/>
  <c r="BL563" i="3"/>
  <c r="BN563" i="3"/>
  <c r="BL538" i="3"/>
  <c r="BM538" i="3"/>
  <c r="BJ538" i="3"/>
  <c r="BJ676" i="3"/>
  <c r="BN676" i="3"/>
  <c r="BM675" i="3"/>
  <c r="BL675" i="3"/>
  <c r="BJ674" i="3"/>
  <c r="BN674" i="3"/>
  <c r="BK674" i="3"/>
  <c r="BM673" i="3"/>
  <c r="BL673" i="3"/>
  <c r="BJ672" i="3"/>
  <c r="BN672" i="3"/>
  <c r="BK672" i="3"/>
  <c r="BM671" i="3"/>
  <c r="BL671" i="3"/>
  <c r="BJ670" i="3"/>
  <c r="BN670" i="3"/>
  <c r="BK670" i="3"/>
  <c r="BM669" i="3"/>
  <c r="BL669" i="3"/>
  <c r="BJ668" i="3"/>
  <c r="BN668" i="3"/>
  <c r="BK668" i="3"/>
  <c r="BM667" i="3"/>
  <c r="BL667" i="3"/>
  <c r="BJ666" i="3"/>
  <c r="BN666" i="3"/>
  <c r="BK666" i="3"/>
  <c r="BM665" i="3"/>
  <c r="BL665" i="3"/>
  <c r="BJ664" i="3"/>
  <c r="BN664" i="3"/>
  <c r="BK664" i="3"/>
  <c r="BM663" i="3"/>
  <c r="BL663" i="3"/>
  <c r="BJ662" i="3"/>
  <c r="BN662" i="3"/>
  <c r="BK662" i="3"/>
  <c r="BM661" i="3"/>
  <c r="BL661" i="3"/>
  <c r="BJ660" i="3"/>
  <c r="BN660" i="3"/>
  <c r="BK660" i="3"/>
  <c r="BM659" i="3"/>
  <c r="BL659" i="3"/>
  <c r="BJ658" i="3"/>
  <c r="BN658" i="3"/>
  <c r="BK658" i="3"/>
  <c r="BM657" i="3"/>
  <c r="BL657" i="3"/>
  <c r="BJ656" i="3"/>
  <c r="BN656" i="3"/>
  <c r="BK656" i="3"/>
  <c r="BM655" i="3"/>
  <c r="BL655" i="3"/>
  <c r="BJ654" i="3"/>
  <c r="BN654" i="3"/>
  <c r="BK654" i="3"/>
  <c r="BM653" i="3"/>
  <c r="BL653" i="3"/>
  <c r="BJ652" i="3"/>
  <c r="BN652" i="3"/>
  <c r="BK652" i="3"/>
  <c r="BM651" i="3"/>
  <c r="BL651" i="3"/>
  <c r="BL645" i="3"/>
  <c r="BM645" i="3"/>
  <c r="BJ645" i="3"/>
  <c r="BN645" i="3"/>
  <c r="BK645" i="3"/>
  <c r="BL637" i="3"/>
  <c r="BM637" i="3"/>
  <c r="BJ637" i="3"/>
  <c r="BN637" i="3"/>
  <c r="BK637" i="3"/>
  <c r="BL629" i="3"/>
  <c r="BM629" i="3"/>
  <c r="BL621" i="3"/>
  <c r="BM621" i="3"/>
  <c r="BL613" i="3"/>
  <c r="BM613" i="3"/>
  <c r="BJ613" i="3"/>
  <c r="BN613" i="3"/>
  <c r="BK613" i="3"/>
  <c r="BL605" i="3"/>
  <c r="BM605" i="3"/>
  <c r="BJ605" i="3"/>
  <c r="BN605" i="3"/>
  <c r="BK605" i="3"/>
  <c r="BL597" i="3"/>
  <c r="BM597" i="3"/>
  <c r="BJ597" i="3"/>
  <c r="BN597" i="3"/>
  <c r="BK597" i="3"/>
  <c r="BJ677" i="3"/>
  <c r="BN677" i="3"/>
  <c r="BK675" i="3"/>
  <c r="BK673" i="3"/>
  <c r="BK671" i="3"/>
  <c r="BK669" i="3"/>
  <c r="BK667" i="3"/>
  <c r="BK665" i="3"/>
  <c r="BK663" i="3"/>
  <c r="BK661" i="3"/>
  <c r="BK659" i="3"/>
  <c r="BK657" i="3"/>
  <c r="BK655" i="3"/>
  <c r="BK653" i="3"/>
  <c r="BK651" i="3"/>
  <c r="BK646" i="3"/>
  <c r="BM646" i="3"/>
  <c r="BL646" i="3"/>
  <c r="BN646" i="3"/>
  <c r="BK638" i="3"/>
  <c r="BM638" i="3"/>
  <c r="BL638" i="3"/>
  <c r="BN638" i="3"/>
  <c r="BK630" i="3"/>
  <c r="BM630" i="3"/>
  <c r="BL630" i="3"/>
  <c r="BN630" i="3"/>
  <c r="BK622" i="3"/>
  <c r="BN622" i="3"/>
  <c r="BK614" i="3"/>
  <c r="BN614" i="3"/>
  <c r="BK606" i="3"/>
  <c r="BM606" i="3"/>
  <c r="BL606" i="3"/>
  <c r="BN606" i="3"/>
  <c r="BK598" i="3"/>
  <c r="BM598" i="3"/>
  <c r="BL598" i="3"/>
  <c r="BN598" i="3"/>
  <c r="BL676" i="3"/>
  <c r="BJ675" i="3"/>
  <c r="BN675" i="3"/>
  <c r="BL674" i="3"/>
  <c r="BJ673" i="3"/>
  <c r="BN673" i="3"/>
  <c r="BL672" i="3"/>
  <c r="BJ671" i="3"/>
  <c r="BN671" i="3"/>
  <c r="BL670" i="3"/>
  <c r="BJ669" i="3"/>
  <c r="BN669" i="3"/>
  <c r="BL668" i="3"/>
  <c r="BJ667" i="3"/>
  <c r="BN667" i="3"/>
  <c r="BL666" i="3"/>
  <c r="BJ665" i="3"/>
  <c r="BN665" i="3"/>
  <c r="BL664" i="3"/>
  <c r="BJ663" i="3"/>
  <c r="BN663" i="3"/>
  <c r="BL662" i="3"/>
  <c r="BJ661" i="3"/>
  <c r="BN661" i="3"/>
  <c r="BL660" i="3"/>
  <c r="BJ659" i="3"/>
  <c r="BN659" i="3"/>
  <c r="BL658" i="3"/>
  <c r="BJ657" i="3"/>
  <c r="BN657" i="3"/>
  <c r="BL656" i="3"/>
  <c r="BJ655" i="3"/>
  <c r="BN655" i="3"/>
  <c r="BL654" i="3"/>
  <c r="BJ653" i="3"/>
  <c r="BN653" i="3"/>
  <c r="BL652" i="3"/>
  <c r="BJ651" i="3"/>
  <c r="BN651" i="3"/>
  <c r="BK644" i="3"/>
  <c r="BM644" i="3"/>
  <c r="BL644" i="3"/>
  <c r="BM643" i="3"/>
  <c r="BJ643" i="3"/>
  <c r="BN643" i="3"/>
  <c r="BK643" i="3"/>
  <c r="BK636" i="3"/>
  <c r="BL636" i="3"/>
  <c r="BM635" i="3"/>
  <c r="BJ635" i="3"/>
  <c r="BN635" i="3"/>
  <c r="BK635" i="3"/>
  <c r="BM634" i="3"/>
  <c r="BJ633" i="3"/>
  <c r="BK628" i="3"/>
  <c r="BM627" i="3"/>
  <c r="BM626" i="3"/>
  <c r="BL626" i="3"/>
  <c r="BJ625" i="3"/>
  <c r="BK620" i="3"/>
  <c r="BM619" i="3"/>
  <c r="BM618" i="3"/>
  <c r="BL618" i="3"/>
  <c r="BJ617" i="3"/>
  <c r="BK612" i="3"/>
  <c r="BL612" i="3"/>
  <c r="BM611" i="3"/>
  <c r="BJ611" i="3"/>
  <c r="BN611" i="3"/>
  <c r="BK611" i="3"/>
  <c r="BM610" i="3"/>
  <c r="BK604" i="3"/>
  <c r="BM604" i="3"/>
  <c r="BL604" i="3"/>
  <c r="BM603" i="3"/>
  <c r="BJ603" i="3"/>
  <c r="BN603" i="3"/>
  <c r="BK603" i="3"/>
  <c r="BK596" i="3"/>
  <c r="BM596" i="3"/>
  <c r="BL596" i="3"/>
  <c r="BM595" i="3"/>
  <c r="BJ595" i="3"/>
  <c r="BN595" i="3"/>
  <c r="BK595" i="3"/>
  <c r="BL578" i="3"/>
  <c r="BM578" i="3"/>
  <c r="BJ578" i="3"/>
  <c r="BN578" i="3"/>
  <c r="BK578" i="3"/>
  <c r="BK571" i="3"/>
  <c r="BM571" i="3"/>
  <c r="BL571" i="3"/>
  <c r="BN571" i="3"/>
  <c r="BL546" i="3"/>
  <c r="BM546" i="3"/>
  <c r="BJ546" i="3"/>
  <c r="BN546" i="3"/>
  <c r="BK546" i="3"/>
  <c r="BK539" i="3"/>
  <c r="BM539" i="3"/>
  <c r="BL539" i="3"/>
  <c r="BN539" i="3"/>
  <c r="BM650" i="3"/>
  <c r="BM649" i="3"/>
  <c r="BJ649" i="3"/>
  <c r="BN649" i="3"/>
  <c r="BK649" i="3"/>
  <c r="BK642" i="3"/>
  <c r="BM642" i="3"/>
  <c r="BL642" i="3"/>
  <c r="BM641" i="3"/>
  <c r="BJ641" i="3"/>
  <c r="BN641" i="3"/>
  <c r="BK641" i="3"/>
  <c r="BK634" i="3"/>
  <c r="BL634" i="3"/>
  <c r="BM633" i="3"/>
  <c r="BM632" i="3"/>
  <c r="BK626" i="3"/>
  <c r="BM625" i="3"/>
  <c r="BM624" i="3"/>
  <c r="BL624" i="3"/>
  <c r="BK618" i="3"/>
  <c r="BM617" i="3"/>
  <c r="BM616" i="3"/>
  <c r="BL616" i="3"/>
  <c r="BK610" i="3"/>
  <c r="BL610" i="3"/>
  <c r="BM609" i="3"/>
  <c r="BJ609" i="3"/>
  <c r="BN609" i="3"/>
  <c r="BK609" i="3"/>
  <c r="BK602" i="3"/>
  <c r="BM602" i="3"/>
  <c r="BL602" i="3"/>
  <c r="BM601" i="3"/>
  <c r="BJ601" i="3"/>
  <c r="BN601" i="3"/>
  <c r="BK601" i="3"/>
  <c r="BL586" i="3"/>
  <c r="BM586" i="3"/>
  <c r="BJ586" i="3"/>
  <c r="BN586" i="3"/>
  <c r="BK586" i="3"/>
  <c r="BK579" i="3"/>
  <c r="BM579" i="3"/>
  <c r="BL579" i="3"/>
  <c r="BN579" i="3"/>
  <c r="BL554" i="3"/>
  <c r="BM554" i="3"/>
  <c r="BJ554" i="3"/>
  <c r="BN554" i="3"/>
  <c r="BK554" i="3"/>
  <c r="BK547" i="3"/>
  <c r="BM547" i="3"/>
  <c r="BL547" i="3"/>
  <c r="BN547" i="3"/>
  <c r="BK648" i="3"/>
  <c r="BM648" i="3"/>
  <c r="BL648" i="3"/>
  <c r="BM647" i="3"/>
  <c r="BJ647" i="3"/>
  <c r="BN647" i="3"/>
  <c r="BK647" i="3"/>
  <c r="BK640" i="3"/>
  <c r="BM640" i="3"/>
  <c r="BL640" i="3"/>
  <c r="BM639" i="3"/>
  <c r="BJ639" i="3"/>
  <c r="BN639" i="3"/>
  <c r="BK639" i="3"/>
  <c r="BK632" i="3"/>
  <c r="BL632" i="3"/>
  <c r="BM631" i="3"/>
  <c r="BJ631" i="3"/>
  <c r="BJ629" i="3"/>
  <c r="BK629" i="3"/>
  <c r="BK624" i="3"/>
  <c r="BM623" i="3"/>
  <c r="BM622" i="3"/>
  <c r="BL622" i="3"/>
  <c r="BJ621" i="3"/>
  <c r="BN621" i="3"/>
  <c r="BK616" i="3"/>
  <c r="BM615" i="3"/>
  <c r="BM614" i="3"/>
  <c r="BL614" i="3"/>
  <c r="BK608" i="3"/>
  <c r="BM608" i="3"/>
  <c r="BL608" i="3"/>
  <c r="BM607" i="3"/>
  <c r="BJ607" i="3"/>
  <c r="BN607" i="3"/>
  <c r="BK607" i="3"/>
  <c r="BK600" i="3"/>
  <c r="BM600" i="3"/>
  <c r="BL600" i="3"/>
  <c r="BM599" i="3"/>
  <c r="BJ599" i="3"/>
  <c r="BN599" i="3"/>
  <c r="BK599" i="3"/>
  <c r="BL594" i="3"/>
  <c r="BJ594" i="3"/>
  <c r="BM594" i="3"/>
  <c r="BK587" i="3"/>
  <c r="BM587" i="3"/>
  <c r="BL587" i="3"/>
  <c r="BN587" i="3"/>
  <c r="BL562" i="3"/>
  <c r="BM562" i="3"/>
  <c r="BJ562" i="3"/>
  <c r="BN562" i="3"/>
  <c r="BK562" i="3"/>
  <c r="BK555" i="3"/>
  <c r="BM555" i="3"/>
  <c r="BL555" i="3"/>
  <c r="BN555" i="3"/>
  <c r="BK627" i="3"/>
  <c r="BK623" i="3"/>
  <c r="BK621" i="3"/>
  <c r="BK619" i="3"/>
  <c r="BK617" i="3"/>
  <c r="BK593" i="3"/>
  <c r="BM593" i="3"/>
  <c r="BL593" i="3"/>
  <c r="BM592" i="3"/>
  <c r="BJ592" i="3"/>
  <c r="BN592" i="3"/>
  <c r="BK592" i="3"/>
  <c r="BK585" i="3"/>
  <c r="BM585" i="3"/>
  <c r="BL585" i="3"/>
  <c r="BM584" i="3"/>
  <c r="BJ584" i="3"/>
  <c r="BN584" i="3"/>
  <c r="BK584" i="3"/>
  <c r="BK577" i="3"/>
  <c r="BM577" i="3"/>
  <c r="BL577" i="3"/>
  <c r="BM576" i="3"/>
  <c r="BJ576" i="3"/>
  <c r="BN576" i="3"/>
  <c r="BK576" i="3"/>
  <c r="BK569" i="3"/>
  <c r="BM569" i="3"/>
  <c r="BL569" i="3"/>
  <c r="BM568" i="3"/>
  <c r="BJ568" i="3"/>
  <c r="BN568" i="3"/>
  <c r="BK568" i="3"/>
  <c r="BK561" i="3"/>
  <c r="BM561" i="3"/>
  <c r="BL561" i="3"/>
  <c r="BM560" i="3"/>
  <c r="BJ560" i="3"/>
  <c r="BN560" i="3"/>
  <c r="BK560" i="3"/>
  <c r="BK553" i="3"/>
  <c r="BM553" i="3"/>
  <c r="BL553" i="3"/>
  <c r="BM552" i="3"/>
  <c r="BJ552" i="3"/>
  <c r="BN552" i="3"/>
  <c r="BK552" i="3"/>
  <c r="BK545" i="3"/>
  <c r="BM545" i="3"/>
  <c r="BL545" i="3"/>
  <c r="BM544" i="3"/>
  <c r="BJ544" i="3"/>
  <c r="BN544" i="3"/>
  <c r="BK544" i="3"/>
  <c r="BK591" i="3"/>
  <c r="BM591" i="3"/>
  <c r="BL591" i="3"/>
  <c r="BM590" i="3"/>
  <c r="BJ590" i="3"/>
  <c r="BN590" i="3"/>
  <c r="BK590" i="3"/>
  <c r="BK583" i="3"/>
  <c r="BM583" i="3"/>
  <c r="BL583" i="3"/>
  <c r="BM582" i="3"/>
  <c r="BJ582" i="3"/>
  <c r="BN582" i="3"/>
  <c r="BK582" i="3"/>
  <c r="BK575" i="3"/>
  <c r="BM575" i="3"/>
  <c r="BL575" i="3"/>
  <c r="BM574" i="3"/>
  <c r="BJ574" i="3"/>
  <c r="BN574" i="3"/>
  <c r="BK574" i="3"/>
  <c r="BK567" i="3"/>
  <c r="BM567" i="3"/>
  <c r="BL567" i="3"/>
  <c r="BM566" i="3"/>
  <c r="BJ566" i="3"/>
  <c r="BN566" i="3"/>
  <c r="BK566" i="3"/>
  <c r="BK559" i="3"/>
  <c r="BM559" i="3"/>
  <c r="BL559" i="3"/>
  <c r="BM558" i="3"/>
  <c r="BJ558" i="3"/>
  <c r="BN558" i="3"/>
  <c r="BK558" i="3"/>
  <c r="BK551" i="3"/>
  <c r="BM551" i="3"/>
  <c r="BL551" i="3"/>
  <c r="BM550" i="3"/>
  <c r="BJ550" i="3"/>
  <c r="BN550" i="3"/>
  <c r="BK550" i="3"/>
  <c r="BK543" i="3"/>
  <c r="BM543" i="3"/>
  <c r="BL543" i="3"/>
  <c r="BM542" i="3"/>
  <c r="BJ542" i="3"/>
  <c r="BN542" i="3"/>
  <c r="BK542" i="3"/>
  <c r="BK589" i="3"/>
  <c r="BM589" i="3"/>
  <c r="BL589" i="3"/>
  <c r="BM588" i="3"/>
  <c r="BJ588" i="3"/>
  <c r="BN588" i="3"/>
  <c r="BK588" i="3"/>
  <c r="BK581" i="3"/>
  <c r="BM581" i="3"/>
  <c r="BL581" i="3"/>
  <c r="BM580" i="3"/>
  <c r="BJ580" i="3"/>
  <c r="BN580" i="3"/>
  <c r="BK580" i="3"/>
  <c r="BK573" i="3"/>
  <c r="BM573" i="3"/>
  <c r="BL573" i="3"/>
  <c r="BM572" i="3"/>
  <c r="BJ572" i="3"/>
  <c r="BN572" i="3"/>
  <c r="BK572" i="3"/>
  <c r="BK565" i="3"/>
  <c r="BM565" i="3"/>
  <c r="BL565" i="3"/>
  <c r="BM564" i="3"/>
  <c r="BJ564" i="3"/>
  <c r="BN564" i="3"/>
  <c r="BK564" i="3"/>
  <c r="BK557" i="3"/>
  <c r="BM557" i="3"/>
  <c r="BL557" i="3"/>
  <c r="BM556" i="3"/>
  <c r="BJ556" i="3"/>
  <c r="BN556" i="3"/>
  <c r="BK556" i="3"/>
  <c r="BK549" i="3"/>
  <c r="BM549" i="3"/>
  <c r="BL549" i="3"/>
  <c r="BM548" i="3"/>
  <c r="BJ548" i="3"/>
  <c r="BN548" i="3"/>
  <c r="BK548" i="3"/>
  <c r="BK541" i="3"/>
  <c r="BM541" i="3"/>
  <c r="BL541" i="3"/>
  <c r="BM540" i="3"/>
  <c r="BJ540" i="3"/>
  <c r="BN540" i="3"/>
  <c r="BK540" i="3"/>
  <c r="BK538" i="3"/>
  <c r="L684" i="3"/>
  <c r="L613" i="3"/>
  <c r="L608" i="3"/>
  <c r="L597" i="3"/>
  <c r="L620" i="3"/>
  <c r="L609" i="3"/>
  <c r="L604" i="3"/>
  <c r="L686" i="3"/>
  <c r="L682" i="3"/>
  <c r="L616" i="3"/>
  <c r="L605" i="3"/>
  <c r="L600" i="3"/>
  <c r="K621" i="3"/>
  <c r="K617" i="3"/>
  <c r="K613" i="3"/>
  <c r="K609" i="3"/>
  <c r="K605" i="3"/>
  <c r="K601" i="3"/>
  <c r="K597" i="3"/>
  <c r="K622" i="3"/>
  <c r="K618" i="3"/>
  <c r="K614" i="3"/>
  <c r="K610" i="3"/>
  <c r="K606" i="3"/>
  <c r="K602" i="3"/>
  <c r="K598" i="3"/>
  <c r="E486" i="3" l="1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L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L509" i="3" s="1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H519" i="3"/>
  <c r="I519" i="3"/>
  <c r="J519" i="3"/>
  <c r="E520" i="3"/>
  <c r="F520" i="3"/>
  <c r="G520" i="3"/>
  <c r="H520" i="3"/>
  <c r="I520" i="3"/>
  <c r="J520" i="3"/>
  <c r="E521" i="3"/>
  <c r="F521" i="3"/>
  <c r="G521" i="3"/>
  <c r="H521" i="3"/>
  <c r="I521" i="3"/>
  <c r="J521" i="3"/>
  <c r="E522" i="3"/>
  <c r="F522" i="3"/>
  <c r="G522" i="3"/>
  <c r="H522" i="3"/>
  <c r="I522" i="3"/>
  <c r="J522" i="3"/>
  <c r="E523" i="3"/>
  <c r="F523" i="3"/>
  <c r="G523" i="3"/>
  <c r="H523" i="3"/>
  <c r="I523" i="3"/>
  <c r="J523" i="3"/>
  <c r="E524" i="3"/>
  <c r="F524" i="3"/>
  <c r="G524" i="3"/>
  <c r="H524" i="3"/>
  <c r="I524" i="3"/>
  <c r="J524" i="3"/>
  <c r="E525" i="3"/>
  <c r="F525" i="3"/>
  <c r="G525" i="3"/>
  <c r="H525" i="3"/>
  <c r="I525" i="3"/>
  <c r="J525" i="3"/>
  <c r="E526" i="3"/>
  <c r="F526" i="3"/>
  <c r="G526" i="3"/>
  <c r="H526" i="3"/>
  <c r="I526" i="3"/>
  <c r="J526" i="3"/>
  <c r="E527" i="3"/>
  <c r="F527" i="3"/>
  <c r="G527" i="3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H533" i="3"/>
  <c r="I533" i="3"/>
  <c r="J533" i="3"/>
  <c r="L533" i="3"/>
  <c r="E534" i="3"/>
  <c r="F534" i="3"/>
  <c r="G534" i="3"/>
  <c r="H534" i="3"/>
  <c r="I534" i="3"/>
  <c r="J534" i="3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G537" i="3"/>
  <c r="H537" i="3"/>
  <c r="I537" i="3"/>
  <c r="J537" i="3"/>
  <c r="L503" i="3" l="1"/>
  <c r="L499" i="3"/>
  <c r="L494" i="3"/>
  <c r="L493" i="3"/>
  <c r="L490" i="3"/>
  <c r="L489" i="3"/>
  <c r="L530" i="3"/>
  <c r="L527" i="3"/>
  <c r="L526" i="3"/>
  <c r="L524" i="3"/>
  <c r="L522" i="3"/>
  <c r="L514" i="3"/>
  <c r="L510" i="3"/>
  <c r="L508" i="3"/>
  <c r="L505" i="3"/>
  <c r="L504" i="3"/>
  <c r="L501" i="3"/>
  <c r="L500" i="3"/>
  <c r="L496" i="3"/>
  <c r="L492" i="3"/>
  <c r="L488" i="3"/>
  <c r="K486" i="3"/>
  <c r="L529" i="3"/>
  <c r="L525" i="3"/>
  <c r="L523" i="3"/>
  <c r="L521" i="3"/>
  <c r="L513" i="3"/>
  <c r="L511" i="3"/>
  <c r="L486" i="3"/>
  <c r="L531" i="3"/>
  <c r="L515" i="3"/>
  <c r="L497" i="3"/>
  <c r="K533" i="3"/>
  <c r="M533" i="3" s="1"/>
  <c r="K529" i="3"/>
  <c r="K521" i="3"/>
  <c r="K520" i="3"/>
  <c r="O520" i="3" s="1"/>
  <c r="K519" i="3"/>
  <c r="K518" i="3"/>
  <c r="K517" i="3"/>
  <c r="K513" i="3"/>
  <c r="K507" i="3"/>
  <c r="K503" i="3"/>
  <c r="M503" i="3" s="1"/>
  <c r="K499" i="3"/>
  <c r="K496" i="3"/>
  <c r="O496" i="3" s="1"/>
  <c r="K492" i="3"/>
  <c r="K488" i="3"/>
  <c r="O488" i="3" s="1"/>
  <c r="L532" i="3"/>
  <c r="K531" i="3"/>
  <c r="L528" i="3"/>
  <c r="K527" i="3"/>
  <c r="K526" i="3"/>
  <c r="K525" i="3"/>
  <c r="K524" i="3"/>
  <c r="K523" i="3"/>
  <c r="L520" i="3"/>
  <c r="L519" i="3"/>
  <c r="L518" i="3"/>
  <c r="L517" i="3"/>
  <c r="L516" i="3"/>
  <c r="K515" i="3"/>
  <c r="L512" i="3"/>
  <c r="K511" i="3"/>
  <c r="K509" i="3"/>
  <c r="L506" i="3"/>
  <c r="K505" i="3"/>
  <c r="L502" i="3"/>
  <c r="K501" i="3"/>
  <c r="L498" i="3"/>
  <c r="L495" i="3"/>
  <c r="K494" i="3"/>
  <c r="N494" i="3" s="1"/>
  <c r="L491" i="3"/>
  <c r="K490" i="3"/>
  <c r="M490" i="3" s="1"/>
  <c r="L487" i="3"/>
  <c r="M486" i="3"/>
  <c r="O486" i="3"/>
  <c r="Q486" i="3"/>
  <c r="S486" i="3"/>
  <c r="U486" i="3"/>
  <c r="W486" i="3"/>
  <c r="Y486" i="3"/>
  <c r="AA486" i="3"/>
  <c r="AC486" i="3"/>
  <c r="AE486" i="3"/>
  <c r="AG486" i="3"/>
  <c r="AI486" i="3"/>
  <c r="AK486" i="3"/>
  <c r="AM486" i="3"/>
  <c r="AO486" i="3"/>
  <c r="AQ486" i="3"/>
  <c r="AS486" i="3"/>
  <c r="AU486" i="3"/>
  <c r="AW486" i="3"/>
  <c r="AY486" i="3"/>
  <c r="BA486" i="3"/>
  <c r="BC486" i="3"/>
  <c r="BE486" i="3"/>
  <c r="BG486" i="3"/>
  <c r="BI486" i="3"/>
  <c r="N486" i="3"/>
  <c r="R486" i="3"/>
  <c r="V486" i="3"/>
  <c r="Z486" i="3"/>
  <c r="AD486" i="3"/>
  <c r="AH486" i="3"/>
  <c r="AL486" i="3"/>
  <c r="AP486" i="3"/>
  <c r="AT486" i="3"/>
  <c r="AX486" i="3"/>
  <c r="BB486" i="3"/>
  <c r="BF486" i="3"/>
  <c r="P486" i="3"/>
  <c r="T486" i="3"/>
  <c r="X486" i="3"/>
  <c r="AB486" i="3"/>
  <c r="AF486" i="3"/>
  <c r="AJ486" i="3"/>
  <c r="AN486" i="3"/>
  <c r="AR486" i="3"/>
  <c r="AV486" i="3"/>
  <c r="AZ486" i="3"/>
  <c r="BD486" i="3"/>
  <c r="BH486" i="3"/>
  <c r="L535" i="3"/>
  <c r="L534" i="3"/>
  <c r="AA531" i="3"/>
  <c r="N529" i="3"/>
  <c r="AD529" i="3"/>
  <c r="AT529" i="3"/>
  <c r="N527" i="3"/>
  <c r="AD527" i="3"/>
  <c r="AT527" i="3"/>
  <c r="M527" i="3"/>
  <c r="AC527" i="3"/>
  <c r="AS527" i="3"/>
  <c r="BI527" i="3"/>
  <c r="AA525" i="3"/>
  <c r="AQ525" i="3"/>
  <c r="BG525" i="3"/>
  <c r="Z525" i="3"/>
  <c r="AP525" i="3"/>
  <c r="BF525" i="3"/>
  <c r="Z523" i="3"/>
  <c r="AP523" i="3"/>
  <c r="BF523" i="3"/>
  <c r="Y523" i="3"/>
  <c r="AI523" i="3"/>
  <c r="AQ523" i="3"/>
  <c r="AY523" i="3"/>
  <c r="BG523" i="3"/>
  <c r="M521" i="3"/>
  <c r="O521" i="3"/>
  <c r="Q521" i="3"/>
  <c r="S521" i="3"/>
  <c r="U521" i="3"/>
  <c r="W521" i="3"/>
  <c r="Y521" i="3"/>
  <c r="AA521" i="3"/>
  <c r="AC521" i="3"/>
  <c r="AE521" i="3"/>
  <c r="AG521" i="3"/>
  <c r="AI521" i="3"/>
  <c r="AK521" i="3"/>
  <c r="AM521" i="3"/>
  <c r="AO521" i="3"/>
  <c r="AQ521" i="3"/>
  <c r="AS521" i="3"/>
  <c r="AU521" i="3"/>
  <c r="AW521" i="3"/>
  <c r="AY521" i="3"/>
  <c r="BA521" i="3"/>
  <c r="BC521" i="3"/>
  <c r="BE521" i="3"/>
  <c r="BG521" i="3"/>
  <c r="BI521" i="3"/>
  <c r="N521" i="3"/>
  <c r="P521" i="3"/>
  <c r="R521" i="3"/>
  <c r="T521" i="3"/>
  <c r="V521" i="3"/>
  <c r="X521" i="3"/>
  <c r="Z521" i="3"/>
  <c r="AB521" i="3"/>
  <c r="AD521" i="3"/>
  <c r="AF521" i="3"/>
  <c r="AH521" i="3"/>
  <c r="AJ521" i="3"/>
  <c r="AL521" i="3"/>
  <c r="AN521" i="3"/>
  <c r="AP521" i="3"/>
  <c r="AR521" i="3"/>
  <c r="AT521" i="3"/>
  <c r="AV521" i="3"/>
  <c r="AX521" i="3"/>
  <c r="AZ521" i="3"/>
  <c r="BB521" i="3"/>
  <c r="BD521" i="3"/>
  <c r="BF521" i="3"/>
  <c r="BH521" i="3"/>
  <c r="P519" i="3"/>
  <c r="X519" i="3"/>
  <c r="AF519" i="3"/>
  <c r="AN519" i="3"/>
  <c r="AV519" i="3"/>
  <c r="BD519" i="3"/>
  <c r="O519" i="3"/>
  <c r="W519" i="3"/>
  <c r="AE519" i="3"/>
  <c r="AM519" i="3"/>
  <c r="AU519" i="3"/>
  <c r="BC519" i="3"/>
  <c r="M517" i="3"/>
  <c r="U517" i="3"/>
  <c r="AC517" i="3"/>
  <c r="AK517" i="3"/>
  <c r="AS517" i="3"/>
  <c r="BA517" i="3"/>
  <c r="BI517" i="3"/>
  <c r="T517" i="3"/>
  <c r="AB517" i="3"/>
  <c r="AJ517" i="3"/>
  <c r="AR517" i="3"/>
  <c r="AZ517" i="3"/>
  <c r="BH517" i="3"/>
  <c r="T515" i="3"/>
  <c r="AB515" i="3"/>
  <c r="AJ515" i="3"/>
  <c r="AR515" i="3"/>
  <c r="AZ515" i="3"/>
  <c r="BH515" i="3"/>
  <c r="S515" i="3"/>
  <c r="AA515" i="3"/>
  <c r="AI515" i="3"/>
  <c r="AQ515" i="3"/>
  <c r="AY515" i="3"/>
  <c r="BG515" i="3"/>
  <c r="Q513" i="3"/>
  <c r="Y513" i="3"/>
  <c r="AG513" i="3"/>
  <c r="AO513" i="3"/>
  <c r="AW513" i="3"/>
  <c r="BE513" i="3"/>
  <c r="P513" i="3"/>
  <c r="X513" i="3"/>
  <c r="AF513" i="3"/>
  <c r="AN513" i="3"/>
  <c r="AV513" i="3"/>
  <c r="BD513" i="3"/>
  <c r="P511" i="3"/>
  <c r="X511" i="3"/>
  <c r="AF511" i="3"/>
  <c r="AN511" i="3"/>
  <c r="AV511" i="3"/>
  <c r="BD511" i="3"/>
  <c r="O511" i="3"/>
  <c r="W511" i="3"/>
  <c r="AE511" i="3"/>
  <c r="AM511" i="3"/>
  <c r="AU511" i="3"/>
  <c r="AY511" i="3"/>
  <c r="BC511" i="3"/>
  <c r="BG511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P509" i="3"/>
  <c r="R509" i="3"/>
  <c r="T509" i="3"/>
  <c r="V509" i="3"/>
  <c r="X509" i="3"/>
  <c r="Z509" i="3"/>
  <c r="AB509" i="3"/>
  <c r="AD509" i="3"/>
  <c r="AF509" i="3"/>
  <c r="AH509" i="3"/>
  <c r="AJ509" i="3"/>
  <c r="AL509" i="3"/>
  <c r="AN509" i="3"/>
  <c r="AP509" i="3"/>
  <c r="AR509" i="3"/>
  <c r="AT509" i="3"/>
  <c r="AV509" i="3"/>
  <c r="AX509" i="3"/>
  <c r="AZ509" i="3"/>
  <c r="BB509" i="3"/>
  <c r="BD509" i="3"/>
  <c r="BF509" i="3"/>
  <c r="BH509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M507" i="3"/>
  <c r="O507" i="3"/>
  <c r="Q507" i="3"/>
  <c r="S507" i="3"/>
  <c r="U507" i="3"/>
  <c r="W507" i="3"/>
  <c r="Y507" i="3"/>
  <c r="AA507" i="3"/>
  <c r="AC507" i="3"/>
  <c r="AE507" i="3"/>
  <c r="AG507" i="3"/>
  <c r="AI507" i="3"/>
  <c r="AK507" i="3"/>
  <c r="AM507" i="3"/>
  <c r="AO507" i="3"/>
  <c r="AQ507" i="3"/>
  <c r="AS507" i="3"/>
  <c r="AU507" i="3"/>
  <c r="AW507" i="3"/>
  <c r="AY507" i="3"/>
  <c r="BA507" i="3"/>
  <c r="BC507" i="3"/>
  <c r="BE507" i="3"/>
  <c r="BG507" i="3"/>
  <c r="BI50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N503" i="3"/>
  <c r="R503" i="3"/>
  <c r="V503" i="3"/>
  <c r="Z503" i="3"/>
  <c r="AD503" i="3"/>
  <c r="AH503" i="3"/>
  <c r="AL503" i="3"/>
  <c r="AP503" i="3"/>
  <c r="AT503" i="3"/>
  <c r="AX503" i="3"/>
  <c r="BB503" i="3"/>
  <c r="BF503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K497" i="3"/>
  <c r="K495" i="3"/>
  <c r="K493" i="3"/>
  <c r="K491" i="3"/>
  <c r="K489" i="3"/>
  <c r="K487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N533" i="3"/>
  <c r="BI531" i="3"/>
  <c r="BE531" i="3"/>
  <c r="BA531" i="3"/>
  <c r="AW531" i="3"/>
  <c r="AS531" i="3"/>
  <c r="AN531" i="3"/>
  <c r="AF531" i="3"/>
  <c r="X531" i="3"/>
  <c r="P531" i="3"/>
  <c r="BE529" i="3"/>
  <c r="AW529" i="3"/>
  <c r="AO529" i="3"/>
  <c r="AG529" i="3"/>
  <c r="Y529" i="3"/>
  <c r="Q529" i="3"/>
  <c r="L537" i="3"/>
  <c r="L536" i="3"/>
  <c r="K537" i="3"/>
  <c r="K536" i="3"/>
  <c r="K535" i="3"/>
  <c r="K534" i="3"/>
  <c r="K532" i="3"/>
  <c r="K530" i="3"/>
  <c r="K528" i="3"/>
  <c r="N526" i="3"/>
  <c r="P526" i="3"/>
  <c r="R526" i="3"/>
  <c r="T526" i="3"/>
  <c r="V526" i="3"/>
  <c r="X526" i="3"/>
  <c r="Z526" i="3"/>
  <c r="AB526" i="3"/>
  <c r="AD526" i="3"/>
  <c r="AF526" i="3"/>
  <c r="AH526" i="3"/>
  <c r="AJ526" i="3"/>
  <c r="AL526" i="3"/>
  <c r="AN526" i="3"/>
  <c r="AP526" i="3"/>
  <c r="AR526" i="3"/>
  <c r="AT526" i="3"/>
  <c r="AV526" i="3"/>
  <c r="AX526" i="3"/>
  <c r="AZ526" i="3"/>
  <c r="BB526" i="3"/>
  <c r="BD526" i="3"/>
  <c r="BF526" i="3"/>
  <c r="BH526" i="3"/>
  <c r="M526" i="3"/>
  <c r="O526" i="3"/>
  <c r="Q526" i="3"/>
  <c r="S526" i="3"/>
  <c r="U526" i="3"/>
  <c r="W526" i="3"/>
  <c r="Y526" i="3"/>
  <c r="AA526" i="3"/>
  <c r="AC526" i="3"/>
  <c r="AE526" i="3"/>
  <c r="AG526" i="3"/>
  <c r="AI526" i="3"/>
  <c r="AK526" i="3"/>
  <c r="AM526" i="3"/>
  <c r="AO526" i="3"/>
  <c r="AQ526" i="3"/>
  <c r="AS526" i="3"/>
  <c r="AU526" i="3"/>
  <c r="AW526" i="3"/>
  <c r="AY526" i="3"/>
  <c r="BA526" i="3"/>
  <c r="BC526" i="3"/>
  <c r="BE526" i="3"/>
  <c r="BG526" i="3"/>
  <c r="BI526" i="3"/>
  <c r="M524" i="3"/>
  <c r="O524" i="3"/>
  <c r="Q524" i="3"/>
  <c r="S524" i="3"/>
  <c r="U524" i="3"/>
  <c r="W524" i="3"/>
  <c r="Y524" i="3"/>
  <c r="AA524" i="3"/>
  <c r="AC524" i="3"/>
  <c r="AE524" i="3"/>
  <c r="AG524" i="3"/>
  <c r="AI524" i="3"/>
  <c r="AK524" i="3"/>
  <c r="AM524" i="3"/>
  <c r="AO524" i="3"/>
  <c r="AQ524" i="3"/>
  <c r="AS524" i="3"/>
  <c r="AU524" i="3"/>
  <c r="AW524" i="3"/>
  <c r="AY524" i="3"/>
  <c r="BA524" i="3"/>
  <c r="BC524" i="3"/>
  <c r="BE524" i="3"/>
  <c r="BG524" i="3"/>
  <c r="BI524" i="3"/>
  <c r="N524" i="3"/>
  <c r="P524" i="3"/>
  <c r="R524" i="3"/>
  <c r="T524" i="3"/>
  <c r="V524" i="3"/>
  <c r="X524" i="3"/>
  <c r="Z524" i="3"/>
  <c r="AB524" i="3"/>
  <c r="AD524" i="3"/>
  <c r="AF524" i="3"/>
  <c r="AH524" i="3"/>
  <c r="AJ524" i="3"/>
  <c r="AL524" i="3"/>
  <c r="AN524" i="3"/>
  <c r="AP524" i="3"/>
  <c r="AR524" i="3"/>
  <c r="AT524" i="3"/>
  <c r="AV524" i="3"/>
  <c r="AX524" i="3"/>
  <c r="AZ524" i="3"/>
  <c r="BB524" i="3"/>
  <c r="BD524" i="3"/>
  <c r="BF524" i="3"/>
  <c r="BH524" i="3"/>
  <c r="K522" i="3"/>
  <c r="M520" i="3"/>
  <c r="Q520" i="3"/>
  <c r="U520" i="3"/>
  <c r="Y520" i="3"/>
  <c r="AC520" i="3"/>
  <c r="AG520" i="3"/>
  <c r="AK520" i="3"/>
  <c r="AO520" i="3"/>
  <c r="AS520" i="3"/>
  <c r="AW520" i="3"/>
  <c r="BA520" i="3"/>
  <c r="BE520" i="3"/>
  <c r="BI520" i="3"/>
  <c r="P520" i="3"/>
  <c r="T520" i="3"/>
  <c r="X520" i="3"/>
  <c r="AB520" i="3"/>
  <c r="AF520" i="3"/>
  <c r="AJ520" i="3"/>
  <c r="AN520" i="3"/>
  <c r="AR520" i="3"/>
  <c r="AV520" i="3"/>
  <c r="AZ520" i="3"/>
  <c r="BD520" i="3"/>
  <c r="BH520" i="3"/>
  <c r="P518" i="3"/>
  <c r="O518" i="3"/>
  <c r="T518" i="3"/>
  <c r="X518" i="3"/>
  <c r="AB518" i="3"/>
  <c r="AF518" i="3"/>
  <c r="AJ518" i="3"/>
  <c r="AN518" i="3"/>
  <c r="AR518" i="3"/>
  <c r="AV518" i="3"/>
  <c r="AZ518" i="3"/>
  <c r="BD518" i="3"/>
  <c r="BH518" i="3"/>
  <c r="S518" i="3"/>
  <c r="W518" i="3"/>
  <c r="AA518" i="3"/>
  <c r="AE518" i="3"/>
  <c r="AI518" i="3"/>
  <c r="AM518" i="3"/>
  <c r="AQ518" i="3"/>
  <c r="AU518" i="3"/>
  <c r="AY518" i="3"/>
  <c r="BC518" i="3"/>
  <c r="BG518" i="3"/>
  <c r="K516" i="3"/>
  <c r="K514" i="3"/>
  <c r="K512" i="3"/>
  <c r="K510" i="3"/>
  <c r="K508" i="3"/>
  <c r="K506" i="3"/>
  <c r="K504" i="3"/>
  <c r="K502" i="3"/>
  <c r="K500" i="3"/>
  <c r="K498" i="3"/>
  <c r="M496" i="3"/>
  <c r="Q496" i="3"/>
  <c r="U496" i="3"/>
  <c r="Y496" i="3"/>
  <c r="AC496" i="3"/>
  <c r="AG496" i="3"/>
  <c r="AK496" i="3"/>
  <c r="AO496" i="3"/>
  <c r="AS496" i="3"/>
  <c r="AW496" i="3"/>
  <c r="BA496" i="3"/>
  <c r="BE496" i="3"/>
  <c r="BI496" i="3"/>
  <c r="P496" i="3"/>
  <c r="T496" i="3"/>
  <c r="X496" i="3"/>
  <c r="AB496" i="3"/>
  <c r="AF496" i="3"/>
  <c r="AJ496" i="3"/>
  <c r="AN496" i="3"/>
  <c r="AR496" i="3"/>
  <c r="AV496" i="3"/>
  <c r="AZ496" i="3"/>
  <c r="BD496" i="3"/>
  <c r="BH496" i="3"/>
  <c r="P494" i="3"/>
  <c r="T494" i="3"/>
  <c r="X494" i="3"/>
  <c r="AB494" i="3"/>
  <c r="AF494" i="3"/>
  <c r="AJ494" i="3"/>
  <c r="AN494" i="3"/>
  <c r="AR494" i="3"/>
  <c r="AV494" i="3"/>
  <c r="AZ494" i="3"/>
  <c r="BD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N492" i="3"/>
  <c r="P492" i="3"/>
  <c r="R492" i="3"/>
  <c r="T492" i="3"/>
  <c r="V492" i="3"/>
  <c r="X492" i="3"/>
  <c r="Z492" i="3"/>
  <c r="AB492" i="3"/>
  <c r="AD492" i="3"/>
  <c r="AF492" i="3"/>
  <c r="AH492" i="3"/>
  <c r="AJ492" i="3"/>
  <c r="AL492" i="3"/>
  <c r="AN492" i="3"/>
  <c r="AP492" i="3"/>
  <c r="AR492" i="3"/>
  <c r="AT492" i="3"/>
  <c r="AV492" i="3"/>
  <c r="AX492" i="3"/>
  <c r="AZ492" i="3"/>
  <c r="BB492" i="3"/>
  <c r="BD492" i="3"/>
  <c r="BF492" i="3"/>
  <c r="BH492" i="3"/>
  <c r="O490" i="3"/>
  <c r="S490" i="3"/>
  <c r="W490" i="3"/>
  <c r="AA490" i="3"/>
  <c r="AE490" i="3"/>
  <c r="AI490" i="3"/>
  <c r="AM490" i="3"/>
  <c r="AQ490" i="3"/>
  <c r="AU490" i="3"/>
  <c r="AY490" i="3"/>
  <c r="BC490" i="3"/>
  <c r="BG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M488" i="3"/>
  <c r="Q488" i="3"/>
  <c r="U488" i="3"/>
  <c r="Y488" i="3"/>
  <c r="AC488" i="3"/>
  <c r="AG488" i="3"/>
  <c r="AK488" i="3"/>
  <c r="AO488" i="3"/>
  <c r="AS488" i="3"/>
  <c r="AW488" i="3"/>
  <c r="BA488" i="3"/>
  <c r="BE488" i="3"/>
  <c r="BI488" i="3"/>
  <c r="T488" i="3"/>
  <c r="AB488" i="3"/>
  <c r="AJ488" i="3"/>
  <c r="AR488" i="3"/>
  <c r="AZ488" i="3"/>
  <c r="BH488" i="3"/>
  <c r="R488" i="3"/>
  <c r="Z488" i="3"/>
  <c r="AH488" i="3"/>
  <c r="AP488" i="3"/>
  <c r="AX488" i="3"/>
  <c r="BF488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BF531" i="3"/>
  <c r="BB531" i="3"/>
  <c r="AX531" i="3"/>
  <c r="AT531" i="3"/>
  <c r="AP531" i="3"/>
  <c r="AH531" i="3"/>
  <c r="Z531" i="3"/>
  <c r="R531" i="3"/>
  <c r="BG529" i="3"/>
  <c r="AY529" i="3"/>
  <c r="AQ529" i="3"/>
  <c r="AI529" i="3"/>
  <c r="AA529" i="3"/>
  <c r="S529" i="3"/>
  <c r="BJ486" i="3"/>
  <c r="E485" i="3"/>
  <c r="F485" i="3"/>
  <c r="G485" i="3"/>
  <c r="H485" i="3"/>
  <c r="I485" i="3"/>
  <c r="J485" i="3"/>
  <c r="E484" i="3"/>
  <c r="F484" i="3"/>
  <c r="G484" i="3"/>
  <c r="H484" i="3"/>
  <c r="I484" i="3"/>
  <c r="J484" i="3"/>
  <c r="BK492" i="3" l="1"/>
  <c r="N518" i="3"/>
  <c r="BL533" i="3"/>
  <c r="L485" i="3"/>
  <c r="BK533" i="3"/>
  <c r="N511" i="3"/>
  <c r="R511" i="3"/>
  <c r="V511" i="3"/>
  <c r="Z511" i="3"/>
  <c r="AD511" i="3"/>
  <c r="AH511" i="3"/>
  <c r="AL511" i="3"/>
  <c r="AP511" i="3"/>
  <c r="AT511" i="3"/>
  <c r="AX511" i="3"/>
  <c r="BB511" i="3"/>
  <c r="BF511" i="3"/>
  <c r="M511" i="3"/>
  <c r="Q511" i="3"/>
  <c r="U511" i="3"/>
  <c r="Y511" i="3"/>
  <c r="AC511" i="3"/>
  <c r="AG511" i="3"/>
  <c r="AK511" i="3"/>
  <c r="AO511" i="3"/>
  <c r="AS511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M515" i="3"/>
  <c r="Q515" i="3"/>
  <c r="U515" i="3"/>
  <c r="Y515" i="3"/>
  <c r="AC515" i="3"/>
  <c r="AG515" i="3"/>
  <c r="AK515" i="3"/>
  <c r="AO515" i="3"/>
  <c r="AS515" i="3"/>
  <c r="AW515" i="3"/>
  <c r="BA515" i="3"/>
  <c r="BE515" i="3"/>
  <c r="BI515" i="3"/>
  <c r="O517" i="3"/>
  <c r="S517" i="3"/>
  <c r="W517" i="3"/>
  <c r="AA517" i="3"/>
  <c r="AE517" i="3"/>
  <c r="AI517" i="3"/>
  <c r="AM517" i="3"/>
  <c r="AQ517" i="3"/>
  <c r="AU517" i="3"/>
  <c r="AY517" i="3"/>
  <c r="BC517" i="3"/>
  <c r="BG517" i="3"/>
  <c r="N517" i="3"/>
  <c r="R517" i="3"/>
  <c r="V517" i="3"/>
  <c r="Z517" i="3"/>
  <c r="AD517" i="3"/>
  <c r="AH517" i="3"/>
  <c r="AL517" i="3"/>
  <c r="AP517" i="3"/>
  <c r="AT517" i="3"/>
  <c r="AX517" i="3"/>
  <c r="BB517" i="3"/>
  <c r="BF517" i="3"/>
  <c r="N519" i="3"/>
  <c r="R519" i="3"/>
  <c r="V519" i="3"/>
  <c r="Z519" i="3"/>
  <c r="AD519" i="3"/>
  <c r="AH519" i="3"/>
  <c r="AL519" i="3"/>
  <c r="AP519" i="3"/>
  <c r="AT519" i="3"/>
  <c r="AX519" i="3"/>
  <c r="BB519" i="3"/>
  <c r="BF519" i="3"/>
  <c r="M519" i="3"/>
  <c r="Q519" i="3"/>
  <c r="U519" i="3"/>
  <c r="Y519" i="3"/>
  <c r="AC519" i="3"/>
  <c r="AG519" i="3"/>
  <c r="AK519" i="3"/>
  <c r="AO519" i="3"/>
  <c r="AS519" i="3"/>
  <c r="AW519" i="3"/>
  <c r="BA519" i="3"/>
  <c r="BE519" i="3"/>
  <c r="BI519" i="3"/>
  <c r="P523" i="3"/>
  <c r="T523" i="3"/>
  <c r="X523" i="3"/>
  <c r="AB523" i="3"/>
  <c r="AF523" i="3"/>
  <c r="AJ523" i="3"/>
  <c r="AN523" i="3"/>
  <c r="AR523" i="3"/>
  <c r="AV523" i="3"/>
  <c r="AZ523" i="3"/>
  <c r="BD523" i="3"/>
  <c r="BH523" i="3"/>
  <c r="O523" i="3"/>
  <c r="S523" i="3"/>
  <c r="W523" i="3"/>
  <c r="AA523" i="3"/>
  <c r="N523" i="3"/>
  <c r="V523" i="3"/>
  <c r="AD523" i="3"/>
  <c r="AL523" i="3"/>
  <c r="AT523" i="3"/>
  <c r="BB523" i="3"/>
  <c r="M523" i="3"/>
  <c r="U523" i="3"/>
  <c r="AC523" i="3"/>
  <c r="AG523" i="3"/>
  <c r="AK523" i="3"/>
  <c r="AO523" i="3"/>
  <c r="AS523" i="3"/>
  <c r="AW523" i="3"/>
  <c r="BA523" i="3"/>
  <c r="BE523" i="3"/>
  <c r="BI523" i="3"/>
  <c r="M525" i="3"/>
  <c r="Q525" i="3"/>
  <c r="U525" i="3"/>
  <c r="Y525" i="3"/>
  <c r="AC525" i="3"/>
  <c r="AG525" i="3"/>
  <c r="AK525" i="3"/>
  <c r="AO525" i="3"/>
  <c r="AS525" i="3"/>
  <c r="AW525" i="3"/>
  <c r="BA525" i="3"/>
  <c r="BE525" i="3"/>
  <c r="BI525" i="3"/>
  <c r="P525" i="3"/>
  <c r="T525" i="3"/>
  <c r="X525" i="3"/>
  <c r="AB525" i="3"/>
  <c r="AF525" i="3"/>
  <c r="AJ525" i="3"/>
  <c r="AN525" i="3"/>
  <c r="AR525" i="3"/>
  <c r="AV525" i="3"/>
  <c r="AZ525" i="3"/>
  <c r="BD525" i="3"/>
  <c r="BH525" i="3"/>
  <c r="O525" i="3"/>
  <c r="W525" i="3"/>
  <c r="AE525" i="3"/>
  <c r="AM525" i="3"/>
  <c r="AU525" i="3"/>
  <c r="BC525" i="3"/>
  <c r="N525" i="3"/>
  <c r="V525" i="3"/>
  <c r="AD525" i="3"/>
  <c r="AL525" i="3"/>
  <c r="AT525" i="3"/>
  <c r="BB525" i="3"/>
  <c r="P527" i="3"/>
  <c r="T527" i="3"/>
  <c r="X527" i="3"/>
  <c r="AB527" i="3"/>
  <c r="AF527" i="3"/>
  <c r="AJ527" i="3"/>
  <c r="AN527" i="3"/>
  <c r="AR527" i="3"/>
  <c r="AV527" i="3"/>
  <c r="AZ527" i="3"/>
  <c r="BD527" i="3"/>
  <c r="BH527" i="3"/>
  <c r="O527" i="3"/>
  <c r="S527" i="3"/>
  <c r="W527" i="3"/>
  <c r="AA527" i="3"/>
  <c r="AE527" i="3"/>
  <c r="AI527" i="3"/>
  <c r="AM527" i="3"/>
  <c r="AQ527" i="3"/>
  <c r="AU527" i="3"/>
  <c r="AY527" i="3"/>
  <c r="BC527" i="3"/>
  <c r="BG527" i="3"/>
  <c r="R527" i="3"/>
  <c r="Z527" i="3"/>
  <c r="AH527" i="3"/>
  <c r="AP527" i="3"/>
  <c r="AX527" i="3"/>
  <c r="BF527" i="3"/>
  <c r="Q527" i="3"/>
  <c r="Y527" i="3"/>
  <c r="AG527" i="3"/>
  <c r="AO527" i="3"/>
  <c r="AW527" i="3"/>
  <c r="BE527" i="3"/>
  <c r="M531" i="3"/>
  <c r="Q531" i="3"/>
  <c r="U531" i="3"/>
  <c r="Y531" i="3"/>
  <c r="AC531" i="3"/>
  <c r="AG531" i="3"/>
  <c r="AK531" i="3"/>
  <c r="AO531" i="3"/>
  <c r="O531" i="3"/>
  <c r="W531" i="3"/>
  <c r="AE531" i="3"/>
  <c r="AM531" i="3"/>
  <c r="O513" i="3"/>
  <c r="S513" i="3"/>
  <c r="W513" i="3"/>
  <c r="AA513" i="3"/>
  <c r="AE513" i="3"/>
  <c r="AI513" i="3"/>
  <c r="AM513" i="3"/>
  <c r="AQ513" i="3"/>
  <c r="AU513" i="3"/>
  <c r="AY513" i="3"/>
  <c r="BC513" i="3"/>
  <c r="BG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P529" i="3"/>
  <c r="T529" i="3"/>
  <c r="X529" i="3"/>
  <c r="AB529" i="3"/>
  <c r="AF529" i="3"/>
  <c r="AJ529" i="3"/>
  <c r="AN529" i="3"/>
  <c r="AR529" i="3"/>
  <c r="AV529" i="3"/>
  <c r="AZ529" i="3"/>
  <c r="BD529" i="3"/>
  <c r="BH529" i="3"/>
  <c r="R529" i="3"/>
  <c r="Z529" i="3"/>
  <c r="AH529" i="3"/>
  <c r="AP529" i="3"/>
  <c r="AX529" i="3"/>
  <c r="BF529" i="3"/>
  <c r="L484" i="3"/>
  <c r="K484" i="3"/>
  <c r="BI484" i="3" s="1"/>
  <c r="O529" i="3"/>
  <c r="W529" i="3"/>
  <c r="AE529" i="3"/>
  <c r="AM529" i="3"/>
  <c r="AU529" i="3"/>
  <c r="BC529" i="3"/>
  <c r="N531" i="3"/>
  <c r="V531" i="3"/>
  <c r="AD531" i="3"/>
  <c r="AL531" i="3"/>
  <c r="AR531" i="3"/>
  <c r="AV531" i="3"/>
  <c r="AZ531" i="3"/>
  <c r="BD531" i="3"/>
  <c r="BH531" i="3"/>
  <c r="BB488" i="3"/>
  <c r="AT488" i="3"/>
  <c r="AL488" i="3"/>
  <c r="AD488" i="3"/>
  <c r="V488" i="3"/>
  <c r="N488" i="3"/>
  <c r="BD488" i="3"/>
  <c r="AV488" i="3"/>
  <c r="AN488" i="3"/>
  <c r="AF488" i="3"/>
  <c r="X488" i="3"/>
  <c r="P488" i="3"/>
  <c r="BG488" i="3"/>
  <c r="BC488" i="3"/>
  <c r="AY488" i="3"/>
  <c r="AU488" i="3"/>
  <c r="AQ488" i="3"/>
  <c r="AM488" i="3"/>
  <c r="AI488" i="3"/>
  <c r="AE488" i="3"/>
  <c r="AA488" i="3"/>
  <c r="BL488" i="3" s="1"/>
  <c r="W488" i="3"/>
  <c r="S488" i="3"/>
  <c r="BH490" i="3"/>
  <c r="BD490" i="3"/>
  <c r="AZ490" i="3"/>
  <c r="AV490" i="3"/>
  <c r="AR490" i="3"/>
  <c r="AN490" i="3"/>
  <c r="AJ490" i="3"/>
  <c r="AF490" i="3"/>
  <c r="AB490" i="3"/>
  <c r="X490" i="3"/>
  <c r="T490" i="3"/>
  <c r="P490" i="3"/>
  <c r="BI490" i="3"/>
  <c r="BE490" i="3"/>
  <c r="BA490" i="3"/>
  <c r="AW490" i="3"/>
  <c r="AS490" i="3"/>
  <c r="AO490" i="3"/>
  <c r="AK490" i="3"/>
  <c r="AG490" i="3"/>
  <c r="AC490" i="3"/>
  <c r="Y490" i="3"/>
  <c r="U490" i="3"/>
  <c r="Q490" i="3"/>
  <c r="BI494" i="3"/>
  <c r="BE494" i="3"/>
  <c r="BA494" i="3"/>
  <c r="AW494" i="3"/>
  <c r="AS494" i="3"/>
  <c r="AO494" i="3"/>
  <c r="AK494" i="3"/>
  <c r="AG494" i="3"/>
  <c r="AC494" i="3"/>
  <c r="Y494" i="3"/>
  <c r="U494" i="3"/>
  <c r="Q494" i="3"/>
  <c r="M494" i="3"/>
  <c r="BF494" i="3"/>
  <c r="BB494" i="3"/>
  <c r="AX494" i="3"/>
  <c r="AT494" i="3"/>
  <c r="AP494" i="3"/>
  <c r="AL494" i="3"/>
  <c r="AH494" i="3"/>
  <c r="AD494" i="3"/>
  <c r="Z494" i="3"/>
  <c r="V494" i="3"/>
  <c r="R494" i="3"/>
  <c r="BF496" i="3"/>
  <c r="BB496" i="3"/>
  <c r="AX496" i="3"/>
  <c r="AT496" i="3"/>
  <c r="AP496" i="3"/>
  <c r="AL496" i="3"/>
  <c r="AH496" i="3"/>
  <c r="AD496" i="3"/>
  <c r="Z496" i="3"/>
  <c r="V496" i="3"/>
  <c r="R496" i="3"/>
  <c r="N496" i="3"/>
  <c r="BG496" i="3"/>
  <c r="BC496" i="3"/>
  <c r="AY496" i="3"/>
  <c r="AU496" i="3"/>
  <c r="AQ496" i="3"/>
  <c r="AM496" i="3"/>
  <c r="AI496" i="3"/>
  <c r="AE496" i="3"/>
  <c r="AA496" i="3"/>
  <c r="W496" i="3"/>
  <c r="S496" i="3"/>
  <c r="BI518" i="3"/>
  <c r="BE518" i="3"/>
  <c r="BA518" i="3"/>
  <c r="AW518" i="3"/>
  <c r="AS518" i="3"/>
  <c r="AO518" i="3"/>
  <c r="AK518" i="3"/>
  <c r="AG518" i="3"/>
  <c r="AC518" i="3"/>
  <c r="Y518" i="3"/>
  <c r="U518" i="3"/>
  <c r="Q518" i="3"/>
  <c r="BF518" i="3"/>
  <c r="BB518" i="3"/>
  <c r="AX518" i="3"/>
  <c r="AT518" i="3"/>
  <c r="AP518" i="3"/>
  <c r="AL518" i="3"/>
  <c r="AH518" i="3"/>
  <c r="AD518" i="3"/>
  <c r="Z518" i="3"/>
  <c r="V518" i="3"/>
  <c r="R518" i="3"/>
  <c r="BL518" i="3" s="1"/>
  <c r="M518" i="3"/>
  <c r="BF520" i="3"/>
  <c r="BB520" i="3"/>
  <c r="AX520" i="3"/>
  <c r="AT520" i="3"/>
  <c r="AP520" i="3"/>
  <c r="AL520" i="3"/>
  <c r="AH520" i="3"/>
  <c r="AD520" i="3"/>
  <c r="Z520" i="3"/>
  <c r="V520" i="3"/>
  <c r="R520" i="3"/>
  <c r="BN520" i="3" s="1"/>
  <c r="N520" i="3"/>
  <c r="BG520" i="3"/>
  <c r="BC520" i="3"/>
  <c r="AY520" i="3"/>
  <c r="AU520" i="3"/>
  <c r="AQ520" i="3"/>
  <c r="AM520" i="3"/>
  <c r="AI520" i="3"/>
  <c r="AE520" i="3"/>
  <c r="AA520" i="3"/>
  <c r="W520" i="3"/>
  <c r="S520" i="3"/>
  <c r="BK520" i="3" s="1"/>
  <c r="M529" i="3"/>
  <c r="U529" i="3"/>
  <c r="AC529" i="3"/>
  <c r="AK529" i="3"/>
  <c r="AS529" i="3"/>
  <c r="BA529" i="3"/>
  <c r="BI529" i="3"/>
  <c r="T531" i="3"/>
  <c r="AB531" i="3"/>
  <c r="AJ531" i="3"/>
  <c r="AQ531" i="3"/>
  <c r="AU531" i="3"/>
  <c r="AY531" i="3"/>
  <c r="BC531" i="3"/>
  <c r="BG531" i="3"/>
  <c r="BH503" i="3"/>
  <c r="BD503" i="3"/>
  <c r="AZ503" i="3"/>
  <c r="AV503" i="3"/>
  <c r="AR503" i="3"/>
  <c r="AN503" i="3"/>
  <c r="AJ503" i="3"/>
  <c r="AF503" i="3"/>
  <c r="AB503" i="3"/>
  <c r="X503" i="3"/>
  <c r="T503" i="3"/>
  <c r="P503" i="3"/>
  <c r="BI503" i="3"/>
  <c r="BE503" i="3"/>
  <c r="BA503" i="3"/>
  <c r="AW503" i="3"/>
  <c r="AS503" i="3"/>
  <c r="AO503" i="3"/>
  <c r="AK503" i="3"/>
  <c r="AG503" i="3"/>
  <c r="AC503" i="3"/>
  <c r="Y503" i="3"/>
  <c r="U503" i="3"/>
  <c r="Q503" i="3"/>
  <c r="BI511" i="3"/>
  <c r="BE511" i="3"/>
  <c r="BA511" i="3"/>
  <c r="AW511" i="3"/>
  <c r="AQ511" i="3"/>
  <c r="AI511" i="3"/>
  <c r="AA511" i="3"/>
  <c r="S511" i="3"/>
  <c r="BH511" i="3"/>
  <c r="AZ511" i="3"/>
  <c r="AR511" i="3"/>
  <c r="AJ511" i="3"/>
  <c r="AB511" i="3"/>
  <c r="T511" i="3"/>
  <c r="BH513" i="3"/>
  <c r="AZ513" i="3"/>
  <c r="AR513" i="3"/>
  <c r="AJ513" i="3"/>
  <c r="AB513" i="3"/>
  <c r="T513" i="3"/>
  <c r="BI513" i="3"/>
  <c r="BA513" i="3"/>
  <c r="AS513" i="3"/>
  <c r="AK513" i="3"/>
  <c r="AC513" i="3"/>
  <c r="U513" i="3"/>
  <c r="M513" i="3"/>
  <c r="BC515" i="3"/>
  <c r="AU515" i="3"/>
  <c r="AM515" i="3"/>
  <c r="AE515" i="3"/>
  <c r="W515" i="3"/>
  <c r="O515" i="3"/>
  <c r="BL515" i="3" s="1"/>
  <c r="BD515" i="3"/>
  <c r="AV515" i="3"/>
  <c r="AN515" i="3"/>
  <c r="AF515" i="3"/>
  <c r="X515" i="3"/>
  <c r="P515" i="3"/>
  <c r="BK515" i="3" s="1"/>
  <c r="BD517" i="3"/>
  <c r="AV517" i="3"/>
  <c r="AN517" i="3"/>
  <c r="AF517" i="3"/>
  <c r="X517" i="3"/>
  <c r="P517" i="3"/>
  <c r="BE517" i="3"/>
  <c r="AW517" i="3"/>
  <c r="AO517" i="3"/>
  <c r="AG517" i="3"/>
  <c r="Y517" i="3"/>
  <c r="Q517" i="3"/>
  <c r="BG519" i="3"/>
  <c r="AY519" i="3"/>
  <c r="AQ519" i="3"/>
  <c r="AI519" i="3"/>
  <c r="AA519" i="3"/>
  <c r="S519" i="3"/>
  <c r="BH519" i="3"/>
  <c r="AZ519" i="3"/>
  <c r="AR519" i="3"/>
  <c r="AJ519" i="3"/>
  <c r="AB519" i="3"/>
  <c r="T519" i="3"/>
  <c r="BC523" i="3"/>
  <c r="AU523" i="3"/>
  <c r="AM523" i="3"/>
  <c r="AE523" i="3"/>
  <c r="Q523" i="3"/>
  <c r="AX523" i="3"/>
  <c r="AH523" i="3"/>
  <c r="R523" i="3"/>
  <c r="AX525" i="3"/>
  <c r="AH525" i="3"/>
  <c r="R525" i="3"/>
  <c r="AY525" i="3"/>
  <c r="AI525" i="3"/>
  <c r="S525" i="3"/>
  <c r="BM525" i="3" s="1"/>
  <c r="BA527" i="3"/>
  <c r="AK527" i="3"/>
  <c r="U527" i="3"/>
  <c r="BB527" i="3"/>
  <c r="AL527" i="3"/>
  <c r="V527" i="3"/>
  <c r="BB529" i="3"/>
  <c r="AL529" i="3"/>
  <c r="V529" i="3"/>
  <c r="AI531" i="3"/>
  <c r="S531" i="3"/>
  <c r="N484" i="3"/>
  <c r="BG484" i="3"/>
  <c r="BC484" i="3"/>
  <c r="AY484" i="3"/>
  <c r="AU484" i="3"/>
  <c r="AQ484" i="3"/>
  <c r="AM484" i="3"/>
  <c r="AI484" i="3"/>
  <c r="AE484" i="3"/>
  <c r="AA484" i="3"/>
  <c r="W484" i="3"/>
  <c r="S484" i="3"/>
  <c r="O484" i="3"/>
  <c r="BM488" i="3"/>
  <c r="BL490" i="3"/>
  <c r="BJ492" i="3"/>
  <c r="BN492" i="3"/>
  <c r="BL494" i="3"/>
  <c r="BK494" i="3"/>
  <c r="BK496" i="3"/>
  <c r="BN496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M504" i="3"/>
  <c r="O504" i="3"/>
  <c r="Q504" i="3"/>
  <c r="S504" i="3"/>
  <c r="U504" i="3"/>
  <c r="W504" i="3"/>
  <c r="Y504" i="3"/>
  <c r="AA504" i="3"/>
  <c r="AC504" i="3"/>
  <c r="AE504" i="3"/>
  <c r="AG504" i="3"/>
  <c r="AK504" i="3"/>
  <c r="AO504" i="3"/>
  <c r="AS504" i="3"/>
  <c r="AW504" i="3"/>
  <c r="BA504" i="3"/>
  <c r="BC504" i="3"/>
  <c r="BE504" i="3"/>
  <c r="BG504" i="3"/>
  <c r="BI504" i="3"/>
  <c r="AI504" i="3"/>
  <c r="AM504" i="3"/>
  <c r="AQ504" i="3"/>
  <c r="AU504" i="3"/>
  <c r="AY504" i="3"/>
  <c r="BB504" i="3"/>
  <c r="BD504" i="3"/>
  <c r="BF504" i="3"/>
  <c r="BH504" i="3"/>
  <c r="M508" i="3"/>
  <c r="O508" i="3"/>
  <c r="Q508" i="3"/>
  <c r="S508" i="3"/>
  <c r="U508" i="3"/>
  <c r="W508" i="3"/>
  <c r="Y508" i="3"/>
  <c r="AA508" i="3"/>
  <c r="AC508" i="3"/>
  <c r="AE508" i="3"/>
  <c r="AG508" i="3"/>
  <c r="AI508" i="3"/>
  <c r="AK508" i="3"/>
  <c r="AM508" i="3"/>
  <c r="AO508" i="3"/>
  <c r="AQ508" i="3"/>
  <c r="AS508" i="3"/>
  <c r="AU508" i="3"/>
  <c r="AW508" i="3"/>
  <c r="AY508" i="3"/>
  <c r="BA508" i="3"/>
  <c r="BC508" i="3"/>
  <c r="BE508" i="3"/>
  <c r="BG508" i="3"/>
  <c r="BI508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12" i="3"/>
  <c r="O512" i="3"/>
  <c r="Q512" i="3"/>
  <c r="S512" i="3"/>
  <c r="U512" i="3"/>
  <c r="W512" i="3"/>
  <c r="Y512" i="3"/>
  <c r="AA512" i="3"/>
  <c r="AC512" i="3"/>
  <c r="AE512" i="3"/>
  <c r="AG512" i="3"/>
  <c r="AI512" i="3"/>
  <c r="AK512" i="3"/>
  <c r="AM512" i="3"/>
  <c r="AO512" i="3"/>
  <c r="AQ512" i="3"/>
  <c r="AS512" i="3"/>
  <c r="AU512" i="3"/>
  <c r="AW512" i="3"/>
  <c r="AY512" i="3"/>
  <c r="BA512" i="3"/>
  <c r="BC512" i="3"/>
  <c r="BE512" i="3"/>
  <c r="BG512" i="3"/>
  <c r="BI512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M516" i="3"/>
  <c r="O516" i="3"/>
  <c r="Q516" i="3"/>
  <c r="S516" i="3"/>
  <c r="U516" i="3"/>
  <c r="W516" i="3"/>
  <c r="Y516" i="3"/>
  <c r="AA516" i="3"/>
  <c r="AC516" i="3"/>
  <c r="AE516" i="3"/>
  <c r="AG516" i="3"/>
  <c r="AI516" i="3"/>
  <c r="AK516" i="3"/>
  <c r="AM516" i="3"/>
  <c r="AO516" i="3"/>
  <c r="AQ516" i="3"/>
  <c r="AS516" i="3"/>
  <c r="AU516" i="3"/>
  <c r="AW516" i="3"/>
  <c r="AY516" i="3"/>
  <c r="BA516" i="3"/>
  <c r="BC516" i="3"/>
  <c r="BE516" i="3"/>
  <c r="BG516" i="3"/>
  <c r="BI516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BH516" i="3"/>
  <c r="BM518" i="3"/>
  <c r="BK518" i="3"/>
  <c r="BJ520" i="3"/>
  <c r="BK524" i="3"/>
  <c r="BJ524" i="3"/>
  <c r="BN524" i="3"/>
  <c r="BM526" i="3"/>
  <c r="BL526" i="3"/>
  <c r="BK526" i="3"/>
  <c r="M528" i="3"/>
  <c r="O528" i="3"/>
  <c r="Q528" i="3"/>
  <c r="S528" i="3"/>
  <c r="U528" i="3"/>
  <c r="W528" i="3"/>
  <c r="Y528" i="3"/>
  <c r="AA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AC528" i="3"/>
  <c r="AG528" i="3"/>
  <c r="AK528" i="3"/>
  <c r="AO528" i="3"/>
  <c r="AS528" i="3"/>
  <c r="AW528" i="3"/>
  <c r="BA528" i="3"/>
  <c r="BE528" i="3"/>
  <c r="BI528" i="3"/>
  <c r="AE528" i="3"/>
  <c r="AI528" i="3"/>
  <c r="AM528" i="3"/>
  <c r="AQ528" i="3"/>
  <c r="AU528" i="3"/>
  <c r="AY528" i="3"/>
  <c r="BC528" i="3"/>
  <c r="BG528" i="3"/>
  <c r="M532" i="3"/>
  <c r="O532" i="3"/>
  <c r="Q532" i="3"/>
  <c r="S532" i="3"/>
  <c r="U532" i="3"/>
  <c r="W532" i="3"/>
  <c r="Y532" i="3"/>
  <c r="AA532" i="3"/>
  <c r="AC532" i="3"/>
  <c r="AE532" i="3"/>
  <c r="AG532" i="3"/>
  <c r="AI532" i="3"/>
  <c r="AK532" i="3"/>
  <c r="AM532" i="3"/>
  <c r="AO532" i="3"/>
  <c r="AQ532" i="3"/>
  <c r="AS532" i="3"/>
  <c r="AU532" i="3"/>
  <c r="AW532" i="3"/>
  <c r="AY532" i="3"/>
  <c r="BA532" i="3"/>
  <c r="BC532" i="3"/>
  <c r="BE532" i="3"/>
  <c r="BG532" i="3"/>
  <c r="BI532" i="3"/>
  <c r="N532" i="3"/>
  <c r="P532" i="3"/>
  <c r="R532" i="3"/>
  <c r="T532" i="3"/>
  <c r="V532" i="3"/>
  <c r="X532" i="3"/>
  <c r="Z532" i="3"/>
  <c r="AB532" i="3"/>
  <c r="AD532" i="3"/>
  <c r="AF532" i="3"/>
  <c r="AH532" i="3"/>
  <c r="AJ532" i="3"/>
  <c r="AL532" i="3"/>
  <c r="AN532" i="3"/>
  <c r="AP532" i="3"/>
  <c r="AR532" i="3"/>
  <c r="AT532" i="3"/>
  <c r="AV532" i="3"/>
  <c r="AX532" i="3"/>
  <c r="AZ532" i="3"/>
  <c r="BB532" i="3"/>
  <c r="BD532" i="3"/>
  <c r="BF532" i="3"/>
  <c r="BH532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M537" i="3"/>
  <c r="O537" i="3"/>
  <c r="Q537" i="3"/>
  <c r="S537" i="3"/>
  <c r="U537" i="3"/>
  <c r="W537" i="3"/>
  <c r="Y537" i="3"/>
  <c r="AA537" i="3"/>
  <c r="AC537" i="3"/>
  <c r="AE537" i="3"/>
  <c r="AG537" i="3"/>
  <c r="AI537" i="3"/>
  <c r="AK537" i="3"/>
  <c r="AM537" i="3"/>
  <c r="AO537" i="3"/>
  <c r="AQ537" i="3"/>
  <c r="AS537" i="3"/>
  <c r="AU537" i="3"/>
  <c r="AW537" i="3"/>
  <c r="AY537" i="3"/>
  <c r="BA537" i="3"/>
  <c r="BC537" i="3"/>
  <c r="BE537" i="3"/>
  <c r="BG537" i="3"/>
  <c r="BI537" i="3"/>
  <c r="N537" i="3"/>
  <c r="P537" i="3"/>
  <c r="R537" i="3"/>
  <c r="T537" i="3"/>
  <c r="V537" i="3"/>
  <c r="X537" i="3"/>
  <c r="Z537" i="3"/>
  <c r="AB537" i="3"/>
  <c r="AD537" i="3"/>
  <c r="AF537" i="3"/>
  <c r="AH537" i="3"/>
  <c r="AJ537" i="3"/>
  <c r="AL537" i="3"/>
  <c r="AN537" i="3"/>
  <c r="AP537" i="3"/>
  <c r="AR537" i="3"/>
  <c r="AT537" i="3"/>
  <c r="AV537" i="3"/>
  <c r="AX537" i="3"/>
  <c r="AZ537" i="3"/>
  <c r="BB537" i="3"/>
  <c r="BD537" i="3"/>
  <c r="BF537" i="3"/>
  <c r="BH537" i="3"/>
  <c r="M489" i="3"/>
  <c r="O489" i="3"/>
  <c r="Q489" i="3"/>
  <c r="S489" i="3"/>
  <c r="U489" i="3"/>
  <c r="W489" i="3"/>
  <c r="Y489" i="3"/>
  <c r="AA489" i="3"/>
  <c r="AC489" i="3"/>
  <c r="N489" i="3"/>
  <c r="R489" i="3"/>
  <c r="V489" i="3"/>
  <c r="Z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P489" i="3"/>
  <c r="T489" i="3"/>
  <c r="X489" i="3"/>
  <c r="AB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R497" i="3"/>
  <c r="AV497" i="3"/>
  <c r="AZ497" i="3"/>
  <c r="BB497" i="3"/>
  <c r="BD497" i="3"/>
  <c r="BF497" i="3"/>
  <c r="BH497" i="3"/>
  <c r="AP497" i="3"/>
  <c r="AT497" i="3"/>
  <c r="AX497" i="3"/>
  <c r="BA497" i="3"/>
  <c r="BC497" i="3"/>
  <c r="BE497" i="3"/>
  <c r="BG497" i="3"/>
  <c r="BI497" i="3"/>
  <c r="BM499" i="3"/>
  <c r="BJ499" i="3"/>
  <c r="BL499" i="3"/>
  <c r="BK501" i="3"/>
  <c r="BN501" i="3"/>
  <c r="BM501" i="3"/>
  <c r="BJ501" i="3"/>
  <c r="BM503" i="3"/>
  <c r="BL503" i="3"/>
  <c r="BK505" i="3"/>
  <c r="BN505" i="3"/>
  <c r="BL507" i="3"/>
  <c r="BK509" i="3"/>
  <c r="BN509" i="3"/>
  <c r="BL511" i="3"/>
  <c r="BN513" i="3"/>
  <c r="BK517" i="3"/>
  <c r="BL519" i="3"/>
  <c r="BK521" i="3"/>
  <c r="BN521" i="3"/>
  <c r="BK525" i="3"/>
  <c r="BL527" i="3"/>
  <c r="BN531" i="3"/>
  <c r="K485" i="3"/>
  <c r="BH484" i="3"/>
  <c r="BD484" i="3"/>
  <c r="AZ484" i="3"/>
  <c r="AV484" i="3"/>
  <c r="AR484" i="3"/>
  <c r="AN484" i="3"/>
  <c r="AJ484" i="3"/>
  <c r="AF484" i="3"/>
  <c r="AB484" i="3"/>
  <c r="X484" i="3"/>
  <c r="T484" i="3"/>
  <c r="P484" i="3"/>
  <c r="BJ531" i="3"/>
  <c r="BN488" i="3"/>
  <c r="BK490" i="3"/>
  <c r="BN490" i="3"/>
  <c r="BM492" i="3"/>
  <c r="BL492" i="3"/>
  <c r="BN494" i="3"/>
  <c r="BL496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10" i="3"/>
  <c r="P510" i="3"/>
  <c r="R510" i="3"/>
  <c r="T510" i="3"/>
  <c r="V510" i="3"/>
  <c r="X510" i="3"/>
  <c r="Z510" i="3"/>
  <c r="AB510" i="3"/>
  <c r="AD510" i="3"/>
  <c r="AF510" i="3"/>
  <c r="AH510" i="3"/>
  <c r="AJ510" i="3"/>
  <c r="AL510" i="3"/>
  <c r="AN510" i="3"/>
  <c r="AP510" i="3"/>
  <c r="AR510" i="3"/>
  <c r="AT510" i="3"/>
  <c r="AV510" i="3"/>
  <c r="AX510" i="3"/>
  <c r="AZ510" i="3"/>
  <c r="BB510" i="3"/>
  <c r="BD510" i="3"/>
  <c r="BF510" i="3"/>
  <c r="BH510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N514" i="3"/>
  <c r="P514" i="3"/>
  <c r="R514" i="3"/>
  <c r="T514" i="3"/>
  <c r="V514" i="3"/>
  <c r="X514" i="3"/>
  <c r="Z514" i="3"/>
  <c r="AB514" i="3"/>
  <c r="AD514" i="3"/>
  <c r="AF514" i="3"/>
  <c r="AH514" i="3"/>
  <c r="AJ514" i="3"/>
  <c r="AL514" i="3"/>
  <c r="AN514" i="3"/>
  <c r="AP514" i="3"/>
  <c r="AR514" i="3"/>
  <c r="AT514" i="3"/>
  <c r="AV514" i="3"/>
  <c r="AX514" i="3"/>
  <c r="AZ514" i="3"/>
  <c r="BB514" i="3"/>
  <c r="BD514" i="3"/>
  <c r="BF514" i="3"/>
  <c r="BH51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BJ518" i="3"/>
  <c r="BM520" i="3"/>
  <c r="N522" i="3"/>
  <c r="P522" i="3"/>
  <c r="R522" i="3"/>
  <c r="T522" i="3"/>
  <c r="V522" i="3"/>
  <c r="X522" i="3"/>
  <c r="Z522" i="3"/>
  <c r="AB522" i="3"/>
  <c r="AD522" i="3"/>
  <c r="AF522" i="3"/>
  <c r="AH522" i="3"/>
  <c r="AJ522" i="3"/>
  <c r="AL522" i="3"/>
  <c r="AN522" i="3"/>
  <c r="AP522" i="3"/>
  <c r="AR522" i="3"/>
  <c r="AT522" i="3"/>
  <c r="AV522" i="3"/>
  <c r="AX522" i="3"/>
  <c r="AZ522" i="3"/>
  <c r="BB522" i="3"/>
  <c r="BD522" i="3"/>
  <c r="BF522" i="3"/>
  <c r="BH522" i="3"/>
  <c r="M522" i="3"/>
  <c r="O522" i="3"/>
  <c r="Q522" i="3"/>
  <c r="S522" i="3"/>
  <c r="U522" i="3"/>
  <c r="W522" i="3"/>
  <c r="Y522" i="3"/>
  <c r="AA522" i="3"/>
  <c r="AC522" i="3"/>
  <c r="AE522" i="3"/>
  <c r="AG522" i="3"/>
  <c r="AI522" i="3"/>
  <c r="AK522" i="3"/>
  <c r="AM522" i="3"/>
  <c r="AO522" i="3"/>
  <c r="AQ522" i="3"/>
  <c r="AS522" i="3"/>
  <c r="AU522" i="3"/>
  <c r="AW522" i="3"/>
  <c r="AY522" i="3"/>
  <c r="BA522" i="3"/>
  <c r="BC522" i="3"/>
  <c r="BE522" i="3"/>
  <c r="BG522" i="3"/>
  <c r="BI522" i="3"/>
  <c r="BM524" i="3"/>
  <c r="BL524" i="3"/>
  <c r="BJ526" i="3"/>
  <c r="BN526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P530" i="3"/>
  <c r="T530" i="3"/>
  <c r="X530" i="3"/>
  <c r="AB530" i="3"/>
  <c r="AF530" i="3"/>
  <c r="AJ530" i="3"/>
  <c r="AN530" i="3"/>
  <c r="AR530" i="3"/>
  <c r="AV530" i="3"/>
  <c r="AZ530" i="3"/>
  <c r="BD530" i="3"/>
  <c r="BH530" i="3"/>
  <c r="N530" i="3"/>
  <c r="R530" i="3"/>
  <c r="V530" i="3"/>
  <c r="Z530" i="3"/>
  <c r="AD530" i="3"/>
  <c r="AH530" i="3"/>
  <c r="AL530" i="3"/>
  <c r="AP530" i="3"/>
  <c r="AT530" i="3"/>
  <c r="AX530" i="3"/>
  <c r="BB530" i="3"/>
  <c r="BF530" i="3"/>
  <c r="N534" i="3"/>
  <c r="P534" i="3"/>
  <c r="R534" i="3"/>
  <c r="T534" i="3"/>
  <c r="V534" i="3"/>
  <c r="X534" i="3"/>
  <c r="Z534" i="3"/>
  <c r="AB534" i="3"/>
  <c r="AD534" i="3"/>
  <c r="AF534" i="3"/>
  <c r="AH534" i="3"/>
  <c r="AJ534" i="3"/>
  <c r="AL534" i="3"/>
  <c r="AN534" i="3"/>
  <c r="AP534" i="3"/>
  <c r="AR534" i="3"/>
  <c r="AT534" i="3"/>
  <c r="AV534" i="3"/>
  <c r="AX534" i="3"/>
  <c r="AZ534" i="3"/>
  <c r="BB534" i="3"/>
  <c r="BD534" i="3"/>
  <c r="BF534" i="3"/>
  <c r="BH534" i="3"/>
  <c r="M534" i="3"/>
  <c r="O534" i="3"/>
  <c r="Q534" i="3"/>
  <c r="S534" i="3"/>
  <c r="U534" i="3"/>
  <c r="W534" i="3"/>
  <c r="Y534" i="3"/>
  <c r="AA534" i="3"/>
  <c r="AC534" i="3"/>
  <c r="AE534" i="3"/>
  <c r="AG534" i="3"/>
  <c r="AI534" i="3"/>
  <c r="AK534" i="3"/>
  <c r="AM534" i="3"/>
  <c r="AO534" i="3"/>
  <c r="AQ534" i="3"/>
  <c r="AS534" i="3"/>
  <c r="AU534" i="3"/>
  <c r="AW534" i="3"/>
  <c r="AY534" i="3"/>
  <c r="BA534" i="3"/>
  <c r="BC534" i="3"/>
  <c r="BE534" i="3"/>
  <c r="BG534" i="3"/>
  <c r="BI534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BK529" i="3"/>
  <c r="BN529" i="3"/>
  <c r="BJ533" i="3"/>
  <c r="BM533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M491" i="3"/>
  <c r="O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BK499" i="3"/>
  <c r="BN499" i="3"/>
  <c r="BL501" i="3"/>
  <c r="BK503" i="3"/>
  <c r="BN503" i="3"/>
  <c r="BM505" i="3"/>
  <c r="BJ505" i="3"/>
  <c r="BL505" i="3"/>
  <c r="BK507" i="3"/>
  <c r="BN507" i="3"/>
  <c r="BM507" i="3"/>
  <c r="BJ507" i="3"/>
  <c r="BM509" i="3"/>
  <c r="BJ509" i="3"/>
  <c r="BL509" i="3"/>
  <c r="BK511" i="3"/>
  <c r="BM511" i="3"/>
  <c r="BM513" i="3"/>
  <c r="BL513" i="3"/>
  <c r="BN515" i="3"/>
  <c r="BJ515" i="3"/>
  <c r="BJ517" i="3"/>
  <c r="BK519" i="3"/>
  <c r="BM519" i="3"/>
  <c r="BM521" i="3"/>
  <c r="BJ521" i="3"/>
  <c r="BL521" i="3"/>
  <c r="BN523" i="3"/>
  <c r="BJ523" i="3"/>
  <c r="BJ525" i="3"/>
  <c r="BK527" i="3"/>
  <c r="BN527" i="3"/>
  <c r="BM527" i="3"/>
  <c r="BM529" i="3"/>
  <c r="BL531" i="3"/>
  <c r="BN533" i="3"/>
  <c r="BL486" i="3"/>
  <c r="BM486" i="3"/>
  <c r="BN486" i="3"/>
  <c r="BK486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E376" i="3"/>
  <c r="F376" i="3"/>
  <c r="G376" i="3"/>
  <c r="H376" i="3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K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E404" i="3"/>
  <c r="F404" i="3"/>
  <c r="G404" i="3"/>
  <c r="H404" i="3"/>
  <c r="I404" i="3"/>
  <c r="J404" i="3"/>
  <c r="K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K408" i="3" l="1"/>
  <c r="K395" i="3"/>
  <c r="BL523" i="3"/>
  <c r="BK513" i="3"/>
  <c r="BN519" i="3"/>
  <c r="L416" i="3"/>
  <c r="L409" i="3"/>
  <c r="K402" i="3"/>
  <c r="BN511" i="3"/>
  <c r="K406" i="3"/>
  <c r="K403" i="3"/>
  <c r="K398" i="3"/>
  <c r="BJ503" i="3"/>
  <c r="BL529" i="3"/>
  <c r="BJ496" i="3"/>
  <c r="BJ494" i="3"/>
  <c r="BJ490" i="3"/>
  <c r="BJ529" i="3"/>
  <c r="BJ527" i="3"/>
  <c r="BL525" i="3"/>
  <c r="BJ519" i="3"/>
  <c r="BN517" i="3"/>
  <c r="BL517" i="3"/>
  <c r="K410" i="3"/>
  <c r="K407" i="3"/>
  <c r="K399" i="3"/>
  <c r="BM531" i="3"/>
  <c r="BM496" i="3"/>
  <c r="BM494" i="3"/>
  <c r="BM490" i="3"/>
  <c r="BK531" i="3"/>
  <c r="BJ513" i="3"/>
  <c r="BN525" i="3"/>
  <c r="BK523" i="3"/>
  <c r="BM517" i="3"/>
  <c r="BM515" i="3"/>
  <c r="BJ511" i="3"/>
  <c r="K462" i="3"/>
  <c r="K460" i="3"/>
  <c r="K458" i="3"/>
  <c r="L476" i="3"/>
  <c r="K461" i="3"/>
  <c r="K459" i="3"/>
  <c r="L441" i="3"/>
  <c r="L432" i="3"/>
  <c r="L429" i="3"/>
  <c r="K429" i="3"/>
  <c r="L428" i="3"/>
  <c r="K428" i="3"/>
  <c r="K427" i="3"/>
  <c r="K426" i="3"/>
  <c r="L417" i="3"/>
  <c r="K417" i="3"/>
  <c r="K409" i="3"/>
  <c r="K405" i="3"/>
  <c r="K401" i="3"/>
  <c r="K391" i="3"/>
  <c r="K390" i="3"/>
  <c r="L377" i="3"/>
  <c r="L375" i="3"/>
  <c r="L339" i="3"/>
  <c r="L338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P321" i="3" s="1"/>
  <c r="K321" i="3"/>
  <c r="L320" i="3"/>
  <c r="K320" i="3"/>
  <c r="L319" i="3"/>
  <c r="O319" i="3" s="1"/>
  <c r="K319" i="3"/>
  <c r="L318" i="3"/>
  <c r="L317" i="3"/>
  <c r="K317" i="3"/>
  <c r="L316" i="3"/>
  <c r="K316" i="3"/>
  <c r="L315" i="3"/>
  <c r="K315" i="3"/>
  <c r="L314" i="3"/>
  <c r="K314" i="3"/>
  <c r="BM523" i="3"/>
  <c r="BK536" i="3"/>
  <c r="BL520" i="3"/>
  <c r="BN518" i="3"/>
  <c r="BK498" i="3"/>
  <c r="R484" i="3"/>
  <c r="V484" i="3"/>
  <c r="Z484" i="3"/>
  <c r="AD484" i="3"/>
  <c r="AH484" i="3"/>
  <c r="AL484" i="3"/>
  <c r="AP484" i="3"/>
  <c r="AT484" i="3"/>
  <c r="AX484" i="3"/>
  <c r="BB484" i="3"/>
  <c r="BF484" i="3"/>
  <c r="BK532" i="3"/>
  <c r="BK508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K488" i="3"/>
  <c r="BJ488" i="3"/>
  <c r="L477" i="3"/>
  <c r="L433" i="3"/>
  <c r="L420" i="3"/>
  <c r="L410" i="3"/>
  <c r="L407" i="3"/>
  <c r="L405" i="3"/>
  <c r="L403" i="3"/>
  <c r="L401" i="3"/>
  <c r="L399" i="3"/>
  <c r="BL495" i="3"/>
  <c r="BM491" i="3"/>
  <c r="BJ491" i="3"/>
  <c r="BK491" i="3"/>
  <c r="BN491" i="3"/>
  <c r="BM487" i="3"/>
  <c r="BJ536" i="3"/>
  <c r="BN536" i="3"/>
  <c r="BM534" i="3"/>
  <c r="BL534" i="3"/>
  <c r="BK534" i="3"/>
  <c r="BJ530" i="3"/>
  <c r="BN530" i="3"/>
  <c r="BM522" i="3"/>
  <c r="BL522" i="3"/>
  <c r="BK522" i="3"/>
  <c r="BJ514" i="3"/>
  <c r="BN514" i="3"/>
  <c r="BM510" i="3"/>
  <c r="BL510" i="3"/>
  <c r="BK510" i="3"/>
  <c r="BJ506" i="3"/>
  <c r="BN506" i="3"/>
  <c r="BM502" i="3"/>
  <c r="BL502" i="3"/>
  <c r="BJ498" i="3"/>
  <c r="BN498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BL497" i="3"/>
  <c r="BK493" i="3"/>
  <c r="BN493" i="3"/>
  <c r="BM489" i="3"/>
  <c r="BJ489" i="3"/>
  <c r="BL489" i="3"/>
  <c r="BK537" i="3"/>
  <c r="BN537" i="3"/>
  <c r="BL535" i="3"/>
  <c r="BJ532" i="3"/>
  <c r="BN532" i="3"/>
  <c r="BK528" i="3"/>
  <c r="BM528" i="3"/>
  <c r="BL528" i="3"/>
  <c r="BK516" i="3"/>
  <c r="BJ516" i="3"/>
  <c r="BN516" i="3"/>
  <c r="BM512" i="3"/>
  <c r="BL512" i="3"/>
  <c r="BJ508" i="3"/>
  <c r="BN508" i="3"/>
  <c r="BM504" i="3"/>
  <c r="BL504" i="3"/>
  <c r="BK504" i="3"/>
  <c r="BJ500" i="3"/>
  <c r="BN500" i="3"/>
  <c r="BN484" i="3"/>
  <c r="BK484" i="3"/>
  <c r="BJ484" i="3"/>
  <c r="L449" i="3"/>
  <c r="L425" i="3"/>
  <c r="L412" i="3"/>
  <c r="L408" i="3"/>
  <c r="O408" i="3" s="1"/>
  <c r="L406" i="3"/>
  <c r="L404" i="3"/>
  <c r="O404" i="3" s="1"/>
  <c r="L402" i="3"/>
  <c r="L400" i="3"/>
  <c r="O400" i="3" s="1"/>
  <c r="BK495" i="3"/>
  <c r="BN495" i="3"/>
  <c r="BM495" i="3"/>
  <c r="BJ495" i="3"/>
  <c r="BL491" i="3"/>
  <c r="BN487" i="3"/>
  <c r="BK487" i="3"/>
  <c r="BL487" i="3"/>
  <c r="BJ487" i="3"/>
  <c r="BM536" i="3"/>
  <c r="BL536" i="3"/>
  <c r="BJ534" i="3"/>
  <c r="BN534" i="3"/>
  <c r="BK530" i="3"/>
  <c r="BM530" i="3"/>
  <c r="BL530" i="3"/>
  <c r="BJ522" i="3"/>
  <c r="BN522" i="3"/>
  <c r="BM514" i="3"/>
  <c r="BL514" i="3"/>
  <c r="BK514" i="3"/>
  <c r="BJ510" i="3"/>
  <c r="BN510" i="3"/>
  <c r="BM506" i="3"/>
  <c r="BL506" i="3"/>
  <c r="BK506" i="3"/>
  <c r="BK502" i="3"/>
  <c r="BJ502" i="3"/>
  <c r="BN502" i="3"/>
  <c r="BM498" i="3"/>
  <c r="BL498" i="3"/>
  <c r="BM497" i="3"/>
  <c r="BJ497" i="3"/>
  <c r="BK497" i="3"/>
  <c r="BN497" i="3"/>
  <c r="BM493" i="3"/>
  <c r="BJ493" i="3"/>
  <c r="BL493" i="3"/>
  <c r="BK489" i="3"/>
  <c r="BN489" i="3"/>
  <c r="BM537" i="3"/>
  <c r="BJ537" i="3"/>
  <c r="BL537" i="3"/>
  <c r="BK535" i="3"/>
  <c r="BN535" i="3"/>
  <c r="BM535" i="3"/>
  <c r="BJ535" i="3"/>
  <c r="BM532" i="3"/>
  <c r="BL532" i="3"/>
  <c r="BJ528" i="3"/>
  <c r="BN528" i="3"/>
  <c r="BM516" i="3"/>
  <c r="BL516" i="3"/>
  <c r="BK512" i="3"/>
  <c r="BJ512" i="3"/>
  <c r="BN512" i="3"/>
  <c r="BM508" i="3"/>
  <c r="BL508" i="3"/>
  <c r="BJ504" i="3"/>
  <c r="BN504" i="3"/>
  <c r="BM500" i="3"/>
  <c r="BL500" i="3"/>
  <c r="BK500" i="3"/>
  <c r="BL484" i="3"/>
  <c r="L383" i="3"/>
  <c r="L381" i="3"/>
  <c r="L379" i="3"/>
  <c r="L376" i="3"/>
  <c r="L374" i="3"/>
  <c r="L372" i="3"/>
  <c r="L370" i="3"/>
  <c r="L368" i="3"/>
  <c r="L366" i="3"/>
  <c r="L364" i="3"/>
  <c r="L362" i="3"/>
  <c r="L360" i="3"/>
  <c r="L358" i="3"/>
  <c r="L356" i="3"/>
  <c r="L354" i="3"/>
  <c r="L352" i="3"/>
  <c r="L350" i="3"/>
  <c r="L348" i="3"/>
  <c r="L346" i="3"/>
  <c r="L344" i="3"/>
  <c r="L342" i="3"/>
  <c r="L340" i="3"/>
  <c r="L336" i="3"/>
  <c r="K455" i="3"/>
  <c r="L445" i="3"/>
  <c r="L382" i="3"/>
  <c r="L380" i="3"/>
  <c r="L378" i="3"/>
  <c r="L373" i="3"/>
  <c r="L371" i="3"/>
  <c r="L369" i="3"/>
  <c r="L367" i="3"/>
  <c r="L365" i="3"/>
  <c r="L363" i="3"/>
  <c r="L361" i="3"/>
  <c r="L359" i="3"/>
  <c r="L357" i="3"/>
  <c r="L355" i="3"/>
  <c r="L353" i="3"/>
  <c r="L351" i="3"/>
  <c r="L349" i="3"/>
  <c r="L347" i="3"/>
  <c r="L345" i="3"/>
  <c r="L343" i="3"/>
  <c r="L341" i="3"/>
  <c r="L337" i="3"/>
  <c r="K477" i="3"/>
  <c r="BG477" i="3" s="1"/>
  <c r="K463" i="3"/>
  <c r="AV463" i="3" s="1"/>
  <c r="L457" i="3"/>
  <c r="L453" i="3"/>
  <c r="K447" i="3"/>
  <c r="N447" i="3" s="1"/>
  <c r="L437" i="3"/>
  <c r="K437" i="3"/>
  <c r="L436" i="3"/>
  <c r="K436" i="3"/>
  <c r="K435" i="3"/>
  <c r="K434" i="3"/>
  <c r="L421" i="3"/>
  <c r="K421" i="3"/>
  <c r="L413" i="3"/>
  <c r="K413" i="3"/>
  <c r="K394" i="3"/>
  <c r="L483" i="3"/>
  <c r="L482" i="3"/>
  <c r="L481" i="3"/>
  <c r="L480" i="3"/>
  <c r="L479" i="3"/>
  <c r="L478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1" i="3"/>
  <c r="L459" i="3"/>
  <c r="X459" i="3" s="1"/>
  <c r="L456" i="3"/>
  <c r="L455" i="3"/>
  <c r="L454" i="3"/>
  <c r="L452" i="3"/>
  <c r="K451" i="3"/>
  <c r="L448" i="3"/>
  <c r="L447" i="3"/>
  <c r="L446" i="3"/>
  <c r="K443" i="3"/>
  <c r="K441" i="3"/>
  <c r="L440" i="3"/>
  <c r="K440" i="3"/>
  <c r="L439" i="3"/>
  <c r="K439" i="3"/>
  <c r="L438" i="3"/>
  <c r="K438" i="3"/>
  <c r="K433" i="3"/>
  <c r="K432" i="3"/>
  <c r="L431" i="3"/>
  <c r="K431" i="3"/>
  <c r="L430" i="3"/>
  <c r="K430" i="3"/>
  <c r="K425" i="3"/>
  <c r="L424" i="3"/>
  <c r="K424" i="3"/>
  <c r="L423" i="3"/>
  <c r="K423" i="3"/>
  <c r="L422" i="3"/>
  <c r="K422" i="3"/>
  <c r="K420" i="3"/>
  <c r="L419" i="3"/>
  <c r="K419" i="3"/>
  <c r="L418" i="3"/>
  <c r="K418" i="3"/>
  <c r="K416" i="3"/>
  <c r="L415" i="3"/>
  <c r="K415" i="3"/>
  <c r="L414" i="3"/>
  <c r="K414" i="3"/>
  <c r="K412" i="3"/>
  <c r="L411" i="3"/>
  <c r="K411" i="3"/>
  <c r="L396" i="3"/>
  <c r="K396" i="3"/>
  <c r="L392" i="3"/>
  <c r="K392" i="3"/>
  <c r="AU477" i="3"/>
  <c r="O477" i="3"/>
  <c r="K483" i="3"/>
  <c r="K482" i="3"/>
  <c r="K481" i="3"/>
  <c r="K480" i="3"/>
  <c r="K479" i="3"/>
  <c r="K478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P463" i="3"/>
  <c r="AF463" i="3"/>
  <c r="AE463" i="3"/>
  <c r="AU463" i="3"/>
  <c r="L462" i="3"/>
  <c r="M462" i="3" s="1"/>
  <c r="N461" i="3"/>
  <c r="P461" i="3"/>
  <c r="R461" i="3"/>
  <c r="T461" i="3"/>
  <c r="V461" i="3"/>
  <c r="X461" i="3"/>
  <c r="Z461" i="3"/>
  <c r="AB461" i="3"/>
  <c r="AD461" i="3"/>
  <c r="AF461" i="3"/>
  <c r="AH461" i="3"/>
  <c r="AJ461" i="3"/>
  <c r="AL461" i="3"/>
  <c r="AN461" i="3"/>
  <c r="AP461" i="3"/>
  <c r="AR461" i="3"/>
  <c r="AT461" i="3"/>
  <c r="AV461" i="3"/>
  <c r="AX461" i="3"/>
  <c r="AZ461" i="3"/>
  <c r="BB461" i="3"/>
  <c r="BD461" i="3"/>
  <c r="BF461" i="3"/>
  <c r="BH461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L460" i="3"/>
  <c r="P459" i="3"/>
  <c r="AN459" i="3"/>
  <c r="AV459" i="3"/>
  <c r="W459" i="3"/>
  <c r="AE459" i="3"/>
  <c r="BC459" i="3"/>
  <c r="L458" i="3"/>
  <c r="M458" i="3" s="1"/>
  <c r="O455" i="3"/>
  <c r="AE455" i="3"/>
  <c r="AU455" i="3"/>
  <c r="N455" i="3"/>
  <c r="AD455" i="3"/>
  <c r="AT455" i="3"/>
  <c r="L451" i="3"/>
  <c r="L450" i="3"/>
  <c r="V447" i="3"/>
  <c r="Z447" i="3"/>
  <c r="AL447" i="3"/>
  <c r="AP447" i="3"/>
  <c r="BB447" i="3"/>
  <c r="BF447" i="3"/>
  <c r="U447" i="3"/>
  <c r="Y447" i="3"/>
  <c r="AG447" i="3"/>
  <c r="AK447" i="3"/>
  <c r="AO447" i="3"/>
  <c r="AS447" i="3"/>
  <c r="AW447" i="3"/>
  <c r="BA447" i="3"/>
  <c r="BE447" i="3"/>
  <c r="BI447" i="3"/>
  <c r="L444" i="3"/>
  <c r="L443" i="3"/>
  <c r="L442" i="3"/>
  <c r="N437" i="3"/>
  <c r="V437" i="3"/>
  <c r="AD437" i="3"/>
  <c r="AL437" i="3"/>
  <c r="AT437" i="3"/>
  <c r="BB437" i="3"/>
  <c r="M437" i="3"/>
  <c r="U437" i="3"/>
  <c r="AC437" i="3"/>
  <c r="AK437" i="3"/>
  <c r="AS437" i="3"/>
  <c r="BA437" i="3"/>
  <c r="BI437" i="3"/>
  <c r="O436" i="3"/>
  <c r="S436" i="3"/>
  <c r="W436" i="3"/>
  <c r="AA436" i="3"/>
  <c r="AE436" i="3"/>
  <c r="AI436" i="3"/>
  <c r="AM436" i="3"/>
  <c r="AQ436" i="3"/>
  <c r="AU436" i="3"/>
  <c r="AY436" i="3"/>
  <c r="BC436" i="3"/>
  <c r="BG436" i="3"/>
  <c r="N436" i="3"/>
  <c r="R436" i="3"/>
  <c r="V436" i="3"/>
  <c r="Z436" i="3"/>
  <c r="AD436" i="3"/>
  <c r="AH436" i="3"/>
  <c r="AL436" i="3"/>
  <c r="AP436" i="3"/>
  <c r="AT436" i="3"/>
  <c r="AX436" i="3"/>
  <c r="BB436" i="3"/>
  <c r="BF436" i="3"/>
  <c r="L435" i="3"/>
  <c r="AA435" i="3" s="1"/>
  <c r="S435" i="3"/>
  <c r="AI435" i="3"/>
  <c r="AQ435" i="3"/>
  <c r="AY435" i="3"/>
  <c r="BG435" i="3"/>
  <c r="R435" i="3"/>
  <c r="Z435" i="3"/>
  <c r="AH435" i="3"/>
  <c r="AP435" i="3"/>
  <c r="AX435" i="3"/>
  <c r="BF435" i="3"/>
  <c r="L434" i="3"/>
  <c r="P434" i="3" s="1"/>
  <c r="AB434" i="3"/>
  <c r="AR434" i="3"/>
  <c r="BH434" i="3"/>
  <c r="AA434" i="3"/>
  <c r="AQ434" i="3"/>
  <c r="BG434" i="3"/>
  <c r="N429" i="3"/>
  <c r="V429" i="3"/>
  <c r="AD429" i="3"/>
  <c r="AL429" i="3"/>
  <c r="AT429" i="3"/>
  <c r="BB429" i="3"/>
  <c r="M429" i="3"/>
  <c r="U429" i="3"/>
  <c r="AC429" i="3"/>
  <c r="AK429" i="3"/>
  <c r="AS429" i="3"/>
  <c r="BA429" i="3"/>
  <c r="BI429" i="3"/>
  <c r="T428" i="3"/>
  <c r="AB428" i="3"/>
  <c r="AJ428" i="3"/>
  <c r="AR428" i="3"/>
  <c r="AZ428" i="3"/>
  <c r="BH428" i="3"/>
  <c r="S428" i="3"/>
  <c r="AA428" i="3"/>
  <c r="AI428" i="3"/>
  <c r="AQ428" i="3"/>
  <c r="AY428" i="3"/>
  <c r="BG428" i="3"/>
  <c r="L427" i="3"/>
  <c r="W427" i="3" s="1"/>
  <c r="S427" i="3"/>
  <c r="AA427" i="3"/>
  <c r="AI427" i="3"/>
  <c r="AQ427" i="3"/>
  <c r="AY427" i="3"/>
  <c r="BG427" i="3"/>
  <c r="R427" i="3"/>
  <c r="Z427" i="3"/>
  <c r="AH427" i="3"/>
  <c r="AP427" i="3"/>
  <c r="AX427" i="3"/>
  <c r="BF427" i="3"/>
  <c r="L426" i="3"/>
  <c r="T426" i="3" s="1"/>
  <c r="AR426" i="3"/>
  <c r="AA426" i="3"/>
  <c r="BG426" i="3"/>
  <c r="M421" i="3"/>
  <c r="Q421" i="3"/>
  <c r="U421" i="3"/>
  <c r="Y421" i="3"/>
  <c r="AC421" i="3"/>
  <c r="AG421" i="3"/>
  <c r="AK421" i="3"/>
  <c r="AO421" i="3"/>
  <c r="AS421" i="3"/>
  <c r="AW421" i="3"/>
  <c r="BA421" i="3"/>
  <c r="BE421" i="3"/>
  <c r="BI421" i="3"/>
  <c r="P421" i="3"/>
  <c r="T421" i="3"/>
  <c r="X421" i="3"/>
  <c r="AB421" i="3"/>
  <c r="AF421" i="3"/>
  <c r="AJ421" i="3"/>
  <c r="AN421" i="3"/>
  <c r="AR421" i="3"/>
  <c r="AV421" i="3"/>
  <c r="AZ421" i="3"/>
  <c r="BD421" i="3"/>
  <c r="BH421" i="3"/>
  <c r="O417" i="3"/>
  <c r="W417" i="3"/>
  <c r="AE417" i="3"/>
  <c r="AK417" i="3"/>
  <c r="AO417" i="3"/>
  <c r="AS417" i="3"/>
  <c r="AW417" i="3"/>
  <c r="BA417" i="3"/>
  <c r="BE417" i="3"/>
  <c r="BI417" i="3"/>
  <c r="P417" i="3"/>
  <c r="T417" i="3"/>
  <c r="X417" i="3"/>
  <c r="AB417" i="3"/>
  <c r="AF417" i="3"/>
  <c r="AJ417" i="3"/>
  <c r="AN417" i="3"/>
  <c r="AR417" i="3"/>
  <c r="AV417" i="3"/>
  <c r="AZ417" i="3"/>
  <c r="BD417" i="3"/>
  <c r="BH417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P410" i="3"/>
  <c r="T410" i="3"/>
  <c r="X410" i="3"/>
  <c r="AB410" i="3"/>
  <c r="AF410" i="3"/>
  <c r="AJ410" i="3"/>
  <c r="AN410" i="3"/>
  <c r="AR410" i="3"/>
  <c r="AV410" i="3"/>
  <c r="AZ410" i="3"/>
  <c r="BD410" i="3"/>
  <c r="BH410" i="3"/>
  <c r="N409" i="3"/>
  <c r="P409" i="3"/>
  <c r="R409" i="3"/>
  <c r="T409" i="3"/>
  <c r="V409" i="3"/>
  <c r="X409" i="3"/>
  <c r="Z409" i="3"/>
  <c r="AB409" i="3"/>
  <c r="AD409" i="3"/>
  <c r="AF409" i="3"/>
  <c r="AH409" i="3"/>
  <c r="AJ409" i="3"/>
  <c r="AL409" i="3"/>
  <c r="AN409" i="3"/>
  <c r="AP409" i="3"/>
  <c r="AR409" i="3"/>
  <c r="AT409" i="3"/>
  <c r="AV409" i="3"/>
  <c r="AX409" i="3"/>
  <c r="AZ409" i="3"/>
  <c r="BB409" i="3"/>
  <c r="BD409" i="3"/>
  <c r="BF409" i="3"/>
  <c r="BH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P408" i="3"/>
  <c r="T408" i="3"/>
  <c r="X408" i="3"/>
  <c r="AB408" i="3"/>
  <c r="AF408" i="3"/>
  <c r="AJ408" i="3"/>
  <c r="AN408" i="3"/>
  <c r="AR408" i="3"/>
  <c r="AV408" i="3"/>
  <c r="AZ408" i="3"/>
  <c r="BD408" i="3"/>
  <c r="BH408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O405" i="3"/>
  <c r="S405" i="3"/>
  <c r="W405" i="3"/>
  <c r="AA405" i="3"/>
  <c r="AE405" i="3"/>
  <c r="AI405" i="3"/>
  <c r="AM405" i="3"/>
  <c r="AQ405" i="3"/>
  <c r="AU405" i="3"/>
  <c r="AY405" i="3"/>
  <c r="BC405" i="3"/>
  <c r="BG405" i="3"/>
  <c r="M404" i="3"/>
  <c r="Q404" i="3"/>
  <c r="U404" i="3"/>
  <c r="Y404" i="3"/>
  <c r="AC404" i="3"/>
  <c r="AG404" i="3"/>
  <c r="AK404" i="3"/>
  <c r="AO404" i="3"/>
  <c r="AS404" i="3"/>
  <c r="AW404" i="3"/>
  <c r="BA404" i="3"/>
  <c r="BE404" i="3"/>
  <c r="BI404" i="3"/>
  <c r="P404" i="3"/>
  <c r="T404" i="3"/>
  <c r="X404" i="3"/>
  <c r="AB404" i="3"/>
  <c r="AF404" i="3"/>
  <c r="AJ404" i="3"/>
  <c r="AN404" i="3"/>
  <c r="AR404" i="3"/>
  <c r="AV404" i="3"/>
  <c r="AZ404" i="3"/>
  <c r="BD404" i="3"/>
  <c r="BH404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N402" i="3"/>
  <c r="P402" i="3"/>
  <c r="R402" i="3"/>
  <c r="T402" i="3"/>
  <c r="V402" i="3"/>
  <c r="X402" i="3"/>
  <c r="Z402" i="3"/>
  <c r="AB402" i="3"/>
  <c r="AD402" i="3"/>
  <c r="AF402" i="3"/>
  <c r="AH402" i="3"/>
  <c r="AJ402" i="3"/>
  <c r="AL402" i="3"/>
  <c r="AN402" i="3"/>
  <c r="AP402" i="3"/>
  <c r="AR402" i="3"/>
  <c r="AT402" i="3"/>
  <c r="AV402" i="3"/>
  <c r="AX402" i="3"/>
  <c r="AZ402" i="3"/>
  <c r="BB402" i="3"/>
  <c r="BD402" i="3"/>
  <c r="BF402" i="3"/>
  <c r="BH402" i="3"/>
  <c r="P401" i="3"/>
  <c r="T401" i="3"/>
  <c r="X401" i="3"/>
  <c r="AB401" i="3"/>
  <c r="AF401" i="3"/>
  <c r="AJ401" i="3"/>
  <c r="AN401" i="3"/>
  <c r="AR401" i="3"/>
  <c r="AV401" i="3"/>
  <c r="AZ401" i="3"/>
  <c r="BD401" i="3"/>
  <c r="BH401" i="3"/>
  <c r="O401" i="3"/>
  <c r="S401" i="3"/>
  <c r="W401" i="3"/>
  <c r="AA401" i="3"/>
  <c r="AE401" i="3"/>
  <c r="AI401" i="3"/>
  <c r="AM401" i="3"/>
  <c r="AQ401" i="3"/>
  <c r="AU401" i="3"/>
  <c r="AY401" i="3"/>
  <c r="BC401" i="3"/>
  <c r="BG401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P400" i="3"/>
  <c r="T400" i="3"/>
  <c r="X400" i="3"/>
  <c r="AB400" i="3"/>
  <c r="AF400" i="3"/>
  <c r="AJ400" i="3"/>
  <c r="AN400" i="3"/>
  <c r="AR400" i="3"/>
  <c r="AV400" i="3"/>
  <c r="AZ400" i="3"/>
  <c r="BD400" i="3"/>
  <c r="BH400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321" i="3"/>
  <c r="R321" i="3"/>
  <c r="V321" i="3"/>
  <c r="Z321" i="3"/>
  <c r="AD321" i="3"/>
  <c r="AH321" i="3"/>
  <c r="AL321" i="3"/>
  <c r="AP321" i="3"/>
  <c r="AT321" i="3"/>
  <c r="AX321" i="3"/>
  <c r="BB321" i="3"/>
  <c r="BF321" i="3"/>
  <c r="M321" i="3"/>
  <c r="Q321" i="3"/>
  <c r="U321" i="3"/>
  <c r="Y321" i="3"/>
  <c r="AC321" i="3"/>
  <c r="AG321" i="3"/>
  <c r="AK321" i="3"/>
  <c r="AO321" i="3"/>
  <c r="AS321" i="3"/>
  <c r="AW321" i="3"/>
  <c r="BA321" i="3"/>
  <c r="BE321" i="3"/>
  <c r="BI321" i="3"/>
  <c r="P320" i="3"/>
  <c r="T320" i="3"/>
  <c r="X320" i="3"/>
  <c r="AB320" i="3"/>
  <c r="Q320" i="3"/>
  <c r="Y320" i="3"/>
  <c r="AE320" i="3"/>
  <c r="AI320" i="3"/>
  <c r="AM320" i="3"/>
  <c r="AQ320" i="3"/>
  <c r="AU320" i="3"/>
  <c r="AY320" i="3"/>
  <c r="BC320" i="3"/>
  <c r="BG320" i="3"/>
  <c r="O320" i="3"/>
  <c r="W320" i="3"/>
  <c r="AD320" i="3"/>
  <c r="AH320" i="3"/>
  <c r="AL320" i="3"/>
  <c r="AP320" i="3"/>
  <c r="AT320" i="3"/>
  <c r="AX320" i="3"/>
  <c r="BB320" i="3"/>
  <c r="BF320" i="3"/>
  <c r="M319" i="3"/>
  <c r="Q319" i="3"/>
  <c r="U319" i="3"/>
  <c r="Y319" i="3"/>
  <c r="AC319" i="3"/>
  <c r="AG319" i="3"/>
  <c r="AK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AM319" i="3"/>
  <c r="AQ319" i="3"/>
  <c r="AU319" i="3"/>
  <c r="AY319" i="3"/>
  <c r="BC319" i="3"/>
  <c r="BG319" i="3"/>
  <c r="AO319" i="3"/>
  <c r="AS319" i="3"/>
  <c r="AW319" i="3"/>
  <c r="BA319" i="3"/>
  <c r="BE319" i="3"/>
  <c r="BI319" i="3"/>
  <c r="N317" i="3"/>
  <c r="P317" i="3"/>
  <c r="R317" i="3"/>
  <c r="T317" i="3"/>
  <c r="V317" i="3"/>
  <c r="X317" i="3"/>
  <c r="Z317" i="3"/>
  <c r="AB317" i="3"/>
  <c r="O317" i="3"/>
  <c r="S317" i="3"/>
  <c r="W317" i="3"/>
  <c r="AA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Q317" i="3"/>
  <c r="U317" i="3"/>
  <c r="Y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R316" i="3"/>
  <c r="V316" i="3"/>
  <c r="Z316" i="3"/>
  <c r="AD316" i="3"/>
  <c r="AH316" i="3"/>
  <c r="AL316" i="3"/>
  <c r="AP316" i="3"/>
  <c r="AT316" i="3"/>
  <c r="AX316" i="3"/>
  <c r="BB316" i="3"/>
  <c r="BF316" i="3"/>
  <c r="P316" i="3"/>
  <c r="T316" i="3"/>
  <c r="X316" i="3"/>
  <c r="AB316" i="3"/>
  <c r="AF316" i="3"/>
  <c r="AJ316" i="3"/>
  <c r="AN316" i="3"/>
  <c r="AR316" i="3"/>
  <c r="AV316" i="3"/>
  <c r="AZ316" i="3"/>
  <c r="BD316" i="3"/>
  <c r="BH316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5" i="3"/>
  <c r="Q315" i="3"/>
  <c r="U315" i="3"/>
  <c r="Y315" i="3"/>
  <c r="AC315" i="3"/>
  <c r="AG315" i="3"/>
  <c r="AK315" i="3"/>
  <c r="AO315" i="3"/>
  <c r="AS315" i="3"/>
  <c r="AW315" i="3"/>
  <c r="BA315" i="3"/>
  <c r="BE315" i="3"/>
  <c r="BI315" i="3"/>
  <c r="O315" i="3"/>
  <c r="S315" i="3"/>
  <c r="W315" i="3"/>
  <c r="AA315" i="3"/>
  <c r="AE315" i="3"/>
  <c r="AI315" i="3"/>
  <c r="AM315" i="3"/>
  <c r="AQ315" i="3"/>
  <c r="AU315" i="3"/>
  <c r="AY315" i="3"/>
  <c r="BC315" i="3"/>
  <c r="BG315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BH477" i="3"/>
  <c r="BF477" i="3"/>
  <c r="BD477" i="3"/>
  <c r="BB477" i="3"/>
  <c r="AZ477" i="3"/>
  <c r="AX477" i="3"/>
  <c r="AV477" i="3"/>
  <c r="AT477" i="3"/>
  <c r="AR477" i="3"/>
  <c r="AP477" i="3"/>
  <c r="AN477" i="3"/>
  <c r="AL477" i="3"/>
  <c r="AJ477" i="3"/>
  <c r="AH477" i="3"/>
  <c r="AF477" i="3"/>
  <c r="AD477" i="3"/>
  <c r="AB477" i="3"/>
  <c r="Z477" i="3"/>
  <c r="X477" i="3"/>
  <c r="V477" i="3"/>
  <c r="T477" i="3"/>
  <c r="R477" i="3"/>
  <c r="P477" i="3"/>
  <c r="BK461" i="3"/>
  <c r="BM413" i="3"/>
  <c r="BL409" i="3"/>
  <c r="BM407" i="3"/>
  <c r="BJ406" i="3"/>
  <c r="BK406" i="3"/>
  <c r="BM403" i="3"/>
  <c r="BJ402" i="3"/>
  <c r="BK402" i="3"/>
  <c r="BK413" i="3"/>
  <c r="BK407" i="3"/>
  <c r="BK403" i="3"/>
  <c r="BN317" i="3"/>
  <c r="K456" i="3"/>
  <c r="K452" i="3"/>
  <c r="K448" i="3"/>
  <c r="K444" i="3"/>
  <c r="K397" i="3"/>
  <c r="K389" i="3"/>
  <c r="K457" i="3"/>
  <c r="K453" i="3"/>
  <c r="K449" i="3"/>
  <c r="K445" i="3"/>
  <c r="K454" i="3"/>
  <c r="K450" i="3"/>
  <c r="K446" i="3"/>
  <c r="K442" i="3"/>
  <c r="K393" i="3"/>
  <c r="L397" i="3"/>
  <c r="L393" i="3"/>
  <c r="L389" i="3"/>
  <c r="L387" i="3"/>
  <c r="K387" i="3"/>
  <c r="L385" i="3"/>
  <c r="K385" i="3"/>
  <c r="K383" i="3"/>
  <c r="K381" i="3"/>
  <c r="K379" i="3"/>
  <c r="K377" i="3"/>
  <c r="K375" i="3"/>
  <c r="K373" i="3"/>
  <c r="K371" i="3"/>
  <c r="K369" i="3"/>
  <c r="K367" i="3"/>
  <c r="K365" i="3"/>
  <c r="K363" i="3"/>
  <c r="K361" i="3"/>
  <c r="K359" i="3"/>
  <c r="K357" i="3"/>
  <c r="K355" i="3"/>
  <c r="K353" i="3"/>
  <c r="K351" i="3"/>
  <c r="K349" i="3"/>
  <c r="K347" i="3"/>
  <c r="K345" i="3"/>
  <c r="K343" i="3"/>
  <c r="K341" i="3"/>
  <c r="K339" i="3"/>
  <c r="K337" i="3"/>
  <c r="K335" i="3"/>
  <c r="K333" i="3"/>
  <c r="K331" i="3"/>
  <c r="K329" i="3"/>
  <c r="K327" i="3"/>
  <c r="K325" i="3"/>
  <c r="K323" i="3"/>
  <c r="L398" i="3"/>
  <c r="N398" i="3" s="1"/>
  <c r="L394" i="3"/>
  <c r="M394" i="3" s="1"/>
  <c r="L390" i="3"/>
  <c r="O390" i="3" s="1"/>
  <c r="L395" i="3"/>
  <c r="P395" i="3" s="1"/>
  <c r="L391" i="3"/>
  <c r="N391" i="3" s="1"/>
  <c r="L388" i="3"/>
  <c r="K388" i="3"/>
  <c r="L386" i="3"/>
  <c r="K386" i="3"/>
  <c r="L384" i="3"/>
  <c r="K384" i="3"/>
  <c r="K382" i="3"/>
  <c r="K380" i="3"/>
  <c r="K378" i="3"/>
  <c r="K376" i="3"/>
  <c r="K374" i="3"/>
  <c r="K372" i="3"/>
  <c r="K370" i="3"/>
  <c r="K368" i="3"/>
  <c r="K366" i="3"/>
  <c r="K364" i="3"/>
  <c r="K362" i="3"/>
  <c r="K360" i="3"/>
  <c r="K358" i="3"/>
  <c r="K356" i="3"/>
  <c r="K354" i="3"/>
  <c r="K352" i="3"/>
  <c r="K350" i="3"/>
  <c r="K348" i="3"/>
  <c r="K346" i="3"/>
  <c r="K344" i="3"/>
  <c r="K342" i="3"/>
  <c r="K340" i="3"/>
  <c r="K338" i="3"/>
  <c r="K336" i="3"/>
  <c r="K334" i="3"/>
  <c r="K332" i="3"/>
  <c r="K330" i="3"/>
  <c r="K328" i="3"/>
  <c r="K326" i="3"/>
  <c r="K324" i="3"/>
  <c r="K322" i="3"/>
  <c r="K318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AY426" i="3" l="1"/>
  <c r="S426" i="3"/>
  <c r="AJ426" i="3"/>
  <c r="Q447" i="3"/>
  <c r="AX447" i="3"/>
  <c r="AH447" i="3"/>
  <c r="R447" i="3"/>
  <c r="AU459" i="3"/>
  <c r="O459" i="3"/>
  <c r="AF459" i="3"/>
  <c r="O463" i="3"/>
  <c r="W477" i="3"/>
  <c r="BC477" i="3"/>
  <c r="N401" i="3"/>
  <c r="O410" i="3"/>
  <c r="N320" i="3"/>
  <c r="AQ426" i="3"/>
  <c r="BH426" i="3"/>
  <c r="AB426" i="3"/>
  <c r="AC447" i="3"/>
  <c r="M447" i="3"/>
  <c r="AT447" i="3"/>
  <c r="AD447" i="3"/>
  <c r="AM459" i="3"/>
  <c r="BD459" i="3"/>
  <c r="AE477" i="3"/>
  <c r="S455" i="3"/>
  <c r="T463" i="3"/>
  <c r="Z437" i="3"/>
  <c r="BN406" i="3"/>
  <c r="AI426" i="3"/>
  <c r="AZ426" i="3"/>
  <c r="AM477" i="3"/>
  <c r="BM399" i="3"/>
  <c r="BL407" i="3"/>
  <c r="BM409" i="3"/>
  <c r="BL413" i="3"/>
  <c r="K305" i="3"/>
  <c r="K303" i="3"/>
  <c r="BN402" i="3"/>
  <c r="BL403" i="3"/>
  <c r="AT427" i="3"/>
  <c r="AD427" i="3"/>
  <c r="N427" i="3"/>
  <c r="AU427" i="3"/>
  <c r="AE427" i="3"/>
  <c r="O427" i="3"/>
  <c r="BC434" i="3"/>
  <c r="AM434" i="3"/>
  <c r="W434" i="3"/>
  <c r="BD434" i="3"/>
  <c r="AN434" i="3"/>
  <c r="X434" i="3"/>
  <c r="AW437" i="3"/>
  <c r="AG437" i="3"/>
  <c r="Q437" i="3"/>
  <c r="AX437" i="3"/>
  <c r="AH437" i="3"/>
  <c r="R437" i="3"/>
  <c r="BF455" i="3"/>
  <c r="AP455" i="3"/>
  <c r="Z455" i="3"/>
  <c r="BG455" i="3"/>
  <c r="AQ455" i="3"/>
  <c r="AA455" i="3"/>
  <c r="BG463" i="3"/>
  <c r="AQ463" i="3"/>
  <c r="AA463" i="3"/>
  <c r="BH463" i="3"/>
  <c r="AR463" i="3"/>
  <c r="AB463" i="3"/>
  <c r="S477" i="3"/>
  <c r="AI477" i="3"/>
  <c r="AY477" i="3"/>
  <c r="BJ314" i="3"/>
  <c r="BJ317" i="3"/>
  <c r="BK409" i="3"/>
  <c r="AY434" i="3"/>
  <c r="AI434" i="3"/>
  <c r="S434" i="3"/>
  <c r="AZ434" i="3"/>
  <c r="AJ434" i="3"/>
  <c r="T434" i="3"/>
  <c r="BB455" i="3"/>
  <c r="AL455" i="3"/>
  <c r="V455" i="3"/>
  <c r="BC455" i="3"/>
  <c r="AM455" i="3"/>
  <c r="W455" i="3"/>
  <c r="BC463" i="3"/>
  <c r="AM463" i="3"/>
  <c r="W463" i="3"/>
  <c r="BD463" i="3"/>
  <c r="AN463" i="3"/>
  <c r="X463" i="3"/>
  <c r="K306" i="3"/>
  <c r="K304" i="3"/>
  <c r="BB427" i="3"/>
  <c r="AL427" i="3"/>
  <c r="V427" i="3"/>
  <c r="BC427" i="3"/>
  <c r="AM427" i="3"/>
  <c r="AU434" i="3"/>
  <c r="AE434" i="3"/>
  <c r="O434" i="3"/>
  <c r="AV434" i="3"/>
  <c r="AF434" i="3"/>
  <c r="BE437" i="3"/>
  <c r="AO437" i="3"/>
  <c r="Y437" i="3"/>
  <c r="BF437" i="3"/>
  <c r="AP437" i="3"/>
  <c r="AX455" i="3"/>
  <c r="AH455" i="3"/>
  <c r="R455" i="3"/>
  <c r="AY455" i="3"/>
  <c r="AI455" i="3"/>
  <c r="AY463" i="3"/>
  <c r="AI463" i="3"/>
  <c r="S463" i="3"/>
  <c r="AZ463" i="3"/>
  <c r="AJ463" i="3"/>
  <c r="AA477" i="3"/>
  <c r="AQ477" i="3"/>
  <c r="N405" i="3"/>
  <c r="M435" i="3"/>
  <c r="Q435" i="3"/>
  <c r="U435" i="3"/>
  <c r="Y435" i="3"/>
  <c r="AC435" i="3"/>
  <c r="AG435" i="3"/>
  <c r="AK435" i="3"/>
  <c r="AO435" i="3"/>
  <c r="AS435" i="3"/>
  <c r="AW435" i="3"/>
  <c r="BA435" i="3"/>
  <c r="BE435" i="3"/>
  <c r="BI435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BM484" i="3"/>
  <c r="M417" i="3"/>
  <c r="Q417" i="3"/>
  <c r="U417" i="3"/>
  <c r="Y417" i="3"/>
  <c r="AC417" i="3"/>
  <c r="AG417" i="3"/>
  <c r="N426" i="3"/>
  <c r="R426" i="3"/>
  <c r="V426" i="3"/>
  <c r="Z426" i="3"/>
  <c r="AD426" i="3"/>
  <c r="AH426" i="3"/>
  <c r="AL426" i="3"/>
  <c r="AP426" i="3"/>
  <c r="AT426" i="3"/>
  <c r="AX426" i="3"/>
  <c r="BB426" i="3"/>
  <c r="BF426" i="3"/>
  <c r="M426" i="3"/>
  <c r="Q426" i="3"/>
  <c r="U426" i="3"/>
  <c r="Y426" i="3"/>
  <c r="AC426" i="3"/>
  <c r="AG426" i="3"/>
  <c r="AK426" i="3"/>
  <c r="AO426" i="3"/>
  <c r="AS426" i="3"/>
  <c r="AW426" i="3"/>
  <c r="BA426" i="3"/>
  <c r="BE426" i="3"/>
  <c r="BI426" i="3"/>
  <c r="N428" i="3"/>
  <c r="R428" i="3"/>
  <c r="V428" i="3"/>
  <c r="Z428" i="3"/>
  <c r="AD428" i="3"/>
  <c r="AH428" i="3"/>
  <c r="AL428" i="3"/>
  <c r="AP428" i="3"/>
  <c r="AT428" i="3"/>
  <c r="AX428" i="3"/>
  <c r="BB428" i="3"/>
  <c r="BF428" i="3"/>
  <c r="M428" i="3"/>
  <c r="Q428" i="3"/>
  <c r="U428" i="3"/>
  <c r="Y428" i="3"/>
  <c r="AC428" i="3"/>
  <c r="AG428" i="3"/>
  <c r="AK428" i="3"/>
  <c r="AO428" i="3"/>
  <c r="AS428" i="3"/>
  <c r="AW428" i="3"/>
  <c r="BA428" i="3"/>
  <c r="BE428" i="3"/>
  <c r="BI428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O429" i="3"/>
  <c r="S429" i="3"/>
  <c r="W429" i="3"/>
  <c r="AA429" i="3"/>
  <c r="AE429" i="3"/>
  <c r="AI429" i="3"/>
  <c r="AM429" i="3"/>
  <c r="AQ429" i="3"/>
  <c r="AU429" i="3"/>
  <c r="AY429" i="3"/>
  <c r="BC429" i="3"/>
  <c r="BG429" i="3"/>
  <c r="N459" i="3"/>
  <c r="R459" i="3"/>
  <c r="V459" i="3"/>
  <c r="Z459" i="3"/>
  <c r="AD459" i="3"/>
  <c r="AH459" i="3"/>
  <c r="AL459" i="3"/>
  <c r="AP459" i="3"/>
  <c r="AT459" i="3"/>
  <c r="AX459" i="3"/>
  <c r="BB459" i="3"/>
  <c r="BF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K297" i="3"/>
  <c r="K275" i="3"/>
  <c r="N319" i="3"/>
  <c r="AI319" i="3"/>
  <c r="AE319" i="3"/>
  <c r="AA319" i="3"/>
  <c r="W319" i="3"/>
  <c r="S319" i="3"/>
  <c r="BH320" i="3"/>
  <c r="BD320" i="3"/>
  <c r="AZ320" i="3"/>
  <c r="AV320" i="3"/>
  <c r="AR320" i="3"/>
  <c r="AN320" i="3"/>
  <c r="AJ320" i="3"/>
  <c r="AF320" i="3"/>
  <c r="AA320" i="3"/>
  <c r="S320" i="3"/>
  <c r="BI320" i="3"/>
  <c r="BE320" i="3"/>
  <c r="BA320" i="3"/>
  <c r="AW320" i="3"/>
  <c r="AS320" i="3"/>
  <c r="AO320" i="3"/>
  <c r="AK320" i="3"/>
  <c r="AG320" i="3"/>
  <c r="AC320" i="3"/>
  <c r="U320" i="3"/>
  <c r="M320" i="3"/>
  <c r="Z320" i="3"/>
  <c r="V320" i="3"/>
  <c r="R320" i="3"/>
  <c r="BG321" i="3"/>
  <c r="BC321" i="3"/>
  <c r="AY321" i="3"/>
  <c r="AU321" i="3"/>
  <c r="AQ321" i="3"/>
  <c r="AM321" i="3"/>
  <c r="AI321" i="3"/>
  <c r="AE321" i="3"/>
  <c r="AA321" i="3"/>
  <c r="W321" i="3"/>
  <c r="S321" i="3"/>
  <c r="O321" i="3"/>
  <c r="BN321" i="3" s="1"/>
  <c r="BH321" i="3"/>
  <c r="BD321" i="3"/>
  <c r="AZ321" i="3"/>
  <c r="AV321" i="3"/>
  <c r="AR321" i="3"/>
  <c r="AN321" i="3"/>
  <c r="AJ321" i="3"/>
  <c r="AF321" i="3"/>
  <c r="AB321" i="3"/>
  <c r="X321" i="3"/>
  <c r="T321" i="3"/>
  <c r="BF400" i="3"/>
  <c r="BB400" i="3"/>
  <c r="AX400" i="3"/>
  <c r="AT400" i="3"/>
  <c r="AP400" i="3"/>
  <c r="AL400" i="3"/>
  <c r="AH400" i="3"/>
  <c r="AD400" i="3"/>
  <c r="Z400" i="3"/>
  <c r="V400" i="3"/>
  <c r="R400" i="3"/>
  <c r="N400" i="3"/>
  <c r="BG400" i="3"/>
  <c r="BC400" i="3"/>
  <c r="AY400" i="3"/>
  <c r="AU400" i="3"/>
  <c r="AQ400" i="3"/>
  <c r="AM400" i="3"/>
  <c r="AI400" i="3"/>
  <c r="AE400" i="3"/>
  <c r="AA400" i="3"/>
  <c r="W400" i="3"/>
  <c r="S400" i="3"/>
  <c r="BI401" i="3"/>
  <c r="BE401" i="3"/>
  <c r="BA401" i="3"/>
  <c r="AW401" i="3"/>
  <c r="AS401" i="3"/>
  <c r="AO401" i="3"/>
  <c r="AK401" i="3"/>
  <c r="AG401" i="3"/>
  <c r="AC401" i="3"/>
  <c r="Y401" i="3"/>
  <c r="U401" i="3"/>
  <c r="Q401" i="3"/>
  <c r="M401" i="3"/>
  <c r="BF401" i="3"/>
  <c r="BB401" i="3"/>
  <c r="AX401" i="3"/>
  <c r="AT401" i="3"/>
  <c r="AP401" i="3"/>
  <c r="AL401" i="3"/>
  <c r="AH401" i="3"/>
  <c r="AD401" i="3"/>
  <c r="Z401" i="3"/>
  <c r="V401" i="3"/>
  <c r="R401" i="3"/>
  <c r="BF404" i="3"/>
  <c r="BB404" i="3"/>
  <c r="AX404" i="3"/>
  <c r="AT404" i="3"/>
  <c r="AP404" i="3"/>
  <c r="AL404" i="3"/>
  <c r="AH404" i="3"/>
  <c r="AD404" i="3"/>
  <c r="Z404" i="3"/>
  <c r="V404" i="3"/>
  <c r="R404" i="3"/>
  <c r="N404" i="3"/>
  <c r="BG404" i="3"/>
  <c r="BC404" i="3"/>
  <c r="AY404" i="3"/>
  <c r="AU404" i="3"/>
  <c r="AQ404" i="3"/>
  <c r="AM404" i="3"/>
  <c r="AI404" i="3"/>
  <c r="AE404" i="3"/>
  <c r="AA404" i="3"/>
  <c r="W404" i="3"/>
  <c r="S404" i="3"/>
  <c r="BK404" i="3" s="1"/>
  <c r="BI405" i="3"/>
  <c r="BE405" i="3"/>
  <c r="BA405" i="3"/>
  <c r="AW405" i="3"/>
  <c r="AS405" i="3"/>
  <c r="AO405" i="3"/>
  <c r="AK405" i="3"/>
  <c r="AG405" i="3"/>
  <c r="AC405" i="3"/>
  <c r="Y405" i="3"/>
  <c r="U405" i="3"/>
  <c r="Q405" i="3"/>
  <c r="M405" i="3"/>
  <c r="BF405" i="3"/>
  <c r="BB405" i="3"/>
  <c r="AX405" i="3"/>
  <c r="AT405" i="3"/>
  <c r="AP405" i="3"/>
  <c r="AL405" i="3"/>
  <c r="AH405" i="3"/>
  <c r="AD405" i="3"/>
  <c r="Z405" i="3"/>
  <c r="V405" i="3"/>
  <c r="R405" i="3"/>
  <c r="BL405" i="3" s="1"/>
  <c r="BF408" i="3"/>
  <c r="BB408" i="3"/>
  <c r="AX408" i="3"/>
  <c r="AT408" i="3"/>
  <c r="AP408" i="3"/>
  <c r="AL408" i="3"/>
  <c r="AH408" i="3"/>
  <c r="AD408" i="3"/>
  <c r="Z408" i="3"/>
  <c r="V408" i="3"/>
  <c r="R408" i="3"/>
  <c r="N408" i="3"/>
  <c r="BG408" i="3"/>
  <c r="BC408" i="3"/>
  <c r="AY408" i="3"/>
  <c r="AU408" i="3"/>
  <c r="AQ408" i="3"/>
  <c r="AM408" i="3"/>
  <c r="AI408" i="3"/>
  <c r="AE408" i="3"/>
  <c r="AA408" i="3"/>
  <c r="W408" i="3"/>
  <c r="S408" i="3"/>
  <c r="BK408" i="3" s="1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K410" i="3" s="1"/>
  <c r="BF417" i="3"/>
  <c r="BB417" i="3"/>
  <c r="AX417" i="3"/>
  <c r="AT417" i="3"/>
  <c r="AP417" i="3"/>
  <c r="AL417" i="3"/>
  <c r="AH417" i="3"/>
  <c r="AD417" i="3"/>
  <c r="Z417" i="3"/>
  <c r="V417" i="3"/>
  <c r="R417" i="3"/>
  <c r="N417" i="3"/>
  <c r="BG417" i="3"/>
  <c r="BC417" i="3"/>
  <c r="AY417" i="3"/>
  <c r="AU417" i="3"/>
  <c r="AQ417" i="3"/>
  <c r="AM417" i="3"/>
  <c r="AI417" i="3"/>
  <c r="AA417" i="3"/>
  <c r="S417" i="3"/>
  <c r="BC426" i="3"/>
  <c r="AU426" i="3"/>
  <c r="AM426" i="3"/>
  <c r="AE426" i="3"/>
  <c r="W426" i="3"/>
  <c r="O426" i="3"/>
  <c r="BD426" i="3"/>
  <c r="AV426" i="3"/>
  <c r="AN426" i="3"/>
  <c r="AF426" i="3"/>
  <c r="X426" i="3"/>
  <c r="P426" i="3"/>
  <c r="M427" i="3"/>
  <c r="Q427" i="3"/>
  <c r="U427" i="3"/>
  <c r="Y427" i="3"/>
  <c r="AC427" i="3"/>
  <c r="AG427" i="3"/>
  <c r="AK427" i="3"/>
  <c r="AO427" i="3"/>
  <c r="AS427" i="3"/>
  <c r="AW427" i="3"/>
  <c r="BA427" i="3"/>
  <c r="BE427" i="3"/>
  <c r="BI427" i="3"/>
  <c r="P427" i="3"/>
  <c r="T427" i="3"/>
  <c r="X427" i="3"/>
  <c r="AB427" i="3"/>
  <c r="AF427" i="3"/>
  <c r="AJ427" i="3"/>
  <c r="AN427" i="3"/>
  <c r="AR427" i="3"/>
  <c r="AV427" i="3"/>
  <c r="AZ427" i="3"/>
  <c r="BD427" i="3"/>
  <c r="BH427" i="3"/>
  <c r="BC428" i="3"/>
  <c r="AU428" i="3"/>
  <c r="AM428" i="3"/>
  <c r="AE428" i="3"/>
  <c r="W428" i="3"/>
  <c r="O428" i="3"/>
  <c r="BD428" i="3"/>
  <c r="AV428" i="3"/>
  <c r="AN428" i="3"/>
  <c r="AF428" i="3"/>
  <c r="X428" i="3"/>
  <c r="P428" i="3"/>
  <c r="BE429" i="3"/>
  <c r="AW429" i="3"/>
  <c r="AO429" i="3"/>
  <c r="AG429" i="3"/>
  <c r="Y429" i="3"/>
  <c r="Q429" i="3"/>
  <c r="BF429" i="3"/>
  <c r="AX429" i="3"/>
  <c r="AP429" i="3"/>
  <c r="AH429" i="3"/>
  <c r="Z429" i="3"/>
  <c r="R429" i="3"/>
  <c r="BB435" i="3"/>
  <c r="AT435" i="3"/>
  <c r="AL435" i="3"/>
  <c r="AD435" i="3"/>
  <c r="V435" i="3"/>
  <c r="N435" i="3"/>
  <c r="BC435" i="3"/>
  <c r="AU435" i="3"/>
  <c r="AM435" i="3"/>
  <c r="AE435" i="3"/>
  <c r="W435" i="3"/>
  <c r="O435" i="3"/>
  <c r="BL435" i="3" s="1"/>
  <c r="BG459" i="3"/>
  <c r="AY459" i="3"/>
  <c r="AQ459" i="3"/>
  <c r="AI459" i="3"/>
  <c r="AA459" i="3"/>
  <c r="S459" i="3"/>
  <c r="BH459" i="3"/>
  <c r="AZ459" i="3"/>
  <c r="AR459" i="3"/>
  <c r="AJ459" i="3"/>
  <c r="AB459" i="3"/>
  <c r="T459" i="3"/>
  <c r="M460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P455" i="3"/>
  <c r="T455" i="3"/>
  <c r="X455" i="3"/>
  <c r="AB455" i="3"/>
  <c r="AF455" i="3"/>
  <c r="AJ455" i="3"/>
  <c r="AN455" i="3"/>
  <c r="AR455" i="3"/>
  <c r="AV455" i="3"/>
  <c r="AZ455" i="3"/>
  <c r="BD455" i="3"/>
  <c r="BH455" i="3"/>
  <c r="N463" i="3"/>
  <c r="R463" i="3"/>
  <c r="V463" i="3"/>
  <c r="Z463" i="3"/>
  <c r="AD463" i="3"/>
  <c r="AH463" i="3"/>
  <c r="AL463" i="3"/>
  <c r="AP463" i="3"/>
  <c r="AT463" i="3"/>
  <c r="AX463" i="3"/>
  <c r="BB463" i="3"/>
  <c r="BF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O421" i="3"/>
  <c r="S421" i="3"/>
  <c r="W421" i="3"/>
  <c r="AA421" i="3"/>
  <c r="AE421" i="3"/>
  <c r="AI421" i="3"/>
  <c r="AM421" i="3"/>
  <c r="AQ421" i="3"/>
  <c r="AU421" i="3"/>
  <c r="AY421" i="3"/>
  <c r="BC421" i="3"/>
  <c r="BG421" i="3"/>
  <c r="N421" i="3"/>
  <c r="R421" i="3"/>
  <c r="V421" i="3"/>
  <c r="Z421" i="3"/>
  <c r="AD421" i="3"/>
  <c r="AH421" i="3"/>
  <c r="AL421" i="3"/>
  <c r="AP421" i="3"/>
  <c r="AT421" i="3"/>
  <c r="AX421" i="3"/>
  <c r="BB421" i="3"/>
  <c r="BF421" i="3"/>
  <c r="N434" i="3"/>
  <c r="R434" i="3"/>
  <c r="V434" i="3"/>
  <c r="Z434" i="3"/>
  <c r="AD434" i="3"/>
  <c r="AH434" i="3"/>
  <c r="AL434" i="3"/>
  <c r="AP434" i="3"/>
  <c r="AT434" i="3"/>
  <c r="AX434" i="3"/>
  <c r="BB434" i="3"/>
  <c r="BF434" i="3"/>
  <c r="M434" i="3"/>
  <c r="Q434" i="3"/>
  <c r="U434" i="3"/>
  <c r="Y434" i="3"/>
  <c r="AC434" i="3"/>
  <c r="AG434" i="3"/>
  <c r="AK434" i="3"/>
  <c r="AO434" i="3"/>
  <c r="AS434" i="3"/>
  <c r="AW434" i="3"/>
  <c r="BA434" i="3"/>
  <c r="BE434" i="3"/>
  <c r="BI434" i="3"/>
  <c r="M436" i="3"/>
  <c r="Q436" i="3"/>
  <c r="U436" i="3"/>
  <c r="Y436" i="3"/>
  <c r="AC436" i="3"/>
  <c r="AG436" i="3"/>
  <c r="AK436" i="3"/>
  <c r="AO436" i="3"/>
  <c r="AS436" i="3"/>
  <c r="AW436" i="3"/>
  <c r="BA436" i="3"/>
  <c r="BE436" i="3"/>
  <c r="BI436" i="3"/>
  <c r="P436" i="3"/>
  <c r="T436" i="3"/>
  <c r="X436" i="3"/>
  <c r="AB436" i="3"/>
  <c r="AF436" i="3"/>
  <c r="AJ436" i="3"/>
  <c r="AN436" i="3"/>
  <c r="AR436" i="3"/>
  <c r="AV436" i="3"/>
  <c r="AZ436" i="3"/>
  <c r="BD436" i="3"/>
  <c r="BH436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O437" i="3"/>
  <c r="S437" i="3"/>
  <c r="W437" i="3"/>
  <c r="AA437" i="3"/>
  <c r="AE437" i="3"/>
  <c r="AI437" i="3"/>
  <c r="AM437" i="3"/>
  <c r="AQ437" i="3"/>
  <c r="AU437" i="3"/>
  <c r="AY437" i="3"/>
  <c r="BC437" i="3"/>
  <c r="BG43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O447" i="3"/>
  <c r="S447" i="3"/>
  <c r="W447" i="3"/>
  <c r="AA447" i="3"/>
  <c r="AE447" i="3"/>
  <c r="AI447" i="3"/>
  <c r="AM447" i="3"/>
  <c r="AQ447" i="3"/>
  <c r="AU447" i="3"/>
  <c r="AY447" i="3"/>
  <c r="BC447" i="3"/>
  <c r="BG447" i="3"/>
  <c r="N477" i="3"/>
  <c r="BI477" i="3"/>
  <c r="BE477" i="3"/>
  <c r="BA477" i="3"/>
  <c r="AW477" i="3"/>
  <c r="AS477" i="3"/>
  <c r="AO477" i="3"/>
  <c r="AK477" i="3"/>
  <c r="AG477" i="3"/>
  <c r="AC477" i="3"/>
  <c r="Y477" i="3"/>
  <c r="U477" i="3"/>
  <c r="Q477" i="3"/>
  <c r="M477" i="3"/>
  <c r="BN477" i="3" s="1"/>
  <c r="K301" i="3"/>
  <c r="K300" i="3"/>
  <c r="K296" i="3"/>
  <c r="K295" i="3"/>
  <c r="K294" i="3"/>
  <c r="K293" i="3"/>
  <c r="K292" i="3"/>
  <c r="L271" i="3"/>
  <c r="K271" i="3"/>
  <c r="BM485" i="3"/>
  <c r="BL485" i="3"/>
  <c r="K277" i="3"/>
  <c r="K276" i="3"/>
  <c r="BJ485" i="3"/>
  <c r="BN485" i="3"/>
  <c r="BK485" i="3"/>
  <c r="K273" i="3"/>
  <c r="K272" i="3"/>
  <c r="BM315" i="3"/>
  <c r="BK399" i="3"/>
  <c r="BL399" i="3"/>
  <c r="BJ400" i="3"/>
  <c r="BK400" i="3"/>
  <c r="BM401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N340" i="3"/>
  <c r="P340" i="3"/>
  <c r="R340" i="3"/>
  <c r="T340" i="3"/>
  <c r="V340" i="3"/>
  <c r="X340" i="3"/>
  <c r="Z340" i="3"/>
  <c r="AB340" i="3"/>
  <c r="AD340" i="3"/>
  <c r="AF340" i="3"/>
  <c r="AH340" i="3"/>
  <c r="AJ340" i="3"/>
  <c r="AL340" i="3"/>
  <c r="AN340" i="3"/>
  <c r="AP340" i="3"/>
  <c r="AR340" i="3"/>
  <c r="AT340" i="3"/>
  <c r="AV340" i="3"/>
  <c r="AX340" i="3"/>
  <c r="AZ340" i="3"/>
  <c r="BB340" i="3"/>
  <c r="BD340" i="3"/>
  <c r="BF340" i="3"/>
  <c r="BH340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M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M360" i="3"/>
  <c r="O360" i="3"/>
  <c r="Q360" i="3"/>
  <c r="S360" i="3"/>
  <c r="U360" i="3"/>
  <c r="N360" i="3"/>
  <c r="R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P360" i="3"/>
  <c r="T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N384" i="3"/>
  <c r="P384" i="3"/>
  <c r="R384" i="3"/>
  <c r="T384" i="3"/>
  <c r="V384" i="3"/>
  <c r="X384" i="3"/>
  <c r="Z384" i="3"/>
  <c r="AB384" i="3"/>
  <c r="AD384" i="3"/>
  <c r="AF384" i="3"/>
  <c r="AH384" i="3"/>
  <c r="AJ384" i="3"/>
  <c r="AL384" i="3"/>
  <c r="AN384" i="3"/>
  <c r="AP384" i="3"/>
  <c r="AR384" i="3"/>
  <c r="AT384" i="3"/>
  <c r="AV384" i="3"/>
  <c r="AX384" i="3"/>
  <c r="AZ384" i="3"/>
  <c r="BB384" i="3"/>
  <c r="BD384" i="3"/>
  <c r="BF384" i="3"/>
  <c r="BH384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9" i="3"/>
  <c r="P329" i="3"/>
  <c r="R329" i="3"/>
  <c r="T329" i="3"/>
  <c r="V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29" i="3"/>
  <c r="O329" i="3"/>
  <c r="Q329" i="3"/>
  <c r="S329" i="3"/>
  <c r="U329" i="3"/>
  <c r="W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N333" i="3"/>
  <c r="M333" i="3"/>
  <c r="O333" i="3"/>
  <c r="Q333" i="3"/>
  <c r="S333" i="3"/>
  <c r="U333" i="3"/>
  <c r="P333" i="3"/>
  <c r="T333" i="3"/>
  <c r="W333" i="3"/>
  <c r="Y333" i="3"/>
  <c r="AA333" i="3"/>
  <c r="AC333" i="3"/>
  <c r="AE333" i="3"/>
  <c r="AG333" i="3"/>
  <c r="AI333" i="3"/>
  <c r="AK333" i="3"/>
  <c r="AM333" i="3"/>
  <c r="AO333" i="3"/>
  <c r="AQ333" i="3"/>
  <c r="AS333" i="3"/>
  <c r="AU333" i="3"/>
  <c r="AW333" i="3"/>
  <c r="AY333" i="3"/>
  <c r="BA333" i="3"/>
  <c r="BC333" i="3"/>
  <c r="BE333" i="3"/>
  <c r="BG333" i="3"/>
  <c r="BI333" i="3"/>
  <c r="R333" i="3"/>
  <c r="V333" i="3"/>
  <c r="X333" i="3"/>
  <c r="Z333" i="3"/>
  <c r="AB333" i="3"/>
  <c r="AD333" i="3"/>
  <c r="AF333" i="3"/>
  <c r="AH333" i="3"/>
  <c r="AJ333" i="3"/>
  <c r="AL333" i="3"/>
  <c r="AN333" i="3"/>
  <c r="AP333" i="3"/>
  <c r="AR333" i="3"/>
  <c r="AT333" i="3"/>
  <c r="AV333" i="3"/>
  <c r="AX333" i="3"/>
  <c r="AZ333" i="3"/>
  <c r="BB333" i="3"/>
  <c r="BD333" i="3"/>
  <c r="BF333" i="3"/>
  <c r="BH333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N341" i="3"/>
  <c r="P341" i="3"/>
  <c r="R341" i="3"/>
  <c r="T341" i="3"/>
  <c r="V341" i="3"/>
  <c r="X341" i="3"/>
  <c r="Z341" i="3"/>
  <c r="AB341" i="3"/>
  <c r="AD341" i="3"/>
  <c r="AF341" i="3"/>
  <c r="AH341" i="3"/>
  <c r="AJ341" i="3"/>
  <c r="AL341" i="3"/>
  <c r="AN341" i="3"/>
  <c r="AP341" i="3"/>
  <c r="AR341" i="3"/>
  <c r="AT341" i="3"/>
  <c r="AV341" i="3"/>
  <c r="AX341" i="3"/>
  <c r="AZ341" i="3"/>
  <c r="BB341" i="3"/>
  <c r="BD341" i="3"/>
  <c r="BF341" i="3"/>
  <c r="BH341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N349" i="3"/>
  <c r="P349" i="3"/>
  <c r="R349" i="3"/>
  <c r="T349" i="3"/>
  <c r="V349" i="3"/>
  <c r="X349" i="3"/>
  <c r="Z349" i="3"/>
  <c r="AB349" i="3"/>
  <c r="AD349" i="3"/>
  <c r="AF349" i="3"/>
  <c r="AH349" i="3"/>
  <c r="AJ349" i="3"/>
  <c r="AL349" i="3"/>
  <c r="AN349" i="3"/>
  <c r="AP349" i="3"/>
  <c r="AR349" i="3"/>
  <c r="AT349" i="3"/>
  <c r="AV349" i="3"/>
  <c r="AX349" i="3"/>
  <c r="AZ349" i="3"/>
  <c r="BB349" i="3"/>
  <c r="BD349" i="3"/>
  <c r="BF349" i="3"/>
  <c r="BH349" i="3"/>
  <c r="M349" i="3"/>
  <c r="O349" i="3"/>
  <c r="Q349" i="3"/>
  <c r="S349" i="3"/>
  <c r="U349" i="3"/>
  <c r="W349" i="3"/>
  <c r="Y349" i="3"/>
  <c r="AA349" i="3"/>
  <c r="AC349" i="3"/>
  <c r="AE349" i="3"/>
  <c r="AG349" i="3"/>
  <c r="AI349" i="3"/>
  <c r="AK349" i="3"/>
  <c r="AM349" i="3"/>
  <c r="AO349" i="3"/>
  <c r="AQ349" i="3"/>
  <c r="AS349" i="3"/>
  <c r="AU349" i="3"/>
  <c r="AW349" i="3"/>
  <c r="AY349" i="3"/>
  <c r="BA349" i="3"/>
  <c r="BC349" i="3"/>
  <c r="BE349" i="3"/>
  <c r="BG349" i="3"/>
  <c r="BI349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O357" i="3"/>
  <c r="AQ357" i="3"/>
  <c r="AS357" i="3"/>
  <c r="AU357" i="3"/>
  <c r="AW357" i="3"/>
  <c r="AY357" i="3"/>
  <c r="BA357" i="3"/>
  <c r="BC357" i="3"/>
  <c r="BE357" i="3"/>
  <c r="BG357" i="3"/>
  <c r="BI357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AN357" i="3"/>
  <c r="AP357" i="3"/>
  <c r="AR357" i="3"/>
  <c r="AT357" i="3"/>
  <c r="AV357" i="3"/>
  <c r="AX357" i="3"/>
  <c r="AZ357" i="3"/>
  <c r="BB357" i="3"/>
  <c r="BD357" i="3"/>
  <c r="BF357" i="3"/>
  <c r="BH357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P381" i="3"/>
  <c r="R381" i="3"/>
  <c r="T381" i="3"/>
  <c r="V381" i="3"/>
  <c r="X381" i="3"/>
  <c r="Z381" i="3"/>
  <c r="AB381" i="3"/>
  <c r="AD381" i="3"/>
  <c r="AF381" i="3"/>
  <c r="AH381" i="3"/>
  <c r="AJ381" i="3"/>
  <c r="AL381" i="3"/>
  <c r="AN381" i="3"/>
  <c r="AP381" i="3"/>
  <c r="AR381" i="3"/>
  <c r="AT381" i="3"/>
  <c r="AV381" i="3"/>
  <c r="AX381" i="3"/>
  <c r="AZ381" i="3"/>
  <c r="BB381" i="3"/>
  <c r="BD381" i="3"/>
  <c r="BF381" i="3"/>
  <c r="BH381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N387" i="3"/>
  <c r="AP387" i="3"/>
  <c r="AR387" i="3"/>
  <c r="AT387" i="3"/>
  <c r="AV387" i="3"/>
  <c r="AX387" i="3"/>
  <c r="AZ387" i="3"/>
  <c r="BB387" i="3"/>
  <c r="BD387" i="3"/>
  <c r="BF387" i="3"/>
  <c r="BH387" i="3"/>
  <c r="AO387" i="3"/>
  <c r="AQ387" i="3"/>
  <c r="AS387" i="3"/>
  <c r="AU387" i="3"/>
  <c r="AW387" i="3"/>
  <c r="AY387" i="3"/>
  <c r="BA387" i="3"/>
  <c r="BC387" i="3"/>
  <c r="BE387" i="3"/>
  <c r="BG387" i="3"/>
  <c r="BI387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BM314" i="3"/>
  <c r="BK314" i="3"/>
  <c r="BN314" i="3"/>
  <c r="BL315" i="3"/>
  <c r="BJ315" i="3"/>
  <c r="BL316" i="3"/>
  <c r="BN316" i="3"/>
  <c r="BM317" i="3"/>
  <c r="BK317" i="3"/>
  <c r="BM319" i="3"/>
  <c r="BK319" i="3"/>
  <c r="BG391" i="3"/>
  <c r="BC391" i="3"/>
  <c r="AY391" i="3"/>
  <c r="AU391" i="3"/>
  <c r="AQ391" i="3"/>
  <c r="AM391" i="3"/>
  <c r="AI391" i="3"/>
  <c r="AE391" i="3"/>
  <c r="AA391" i="3"/>
  <c r="W391" i="3"/>
  <c r="S391" i="3"/>
  <c r="O391" i="3"/>
  <c r="BH391" i="3"/>
  <c r="BD391" i="3"/>
  <c r="AZ391" i="3"/>
  <c r="AV391" i="3"/>
  <c r="AR391" i="3"/>
  <c r="AN391" i="3"/>
  <c r="AJ391" i="3"/>
  <c r="AF391" i="3"/>
  <c r="AB391" i="3"/>
  <c r="X391" i="3"/>
  <c r="T391" i="3"/>
  <c r="P391" i="3"/>
  <c r="BI395" i="3"/>
  <c r="BE395" i="3"/>
  <c r="BA395" i="3"/>
  <c r="AW395" i="3"/>
  <c r="AS395" i="3"/>
  <c r="AO395" i="3"/>
  <c r="AK395" i="3"/>
  <c r="AG395" i="3"/>
  <c r="AC395" i="3"/>
  <c r="Y395" i="3"/>
  <c r="U395" i="3"/>
  <c r="Q395" i="3"/>
  <c r="M395" i="3"/>
  <c r="BF395" i="3"/>
  <c r="BB395" i="3"/>
  <c r="AX395" i="3"/>
  <c r="AT395" i="3"/>
  <c r="AP395" i="3"/>
  <c r="AL395" i="3"/>
  <c r="AH395" i="3"/>
  <c r="AD395" i="3"/>
  <c r="Z395" i="3"/>
  <c r="V395" i="3"/>
  <c r="R395" i="3"/>
  <c r="N395" i="3"/>
  <c r="BM400" i="3"/>
  <c r="BM402" i="3"/>
  <c r="BM404" i="3"/>
  <c r="BM406" i="3"/>
  <c r="BM408" i="3"/>
  <c r="BM410" i="3"/>
  <c r="BN417" i="3"/>
  <c r="BK427" i="3"/>
  <c r="BK428" i="3"/>
  <c r="BM429" i="3"/>
  <c r="BL434" i="3"/>
  <c r="BK435" i="3"/>
  <c r="BN435" i="3"/>
  <c r="BM436" i="3"/>
  <c r="BK436" i="3"/>
  <c r="BK455" i="3"/>
  <c r="BK459" i="3"/>
  <c r="BN461" i="3"/>
  <c r="BN463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D469" i="3"/>
  <c r="BF469" i="3"/>
  <c r="BH469" i="3"/>
  <c r="BC469" i="3"/>
  <c r="BE469" i="3"/>
  <c r="BG469" i="3"/>
  <c r="BI469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BK477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N415" i="3"/>
  <c r="P415" i="3"/>
  <c r="R415" i="3"/>
  <c r="T415" i="3"/>
  <c r="V415" i="3"/>
  <c r="X415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BF458" i="3"/>
  <c r="BB458" i="3"/>
  <c r="AX458" i="3"/>
  <c r="AT458" i="3"/>
  <c r="AP458" i="3"/>
  <c r="AL458" i="3"/>
  <c r="AH458" i="3"/>
  <c r="AD458" i="3"/>
  <c r="Z458" i="3"/>
  <c r="V458" i="3"/>
  <c r="R458" i="3"/>
  <c r="N458" i="3"/>
  <c r="BG458" i="3"/>
  <c r="BC458" i="3"/>
  <c r="AY458" i="3"/>
  <c r="AU458" i="3"/>
  <c r="AQ458" i="3"/>
  <c r="AM458" i="3"/>
  <c r="AI458" i="3"/>
  <c r="AE458" i="3"/>
  <c r="AA458" i="3"/>
  <c r="W458" i="3"/>
  <c r="S458" i="3"/>
  <c r="O458" i="3"/>
  <c r="BF460" i="3"/>
  <c r="BB460" i="3"/>
  <c r="AX460" i="3"/>
  <c r="AT460" i="3"/>
  <c r="AP460" i="3"/>
  <c r="AL460" i="3"/>
  <c r="AH460" i="3"/>
  <c r="AD460" i="3"/>
  <c r="Z460" i="3"/>
  <c r="V460" i="3"/>
  <c r="R460" i="3"/>
  <c r="N460" i="3"/>
  <c r="BG460" i="3"/>
  <c r="BC460" i="3"/>
  <c r="AY460" i="3"/>
  <c r="AU460" i="3"/>
  <c r="AQ460" i="3"/>
  <c r="AM460" i="3"/>
  <c r="AI460" i="3"/>
  <c r="AE460" i="3"/>
  <c r="AA460" i="3"/>
  <c r="W460" i="3"/>
  <c r="S460" i="3"/>
  <c r="O460" i="3"/>
  <c r="BF462" i="3"/>
  <c r="BB462" i="3"/>
  <c r="AX462" i="3"/>
  <c r="AT462" i="3"/>
  <c r="AP462" i="3"/>
  <c r="AL462" i="3"/>
  <c r="AH462" i="3"/>
  <c r="AD462" i="3"/>
  <c r="Z462" i="3"/>
  <c r="V462" i="3"/>
  <c r="R462" i="3"/>
  <c r="N462" i="3"/>
  <c r="BG462" i="3"/>
  <c r="BC462" i="3"/>
  <c r="AY462" i="3"/>
  <c r="AU462" i="3"/>
  <c r="AQ462" i="3"/>
  <c r="AM462" i="3"/>
  <c r="AI462" i="3"/>
  <c r="AE462" i="3"/>
  <c r="AA462" i="3"/>
  <c r="W462" i="3"/>
  <c r="S462" i="3"/>
  <c r="O462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O394" i="3"/>
  <c r="BH390" i="3"/>
  <c r="BD390" i="3"/>
  <c r="AZ390" i="3"/>
  <c r="AV390" i="3"/>
  <c r="AR390" i="3"/>
  <c r="AN390" i="3"/>
  <c r="AJ390" i="3"/>
  <c r="AF390" i="3"/>
  <c r="AB390" i="3"/>
  <c r="X390" i="3"/>
  <c r="T390" i="3"/>
  <c r="P390" i="3"/>
  <c r="BI390" i="3"/>
  <c r="BE390" i="3"/>
  <c r="BA390" i="3"/>
  <c r="AW390" i="3"/>
  <c r="AS390" i="3"/>
  <c r="AO390" i="3"/>
  <c r="AK390" i="3"/>
  <c r="AG390" i="3"/>
  <c r="AC390" i="3"/>
  <c r="Y390" i="3"/>
  <c r="U390" i="3"/>
  <c r="Q390" i="3"/>
  <c r="M390" i="3"/>
  <c r="BG398" i="3"/>
  <c r="BC398" i="3"/>
  <c r="AY398" i="3"/>
  <c r="AU398" i="3"/>
  <c r="AQ398" i="3"/>
  <c r="AM398" i="3"/>
  <c r="AI398" i="3"/>
  <c r="AE398" i="3"/>
  <c r="AA398" i="3"/>
  <c r="W398" i="3"/>
  <c r="S398" i="3"/>
  <c r="O398" i="3"/>
  <c r="BH398" i="3"/>
  <c r="BD398" i="3"/>
  <c r="AZ398" i="3"/>
  <c r="AV398" i="3"/>
  <c r="AR398" i="3"/>
  <c r="AN398" i="3"/>
  <c r="AJ398" i="3"/>
  <c r="AF398" i="3"/>
  <c r="AB398" i="3"/>
  <c r="X398" i="3"/>
  <c r="T398" i="3"/>
  <c r="P398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N326" i="3"/>
  <c r="R326" i="3"/>
  <c r="V326" i="3"/>
  <c r="Z326" i="3"/>
  <c r="AD326" i="3"/>
  <c r="AH326" i="3"/>
  <c r="AL326" i="3"/>
  <c r="AP326" i="3"/>
  <c r="AT326" i="3"/>
  <c r="AV326" i="3"/>
  <c r="AX326" i="3"/>
  <c r="AZ326" i="3"/>
  <c r="BB326" i="3"/>
  <c r="BD326" i="3"/>
  <c r="BF326" i="3"/>
  <c r="BH326" i="3"/>
  <c r="P326" i="3"/>
  <c r="T326" i="3"/>
  <c r="X326" i="3"/>
  <c r="AB326" i="3"/>
  <c r="AF326" i="3"/>
  <c r="AJ326" i="3"/>
  <c r="AN326" i="3"/>
  <c r="AR326" i="3"/>
  <c r="AU326" i="3"/>
  <c r="AW326" i="3"/>
  <c r="AY326" i="3"/>
  <c r="BA326" i="3"/>
  <c r="BC326" i="3"/>
  <c r="BE326" i="3"/>
  <c r="BG326" i="3"/>
  <c r="BI326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AS338" i="3"/>
  <c r="AU338" i="3"/>
  <c r="AW338" i="3"/>
  <c r="AY338" i="3"/>
  <c r="BA338" i="3"/>
  <c r="BC338" i="3"/>
  <c r="BE338" i="3"/>
  <c r="BG338" i="3"/>
  <c r="BI338" i="3"/>
  <c r="N338" i="3"/>
  <c r="P338" i="3"/>
  <c r="R338" i="3"/>
  <c r="T338" i="3"/>
  <c r="V338" i="3"/>
  <c r="X338" i="3"/>
  <c r="Z338" i="3"/>
  <c r="AB338" i="3"/>
  <c r="AD338" i="3"/>
  <c r="AF338" i="3"/>
  <c r="AH338" i="3"/>
  <c r="AJ338" i="3"/>
  <c r="AL338" i="3"/>
  <c r="AN338" i="3"/>
  <c r="AP338" i="3"/>
  <c r="AR338" i="3"/>
  <c r="AT338" i="3"/>
  <c r="AV338" i="3"/>
  <c r="AX338" i="3"/>
  <c r="AZ338" i="3"/>
  <c r="BB338" i="3"/>
  <c r="BD338" i="3"/>
  <c r="BF338" i="3"/>
  <c r="BH338" i="3"/>
  <c r="M342" i="3"/>
  <c r="O342" i="3"/>
  <c r="Q342" i="3"/>
  <c r="S342" i="3"/>
  <c r="U342" i="3"/>
  <c r="W342" i="3"/>
  <c r="Y342" i="3"/>
  <c r="AA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N342" i="3"/>
  <c r="P342" i="3"/>
  <c r="R342" i="3"/>
  <c r="T342" i="3"/>
  <c r="V342" i="3"/>
  <c r="X342" i="3"/>
  <c r="Z342" i="3"/>
  <c r="AB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AS346" i="3"/>
  <c r="AU346" i="3"/>
  <c r="AW346" i="3"/>
  <c r="AY346" i="3"/>
  <c r="BA346" i="3"/>
  <c r="BC346" i="3"/>
  <c r="BE346" i="3"/>
  <c r="BG346" i="3"/>
  <c r="BI346" i="3"/>
  <c r="N350" i="3"/>
  <c r="P350" i="3"/>
  <c r="R350" i="3"/>
  <c r="T350" i="3"/>
  <c r="V350" i="3"/>
  <c r="X350" i="3"/>
  <c r="Z350" i="3"/>
  <c r="AB350" i="3"/>
  <c r="AD350" i="3"/>
  <c r="AF350" i="3"/>
  <c r="AH350" i="3"/>
  <c r="AJ350" i="3"/>
  <c r="AL350" i="3"/>
  <c r="AN350" i="3"/>
  <c r="AP350" i="3"/>
  <c r="AR350" i="3"/>
  <c r="AT350" i="3"/>
  <c r="AV350" i="3"/>
  <c r="AX350" i="3"/>
  <c r="AZ350" i="3"/>
  <c r="BB350" i="3"/>
  <c r="BD350" i="3"/>
  <c r="BF350" i="3"/>
  <c r="BH350" i="3"/>
  <c r="M350" i="3"/>
  <c r="O350" i="3"/>
  <c r="Q350" i="3"/>
  <c r="S350" i="3"/>
  <c r="U350" i="3"/>
  <c r="W350" i="3"/>
  <c r="Y350" i="3"/>
  <c r="AA350" i="3"/>
  <c r="AC350" i="3"/>
  <c r="AE350" i="3"/>
  <c r="AG350" i="3"/>
  <c r="AI350" i="3"/>
  <c r="AK350" i="3"/>
  <c r="AM350" i="3"/>
  <c r="AO350" i="3"/>
  <c r="AQ350" i="3"/>
  <c r="AS350" i="3"/>
  <c r="AU350" i="3"/>
  <c r="AW350" i="3"/>
  <c r="AY350" i="3"/>
  <c r="BA350" i="3"/>
  <c r="BC350" i="3"/>
  <c r="BE350" i="3"/>
  <c r="BG350" i="3"/>
  <c r="BI350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P382" i="3"/>
  <c r="R382" i="3"/>
  <c r="T382" i="3"/>
  <c r="V382" i="3"/>
  <c r="X382" i="3"/>
  <c r="Z382" i="3"/>
  <c r="AB382" i="3"/>
  <c r="AD382" i="3"/>
  <c r="AF382" i="3"/>
  <c r="AH382" i="3"/>
  <c r="AJ382" i="3"/>
  <c r="AL382" i="3"/>
  <c r="AN382" i="3"/>
  <c r="AP382" i="3"/>
  <c r="AR382" i="3"/>
  <c r="AT382" i="3"/>
  <c r="AV382" i="3"/>
  <c r="AX382" i="3"/>
  <c r="AZ382" i="3"/>
  <c r="BB382" i="3"/>
  <c r="BD382" i="3"/>
  <c r="BF382" i="3"/>
  <c r="BH382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N335" i="3"/>
  <c r="P335" i="3"/>
  <c r="R335" i="3"/>
  <c r="T335" i="3"/>
  <c r="V335" i="3"/>
  <c r="X335" i="3"/>
  <c r="Z335" i="3"/>
  <c r="AB335" i="3"/>
  <c r="AD335" i="3"/>
  <c r="AF335" i="3"/>
  <c r="AH335" i="3"/>
  <c r="AJ335" i="3"/>
  <c r="AL335" i="3"/>
  <c r="AN335" i="3"/>
  <c r="AP335" i="3"/>
  <c r="AR335" i="3"/>
  <c r="AT335" i="3"/>
  <c r="AV335" i="3"/>
  <c r="AX335" i="3"/>
  <c r="AZ335" i="3"/>
  <c r="BB335" i="3"/>
  <c r="BD335" i="3"/>
  <c r="BF335" i="3"/>
  <c r="BH335" i="3"/>
  <c r="M335" i="3"/>
  <c r="O335" i="3"/>
  <c r="Q335" i="3"/>
  <c r="S335" i="3"/>
  <c r="U335" i="3"/>
  <c r="W335" i="3"/>
  <c r="Y335" i="3"/>
  <c r="AA335" i="3"/>
  <c r="AC335" i="3"/>
  <c r="AE335" i="3"/>
  <c r="AG335" i="3"/>
  <c r="AI335" i="3"/>
  <c r="AK335" i="3"/>
  <c r="AM335" i="3"/>
  <c r="AO335" i="3"/>
  <c r="AQ335" i="3"/>
  <c r="AS335" i="3"/>
  <c r="AU335" i="3"/>
  <c r="AW335" i="3"/>
  <c r="AY335" i="3"/>
  <c r="BA335" i="3"/>
  <c r="BC335" i="3"/>
  <c r="BE335" i="3"/>
  <c r="BG335" i="3"/>
  <c r="BI335" i="3"/>
  <c r="N339" i="3"/>
  <c r="P339" i="3"/>
  <c r="R339" i="3"/>
  <c r="T339" i="3"/>
  <c r="V339" i="3"/>
  <c r="X339" i="3"/>
  <c r="Z339" i="3"/>
  <c r="AB339" i="3"/>
  <c r="AD339" i="3"/>
  <c r="AF339" i="3"/>
  <c r="AH339" i="3"/>
  <c r="AJ339" i="3"/>
  <c r="AL339" i="3"/>
  <c r="AN339" i="3"/>
  <c r="AP339" i="3"/>
  <c r="AR339" i="3"/>
  <c r="AT339" i="3"/>
  <c r="AV339" i="3"/>
  <c r="AX339" i="3"/>
  <c r="AZ339" i="3"/>
  <c r="BB339" i="3"/>
  <c r="BD339" i="3"/>
  <c r="BF339" i="3"/>
  <c r="BH339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AZ359" i="3"/>
  <c r="BD359" i="3"/>
  <c r="BH359" i="3"/>
  <c r="BB359" i="3"/>
  <c r="BF359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O371" i="3"/>
  <c r="Q371" i="3"/>
  <c r="S371" i="3"/>
  <c r="U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N383" i="3"/>
  <c r="P383" i="3"/>
  <c r="R383" i="3"/>
  <c r="T383" i="3"/>
  <c r="V383" i="3"/>
  <c r="X383" i="3"/>
  <c r="Z383" i="3"/>
  <c r="AB383" i="3"/>
  <c r="AD383" i="3"/>
  <c r="AF383" i="3"/>
  <c r="AH383" i="3"/>
  <c r="AJ383" i="3"/>
  <c r="AL383" i="3"/>
  <c r="AN383" i="3"/>
  <c r="AP383" i="3"/>
  <c r="AR383" i="3"/>
  <c r="AT383" i="3"/>
  <c r="AV383" i="3"/>
  <c r="AX383" i="3"/>
  <c r="AZ383" i="3"/>
  <c r="BB383" i="3"/>
  <c r="BD383" i="3"/>
  <c r="BF383" i="3"/>
  <c r="BH383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BJ477" i="3"/>
  <c r="BL314" i="3"/>
  <c r="BN315" i="3"/>
  <c r="BK315" i="3"/>
  <c r="BK316" i="3"/>
  <c r="BM316" i="3"/>
  <c r="BJ316" i="3"/>
  <c r="BL317" i="3"/>
  <c r="BL319" i="3"/>
  <c r="BN320" i="3"/>
  <c r="BM320" i="3"/>
  <c r="BL320" i="3"/>
  <c r="BJ320" i="3"/>
  <c r="BL321" i="3"/>
  <c r="BM321" i="3"/>
  <c r="BK321" i="3"/>
  <c r="BI391" i="3"/>
  <c r="BE391" i="3"/>
  <c r="BA391" i="3"/>
  <c r="AW391" i="3"/>
  <c r="AS391" i="3"/>
  <c r="AO391" i="3"/>
  <c r="AK391" i="3"/>
  <c r="AG391" i="3"/>
  <c r="AC391" i="3"/>
  <c r="Y391" i="3"/>
  <c r="U391" i="3"/>
  <c r="Q391" i="3"/>
  <c r="M391" i="3"/>
  <c r="BF391" i="3"/>
  <c r="BB391" i="3"/>
  <c r="AX391" i="3"/>
  <c r="AT391" i="3"/>
  <c r="AP391" i="3"/>
  <c r="AL391" i="3"/>
  <c r="AH391" i="3"/>
  <c r="AD391" i="3"/>
  <c r="Z391" i="3"/>
  <c r="V391" i="3"/>
  <c r="R391" i="3"/>
  <c r="BG395" i="3"/>
  <c r="BC395" i="3"/>
  <c r="AY395" i="3"/>
  <c r="AU395" i="3"/>
  <c r="AQ395" i="3"/>
  <c r="AM395" i="3"/>
  <c r="AI395" i="3"/>
  <c r="AE395" i="3"/>
  <c r="AA395" i="3"/>
  <c r="W395" i="3"/>
  <c r="S395" i="3"/>
  <c r="O395" i="3"/>
  <c r="BH395" i="3"/>
  <c r="BD395" i="3"/>
  <c r="AZ395" i="3"/>
  <c r="AV395" i="3"/>
  <c r="AR395" i="3"/>
  <c r="AN395" i="3"/>
  <c r="AJ395" i="3"/>
  <c r="AF395" i="3"/>
  <c r="AB395" i="3"/>
  <c r="X395" i="3"/>
  <c r="T395" i="3"/>
  <c r="BJ399" i="3"/>
  <c r="BN399" i="3"/>
  <c r="BL400" i="3"/>
  <c r="BJ401" i="3"/>
  <c r="BN401" i="3"/>
  <c r="BL402" i="3"/>
  <c r="BJ403" i="3"/>
  <c r="BN403" i="3"/>
  <c r="BL404" i="3"/>
  <c r="BJ405" i="3"/>
  <c r="BN405" i="3"/>
  <c r="BL406" i="3"/>
  <c r="BJ407" i="3"/>
  <c r="BN407" i="3"/>
  <c r="BL408" i="3"/>
  <c r="BJ409" i="3"/>
  <c r="BN409" i="3"/>
  <c r="BL410" i="3"/>
  <c r="BJ413" i="3"/>
  <c r="BN413" i="3"/>
  <c r="BL426" i="3"/>
  <c r="BM428" i="3"/>
  <c r="BJ429" i="3"/>
  <c r="BM437" i="3"/>
  <c r="BJ437" i="3"/>
  <c r="BK447" i="3"/>
  <c r="BN447" i="3"/>
  <c r="BM461" i="3"/>
  <c r="BL461" i="3"/>
  <c r="BJ461" i="3"/>
  <c r="BM463" i="3"/>
  <c r="BL463" i="3"/>
  <c r="BJ463" i="3"/>
  <c r="BK463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BL477" i="3"/>
  <c r="BM477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N418" i="3"/>
  <c r="P418" i="3"/>
  <c r="R418" i="3"/>
  <c r="T418" i="3"/>
  <c r="V418" i="3"/>
  <c r="X418" i="3"/>
  <c r="Z418" i="3"/>
  <c r="AB418" i="3"/>
  <c r="AD418" i="3"/>
  <c r="AF418" i="3"/>
  <c r="AH418" i="3"/>
  <c r="AJ418" i="3"/>
  <c r="AL418" i="3"/>
  <c r="AN418" i="3"/>
  <c r="AP418" i="3"/>
  <c r="AR418" i="3"/>
  <c r="AT418" i="3"/>
  <c r="AV418" i="3"/>
  <c r="AX418" i="3"/>
  <c r="AZ418" i="3"/>
  <c r="BB418" i="3"/>
  <c r="BD418" i="3"/>
  <c r="BF418" i="3"/>
  <c r="BH418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BH458" i="3"/>
  <c r="BD458" i="3"/>
  <c r="AZ458" i="3"/>
  <c r="AV458" i="3"/>
  <c r="AR458" i="3"/>
  <c r="AN458" i="3"/>
  <c r="AJ458" i="3"/>
  <c r="AF458" i="3"/>
  <c r="AB458" i="3"/>
  <c r="X458" i="3"/>
  <c r="T458" i="3"/>
  <c r="P458" i="3"/>
  <c r="BI458" i="3"/>
  <c r="BE458" i="3"/>
  <c r="BA458" i="3"/>
  <c r="AW458" i="3"/>
  <c r="AS458" i="3"/>
  <c r="AO458" i="3"/>
  <c r="AK458" i="3"/>
  <c r="AG458" i="3"/>
  <c r="AC458" i="3"/>
  <c r="Y458" i="3"/>
  <c r="U458" i="3"/>
  <c r="Q458" i="3"/>
  <c r="BH460" i="3"/>
  <c r="BD460" i="3"/>
  <c r="AZ460" i="3"/>
  <c r="AV460" i="3"/>
  <c r="AR460" i="3"/>
  <c r="AN460" i="3"/>
  <c r="AJ460" i="3"/>
  <c r="AF460" i="3"/>
  <c r="AB460" i="3"/>
  <c r="X460" i="3"/>
  <c r="T460" i="3"/>
  <c r="P460" i="3"/>
  <c r="BI460" i="3"/>
  <c r="BE460" i="3"/>
  <c r="BA460" i="3"/>
  <c r="AW460" i="3"/>
  <c r="AS460" i="3"/>
  <c r="AO460" i="3"/>
  <c r="AK460" i="3"/>
  <c r="AG460" i="3"/>
  <c r="AC460" i="3"/>
  <c r="Y460" i="3"/>
  <c r="U460" i="3"/>
  <c r="Q460" i="3"/>
  <c r="BH462" i="3"/>
  <c r="BD462" i="3"/>
  <c r="AZ462" i="3"/>
  <c r="AV462" i="3"/>
  <c r="AR462" i="3"/>
  <c r="AN462" i="3"/>
  <c r="AJ462" i="3"/>
  <c r="AF462" i="3"/>
  <c r="AB462" i="3"/>
  <c r="X462" i="3"/>
  <c r="T462" i="3"/>
  <c r="P462" i="3"/>
  <c r="BI462" i="3"/>
  <c r="BE462" i="3"/>
  <c r="BA462" i="3"/>
  <c r="AW462" i="3"/>
  <c r="AS462" i="3"/>
  <c r="AO462" i="3"/>
  <c r="AK462" i="3"/>
  <c r="AG462" i="3"/>
  <c r="AC462" i="3"/>
  <c r="Y462" i="3"/>
  <c r="U462" i="3"/>
  <c r="Q462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BF390" i="3"/>
  <c r="BB390" i="3"/>
  <c r="AX390" i="3"/>
  <c r="AT390" i="3"/>
  <c r="AP390" i="3"/>
  <c r="AL390" i="3"/>
  <c r="AH390" i="3"/>
  <c r="AD390" i="3"/>
  <c r="Z390" i="3"/>
  <c r="V390" i="3"/>
  <c r="R390" i="3"/>
  <c r="N390" i="3"/>
  <c r="BG390" i="3"/>
  <c r="BC390" i="3"/>
  <c r="AY390" i="3"/>
  <c r="AU390" i="3"/>
  <c r="AQ390" i="3"/>
  <c r="AM390" i="3"/>
  <c r="AI390" i="3"/>
  <c r="AE390" i="3"/>
  <c r="AA390" i="3"/>
  <c r="W390" i="3"/>
  <c r="S390" i="3"/>
  <c r="BI398" i="3"/>
  <c r="BE398" i="3"/>
  <c r="BA398" i="3"/>
  <c r="AW398" i="3"/>
  <c r="AS398" i="3"/>
  <c r="AO398" i="3"/>
  <c r="AK398" i="3"/>
  <c r="AG398" i="3"/>
  <c r="AC398" i="3"/>
  <c r="Y398" i="3"/>
  <c r="U398" i="3"/>
  <c r="Q398" i="3"/>
  <c r="M398" i="3"/>
  <c r="BF398" i="3"/>
  <c r="BB398" i="3"/>
  <c r="AX398" i="3"/>
  <c r="AT398" i="3"/>
  <c r="AP398" i="3"/>
  <c r="AL398" i="3"/>
  <c r="AH398" i="3"/>
  <c r="AD398" i="3"/>
  <c r="Z398" i="3"/>
  <c r="V398" i="3"/>
  <c r="R398" i="3"/>
  <c r="K311" i="3"/>
  <c r="K310" i="3"/>
  <c r="K309" i="3"/>
  <c r="K307" i="3"/>
  <c r="L308" i="3"/>
  <c r="K302" i="3"/>
  <c r="K291" i="3"/>
  <c r="K274" i="3"/>
  <c r="K313" i="3"/>
  <c r="K312" i="3"/>
  <c r="L307" i="3"/>
  <c r="L306" i="3"/>
  <c r="BA306" i="3" s="1"/>
  <c r="L305" i="3"/>
  <c r="M305" i="3" s="1"/>
  <c r="L304" i="3"/>
  <c r="L303" i="3"/>
  <c r="L301" i="3"/>
  <c r="Z301" i="3" s="1"/>
  <c r="K299" i="3"/>
  <c r="K298" i="3"/>
  <c r="L297" i="3"/>
  <c r="L296" i="3"/>
  <c r="W296" i="3" s="1"/>
  <c r="L295" i="3"/>
  <c r="L294" i="3"/>
  <c r="L293" i="3"/>
  <c r="L292" i="3"/>
  <c r="O292" i="3" s="1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L277" i="3"/>
  <c r="L275" i="3"/>
  <c r="L273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N271" i="3"/>
  <c r="R271" i="3"/>
  <c r="V271" i="3"/>
  <c r="Z271" i="3"/>
  <c r="AD271" i="3"/>
  <c r="AH271" i="3"/>
  <c r="AL271" i="3"/>
  <c r="AP271" i="3"/>
  <c r="AT271" i="3"/>
  <c r="AX271" i="3"/>
  <c r="BB271" i="3"/>
  <c r="BF271" i="3"/>
  <c r="P271" i="3"/>
  <c r="T271" i="3"/>
  <c r="X271" i="3"/>
  <c r="AB271" i="3"/>
  <c r="AF271" i="3"/>
  <c r="AJ271" i="3"/>
  <c r="AN271" i="3"/>
  <c r="AR271" i="3"/>
  <c r="AV271" i="3"/>
  <c r="AZ271" i="3"/>
  <c r="BD271" i="3"/>
  <c r="BH271" i="3"/>
  <c r="AS306" i="3"/>
  <c r="M306" i="3"/>
  <c r="BH305" i="3"/>
  <c r="BD305" i="3"/>
  <c r="AZ305" i="3"/>
  <c r="AV305" i="3"/>
  <c r="AR305" i="3"/>
  <c r="AN305" i="3"/>
  <c r="AJ305" i="3"/>
  <c r="AF305" i="3"/>
  <c r="AB305" i="3"/>
  <c r="X305" i="3"/>
  <c r="T305" i="3"/>
  <c r="P305" i="3"/>
  <c r="L313" i="3"/>
  <c r="L312" i="3"/>
  <c r="L311" i="3"/>
  <c r="L310" i="3"/>
  <c r="L309" i="3"/>
  <c r="K308" i="3"/>
  <c r="AA303" i="3"/>
  <c r="R303" i="3"/>
  <c r="AL303" i="3"/>
  <c r="AX303" i="3"/>
  <c r="L302" i="3"/>
  <c r="AH301" i="3"/>
  <c r="Q301" i="3"/>
  <c r="AW301" i="3"/>
  <c r="L300" i="3"/>
  <c r="M300" i="3" s="1"/>
  <c r="L299" i="3"/>
  <c r="L298" i="3"/>
  <c r="AH297" i="3"/>
  <c r="AJ297" i="3"/>
  <c r="AX297" i="3"/>
  <c r="AZ297" i="3"/>
  <c r="Q297" i="3"/>
  <c r="S297" i="3"/>
  <c r="AG297" i="3"/>
  <c r="AI297" i="3"/>
  <c r="AW297" i="3"/>
  <c r="AY297" i="3"/>
  <c r="N296" i="3"/>
  <c r="AR296" i="3"/>
  <c r="BH296" i="3"/>
  <c r="M295" i="3"/>
  <c r="O295" i="3"/>
  <c r="Q295" i="3"/>
  <c r="S295" i="3"/>
  <c r="U295" i="3"/>
  <c r="W295" i="3"/>
  <c r="Y295" i="3"/>
  <c r="AA295" i="3"/>
  <c r="AC295" i="3"/>
  <c r="AE295" i="3"/>
  <c r="AG295" i="3"/>
  <c r="AI295" i="3"/>
  <c r="AK295" i="3"/>
  <c r="AM295" i="3"/>
  <c r="AO295" i="3"/>
  <c r="AQ295" i="3"/>
  <c r="AS295" i="3"/>
  <c r="AU295" i="3"/>
  <c r="AW295" i="3"/>
  <c r="AY295" i="3"/>
  <c r="BA295" i="3"/>
  <c r="BC295" i="3"/>
  <c r="BE295" i="3"/>
  <c r="BG295" i="3"/>
  <c r="BI295" i="3"/>
  <c r="N295" i="3"/>
  <c r="P295" i="3"/>
  <c r="R295" i="3"/>
  <c r="T295" i="3"/>
  <c r="V295" i="3"/>
  <c r="X295" i="3"/>
  <c r="Z295" i="3"/>
  <c r="AB295" i="3"/>
  <c r="AD295" i="3"/>
  <c r="AF295" i="3"/>
  <c r="AH295" i="3"/>
  <c r="AJ295" i="3"/>
  <c r="AL295" i="3"/>
  <c r="AN295" i="3"/>
  <c r="AP295" i="3"/>
  <c r="AR295" i="3"/>
  <c r="AT295" i="3"/>
  <c r="AV295" i="3"/>
  <c r="AX295" i="3"/>
  <c r="AZ295" i="3"/>
  <c r="BB295" i="3"/>
  <c r="BD295" i="3"/>
  <c r="BF295" i="3"/>
  <c r="BH295" i="3"/>
  <c r="N294" i="3"/>
  <c r="AD294" i="3"/>
  <c r="AC294" i="3"/>
  <c r="AK294" i="3"/>
  <c r="AS294" i="3"/>
  <c r="P293" i="3"/>
  <c r="T293" i="3"/>
  <c r="AB293" i="3"/>
  <c r="AD293" i="3"/>
  <c r="AL293" i="3"/>
  <c r="AN293" i="3"/>
  <c r="AV293" i="3"/>
  <c r="AZ293" i="3"/>
  <c r="BH293" i="3"/>
  <c r="M293" i="3"/>
  <c r="U293" i="3"/>
  <c r="W293" i="3"/>
  <c r="AE293" i="3"/>
  <c r="AI293" i="3"/>
  <c r="AQ293" i="3"/>
  <c r="AS293" i="3"/>
  <c r="BA293" i="3"/>
  <c r="BC293" i="3"/>
  <c r="M292" i="3"/>
  <c r="AC292" i="3"/>
  <c r="AK292" i="3"/>
  <c r="AS292" i="3"/>
  <c r="BC292" i="3"/>
  <c r="BG292" i="3"/>
  <c r="N292" i="3"/>
  <c r="V292" i="3"/>
  <c r="Z292" i="3"/>
  <c r="AD292" i="3"/>
  <c r="AL292" i="3"/>
  <c r="AP292" i="3"/>
  <c r="AT292" i="3"/>
  <c r="BB292" i="3"/>
  <c r="BF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M277" i="3"/>
  <c r="U277" i="3"/>
  <c r="AC277" i="3"/>
  <c r="AG277" i="3"/>
  <c r="AS277" i="3"/>
  <c r="AW277" i="3"/>
  <c r="BA277" i="3"/>
  <c r="R277" i="3"/>
  <c r="Z277" i="3"/>
  <c r="AP277" i="3"/>
  <c r="BF277" i="3"/>
  <c r="AB277" i="3"/>
  <c r="AJ277" i="3"/>
  <c r="BH277" i="3"/>
  <c r="L276" i="3"/>
  <c r="P276" i="3" s="1"/>
  <c r="N275" i="3"/>
  <c r="V275" i="3"/>
  <c r="Z275" i="3"/>
  <c r="AH275" i="3"/>
  <c r="AJ275" i="3"/>
  <c r="AR275" i="3"/>
  <c r="AT275" i="3"/>
  <c r="BB275" i="3"/>
  <c r="BF275" i="3"/>
  <c r="Q275" i="3"/>
  <c r="S275" i="3"/>
  <c r="AA275" i="3"/>
  <c r="AC275" i="3"/>
  <c r="AK275" i="3"/>
  <c r="AO275" i="3"/>
  <c r="AW275" i="3"/>
  <c r="AY275" i="3"/>
  <c r="BG275" i="3"/>
  <c r="BI275" i="3"/>
  <c r="L274" i="3"/>
  <c r="P274" i="3" s="1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Q273" i="3"/>
  <c r="U273" i="3"/>
  <c r="Y273" i="3"/>
  <c r="AC273" i="3"/>
  <c r="AG273" i="3"/>
  <c r="AK273" i="3"/>
  <c r="AO273" i="3"/>
  <c r="AS273" i="3"/>
  <c r="AW273" i="3"/>
  <c r="BA273" i="3"/>
  <c r="BE273" i="3"/>
  <c r="BI273" i="3"/>
  <c r="O273" i="3"/>
  <c r="S273" i="3"/>
  <c r="W273" i="3"/>
  <c r="AA273" i="3"/>
  <c r="AE273" i="3"/>
  <c r="AI273" i="3"/>
  <c r="AM273" i="3"/>
  <c r="AQ273" i="3"/>
  <c r="AU273" i="3"/>
  <c r="AY273" i="3"/>
  <c r="BC273" i="3"/>
  <c r="BG273" i="3"/>
  <c r="L272" i="3"/>
  <c r="M272" i="3" s="1"/>
  <c r="BI311" i="3"/>
  <c r="BE311" i="3"/>
  <c r="BC311" i="3"/>
  <c r="BA311" i="3"/>
  <c r="AW311" i="3"/>
  <c r="AU311" i="3"/>
  <c r="AS311" i="3"/>
  <c r="AO311" i="3"/>
  <c r="AM311" i="3"/>
  <c r="AK311" i="3"/>
  <c r="AG311" i="3"/>
  <c r="AE311" i="3"/>
  <c r="AC311" i="3"/>
  <c r="Y311" i="3"/>
  <c r="W311" i="3"/>
  <c r="U311" i="3"/>
  <c r="Q311" i="3"/>
  <c r="O311" i="3"/>
  <c r="BH310" i="3"/>
  <c r="BD310" i="3"/>
  <c r="BB310" i="3"/>
  <c r="AV310" i="3"/>
  <c r="AT310" i="3"/>
  <c r="AR310" i="3"/>
  <c r="AL310" i="3"/>
  <c r="AJ310" i="3"/>
  <c r="AF310" i="3"/>
  <c r="AB310" i="3"/>
  <c r="X310" i="3"/>
  <c r="V310" i="3"/>
  <c r="P310" i="3"/>
  <c r="BH309" i="3"/>
  <c r="BF309" i="3"/>
  <c r="AX309" i="3"/>
  <c r="AT309" i="3"/>
  <c r="AL309" i="3"/>
  <c r="AJ309" i="3"/>
  <c r="AB309" i="3"/>
  <c r="Z309" i="3"/>
  <c r="R309" i="3"/>
  <c r="BI307" i="3"/>
  <c r="BA307" i="3"/>
  <c r="AY307" i="3"/>
  <c r="AQ307" i="3"/>
  <c r="AO307" i="3"/>
  <c r="AG307" i="3"/>
  <c r="AC307" i="3"/>
  <c r="U307" i="3"/>
  <c r="S307" i="3"/>
  <c r="BH306" i="3"/>
  <c r="BF306" i="3"/>
  <c r="BD306" i="3"/>
  <c r="BB306" i="3"/>
  <c r="AZ306" i="3"/>
  <c r="AX306" i="3"/>
  <c r="AV306" i="3"/>
  <c r="AT306" i="3"/>
  <c r="AR306" i="3"/>
  <c r="AP306" i="3"/>
  <c r="AN306" i="3"/>
  <c r="AL306" i="3"/>
  <c r="AJ306" i="3"/>
  <c r="AH306" i="3"/>
  <c r="AF306" i="3"/>
  <c r="AD306" i="3"/>
  <c r="AB306" i="3"/>
  <c r="Z306" i="3"/>
  <c r="X306" i="3"/>
  <c r="V306" i="3"/>
  <c r="T306" i="3"/>
  <c r="R306" i="3"/>
  <c r="P306" i="3"/>
  <c r="BI305" i="3"/>
  <c r="BG305" i="3"/>
  <c r="BE305" i="3"/>
  <c r="BC305" i="3"/>
  <c r="BA305" i="3"/>
  <c r="AY305" i="3"/>
  <c r="AW305" i="3"/>
  <c r="AU305" i="3"/>
  <c r="AS305" i="3"/>
  <c r="AQ305" i="3"/>
  <c r="AO305" i="3"/>
  <c r="AM305" i="3"/>
  <c r="AK305" i="3"/>
  <c r="AI305" i="3"/>
  <c r="AG305" i="3"/>
  <c r="AE305" i="3"/>
  <c r="AC305" i="3"/>
  <c r="AA305" i="3"/>
  <c r="Y305" i="3"/>
  <c r="W305" i="3"/>
  <c r="U305" i="3"/>
  <c r="S305" i="3"/>
  <c r="Q305" i="3"/>
  <c r="O305" i="3"/>
  <c r="BD304" i="3"/>
  <c r="BB304" i="3"/>
  <c r="AX304" i="3"/>
  <c r="AT304" i="3"/>
  <c r="AP304" i="3"/>
  <c r="AN304" i="3"/>
  <c r="AG304" i="3"/>
  <c r="AC304" i="3"/>
  <c r="Y304" i="3"/>
  <c r="M304" i="3"/>
  <c r="BG303" i="3"/>
  <c r="BC303" i="3"/>
  <c r="AQ303" i="3"/>
  <c r="AM303" i="3"/>
  <c r="BK271" i="3"/>
  <c r="BJ271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BN459" i="3" l="1"/>
  <c r="BL401" i="3"/>
  <c r="P275" i="3"/>
  <c r="X275" i="3"/>
  <c r="AF275" i="3"/>
  <c r="AN275" i="3"/>
  <c r="AV275" i="3"/>
  <c r="BD275" i="3"/>
  <c r="O275" i="3"/>
  <c r="W275" i="3"/>
  <c r="AE275" i="3"/>
  <c r="AM275" i="3"/>
  <c r="AU275" i="3"/>
  <c r="BC275" i="3"/>
  <c r="R293" i="3"/>
  <c r="Z293" i="3"/>
  <c r="AH293" i="3"/>
  <c r="AP293" i="3"/>
  <c r="AX293" i="3"/>
  <c r="BF293" i="3"/>
  <c r="Q293" i="3"/>
  <c r="Y293" i="3"/>
  <c r="AG293" i="3"/>
  <c r="AO293" i="3"/>
  <c r="AW293" i="3"/>
  <c r="BE293" i="3"/>
  <c r="P297" i="3"/>
  <c r="R297" i="3"/>
  <c r="AF297" i="3"/>
  <c r="AN297" i="3"/>
  <c r="AV297" i="3"/>
  <c r="BD297" i="3"/>
  <c r="O297" i="3"/>
  <c r="W297" i="3"/>
  <c r="AE297" i="3"/>
  <c r="AM297" i="3"/>
  <c r="AU297" i="3"/>
  <c r="BC297" i="3"/>
  <c r="N297" i="3"/>
  <c r="AD297" i="3"/>
  <c r="AL297" i="3"/>
  <c r="AT297" i="3"/>
  <c r="BB297" i="3"/>
  <c r="M297" i="3"/>
  <c r="U297" i="3"/>
  <c r="AC297" i="3"/>
  <c r="AK297" i="3"/>
  <c r="AS297" i="3"/>
  <c r="BA297" i="3"/>
  <c r="BI297" i="3"/>
  <c r="AK303" i="3"/>
  <c r="S303" i="3"/>
  <c r="N303" i="3"/>
  <c r="AD303" i="3"/>
  <c r="AT303" i="3"/>
  <c r="AS303" i="3"/>
  <c r="O303" i="3"/>
  <c r="AE303" i="3"/>
  <c r="Z303" i="3"/>
  <c r="AP303" i="3"/>
  <c r="BF303" i="3"/>
  <c r="BC307" i="3"/>
  <c r="AU307" i="3"/>
  <c r="AM307" i="3"/>
  <c r="AE307" i="3"/>
  <c r="W307" i="3"/>
  <c r="O307" i="3"/>
  <c r="BD309" i="3"/>
  <c r="AV309" i="3"/>
  <c r="AN309" i="3"/>
  <c r="AF309" i="3"/>
  <c r="X309" i="3"/>
  <c r="P309" i="3"/>
  <c r="AU303" i="3"/>
  <c r="Y307" i="3"/>
  <c r="AI307" i="3"/>
  <c r="AS307" i="3"/>
  <c r="BE307" i="3"/>
  <c r="T309" i="3"/>
  <c r="AD309" i="3"/>
  <c r="AP309" i="3"/>
  <c r="AZ309" i="3"/>
  <c r="BE275" i="3"/>
  <c r="AS275" i="3"/>
  <c r="AI275" i="3"/>
  <c r="Y275" i="3"/>
  <c r="M275" i="3"/>
  <c r="AZ275" i="3"/>
  <c r="AP275" i="3"/>
  <c r="AD275" i="3"/>
  <c r="T275" i="3"/>
  <c r="M291" i="3"/>
  <c r="BI293" i="3"/>
  <c r="AY293" i="3"/>
  <c r="AM293" i="3"/>
  <c r="AC293" i="3"/>
  <c r="S293" i="3"/>
  <c r="BD293" i="3"/>
  <c r="AT293" i="3"/>
  <c r="AJ293" i="3"/>
  <c r="X293" i="3"/>
  <c r="N293" i="3"/>
  <c r="BG297" i="3"/>
  <c r="AQ297" i="3"/>
  <c r="AA297" i="3"/>
  <c r="BH297" i="3"/>
  <c r="AR297" i="3"/>
  <c r="Z297" i="3"/>
  <c r="AH303" i="3"/>
  <c r="W303" i="3"/>
  <c r="BA303" i="3"/>
  <c r="AR307" i="3"/>
  <c r="O277" i="3"/>
  <c r="Y277" i="3"/>
  <c r="AO277" i="3"/>
  <c r="BE277" i="3"/>
  <c r="AH277" i="3"/>
  <c r="T277" i="3"/>
  <c r="AZ277" i="3"/>
  <c r="P294" i="3"/>
  <c r="M294" i="3"/>
  <c r="BA294" i="3"/>
  <c r="BC304" i="3"/>
  <c r="AA304" i="3"/>
  <c r="BH304" i="3"/>
  <c r="AZ304" i="3"/>
  <c r="AR304" i="3"/>
  <c r="AJ304" i="3"/>
  <c r="U304" i="3"/>
  <c r="BF310" i="3"/>
  <c r="AX310" i="3"/>
  <c r="AP310" i="3"/>
  <c r="AH310" i="3"/>
  <c r="Z310" i="3"/>
  <c r="R310" i="3"/>
  <c r="AI303" i="3"/>
  <c r="AY303" i="3"/>
  <c r="Q304" i="3"/>
  <c r="AL304" i="3"/>
  <c r="AV304" i="3"/>
  <c r="BF304" i="3"/>
  <c r="Q307" i="3"/>
  <c r="AA307" i="3"/>
  <c r="AK307" i="3"/>
  <c r="AW307" i="3"/>
  <c r="BG307" i="3"/>
  <c r="V309" i="3"/>
  <c r="AH309" i="3"/>
  <c r="AR309" i="3"/>
  <c r="BB309" i="3"/>
  <c r="T310" i="3"/>
  <c r="AD310" i="3"/>
  <c r="AN310" i="3"/>
  <c r="AZ310" i="3"/>
  <c r="BA275" i="3"/>
  <c r="AQ275" i="3"/>
  <c r="AG275" i="3"/>
  <c r="U275" i="3"/>
  <c r="BH275" i="3"/>
  <c r="AX275" i="3"/>
  <c r="AL275" i="3"/>
  <c r="AB275" i="3"/>
  <c r="R275" i="3"/>
  <c r="AR277" i="3"/>
  <c r="AX277" i="3"/>
  <c r="BI277" i="3"/>
  <c r="AK277" i="3"/>
  <c r="Q277" i="3"/>
  <c r="BG293" i="3"/>
  <c r="AU293" i="3"/>
  <c r="AK293" i="3"/>
  <c r="AA293" i="3"/>
  <c r="O293" i="3"/>
  <c r="BB293" i="3"/>
  <c r="AR293" i="3"/>
  <c r="AF293" i="3"/>
  <c r="V293" i="3"/>
  <c r="BI294" i="3"/>
  <c r="AT294" i="3"/>
  <c r="BE297" i="3"/>
  <c r="AO297" i="3"/>
  <c r="Y297" i="3"/>
  <c r="BF297" i="3"/>
  <c r="AP297" i="3"/>
  <c r="V297" i="3"/>
  <c r="BB303" i="3"/>
  <c r="V303" i="3"/>
  <c r="X304" i="3"/>
  <c r="M311" i="3"/>
  <c r="BG311" i="3"/>
  <c r="AY311" i="3"/>
  <c r="AQ311" i="3"/>
  <c r="AI311" i="3"/>
  <c r="AA311" i="3"/>
  <c r="S311" i="3"/>
  <c r="BI303" i="3"/>
  <c r="BL455" i="3"/>
  <c r="BM405" i="3"/>
  <c r="BK429" i="3"/>
  <c r="BM426" i="3"/>
  <c r="BM435" i="3"/>
  <c r="BK437" i="3"/>
  <c r="BN455" i="3"/>
  <c r="BJ321" i="3"/>
  <c r="AX292" i="3"/>
  <c r="AH292" i="3"/>
  <c r="R292" i="3"/>
  <c r="AY292" i="3"/>
  <c r="U292" i="3"/>
  <c r="AE296" i="3"/>
  <c r="N309" i="3"/>
  <c r="BL417" i="3"/>
  <c r="U294" i="3"/>
  <c r="BB294" i="3"/>
  <c r="AL294" i="3"/>
  <c r="V294" i="3"/>
  <c r="AZ296" i="3"/>
  <c r="AD296" i="3"/>
  <c r="AU296" i="3"/>
  <c r="O296" i="3"/>
  <c r="AG301" i="3"/>
  <c r="AX301" i="3"/>
  <c r="R301" i="3"/>
  <c r="AU304" i="3"/>
  <c r="AC306" i="3"/>
  <c r="BI306" i="3"/>
  <c r="BH307" i="3"/>
  <c r="BM447" i="3"/>
  <c r="BJ447" i="3"/>
  <c r="BL436" i="3"/>
  <c r="BN436" i="3"/>
  <c r="BM421" i="3"/>
  <c r="BJ455" i="3"/>
  <c r="BJ427" i="3"/>
  <c r="BM417" i="3"/>
  <c r="BJ410" i="3"/>
  <c r="BK405" i="3"/>
  <c r="BJ404" i="3"/>
  <c r="BN404" i="3"/>
  <c r="BJ459" i="3"/>
  <c r="BL429" i="3"/>
  <c r="BN429" i="3"/>
  <c r="BK426" i="3"/>
  <c r="BN426" i="3"/>
  <c r="BJ426" i="3"/>
  <c r="BK417" i="3"/>
  <c r="BN410" i="3"/>
  <c r="BL447" i="3"/>
  <c r="BN437" i="3"/>
  <c r="BL437" i="3"/>
  <c r="BJ436" i="3"/>
  <c r="BM434" i="3"/>
  <c r="BK434" i="3"/>
  <c r="BN434" i="3"/>
  <c r="BJ434" i="3"/>
  <c r="BJ421" i="3"/>
  <c r="BN421" i="3"/>
  <c r="BL421" i="3"/>
  <c r="BM455" i="3"/>
  <c r="BM459" i="3"/>
  <c r="BJ435" i="3"/>
  <c r="BL428" i="3"/>
  <c r="BM427" i="3"/>
  <c r="BL427" i="3"/>
  <c r="BN427" i="3"/>
  <c r="BJ417" i="3"/>
  <c r="BJ408" i="3"/>
  <c r="BN408" i="3"/>
  <c r="BK401" i="3"/>
  <c r="BN400" i="3"/>
  <c r="BK320" i="3"/>
  <c r="BJ319" i="3"/>
  <c r="BN319" i="3"/>
  <c r="BL459" i="3"/>
  <c r="BN428" i="3"/>
  <c r="BJ428" i="3"/>
  <c r="BK421" i="3"/>
  <c r="BN398" i="3"/>
  <c r="BK462" i="3"/>
  <c r="BK460" i="3"/>
  <c r="BK458" i="3"/>
  <c r="K197" i="3"/>
  <c r="L123" i="3"/>
  <c r="L119" i="3"/>
  <c r="BK275" i="3"/>
  <c r="BJ275" i="3"/>
  <c r="BN462" i="3"/>
  <c r="AB297" i="3"/>
  <c r="X297" i="3"/>
  <c r="T297" i="3"/>
  <c r="BH303" i="3"/>
  <c r="BD303" i="3"/>
  <c r="AZ303" i="3"/>
  <c r="AV303" i="3"/>
  <c r="AR303" i="3"/>
  <c r="AN303" i="3"/>
  <c r="AJ303" i="3"/>
  <c r="AF303" i="3"/>
  <c r="AB303" i="3"/>
  <c r="X303" i="3"/>
  <c r="T303" i="3"/>
  <c r="P303" i="3"/>
  <c r="AG303" i="3"/>
  <c r="AC303" i="3"/>
  <c r="Y303" i="3"/>
  <c r="U303" i="3"/>
  <c r="Q303" i="3"/>
  <c r="M303" i="3"/>
  <c r="AO303" i="3"/>
  <c r="AW303" i="3"/>
  <c r="BE303" i="3"/>
  <c r="N305" i="3"/>
  <c r="R305" i="3"/>
  <c r="V305" i="3"/>
  <c r="Z305" i="3"/>
  <c r="AD305" i="3"/>
  <c r="AH305" i="3"/>
  <c r="AL305" i="3"/>
  <c r="AP305" i="3"/>
  <c r="AT305" i="3"/>
  <c r="AX305" i="3"/>
  <c r="BB305" i="3"/>
  <c r="BF305" i="3"/>
  <c r="AB307" i="3"/>
  <c r="BN271" i="3"/>
  <c r="AZ307" i="3"/>
  <c r="BJ398" i="3"/>
  <c r="BM390" i="3"/>
  <c r="BL390" i="3"/>
  <c r="BL391" i="3"/>
  <c r="BJ391" i="3"/>
  <c r="BK351" i="3"/>
  <c r="BK327" i="3"/>
  <c r="BM478" i="3"/>
  <c r="BK389" i="3"/>
  <c r="BK385" i="3"/>
  <c r="BK377" i="3"/>
  <c r="BK369" i="3"/>
  <c r="BK361" i="3"/>
  <c r="BK345" i="3"/>
  <c r="BK337" i="3"/>
  <c r="BJ462" i="3"/>
  <c r="BM441" i="3"/>
  <c r="BL441" i="3"/>
  <c r="BK440" i="3"/>
  <c r="BN440" i="3"/>
  <c r="BM439" i="3"/>
  <c r="BL439" i="3"/>
  <c r="BK438" i="3"/>
  <c r="BN438" i="3"/>
  <c r="BJ438" i="3"/>
  <c r="BM432" i="3"/>
  <c r="BL432" i="3"/>
  <c r="BK432" i="3"/>
  <c r="BN431" i="3"/>
  <c r="BK431" i="3"/>
  <c r="BJ430" i="3"/>
  <c r="BM430" i="3"/>
  <c r="BL430" i="3"/>
  <c r="BK420" i="3"/>
  <c r="BN420" i="3"/>
  <c r="BJ420" i="3"/>
  <c r="BM419" i="3"/>
  <c r="BL419" i="3"/>
  <c r="BM418" i="3"/>
  <c r="BK418" i="3"/>
  <c r="BN418" i="3"/>
  <c r="BJ418" i="3"/>
  <c r="BJ412" i="3"/>
  <c r="BL412" i="3"/>
  <c r="BJ411" i="3"/>
  <c r="BN411" i="3"/>
  <c r="BK411" i="3"/>
  <c r="BJ396" i="3"/>
  <c r="BM396" i="3"/>
  <c r="BL396" i="3"/>
  <c r="BN392" i="3"/>
  <c r="BK392" i="3"/>
  <c r="BJ392" i="3"/>
  <c r="BK483" i="3"/>
  <c r="BM483" i="3"/>
  <c r="BL483" i="3"/>
  <c r="BK481" i="3"/>
  <c r="BN481" i="3"/>
  <c r="BM479" i="3"/>
  <c r="BL479" i="3"/>
  <c r="BM476" i="3"/>
  <c r="BJ476" i="3"/>
  <c r="BN476" i="3"/>
  <c r="BK476" i="3"/>
  <c r="BJ472" i="3"/>
  <c r="BK472" i="3"/>
  <c r="BM470" i="3"/>
  <c r="BL470" i="3"/>
  <c r="BJ468" i="3"/>
  <c r="BN468" i="3"/>
  <c r="BK468" i="3"/>
  <c r="BM466" i="3"/>
  <c r="BL466" i="3"/>
  <c r="BJ464" i="3"/>
  <c r="BN464" i="3"/>
  <c r="BK464" i="3"/>
  <c r="BL395" i="3"/>
  <c r="BL456" i="3"/>
  <c r="BK456" i="3"/>
  <c r="BN456" i="3"/>
  <c r="BJ456" i="3"/>
  <c r="BJ448" i="3"/>
  <c r="BM448" i="3"/>
  <c r="BL448" i="3"/>
  <c r="BK397" i="3"/>
  <c r="BN397" i="3"/>
  <c r="BM457" i="3"/>
  <c r="BJ457" i="3"/>
  <c r="BL457" i="3"/>
  <c r="BN449" i="3"/>
  <c r="BK449" i="3"/>
  <c r="BJ454" i="3"/>
  <c r="BM454" i="3"/>
  <c r="BL454" i="3"/>
  <c r="BL446" i="3"/>
  <c r="BN446" i="3"/>
  <c r="BK446" i="3"/>
  <c r="BL393" i="3"/>
  <c r="BJ393" i="3"/>
  <c r="BM393" i="3"/>
  <c r="BN383" i="3"/>
  <c r="BL383" i="3"/>
  <c r="BJ383" i="3"/>
  <c r="BM379" i="3"/>
  <c r="BL379" i="3"/>
  <c r="BK379" i="3"/>
  <c r="BN375" i="3"/>
  <c r="BJ375" i="3"/>
  <c r="BM371" i="3"/>
  <c r="BL371" i="3"/>
  <c r="BK371" i="3"/>
  <c r="BN367" i="3"/>
  <c r="BJ367" i="3"/>
  <c r="BM363" i="3"/>
  <c r="BL363" i="3"/>
  <c r="BK363" i="3"/>
  <c r="BM359" i="3"/>
  <c r="BL359" i="3"/>
  <c r="BJ359" i="3"/>
  <c r="BJ355" i="3"/>
  <c r="BM355" i="3"/>
  <c r="BL355" i="3"/>
  <c r="BM351" i="3"/>
  <c r="BN351" i="3"/>
  <c r="BJ347" i="3"/>
  <c r="BL347" i="3"/>
  <c r="BN343" i="3"/>
  <c r="BJ343" i="3"/>
  <c r="BL339" i="3"/>
  <c r="BM339" i="3"/>
  <c r="BK339" i="3"/>
  <c r="BN335" i="3"/>
  <c r="BJ335" i="3"/>
  <c r="BJ331" i="3"/>
  <c r="BL331" i="3"/>
  <c r="BM327" i="3"/>
  <c r="BN327" i="3"/>
  <c r="BJ323" i="3"/>
  <c r="BL323" i="3"/>
  <c r="BN382" i="3"/>
  <c r="BK382" i="3"/>
  <c r="BJ378" i="3"/>
  <c r="BM378" i="3"/>
  <c r="BL378" i="3"/>
  <c r="BK374" i="3"/>
  <c r="BN374" i="3"/>
  <c r="BJ370" i="3"/>
  <c r="BM370" i="3"/>
  <c r="BL370" i="3"/>
  <c r="BN366" i="3"/>
  <c r="BK366" i="3"/>
  <c r="BJ362" i="3"/>
  <c r="BM362" i="3"/>
  <c r="BL362" i="3"/>
  <c r="BK358" i="3"/>
  <c r="BN358" i="3"/>
  <c r="BN350" i="3"/>
  <c r="BK350" i="3"/>
  <c r="BM350" i="3"/>
  <c r="BL350" i="3"/>
  <c r="BJ350" i="3"/>
  <c r="BN342" i="3"/>
  <c r="BK342" i="3"/>
  <c r="BM338" i="3"/>
  <c r="BL338" i="3"/>
  <c r="BJ338" i="3"/>
  <c r="BN334" i="3"/>
  <c r="BK334" i="3"/>
  <c r="BL326" i="3"/>
  <c r="BN326" i="3"/>
  <c r="BK398" i="3"/>
  <c r="BL398" i="3"/>
  <c r="BK390" i="3"/>
  <c r="BN390" i="3"/>
  <c r="BM394" i="3"/>
  <c r="BM462" i="3"/>
  <c r="BM460" i="3"/>
  <c r="BM458" i="3"/>
  <c r="BM451" i="3"/>
  <c r="BL451" i="3"/>
  <c r="BK443" i="3"/>
  <c r="BN443" i="3"/>
  <c r="BL433" i="3"/>
  <c r="BN425" i="3"/>
  <c r="BK425" i="3"/>
  <c r="BM424" i="3"/>
  <c r="BL424" i="3"/>
  <c r="BK423" i="3"/>
  <c r="BN423" i="3"/>
  <c r="BJ423" i="3"/>
  <c r="BL422" i="3"/>
  <c r="BM416" i="3"/>
  <c r="BK416" i="3"/>
  <c r="BN416" i="3"/>
  <c r="BJ416" i="3"/>
  <c r="BM415" i="3"/>
  <c r="BL415" i="3"/>
  <c r="BM414" i="3"/>
  <c r="BN414" i="3"/>
  <c r="BK414" i="3"/>
  <c r="BM482" i="3"/>
  <c r="BJ482" i="3"/>
  <c r="BN482" i="3"/>
  <c r="BK482" i="3"/>
  <c r="BL482" i="3"/>
  <c r="BL480" i="3"/>
  <c r="BJ478" i="3"/>
  <c r="BN478" i="3"/>
  <c r="BK478" i="3"/>
  <c r="BL478" i="3"/>
  <c r="BM475" i="3"/>
  <c r="BL475" i="3"/>
  <c r="BK473" i="3"/>
  <c r="BN473" i="3"/>
  <c r="BJ473" i="3"/>
  <c r="BM471" i="3"/>
  <c r="BL471" i="3"/>
  <c r="BJ471" i="3"/>
  <c r="BK471" i="3"/>
  <c r="BM469" i="3"/>
  <c r="BL469" i="3"/>
  <c r="BM467" i="3"/>
  <c r="BL467" i="3"/>
  <c r="BJ467" i="3"/>
  <c r="BK467" i="3"/>
  <c r="BN465" i="3"/>
  <c r="BN395" i="3"/>
  <c r="BK395" i="3"/>
  <c r="BM395" i="3"/>
  <c r="BM391" i="3"/>
  <c r="BN452" i="3"/>
  <c r="BJ452" i="3"/>
  <c r="BL444" i="3"/>
  <c r="BM444" i="3"/>
  <c r="BN389" i="3"/>
  <c r="BM453" i="3"/>
  <c r="BJ453" i="3"/>
  <c r="BL453" i="3"/>
  <c r="BK445" i="3"/>
  <c r="BN445" i="3"/>
  <c r="BJ445" i="3"/>
  <c r="BJ450" i="3"/>
  <c r="BM450" i="3"/>
  <c r="BN442" i="3"/>
  <c r="BK442" i="3"/>
  <c r="BJ442" i="3"/>
  <c r="BN387" i="3"/>
  <c r="BK387" i="3"/>
  <c r="BN385" i="3"/>
  <c r="BJ381" i="3"/>
  <c r="BM381" i="3"/>
  <c r="BL381" i="3"/>
  <c r="BN377" i="3"/>
  <c r="BJ373" i="3"/>
  <c r="BM373" i="3"/>
  <c r="BL373" i="3"/>
  <c r="BN369" i="3"/>
  <c r="BJ365" i="3"/>
  <c r="BM365" i="3"/>
  <c r="BL365" i="3"/>
  <c r="BN361" i="3"/>
  <c r="BJ357" i="3"/>
  <c r="BM357" i="3"/>
  <c r="BL357" i="3"/>
  <c r="BN353" i="3"/>
  <c r="BJ353" i="3"/>
  <c r="BL349" i="3"/>
  <c r="BM349" i="3"/>
  <c r="BK349" i="3"/>
  <c r="BM345" i="3"/>
  <c r="BN345" i="3"/>
  <c r="BJ341" i="3"/>
  <c r="BL341" i="3"/>
  <c r="BM337" i="3"/>
  <c r="BN337" i="3"/>
  <c r="BM333" i="3"/>
  <c r="BN333" i="3"/>
  <c r="BN329" i="3"/>
  <c r="BJ329" i="3"/>
  <c r="BL325" i="3"/>
  <c r="BM325" i="3"/>
  <c r="BK325" i="3"/>
  <c r="BK388" i="3"/>
  <c r="BN388" i="3"/>
  <c r="BJ388" i="3"/>
  <c r="BJ386" i="3"/>
  <c r="BM386" i="3"/>
  <c r="BL386" i="3"/>
  <c r="BN384" i="3"/>
  <c r="BK384" i="3"/>
  <c r="BJ384" i="3"/>
  <c r="BM380" i="3"/>
  <c r="BL380" i="3"/>
  <c r="BK376" i="3"/>
  <c r="BN376" i="3"/>
  <c r="BJ376" i="3"/>
  <c r="BM372" i="3"/>
  <c r="BL372" i="3"/>
  <c r="BN368" i="3"/>
  <c r="BK368" i="3"/>
  <c r="BJ368" i="3"/>
  <c r="BM364" i="3"/>
  <c r="BL364" i="3"/>
  <c r="BK360" i="3"/>
  <c r="BN360" i="3"/>
  <c r="BM356" i="3"/>
  <c r="BL356" i="3"/>
  <c r="BN352" i="3"/>
  <c r="BK352" i="3"/>
  <c r="BM348" i="3"/>
  <c r="BL348" i="3"/>
  <c r="BJ348" i="3"/>
  <c r="BN344" i="3"/>
  <c r="BK344" i="3"/>
  <c r="BM344" i="3"/>
  <c r="BL344" i="3"/>
  <c r="BJ344" i="3"/>
  <c r="BN336" i="3"/>
  <c r="BK336" i="3"/>
  <c r="BM336" i="3"/>
  <c r="BL336" i="3"/>
  <c r="BJ336" i="3"/>
  <c r="BM332" i="3"/>
  <c r="BL332" i="3"/>
  <c r="BJ332" i="3"/>
  <c r="BN328" i="3"/>
  <c r="BK328" i="3"/>
  <c r="BM324" i="3"/>
  <c r="BL324" i="3"/>
  <c r="BJ324" i="3"/>
  <c r="BN318" i="3"/>
  <c r="BM318" i="3"/>
  <c r="BL318" i="3"/>
  <c r="BJ318" i="3"/>
  <c r="BJ273" i="3"/>
  <c r="BK273" i="3"/>
  <c r="BD277" i="3"/>
  <c r="AV277" i="3"/>
  <c r="AN277" i="3"/>
  <c r="AF277" i="3"/>
  <c r="X277" i="3"/>
  <c r="P277" i="3"/>
  <c r="BB277" i="3"/>
  <c r="AT277" i="3"/>
  <c r="AL277" i="3"/>
  <c r="AD277" i="3"/>
  <c r="V277" i="3"/>
  <c r="N277" i="3"/>
  <c r="BG277" i="3"/>
  <c r="BC277" i="3"/>
  <c r="AY277" i="3"/>
  <c r="AU277" i="3"/>
  <c r="AQ277" i="3"/>
  <c r="AM277" i="3"/>
  <c r="AI277" i="3"/>
  <c r="AE277" i="3"/>
  <c r="AA277" i="3"/>
  <c r="W277" i="3"/>
  <c r="S277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I292" i="3"/>
  <c r="BE292" i="3"/>
  <c r="BA292" i="3"/>
  <c r="AW292" i="3"/>
  <c r="AO292" i="3"/>
  <c r="AG292" i="3"/>
  <c r="Y292" i="3"/>
  <c r="Q292" i="3"/>
  <c r="BE294" i="3"/>
  <c r="AW294" i="3"/>
  <c r="AO294" i="3"/>
  <c r="AG294" i="3"/>
  <c r="Y294" i="3"/>
  <c r="Q294" i="3"/>
  <c r="BF294" i="3"/>
  <c r="AX294" i="3"/>
  <c r="AP294" i="3"/>
  <c r="AH294" i="3"/>
  <c r="Z294" i="3"/>
  <c r="R294" i="3"/>
  <c r="BD296" i="3"/>
  <c r="AV296" i="3"/>
  <c r="AL296" i="3"/>
  <c r="V296" i="3"/>
  <c r="BC296" i="3"/>
  <c r="AM296" i="3"/>
  <c r="BE301" i="3"/>
  <c r="AO301" i="3"/>
  <c r="Y301" i="3"/>
  <c r="BF301" i="3"/>
  <c r="AP301" i="3"/>
  <c r="AF304" i="3"/>
  <c r="P304" i="3"/>
  <c r="AM304" i="3"/>
  <c r="U306" i="3"/>
  <c r="AK306" i="3"/>
  <c r="T307" i="3"/>
  <c r="AJ307" i="3"/>
  <c r="BJ390" i="3"/>
  <c r="BK394" i="3"/>
  <c r="BK441" i="3"/>
  <c r="BN441" i="3"/>
  <c r="BJ441" i="3"/>
  <c r="BJ440" i="3"/>
  <c r="BM440" i="3"/>
  <c r="BL440" i="3"/>
  <c r="BK439" i="3"/>
  <c r="BN439" i="3"/>
  <c r="BJ439" i="3"/>
  <c r="BM438" i="3"/>
  <c r="BL438" i="3"/>
  <c r="BN432" i="3"/>
  <c r="BJ432" i="3"/>
  <c r="BJ431" i="3"/>
  <c r="BM431" i="3"/>
  <c r="BL431" i="3"/>
  <c r="BK430" i="3"/>
  <c r="BN430" i="3"/>
  <c r="BM420" i="3"/>
  <c r="BL420" i="3"/>
  <c r="BK419" i="3"/>
  <c r="BN419" i="3"/>
  <c r="BJ419" i="3"/>
  <c r="BL418" i="3"/>
  <c r="BM412" i="3"/>
  <c r="BK412" i="3"/>
  <c r="BN412" i="3"/>
  <c r="BM411" i="3"/>
  <c r="BL411" i="3"/>
  <c r="BN396" i="3"/>
  <c r="BK396" i="3"/>
  <c r="BM392" i="3"/>
  <c r="BL392" i="3"/>
  <c r="BJ483" i="3"/>
  <c r="BN483" i="3"/>
  <c r="BM481" i="3"/>
  <c r="BL481" i="3"/>
  <c r="BJ481" i="3"/>
  <c r="BJ479" i="3"/>
  <c r="BK479" i="3"/>
  <c r="BN479" i="3"/>
  <c r="BL476" i="3"/>
  <c r="BM474" i="3"/>
  <c r="BJ474" i="3"/>
  <c r="BN474" i="3"/>
  <c r="BK474" i="3"/>
  <c r="BL474" i="3"/>
  <c r="BN472" i="3"/>
  <c r="BM472" i="3"/>
  <c r="BL472" i="3"/>
  <c r="BJ470" i="3"/>
  <c r="BN470" i="3"/>
  <c r="BK470" i="3"/>
  <c r="BM468" i="3"/>
  <c r="BL468" i="3"/>
  <c r="BJ466" i="3"/>
  <c r="BN466" i="3"/>
  <c r="BK466" i="3"/>
  <c r="BM464" i="3"/>
  <c r="BL464" i="3"/>
  <c r="BN391" i="3"/>
  <c r="BM456" i="3"/>
  <c r="BK448" i="3"/>
  <c r="BN448" i="3"/>
  <c r="BJ397" i="3"/>
  <c r="BM397" i="3"/>
  <c r="BL397" i="3"/>
  <c r="BN457" i="3"/>
  <c r="BK457" i="3"/>
  <c r="BM449" i="3"/>
  <c r="BJ449" i="3"/>
  <c r="BL449" i="3"/>
  <c r="BN454" i="3"/>
  <c r="BK454" i="3"/>
  <c r="BJ446" i="3"/>
  <c r="BM446" i="3"/>
  <c r="BK393" i="3"/>
  <c r="BN393" i="3"/>
  <c r="BM383" i="3"/>
  <c r="BK383" i="3"/>
  <c r="BN379" i="3"/>
  <c r="BJ379" i="3"/>
  <c r="BM375" i="3"/>
  <c r="BL375" i="3"/>
  <c r="BK375" i="3"/>
  <c r="BN371" i="3"/>
  <c r="BJ371" i="3"/>
  <c r="BM367" i="3"/>
  <c r="BL367" i="3"/>
  <c r="BK367" i="3"/>
  <c r="BN363" i="3"/>
  <c r="BJ363" i="3"/>
  <c r="BN359" i="3"/>
  <c r="BK359" i="3"/>
  <c r="BN355" i="3"/>
  <c r="BK355" i="3"/>
  <c r="BJ351" i="3"/>
  <c r="BL351" i="3"/>
  <c r="BM347" i="3"/>
  <c r="BK347" i="3"/>
  <c r="BN347" i="3"/>
  <c r="BL343" i="3"/>
  <c r="BM343" i="3"/>
  <c r="BK343" i="3"/>
  <c r="BN339" i="3"/>
  <c r="BJ339" i="3"/>
  <c r="BL335" i="3"/>
  <c r="BM335" i="3"/>
  <c r="BK335" i="3"/>
  <c r="BM331" i="3"/>
  <c r="BK331" i="3"/>
  <c r="BN331" i="3"/>
  <c r="BJ327" i="3"/>
  <c r="BL327" i="3"/>
  <c r="BM323" i="3"/>
  <c r="BK323" i="3"/>
  <c r="BN323" i="3"/>
  <c r="BJ382" i="3"/>
  <c r="BM382" i="3"/>
  <c r="BL382" i="3"/>
  <c r="BN378" i="3"/>
  <c r="BK378" i="3"/>
  <c r="BJ374" i="3"/>
  <c r="BM374" i="3"/>
  <c r="BL374" i="3"/>
  <c r="BK370" i="3"/>
  <c r="BN370" i="3"/>
  <c r="BJ366" i="3"/>
  <c r="BM366" i="3"/>
  <c r="BL366" i="3"/>
  <c r="BN362" i="3"/>
  <c r="BK362" i="3"/>
  <c r="BJ358" i="3"/>
  <c r="BM358" i="3"/>
  <c r="BL358" i="3"/>
  <c r="BN354" i="3"/>
  <c r="BK354" i="3"/>
  <c r="BM354" i="3"/>
  <c r="BL354" i="3"/>
  <c r="BJ354" i="3"/>
  <c r="BM346" i="3"/>
  <c r="BL346" i="3"/>
  <c r="BJ346" i="3"/>
  <c r="BN346" i="3"/>
  <c r="BK346" i="3"/>
  <c r="BM342" i="3"/>
  <c r="BL342" i="3"/>
  <c r="BJ342" i="3"/>
  <c r="BN338" i="3"/>
  <c r="BK338" i="3"/>
  <c r="BM334" i="3"/>
  <c r="BL334" i="3"/>
  <c r="BJ334" i="3"/>
  <c r="BN330" i="3"/>
  <c r="BK330" i="3"/>
  <c r="BM330" i="3"/>
  <c r="BL330" i="3"/>
  <c r="BJ330" i="3"/>
  <c r="BK326" i="3"/>
  <c r="BM326" i="3"/>
  <c r="BJ326" i="3"/>
  <c r="BN322" i="3"/>
  <c r="BK322" i="3"/>
  <c r="BM322" i="3"/>
  <c r="BL322" i="3"/>
  <c r="BJ322" i="3"/>
  <c r="BM398" i="3"/>
  <c r="BL394" i="3"/>
  <c r="BJ394" i="3"/>
  <c r="BL462" i="3"/>
  <c r="BL460" i="3"/>
  <c r="BJ460" i="3"/>
  <c r="BL458" i="3"/>
  <c r="BJ458" i="3"/>
  <c r="BK451" i="3"/>
  <c r="BN451" i="3"/>
  <c r="BJ451" i="3"/>
  <c r="BJ443" i="3"/>
  <c r="BM443" i="3"/>
  <c r="BL443" i="3"/>
  <c r="BK433" i="3"/>
  <c r="BN433" i="3"/>
  <c r="BM433" i="3"/>
  <c r="BJ433" i="3"/>
  <c r="BJ425" i="3"/>
  <c r="BM425" i="3"/>
  <c r="BL425" i="3"/>
  <c r="BK424" i="3"/>
  <c r="BN424" i="3"/>
  <c r="BJ424" i="3"/>
  <c r="BM423" i="3"/>
  <c r="BL423" i="3"/>
  <c r="BM422" i="3"/>
  <c r="BK422" i="3"/>
  <c r="BN422" i="3"/>
  <c r="BJ422" i="3"/>
  <c r="BL416" i="3"/>
  <c r="BJ415" i="3"/>
  <c r="BN415" i="3"/>
  <c r="BK415" i="3"/>
  <c r="BJ414" i="3"/>
  <c r="BL414" i="3"/>
  <c r="BM480" i="3"/>
  <c r="BJ480" i="3"/>
  <c r="BN480" i="3"/>
  <c r="BK480" i="3"/>
  <c r="BJ475" i="3"/>
  <c r="BK475" i="3"/>
  <c r="BN475" i="3"/>
  <c r="BM473" i="3"/>
  <c r="BL473" i="3"/>
  <c r="BN471" i="3"/>
  <c r="BN469" i="3"/>
  <c r="BJ469" i="3"/>
  <c r="BK469" i="3"/>
  <c r="BN467" i="3"/>
  <c r="BM465" i="3"/>
  <c r="BL465" i="3"/>
  <c r="BJ465" i="3"/>
  <c r="BK465" i="3"/>
  <c r="BJ395" i="3"/>
  <c r="BK391" i="3"/>
  <c r="BL452" i="3"/>
  <c r="BM452" i="3"/>
  <c r="BK452" i="3"/>
  <c r="BK444" i="3"/>
  <c r="BN444" i="3"/>
  <c r="BJ444" i="3"/>
  <c r="BL389" i="3"/>
  <c r="BJ389" i="3"/>
  <c r="BM389" i="3"/>
  <c r="BK453" i="3"/>
  <c r="BN453" i="3"/>
  <c r="BM445" i="3"/>
  <c r="BL445" i="3"/>
  <c r="BL450" i="3"/>
  <c r="BK450" i="3"/>
  <c r="BN450" i="3"/>
  <c r="BM442" i="3"/>
  <c r="BL442" i="3"/>
  <c r="BM387" i="3"/>
  <c r="BL387" i="3"/>
  <c r="BJ387" i="3"/>
  <c r="BL385" i="3"/>
  <c r="BJ385" i="3"/>
  <c r="BM385" i="3"/>
  <c r="BK381" i="3"/>
  <c r="BN381" i="3"/>
  <c r="BJ377" i="3"/>
  <c r="BM377" i="3"/>
  <c r="BL377" i="3"/>
  <c r="BK373" i="3"/>
  <c r="BN373" i="3"/>
  <c r="BJ369" i="3"/>
  <c r="BM369" i="3"/>
  <c r="BL369" i="3"/>
  <c r="BK365" i="3"/>
  <c r="BN365" i="3"/>
  <c r="BJ361" i="3"/>
  <c r="BM361" i="3"/>
  <c r="BL361" i="3"/>
  <c r="BK357" i="3"/>
  <c r="BN357" i="3"/>
  <c r="BL353" i="3"/>
  <c r="BM353" i="3"/>
  <c r="BK353" i="3"/>
  <c r="BN349" i="3"/>
  <c r="BJ349" i="3"/>
  <c r="BJ345" i="3"/>
  <c r="BL345" i="3"/>
  <c r="BM341" i="3"/>
  <c r="BK341" i="3"/>
  <c r="BN341" i="3"/>
  <c r="BJ337" i="3"/>
  <c r="BL337" i="3"/>
  <c r="BK333" i="3"/>
  <c r="BL333" i="3"/>
  <c r="BJ333" i="3"/>
  <c r="BL329" i="3"/>
  <c r="BM329" i="3"/>
  <c r="BK329" i="3"/>
  <c r="BN325" i="3"/>
  <c r="BJ325" i="3"/>
  <c r="BM388" i="3"/>
  <c r="BL388" i="3"/>
  <c r="BK386" i="3"/>
  <c r="BN386" i="3"/>
  <c r="BM384" i="3"/>
  <c r="BL384" i="3"/>
  <c r="BK380" i="3"/>
  <c r="BN380" i="3"/>
  <c r="BJ380" i="3"/>
  <c r="BM376" i="3"/>
  <c r="BL376" i="3"/>
  <c r="BK372" i="3"/>
  <c r="BN372" i="3"/>
  <c r="BJ372" i="3"/>
  <c r="BM368" i="3"/>
  <c r="BL368" i="3"/>
  <c r="BK364" i="3"/>
  <c r="BN364" i="3"/>
  <c r="BJ364" i="3"/>
  <c r="BJ360" i="3"/>
  <c r="BM360" i="3"/>
  <c r="BL360" i="3"/>
  <c r="BN356" i="3"/>
  <c r="BK356" i="3"/>
  <c r="BJ356" i="3"/>
  <c r="BM352" i="3"/>
  <c r="BL352" i="3"/>
  <c r="BJ352" i="3"/>
  <c r="BN348" i="3"/>
  <c r="BK348" i="3"/>
  <c r="BN340" i="3"/>
  <c r="BK340" i="3"/>
  <c r="BM340" i="3"/>
  <c r="BL340" i="3"/>
  <c r="BJ340" i="3"/>
  <c r="BN332" i="3"/>
  <c r="BK332" i="3"/>
  <c r="BM328" i="3"/>
  <c r="BL328" i="3"/>
  <c r="BJ328" i="3"/>
  <c r="BN324" i="3"/>
  <c r="BK324" i="3"/>
  <c r="BK318" i="3"/>
  <c r="BN460" i="3"/>
  <c r="BN458" i="3"/>
  <c r="BN394" i="3"/>
  <c r="L191" i="3"/>
  <c r="L187" i="3"/>
  <c r="L155" i="3"/>
  <c r="L151" i="3"/>
  <c r="M296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P296" i="3"/>
  <c r="T296" i="3"/>
  <c r="X296" i="3"/>
  <c r="AB296" i="3"/>
  <c r="AF296" i="3"/>
  <c r="AJ296" i="3"/>
  <c r="AN296" i="3"/>
  <c r="P301" i="3"/>
  <c r="T301" i="3"/>
  <c r="X301" i="3"/>
  <c r="AB301" i="3"/>
  <c r="AF301" i="3"/>
  <c r="AJ301" i="3"/>
  <c r="AN301" i="3"/>
  <c r="AR301" i="3"/>
  <c r="AV301" i="3"/>
  <c r="AZ301" i="3"/>
  <c r="BD301" i="3"/>
  <c r="BH301" i="3"/>
  <c r="O301" i="3"/>
  <c r="S301" i="3"/>
  <c r="W301" i="3"/>
  <c r="AA301" i="3"/>
  <c r="AE301" i="3"/>
  <c r="AI301" i="3"/>
  <c r="AM301" i="3"/>
  <c r="AQ301" i="3"/>
  <c r="AU301" i="3"/>
  <c r="AY301" i="3"/>
  <c r="BC301" i="3"/>
  <c r="BG301" i="3"/>
  <c r="O304" i="3"/>
  <c r="BI304" i="3"/>
  <c r="BE304" i="3"/>
  <c r="BA304" i="3"/>
  <c r="AW304" i="3"/>
  <c r="AS304" i="3"/>
  <c r="AO304" i="3"/>
  <c r="AK304" i="3"/>
  <c r="AE304" i="3"/>
  <c r="W304" i="3"/>
  <c r="N304" i="3"/>
  <c r="R304" i="3"/>
  <c r="V304" i="3"/>
  <c r="Z304" i="3"/>
  <c r="AD304" i="3"/>
  <c r="AH304" i="3"/>
  <c r="N306" i="3"/>
  <c r="BG306" i="3"/>
  <c r="BC306" i="3"/>
  <c r="AY306" i="3"/>
  <c r="AU306" i="3"/>
  <c r="AQ306" i="3"/>
  <c r="AM306" i="3"/>
  <c r="AI306" i="3"/>
  <c r="AE306" i="3"/>
  <c r="AA306" i="3"/>
  <c r="W306" i="3"/>
  <c r="S306" i="3"/>
  <c r="O306" i="3"/>
  <c r="BF307" i="3"/>
  <c r="BB307" i="3"/>
  <c r="AX307" i="3"/>
  <c r="AT307" i="3"/>
  <c r="AP307" i="3"/>
  <c r="AL307" i="3"/>
  <c r="AH307" i="3"/>
  <c r="AD307" i="3"/>
  <c r="Z307" i="3"/>
  <c r="V307" i="3"/>
  <c r="R307" i="3"/>
  <c r="N307" i="3"/>
  <c r="K267" i="3"/>
  <c r="K266" i="3"/>
  <c r="L265" i="3"/>
  <c r="L135" i="3"/>
  <c r="AU292" i="3"/>
  <c r="AQ292" i="3"/>
  <c r="AM292" i="3"/>
  <c r="AI292" i="3"/>
  <c r="AE292" i="3"/>
  <c r="AA292" i="3"/>
  <c r="W292" i="3"/>
  <c r="S292" i="3"/>
  <c r="BG294" i="3"/>
  <c r="BC294" i="3"/>
  <c r="AY294" i="3"/>
  <c r="AU294" i="3"/>
  <c r="AQ294" i="3"/>
  <c r="AM294" i="3"/>
  <c r="AI294" i="3"/>
  <c r="AE294" i="3"/>
  <c r="AA294" i="3"/>
  <c r="W294" i="3"/>
  <c r="S294" i="3"/>
  <c r="BK294" i="3" s="1"/>
  <c r="O294" i="3"/>
  <c r="BN294" i="3" s="1"/>
  <c r="BH294" i="3"/>
  <c r="BD294" i="3"/>
  <c r="AZ294" i="3"/>
  <c r="AV294" i="3"/>
  <c r="AR294" i="3"/>
  <c r="AN294" i="3"/>
  <c r="AJ294" i="3"/>
  <c r="AF294" i="3"/>
  <c r="AB294" i="3"/>
  <c r="X294" i="3"/>
  <c r="T294" i="3"/>
  <c r="BF296" i="3"/>
  <c r="BB296" i="3"/>
  <c r="AX296" i="3"/>
  <c r="AT296" i="3"/>
  <c r="AP296" i="3"/>
  <c r="AH296" i="3"/>
  <c r="Z296" i="3"/>
  <c r="R296" i="3"/>
  <c r="BG296" i="3"/>
  <c r="AY296" i="3"/>
  <c r="AQ296" i="3"/>
  <c r="AI296" i="3"/>
  <c r="AA296" i="3"/>
  <c r="BL296" i="3" s="1"/>
  <c r="S296" i="3"/>
  <c r="BI301" i="3"/>
  <c r="BA301" i="3"/>
  <c r="AS301" i="3"/>
  <c r="AK301" i="3"/>
  <c r="AC301" i="3"/>
  <c r="U301" i="3"/>
  <c r="M301" i="3"/>
  <c r="BB301" i="3"/>
  <c r="AT301" i="3"/>
  <c r="AL301" i="3"/>
  <c r="AD301" i="3"/>
  <c r="V301" i="3"/>
  <c r="N301" i="3"/>
  <c r="AB304" i="3"/>
  <c r="T304" i="3"/>
  <c r="BG310" i="3"/>
  <c r="S304" i="3"/>
  <c r="AI304" i="3"/>
  <c r="AQ304" i="3"/>
  <c r="AY304" i="3"/>
  <c r="BG304" i="3"/>
  <c r="Q306" i="3"/>
  <c r="Y306" i="3"/>
  <c r="AG306" i="3"/>
  <c r="AO306" i="3"/>
  <c r="AW306" i="3"/>
  <c r="BE306" i="3"/>
  <c r="P307" i="3"/>
  <c r="X307" i="3"/>
  <c r="AF307" i="3"/>
  <c r="AN307" i="3"/>
  <c r="AV307" i="3"/>
  <c r="BD307" i="3"/>
  <c r="P302" i="3"/>
  <c r="M307" i="3"/>
  <c r="L263" i="3"/>
  <c r="K263" i="3"/>
  <c r="L259" i="3"/>
  <c r="L202" i="3"/>
  <c r="L195" i="3"/>
  <c r="L190" i="3"/>
  <c r="L188" i="3"/>
  <c r="L181" i="3"/>
  <c r="L167" i="3"/>
  <c r="L143" i="3"/>
  <c r="L141" i="3"/>
  <c r="L138" i="3"/>
  <c r="L136" i="3"/>
  <c r="L127" i="3"/>
  <c r="L125" i="3"/>
  <c r="L122" i="3"/>
  <c r="L120" i="3"/>
  <c r="K116" i="3"/>
  <c r="BM277" i="3"/>
  <c r="BJ295" i="3"/>
  <c r="BK295" i="3"/>
  <c r="BK303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BK306" i="3"/>
  <c r="BJ307" i="3"/>
  <c r="O309" i="3"/>
  <c r="S309" i="3"/>
  <c r="W309" i="3"/>
  <c r="AA309" i="3"/>
  <c r="AE309" i="3"/>
  <c r="AI309" i="3"/>
  <c r="AM309" i="3"/>
  <c r="AQ309" i="3"/>
  <c r="AU309" i="3"/>
  <c r="AY309" i="3"/>
  <c r="BC309" i="3"/>
  <c r="BG309" i="3"/>
  <c r="M310" i="3"/>
  <c r="Q310" i="3"/>
  <c r="U310" i="3"/>
  <c r="Y310" i="3"/>
  <c r="AC310" i="3"/>
  <c r="AG310" i="3"/>
  <c r="AK310" i="3"/>
  <c r="AO310" i="3"/>
  <c r="AS310" i="3"/>
  <c r="AW310" i="3"/>
  <c r="BA310" i="3"/>
  <c r="BE310" i="3"/>
  <c r="BI310" i="3"/>
  <c r="P311" i="3"/>
  <c r="T311" i="3"/>
  <c r="X311" i="3"/>
  <c r="AB311" i="3"/>
  <c r="AF311" i="3"/>
  <c r="AJ311" i="3"/>
  <c r="AN311" i="3"/>
  <c r="AR311" i="3"/>
  <c r="AV311" i="3"/>
  <c r="AZ311" i="3"/>
  <c r="BD311" i="3"/>
  <c r="BH311" i="3"/>
  <c r="BL271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AT298" i="3"/>
  <c r="AV298" i="3"/>
  <c r="AX298" i="3"/>
  <c r="AZ298" i="3"/>
  <c r="BB298" i="3"/>
  <c r="BD298" i="3"/>
  <c r="BF298" i="3"/>
  <c r="BH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BH274" i="3"/>
  <c r="BD274" i="3"/>
  <c r="AZ274" i="3"/>
  <c r="AV274" i="3"/>
  <c r="AR274" i="3"/>
  <c r="AN274" i="3"/>
  <c r="AJ274" i="3"/>
  <c r="AF274" i="3"/>
  <c r="Y274" i="3"/>
  <c r="Q274" i="3"/>
  <c r="BI274" i="3"/>
  <c r="BE274" i="3"/>
  <c r="BA274" i="3"/>
  <c r="AW274" i="3"/>
  <c r="AS274" i="3"/>
  <c r="AO274" i="3"/>
  <c r="AK274" i="3"/>
  <c r="AG274" i="3"/>
  <c r="AA274" i="3"/>
  <c r="S274" i="3"/>
  <c r="AD274" i="3"/>
  <c r="Z274" i="3"/>
  <c r="V274" i="3"/>
  <c r="R274" i="3"/>
  <c r="N274" i="3"/>
  <c r="BF291" i="3"/>
  <c r="BB291" i="3"/>
  <c r="AX291" i="3"/>
  <c r="AT291" i="3"/>
  <c r="AP291" i="3"/>
  <c r="AL291" i="3"/>
  <c r="AH291" i="3"/>
  <c r="AD291" i="3"/>
  <c r="Z291" i="3"/>
  <c r="V291" i="3"/>
  <c r="R291" i="3"/>
  <c r="N291" i="3"/>
  <c r="BG291" i="3"/>
  <c r="BC291" i="3"/>
  <c r="AY291" i="3"/>
  <c r="AU291" i="3"/>
  <c r="AQ291" i="3"/>
  <c r="AM291" i="3"/>
  <c r="AI291" i="3"/>
  <c r="AE291" i="3"/>
  <c r="AA291" i="3"/>
  <c r="W291" i="3"/>
  <c r="S291" i="3"/>
  <c r="O291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2" i="3"/>
  <c r="BF302" i="3"/>
  <c r="BB302" i="3"/>
  <c r="AX302" i="3"/>
  <c r="AT302" i="3"/>
  <c r="AP302" i="3"/>
  <c r="AL302" i="3"/>
  <c r="AH302" i="3"/>
  <c r="AD302" i="3"/>
  <c r="Z302" i="3"/>
  <c r="V302" i="3"/>
  <c r="R302" i="3"/>
  <c r="N302" i="3"/>
  <c r="BB272" i="3"/>
  <c r="AT272" i="3"/>
  <c r="AL272" i="3"/>
  <c r="AD272" i="3"/>
  <c r="V272" i="3"/>
  <c r="N272" i="3"/>
  <c r="BD272" i="3"/>
  <c r="AV272" i="3"/>
  <c r="AN272" i="3"/>
  <c r="AF272" i="3"/>
  <c r="X272" i="3"/>
  <c r="P272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G276" i="3"/>
  <c r="AY276" i="3"/>
  <c r="AQ276" i="3"/>
  <c r="AI276" i="3"/>
  <c r="AA276" i="3"/>
  <c r="S276" i="3"/>
  <c r="BE276" i="3"/>
  <c r="AW276" i="3"/>
  <c r="AO276" i="3"/>
  <c r="AG276" i="3"/>
  <c r="Y276" i="3"/>
  <c r="Q276" i="3"/>
  <c r="M276" i="3"/>
  <c r="BF276" i="3"/>
  <c r="BB276" i="3"/>
  <c r="AX276" i="3"/>
  <c r="AT276" i="3"/>
  <c r="AP276" i="3"/>
  <c r="AL276" i="3"/>
  <c r="AH276" i="3"/>
  <c r="AD276" i="3"/>
  <c r="Z276" i="3"/>
  <c r="V276" i="3"/>
  <c r="R276" i="3"/>
  <c r="N276" i="3"/>
  <c r="BF300" i="3"/>
  <c r="BB300" i="3"/>
  <c r="AX300" i="3"/>
  <c r="AT300" i="3"/>
  <c r="AP300" i="3"/>
  <c r="AL300" i="3"/>
  <c r="AH300" i="3"/>
  <c r="AD300" i="3"/>
  <c r="Z300" i="3"/>
  <c r="V300" i="3"/>
  <c r="R300" i="3"/>
  <c r="N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N310" i="3"/>
  <c r="L175" i="3"/>
  <c r="L170" i="3"/>
  <c r="L168" i="3"/>
  <c r="L159" i="3"/>
  <c r="L157" i="3"/>
  <c r="L154" i="3"/>
  <c r="L152" i="3"/>
  <c r="BK304" i="3"/>
  <c r="BL273" i="3"/>
  <c r="BM273" i="3"/>
  <c r="BN273" i="3"/>
  <c r="BL275" i="3"/>
  <c r="BM275" i="3"/>
  <c r="BN275" i="3"/>
  <c r="BL277" i="3"/>
  <c r="BM293" i="3"/>
  <c r="BN293" i="3"/>
  <c r="BL293" i="3"/>
  <c r="BJ293" i="3"/>
  <c r="BK293" i="3"/>
  <c r="BL294" i="3"/>
  <c r="BM295" i="3"/>
  <c r="BN295" i="3"/>
  <c r="BL295" i="3"/>
  <c r="BN296" i="3"/>
  <c r="BN297" i="3"/>
  <c r="BL297" i="3"/>
  <c r="BJ297" i="3"/>
  <c r="BK297" i="3"/>
  <c r="BM301" i="3"/>
  <c r="BK301" i="3"/>
  <c r="BN303" i="3"/>
  <c r="BM304" i="3"/>
  <c r="BK305" i="3"/>
  <c r="BL305" i="3"/>
  <c r="M309" i="3"/>
  <c r="Q309" i="3"/>
  <c r="U309" i="3"/>
  <c r="Y309" i="3"/>
  <c r="AC309" i="3"/>
  <c r="AG309" i="3"/>
  <c r="AK309" i="3"/>
  <c r="AO309" i="3"/>
  <c r="AS309" i="3"/>
  <c r="AW309" i="3"/>
  <c r="BA309" i="3"/>
  <c r="BE309" i="3"/>
  <c r="BI309" i="3"/>
  <c r="O310" i="3"/>
  <c r="S310" i="3"/>
  <c r="W310" i="3"/>
  <c r="AA310" i="3"/>
  <c r="AE310" i="3"/>
  <c r="AI310" i="3"/>
  <c r="AM310" i="3"/>
  <c r="AQ310" i="3"/>
  <c r="AU310" i="3"/>
  <c r="AY310" i="3"/>
  <c r="BC310" i="3"/>
  <c r="N311" i="3"/>
  <c r="R311" i="3"/>
  <c r="V311" i="3"/>
  <c r="Z311" i="3"/>
  <c r="AD311" i="3"/>
  <c r="AH311" i="3"/>
  <c r="AL311" i="3"/>
  <c r="AP311" i="3"/>
  <c r="AT311" i="3"/>
  <c r="AX311" i="3"/>
  <c r="BB311" i="3"/>
  <c r="BF311" i="3"/>
  <c r="BM271" i="3"/>
  <c r="M278" i="3"/>
  <c r="O278" i="3"/>
  <c r="Q278" i="3"/>
  <c r="S278" i="3"/>
  <c r="U278" i="3"/>
  <c r="W278" i="3"/>
  <c r="Y278" i="3"/>
  <c r="AA278" i="3"/>
  <c r="AC278" i="3"/>
  <c r="AE278" i="3"/>
  <c r="AG278" i="3"/>
  <c r="AI278" i="3"/>
  <c r="AK278" i="3"/>
  <c r="AM278" i="3"/>
  <c r="AO278" i="3"/>
  <c r="AQ278" i="3"/>
  <c r="AS278" i="3"/>
  <c r="AU278" i="3"/>
  <c r="AW278" i="3"/>
  <c r="AY278" i="3"/>
  <c r="BA278" i="3"/>
  <c r="BC278" i="3"/>
  <c r="BE278" i="3"/>
  <c r="BG278" i="3"/>
  <c r="BI278" i="3"/>
  <c r="P278" i="3"/>
  <c r="T278" i="3"/>
  <c r="X278" i="3"/>
  <c r="AB278" i="3"/>
  <c r="AF278" i="3"/>
  <c r="AJ278" i="3"/>
  <c r="AN278" i="3"/>
  <c r="AR278" i="3"/>
  <c r="AV278" i="3"/>
  <c r="AZ278" i="3"/>
  <c r="BD278" i="3"/>
  <c r="BH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M282" i="3"/>
  <c r="O282" i="3"/>
  <c r="Q282" i="3"/>
  <c r="S282" i="3"/>
  <c r="U282" i="3"/>
  <c r="W282" i="3"/>
  <c r="Y282" i="3"/>
  <c r="AA282" i="3"/>
  <c r="AC282" i="3"/>
  <c r="AE282" i="3"/>
  <c r="AG282" i="3"/>
  <c r="AI282" i="3"/>
  <c r="AK282" i="3"/>
  <c r="AM282" i="3"/>
  <c r="AO282" i="3"/>
  <c r="AQ282" i="3"/>
  <c r="AS282" i="3"/>
  <c r="AU282" i="3"/>
  <c r="AW282" i="3"/>
  <c r="AY282" i="3"/>
  <c r="BA282" i="3"/>
  <c r="BC282" i="3"/>
  <c r="BE282" i="3"/>
  <c r="BG282" i="3"/>
  <c r="BI282" i="3"/>
  <c r="N282" i="3"/>
  <c r="P282" i="3"/>
  <c r="R282" i="3"/>
  <c r="T282" i="3"/>
  <c r="V282" i="3"/>
  <c r="X282" i="3"/>
  <c r="Z282" i="3"/>
  <c r="AB282" i="3"/>
  <c r="AD282" i="3"/>
  <c r="AF282" i="3"/>
  <c r="AH282" i="3"/>
  <c r="AJ282" i="3"/>
  <c r="AL282" i="3"/>
  <c r="AN282" i="3"/>
  <c r="AP282" i="3"/>
  <c r="AR282" i="3"/>
  <c r="AT282" i="3"/>
  <c r="AV282" i="3"/>
  <c r="AX282" i="3"/>
  <c r="AZ282" i="3"/>
  <c r="BB282" i="3"/>
  <c r="BD282" i="3"/>
  <c r="BF282" i="3"/>
  <c r="BH282" i="3"/>
  <c r="N284" i="3"/>
  <c r="P284" i="3"/>
  <c r="R284" i="3"/>
  <c r="T284" i="3"/>
  <c r="M284" i="3"/>
  <c r="O284" i="3"/>
  <c r="Q284" i="3"/>
  <c r="S284" i="3"/>
  <c r="U284" i="3"/>
  <c r="W284" i="3"/>
  <c r="Y284" i="3"/>
  <c r="V284" i="3"/>
  <c r="Z284" i="3"/>
  <c r="AB284" i="3"/>
  <c r="AD284" i="3"/>
  <c r="AF284" i="3"/>
  <c r="AH284" i="3"/>
  <c r="AJ284" i="3"/>
  <c r="AL284" i="3"/>
  <c r="AN284" i="3"/>
  <c r="AP284" i="3"/>
  <c r="AR284" i="3"/>
  <c r="AT284" i="3"/>
  <c r="AV284" i="3"/>
  <c r="AX284" i="3"/>
  <c r="AZ284" i="3"/>
  <c r="BB284" i="3"/>
  <c r="BD284" i="3"/>
  <c r="BF284" i="3"/>
  <c r="BH284" i="3"/>
  <c r="X284" i="3"/>
  <c r="AA284" i="3"/>
  <c r="AC284" i="3"/>
  <c r="AE284" i="3"/>
  <c r="AG284" i="3"/>
  <c r="AI284" i="3"/>
  <c r="AK284" i="3"/>
  <c r="AM284" i="3"/>
  <c r="AO284" i="3"/>
  <c r="AQ284" i="3"/>
  <c r="AS284" i="3"/>
  <c r="AU284" i="3"/>
  <c r="AW284" i="3"/>
  <c r="AY284" i="3"/>
  <c r="BA284" i="3"/>
  <c r="BC284" i="3"/>
  <c r="BE284" i="3"/>
  <c r="BG284" i="3"/>
  <c r="BI284" i="3"/>
  <c r="M286" i="3"/>
  <c r="O286" i="3"/>
  <c r="Q286" i="3"/>
  <c r="S286" i="3"/>
  <c r="U286" i="3"/>
  <c r="W286" i="3"/>
  <c r="Y286" i="3"/>
  <c r="AA286" i="3"/>
  <c r="AC286" i="3"/>
  <c r="AE286" i="3"/>
  <c r="AG286" i="3"/>
  <c r="AI286" i="3"/>
  <c r="AK286" i="3"/>
  <c r="AM286" i="3"/>
  <c r="AO286" i="3"/>
  <c r="AQ286" i="3"/>
  <c r="AS286" i="3"/>
  <c r="AU286" i="3"/>
  <c r="AW286" i="3"/>
  <c r="AY286" i="3"/>
  <c r="BA286" i="3"/>
  <c r="BC286" i="3"/>
  <c r="BE286" i="3"/>
  <c r="BG286" i="3"/>
  <c r="BI286" i="3"/>
  <c r="N286" i="3"/>
  <c r="P286" i="3"/>
  <c r="R286" i="3"/>
  <c r="T286" i="3"/>
  <c r="V286" i="3"/>
  <c r="X286" i="3"/>
  <c r="Z286" i="3"/>
  <c r="AB286" i="3"/>
  <c r="AD286" i="3"/>
  <c r="AF286" i="3"/>
  <c r="AH286" i="3"/>
  <c r="AJ286" i="3"/>
  <c r="AL286" i="3"/>
  <c r="AN286" i="3"/>
  <c r="AP286" i="3"/>
  <c r="AR286" i="3"/>
  <c r="AT286" i="3"/>
  <c r="AV286" i="3"/>
  <c r="AX286" i="3"/>
  <c r="AZ286" i="3"/>
  <c r="BB286" i="3"/>
  <c r="BD286" i="3"/>
  <c r="BF286" i="3"/>
  <c r="BH286" i="3"/>
  <c r="N288" i="3"/>
  <c r="P288" i="3"/>
  <c r="R288" i="3"/>
  <c r="T288" i="3"/>
  <c r="V288" i="3"/>
  <c r="X288" i="3"/>
  <c r="Z288" i="3"/>
  <c r="AB288" i="3"/>
  <c r="AD288" i="3"/>
  <c r="AF288" i="3"/>
  <c r="AH288" i="3"/>
  <c r="AJ288" i="3"/>
  <c r="AL288" i="3"/>
  <c r="AN288" i="3"/>
  <c r="AP288" i="3"/>
  <c r="AR288" i="3"/>
  <c r="AT288" i="3"/>
  <c r="AV288" i="3"/>
  <c r="AX288" i="3"/>
  <c r="AZ288" i="3"/>
  <c r="BB288" i="3"/>
  <c r="BD288" i="3"/>
  <c r="BF288" i="3"/>
  <c r="BH288" i="3"/>
  <c r="M288" i="3"/>
  <c r="O288" i="3"/>
  <c r="Q288" i="3"/>
  <c r="S288" i="3"/>
  <c r="U288" i="3"/>
  <c r="W288" i="3"/>
  <c r="Y288" i="3"/>
  <c r="AA288" i="3"/>
  <c r="AC288" i="3"/>
  <c r="AE288" i="3"/>
  <c r="AG288" i="3"/>
  <c r="AI288" i="3"/>
  <c r="AK288" i="3"/>
  <c r="AM288" i="3"/>
  <c r="AO288" i="3"/>
  <c r="AQ288" i="3"/>
  <c r="AS288" i="3"/>
  <c r="AU288" i="3"/>
  <c r="AW288" i="3"/>
  <c r="AY288" i="3"/>
  <c r="BA288" i="3"/>
  <c r="BC288" i="3"/>
  <c r="BE288" i="3"/>
  <c r="BG288" i="3"/>
  <c r="BI288" i="3"/>
  <c r="M290" i="3"/>
  <c r="O290" i="3"/>
  <c r="Q290" i="3"/>
  <c r="S290" i="3"/>
  <c r="U290" i="3"/>
  <c r="W290" i="3"/>
  <c r="Y290" i="3"/>
  <c r="AA290" i="3"/>
  <c r="AC290" i="3"/>
  <c r="AE290" i="3"/>
  <c r="AG290" i="3"/>
  <c r="AI290" i="3"/>
  <c r="AK290" i="3"/>
  <c r="AM290" i="3"/>
  <c r="AO290" i="3"/>
  <c r="AQ290" i="3"/>
  <c r="AS290" i="3"/>
  <c r="AU290" i="3"/>
  <c r="AW290" i="3"/>
  <c r="AY290" i="3"/>
  <c r="BA290" i="3"/>
  <c r="BC290" i="3"/>
  <c r="BE290" i="3"/>
  <c r="BG290" i="3"/>
  <c r="N290" i="3"/>
  <c r="P290" i="3"/>
  <c r="R290" i="3"/>
  <c r="T290" i="3"/>
  <c r="V290" i="3"/>
  <c r="X290" i="3"/>
  <c r="Z290" i="3"/>
  <c r="AB290" i="3"/>
  <c r="AD290" i="3"/>
  <c r="AF290" i="3"/>
  <c r="AH290" i="3"/>
  <c r="AJ290" i="3"/>
  <c r="AL290" i="3"/>
  <c r="AN290" i="3"/>
  <c r="AP290" i="3"/>
  <c r="AR290" i="3"/>
  <c r="AT290" i="3"/>
  <c r="AV290" i="3"/>
  <c r="AX290" i="3"/>
  <c r="AZ290" i="3"/>
  <c r="BB290" i="3"/>
  <c r="BD290" i="3"/>
  <c r="BF290" i="3"/>
  <c r="BH290" i="3"/>
  <c r="BI290" i="3"/>
  <c r="M299" i="3"/>
  <c r="O299" i="3"/>
  <c r="Q299" i="3"/>
  <c r="S299" i="3"/>
  <c r="U299" i="3"/>
  <c r="W299" i="3"/>
  <c r="Y299" i="3"/>
  <c r="AA299" i="3"/>
  <c r="AC299" i="3"/>
  <c r="AE299" i="3"/>
  <c r="AG299" i="3"/>
  <c r="AI299" i="3"/>
  <c r="AK299" i="3"/>
  <c r="AM299" i="3"/>
  <c r="AO299" i="3"/>
  <c r="AQ299" i="3"/>
  <c r="AS299" i="3"/>
  <c r="AU299" i="3"/>
  <c r="AW299" i="3"/>
  <c r="AY299" i="3"/>
  <c r="BA299" i="3"/>
  <c r="BC299" i="3"/>
  <c r="BE299" i="3"/>
  <c r="BG299" i="3"/>
  <c r="BI299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BF274" i="3"/>
  <c r="BB274" i="3"/>
  <c r="AX274" i="3"/>
  <c r="AT274" i="3"/>
  <c r="AP274" i="3"/>
  <c r="AL274" i="3"/>
  <c r="AH274" i="3"/>
  <c r="AC274" i="3"/>
  <c r="U274" i="3"/>
  <c r="M274" i="3"/>
  <c r="BG274" i="3"/>
  <c r="BC274" i="3"/>
  <c r="AY274" i="3"/>
  <c r="AU274" i="3"/>
  <c r="AQ274" i="3"/>
  <c r="AM274" i="3"/>
  <c r="AI274" i="3"/>
  <c r="AE274" i="3"/>
  <c r="W274" i="3"/>
  <c r="O274" i="3"/>
  <c r="AB274" i="3"/>
  <c r="X274" i="3"/>
  <c r="T274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BI291" i="3"/>
  <c r="BE291" i="3"/>
  <c r="BA291" i="3"/>
  <c r="AW291" i="3"/>
  <c r="AS291" i="3"/>
  <c r="AO291" i="3"/>
  <c r="AK291" i="3"/>
  <c r="AG291" i="3"/>
  <c r="AC291" i="3"/>
  <c r="Y291" i="3"/>
  <c r="U291" i="3"/>
  <c r="Q291" i="3"/>
  <c r="BG302" i="3"/>
  <c r="BC302" i="3"/>
  <c r="AY302" i="3"/>
  <c r="AU302" i="3"/>
  <c r="AQ302" i="3"/>
  <c r="AM302" i="3"/>
  <c r="AI302" i="3"/>
  <c r="AE302" i="3"/>
  <c r="AA302" i="3"/>
  <c r="W302" i="3"/>
  <c r="S302" i="3"/>
  <c r="O302" i="3"/>
  <c r="BH302" i="3"/>
  <c r="BD302" i="3"/>
  <c r="AZ302" i="3"/>
  <c r="AV302" i="3"/>
  <c r="AR302" i="3"/>
  <c r="AN302" i="3"/>
  <c r="AJ302" i="3"/>
  <c r="AF302" i="3"/>
  <c r="AB302" i="3"/>
  <c r="X302" i="3"/>
  <c r="T302" i="3"/>
  <c r="BF272" i="3"/>
  <c r="AX272" i="3"/>
  <c r="AP272" i="3"/>
  <c r="AH272" i="3"/>
  <c r="Z272" i="3"/>
  <c r="R272" i="3"/>
  <c r="BH272" i="3"/>
  <c r="AZ272" i="3"/>
  <c r="AR272" i="3"/>
  <c r="AJ272" i="3"/>
  <c r="AB272" i="3"/>
  <c r="T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BC276" i="3"/>
  <c r="AU276" i="3"/>
  <c r="AM276" i="3"/>
  <c r="AE276" i="3"/>
  <c r="W276" i="3"/>
  <c r="BI276" i="3"/>
  <c r="BA276" i="3"/>
  <c r="AS276" i="3"/>
  <c r="AK276" i="3"/>
  <c r="AC276" i="3"/>
  <c r="U276" i="3"/>
  <c r="O276" i="3"/>
  <c r="BH276" i="3"/>
  <c r="BD276" i="3"/>
  <c r="AZ276" i="3"/>
  <c r="AV276" i="3"/>
  <c r="AR276" i="3"/>
  <c r="AN276" i="3"/>
  <c r="AJ276" i="3"/>
  <c r="AF276" i="3"/>
  <c r="AB276" i="3"/>
  <c r="X276" i="3"/>
  <c r="T276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I300" i="3"/>
  <c r="BE300" i="3"/>
  <c r="BA300" i="3"/>
  <c r="AW300" i="3"/>
  <c r="AS300" i="3"/>
  <c r="AO300" i="3"/>
  <c r="AK300" i="3"/>
  <c r="AG300" i="3"/>
  <c r="AC300" i="3"/>
  <c r="Y300" i="3"/>
  <c r="U300" i="3"/>
  <c r="Q300" i="3"/>
  <c r="K175" i="3"/>
  <c r="M175" i="3" s="1"/>
  <c r="L173" i="3"/>
  <c r="K173" i="3"/>
  <c r="L166" i="3"/>
  <c r="L164" i="3"/>
  <c r="L163" i="3"/>
  <c r="K158" i="3"/>
  <c r="K156" i="3"/>
  <c r="L145" i="3"/>
  <c r="K143" i="3"/>
  <c r="K141" i="3"/>
  <c r="Q141" i="3" s="1"/>
  <c r="L134" i="3"/>
  <c r="L132" i="3"/>
  <c r="L131" i="3"/>
  <c r="K126" i="3"/>
  <c r="K124" i="3"/>
  <c r="L113" i="3"/>
  <c r="K261" i="3"/>
  <c r="K259" i="3"/>
  <c r="O259" i="3" s="1"/>
  <c r="K264" i="3"/>
  <c r="K262" i="3"/>
  <c r="K167" i="3"/>
  <c r="S167" i="3" s="1"/>
  <c r="K165" i="3"/>
  <c r="K150" i="3"/>
  <c r="K148" i="3"/>
  <c r="K135" i="3"/>
  <c r="K133" i="3"/>
  <c r="K118" i="3"/>
  <c r="K258" i="3"/>
  <c r="K204" i="3"/>
  <c r="K202" i="3"/>
  <c r="M202" i="3" s="1"/>
  <c r="L200" i="3"/>
  <c r="K200" i="3"/>
  <c r="L198" i="3"/>
  <c r="K198" i="3"/>
  <c r="L193" i="3"/>
  <c r="K193" i="3"/>
  <c r="L186" i="3"/>
  <c r="L184" i="3"/>
  <c r="L183" i="3"/>
  <c r="L179" i="3"/>
  <c r="L161" i="3"/>
  <c r="K159" i="3"/>
  <c r="O159" i="3" s="1"/>
  <c r="K157" i="3"/>
  <c r="L150" i="3"/>
  <c r="P150" i="3" s="1"/>
  <c r="L148" i="3"/>
  <c r="L147" i="3"/>
  <c r="K142" i="3"/>
  <c r="K140" i="3"/>
  <c r="L129" i="3"/>
  <c r="K127" i="3"/>
  <c r="P127" i="3" s="1"/>
  <c r="K125" i="3"/>
  <c r="L118" i="3"/>
  <c r="N118" i="3" s="1"/>
  <c r="L116" i="3"/>
  <c r="L115" i="3"/>
  <c r="L111" i="3"/>
  <c r="K260" i="3"/>
  <c r="K265" i="3"/>
  <c r="AO265" i="3" s="1"/>
  <c r="K257" i="3"/>
  <c r="K185" i="3"/>
  <c r="K181" i="3"/>
  <c r="N181" i="3" s="1"/>
  <c r="L171" i="3"/>
  <c r="K166" i="3"/>
  <c r="O166" i="3" s="1"/>
  <c r="K164" i="3"/>
  <c r="K151" i="3"/>
  <c r="S151" i="3" s="1"/>
  <c r="K149" i="3"/>
  <c r="L139" i="3"/>
  <c r="K134" i="3"/>
  <c r="K132" i="3"/>
  <c r="Q132" i="3" s="1"/>
  <c r="K119" i="3"/>
  <c r="K117" i="3"/>
  <c r="K111" i="3"/>
  <c r="AK111" i="3" s="1"/>
  <c r="AM265" i="3"/>
  <c r="BD265" i="3"/>
  <c r="R111" i="3"/>
  <c r="AI111" i="3"/>
  <c r="AZ111" i="3"/>
  <c r="L189" i="3"/>
  <c r="K189" i="3"/>
  <c r="L182" i="3"/>
  <c r="L180" i="3"/>
  <c r="K171" i="3"/>
  <c r="K169" i="3"/>
  <c r="K162" i="3"/>
  <c r="K160" i="3"/>
  <c r="K155" i="3"/>
  <c r="K153" i="3"/>
  <c r="K146" i="3"/>
  <c r="K144" i="3"/>
  <c r="K139" i="3"/>
  <c r="K137" i="3"/>
  <c r="K130" i="3"/>
  <c r="K128" i="3"/>
  <c r="K123" i="3"/>
  <c r="K121" i="3"/>
  <c r="K114" i="3"/>
  <c r="K112" i="3"/>
  <c r="BF263" i="3"/>
  <c r="AX263" i="3"/>
  <c r="AP263" i="3"/>
  <c r="AH263" i="3"/>
  <c r="Z263" i="3"/>
  <c r="R263" i="3"/>
  <c r="AX259" i="3"/>
  <c r="AP259" i="3"/>
  <c r="R259" i="3"/>
  <c r="L110" i="3"/>
  <c r="K110" i="3"/>
  <c r="L108" i="3"/>
  <c r="K108" i="3"/>
  <c r="L106" i="3"/>
  <c r="K106" i="3"/>
  <c r="L270" i="3"/>
  <c r="K270" i="3"/>
  <c r="L268" i="3"/>
  <c r="K268" i="3"/>
  <c r="L266" i="3"/>
  <c r="P266" i="3" s="1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K215" i="3"/>
  <c r="L213" i="3"/>
  <c r="K213" i="3"/>
  <c r="L211" i="3"/>
  <c r="K211" i="3"/>
  <c r="L209" i="3"/>
  <c r="K209" i="3"/>
  <c r="L207" i="3"/>
  <c r="K207" i="3"/>
  <c r="L205" i="3"/>
  <c r="K205" i="3"/>
  <c r="L203" i="3"/>
  <c r="K203" i="3"/>
  <c r="L201" i="3"/>
  <c r="K201" i="3"/>
  <c r="L199" i="3"/>
  <c r="K199" i="3"/>
  <c r="L196" i="3"/>
  <c r="L185" i="3"/>
  <c r="AM185" i="3" s="1"/>
  <c r="R181" i="3"/>
  <c r="Z181" i="3"/>
  <c r="AH181" i="3"/>
  <c r="AP181" i="3"/>
  <c r="AX181" i="3"/>
  <c r="BF181" i="3"/>
  <c r="S181" i="3"/>
  <c r="AA181" i="3"/>
  <c r="AI181" i="3"/>
  <c r="AQ181" i="3"/>
  <c r="AY181" i="3"/>
  <c r="BG181" i="3"/>
  <c r="T181" i="3"/>
  <c r="AB181" i="3"/>
  <c r="AJ181" i="3"/>
  <c r="AR181" i="3"/>
  <c r="AZ181" i="3"/>
  <c r="BH181" i="3"/>
  <c r="Q181" i="3"/>
  <c r="Y181" i="3"/>
  <c r="AG181" i="3"/>
  <c r="AO181" i="3"/>
  <c r="AW181" i="3"/>
  <c r="BE181" i="3"/>
  <c r="L178" i="3"/>
  <c r="L176" i="3"/>
  <c r="L169" i="3"/>
  <c r="AI167" i="3"/>
  <c r="T167" i="3"/>
  <c r="AZ167" i="3"/>
  <c r="N167" i="3"/>
  <c r="AT167" i="3"/>
  <c r="L162" i="3"/>
  <c r="L160" i="3"/>
  <c r="L153" i="3"/>
  <c r="O151" i="3"/>
  <c r="W151" i="3"/>
  <c r="AE151" i="3"/>
  <c r="AM151" i="3"/>
  <c r="AU151" i="3"/>
  <c r="BC151" i="3"/>
  <c r="P151" i="3"/>
  <c r="X151" i="3"/>
  <c r="AF151" i="3"/>
  <c r="AN151" i="3"/>
  <c r="AV151" i="3"/>
  <c r="BD151" i="3"/>
  <c r="M151" i="3"/>
  <c r="U151" i="3"/>
  <c r="AC151" i="3"/>
  <c r="AK151" i="3"/>
  <c r="AS151" i="3"/>
  <c r="BA151" i="3"/>
  <c r="BI151" i="3"/>
  <c r="R151" i="3"/>
  <c r="Z151" i="3"/>
  <c r="AH151" i="3"/>
  <c r="AP151" i="3"/>
  <c r="AX151" i="3"/>
  <c r="BF151" i="3"/>
  <c r="L146" i="3"/>
  <c r="L144" i="3"/>
  <c r="L137" i="3"/>
  <c r="Z135" i="3"/>
  <c r="BF135" i="3"/>
  <c r="AQ135" i="3"/>
  <c r="P135" i="3"/>
  <c r="AF135" i="3"/>
  <c r="AV135" i="3"/>
  <c r="M135" i="3"/>
  <c r="AC135" i="3"/>
  <c r="AS135" i="3"/>
  <c r="BI135" i="3"/>
  <c r="L130" i="3"/>
  <c r="L128" i="3"/>
  <c r="L121" i="3"/>
  <c r="O119" i="3"/>
  <c r="W119" i="3"/>
  <c r="AE119" i="3"/>
  <c r="AM119" i="3"/>
  <c r="AU119" i="3"/>
  <c r="BC119" i="3"/>
  <c r="P119" i="3"/>
  <c r="X119" i="3"/>
  <c r="AF119" i="3"/>
  <c r="AN119" i="3"/>
  <c r="AV119" i="3"/>
  <c r="BD119" i="3"/>
  <c r="M119" i="3"/>
  <c r="U119" i="3"/>
  <c r="AC119" i="3"/>
  <c r="AK119" i="3"/>
  <c r="AS119" i="3"/>
  <c r="BA119" i="3"/>
  <c r="BI119" i="3"/>
  <c r="R119" i="3"/>
  <c r="Z119" i="3"/>
  <c r="AH119" i="3"/>
  <c r="AP119" i="3"/>
  <c r="AX119" i="3"/>
  <c r="BF119" i="3"/>
  <c r="L114" i="3"/>
  <c r="L112" i="3"/>
  <c r="BB266" i="3"/>
  <c r="AT266" i="3"/>
  <c r="AL266" i="3"/>
  <c r="AD266" i="3"/>
  <c r="V266" i="3"/>
  <c r="N266" i="3"/>
  <c r="BE263" i="3"/>
  <c r="AW263" i="3"/>
  <c r="AO263" i="3"/>
  <c r="AG263" i="3"/>
  <c r="Y263" i="3"/>
  <c r="Q263" i="3"/>
  <c r="BI259" i="3"/>
  <c r="BA259" i="3"/>
  <c r="AS259" i="3"/>
  <c r="AK259" i="3"/>
  <c r="AC259" i="3"/>
  <c r="U259" i="3"/>
  <c r="M259" i="3"/>
  <c r="L197" i="3"/>
  <c r="AA197" i="3" s="1"/>
  <c r="L194" i="3"/>
  <c r="L192" i="3"/>
  <c r="L177" i="3"/>
  <c r="K177" i="3"/>
  <c r="L174" i="3"/>
  <c r="L172" i="3"/>
  <c r="K170" i="3"/>
  <c r="K168" i="3"/>
  <c r="L165" i="3"/>
  <c r="U165" i="3" s="1"/>
  <c r="K163" i="3"/>
  <c r="K161" i="3"/>
  <c r="L158" i="3"/>
  <c r="L156" i="3"/>
  <c r="X156" i="3" s="1"/>
  <c r="K154" i="3"/>
  <c r="K152" i="3"/>
  <c r="L149" i="3"/>
  <c r="K147" i="3"/>
  <c r="K145" i="3"/>
  <c r="L142" i="3"/>
  <c r="P142" i="3" s="1"/>
  <c r="L140" i="3"/>
  <c r="K138" i="3"/>
  <c r="K136" i="3"/>
  <c r="L133" i="3"/>
  <c r="N133" i="3" s="1"/>
  <c r="K131" i="3"/>
  <c r="K129" i="3"/>
  <c r="L126" i="3"/>
  <c r="L124" i="3"/>
  <c r="O124" i="3" s="1"/>
  <c r="K122" i="3"/>
  <c r="K120" i="3"/>
  <c r="L117" i="3"/>
  <c r="K115" i="3"/>
  <c r="K113" i="3"/>
  <c r="BI266" i="3"/>
  <c r="BA266" i="3"/>
  <c r="AS266" i="3"/>
  <c r="AK266" i="3"/>
  <c r="AC266" i="3"/>
  <c r="U266" i="3"/>
  <c r="M266" i="3"/>
  <c r="BD263" i="3"/>
  <c r="AV263" i="3"/>
  <c r="AN263" i="3"/>
  <c r="AF263" i="3"/>
  <c r="X263" i="3"/>
  <c r="P263" i="3"/>
  <c r="BD259" i="3"/>
  <c r="AV259" i="3"/>
  <c r="AN259" i="3"/>
  <c r="AF259" i="3"/>
  <c r="X259" i="3"/>
  <c r="P259" i="3"/>
  <c r="L109" i="3"/>
  <c r="K109" i="3"/>
  <c r="L107" i="3"/>
  <c r="K107" i="3"/>
  <c r="L105" i="3"/>
  <c r="K105" i="3"/>
  <c r="L269" i="3"/>
  <c r="K269" i="3"/>
  <c r="L267" i="3"/>
  <c r="AX267" i="3" s="1"/>
  <c r="L256" i="3"/>
  <c r="K256" i="3"/>
  <c r="L254" i="3"/>
  <c r="K254" i="3"/>
  <c r="L252" i="3"/>
  <c r="K252" i="3"/>
  <c r="L248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L214" i="3"/>
  <c r="K214" i="3"/>
  <c r="L212" i="3"/>
  <c r="K212" i="3"/>
  <c r="L210" i="3"/>
  <c r="K210" i="3"/>
  <c r="L208" i="3"/>
  <c r="K208" i="3"/>
  <c r="L206" i="3"/>
  <c r="K206" i="3"/>
  <c r="L204" i="3"/>
  <c r="AS204" i="3" s="1"/>
  <c r="Q202" i="3"/>
  <c r="Y202" i="3"/>
  <c r="AG202" i="3"/>
  <c r="AO202" i="3"/>
  <c r="AW202" i="3"/>
  <c r="BE202" i="3"/>
  <c r="N202" i="3"/>
  <c r="V202" i="3"/>
  <c r="AD202" i="3"/>
  <c r="AL202" i="3"/>
  <c r="AT202" i="3"/>
  <c r="BB202" i="3"/>
  <c r="O202" i="3"/>
  <c r="W202" i="3"/>
  <c r="AE202" i="3"/>
  <c r="AM202" i="3"/>
  <c r="AU202" i="3"/>
  <c r="BC202" i="3"/>
  <c r="P202" i="3"/>
  <c r="X202" i="3"/>
  <c r="AF202" i="3"/>
  <c r="AN202" i="3"/>
  <c r="AV202" i="3"/>
  <c r="BD202" i="3"/>
  <c r="S200" i="3"/>
  <c r="AI200" i="3"/>
  <c r="AY200" i="3"/>
  <c r="T200" i="3"/>
  <c r="AJ200" i="3"/>
  <c r="AZ200" i="3"/>
  <c r="M200" i="3"/>
  <c r="U200" i="3"/>
  <c r="AC200" i="3"/>
  <c r="AK200" i="3"/>
  <c r="AS200" i="3"/>
  <c r="BA200" i="3"/>
  <c r="BI200" i="3"/>
  <c r="R200" i="3"/>
  <c r="Z200" i="3"/>
  <c r="AH200" i="3"/>
  <c r="AP200" i="3"/>
  <c r="AX200" i="3"/>
  <c r="BF200" i="3"/>
  <c r="R198" i="3"/>
  <c r="Z198" i="3"/>
  <c r="AH198" i="3"/>
  <c r="AP198" i="3"/>
  <c r="AX198" i="3"/>
  <c r="BF198" i="3"/>
  <c r="S198" i="3"/>
  <c r="AA198" i="3"/>
  <c r="AI198" i="3"/>
  <c r="AQ198" i="3"/>
  <c r="AY198" i="3"/>
  <c r="BG198" i="3"/>
  <c r="T198" i="3"/>
  <c r="AB198" i="3"/>
  <c r="AJ198" i="3"/>
  <c r="AR198" i="3"/>
  <c r="AZ198" i="3"/>
  <c r="BH198" i="3"/>
  <c r="Q198" i="3"/>
  <c r="Y198" i="3"/>
  <c r="AG198" i="3"/>
  <c r="AO198" i="3"/>
  <c r="AW198" i="3"/>
  <c r="BE198" i="3"/>
  <c r="O193" i="3"/>
  <c r="W193" i="3"/>
  <c r="AE193" i="3"/>
  <c r="AM193" i="3"/>
  <c r="AU193" i="3"/>
  <c r="BC193" i="3"/>
  <c r="P193" i="3"/>
  <c r="X193" i="3"/>
  <c r="AF193" i="3"/>
  <c r="AN193" i="3"/>
  <c r="AV193" i="3"/>
  <c r="BD193" i="3"/>
  <c r="M193" i="3"/>
  <c r="U193" i="3"/>
  <c r="AC193" i="3"/>
  <c r="AK193" i="3"/>
  <c r="AS193" i="3"/>
  <c r="BA193" i="3"/>
  <c r="BI193" i="3"/>
  <c r="R193" i="3"/>
  <c r="Z193" i="3"/>
  <c r="AH193" i="3"/>
  <c r="AP193" i="3"/>
  <c r="AX193" i="3"/>
  <c r="BF193" i="3"/>
  <c r="Q175" i="3"/>
  <c r="Y175" i="3"/>
  <c r="AG175" i="3"/>
  <c r="AO175" i="3"/>
  <c r="AW175" i="3"/>
  <c r="BE175" i="3"/>
  <c r="N175" i="3"/>
  <c r="V175" i="3"/>
  <c r="AD175" i="3"/>
  <c r="AL175" i="3"/>
  <c r="AT175" i="3"/>
  <c r="BB175" i="3"/>
  <c r="O175" i="3"/>
  <c r="W175" i="3"/>
  <c r="AE175" i="3"/>
  <c r="AM175" i="3"/>
  <c r="AU175" i="3"/>
  <c r="BC175" i="3"/>
  <c r="P175" i="3"/>
  <c r="X175" i="3"/>
  <c r="AF175" i="3"/>
  <c r="AN175" i="3"/>
  <c r="AV175" i="3"/>
  <c r="BD175" i="3"/>
  <c r="M173" i="3"/>
  <c r="U173" i="3"/>
  <c r="AC173" i="3"/>
  <c r="AK173" i="3"/>
  <c r="AS173" i="3"/>
  <c r="BA173" i="3"/>
  <c r="BI173" i="3"/>
  <c r="R173" i="3"/>
  <c r="Z173" i="3"/>
  <c r="AH173" i="3"/>
  <c r="AP173" i="3"/>
  <c r="AX173" i="3"/>
  <c r="BF173" i="3"/>
  <c r="S173" i="3"/>
  <c r="AA173" i="3"/>
  <c r="AI173" i="3"/>
  <c r="AQ173" i="3"/>
  <c r="AY173" i="3"/>
  <c r="BG173" i="3"/>
  <c r="T173" i="3"/>
  <c r="AB173" i="3"/>
  <c r="AJ173" i="3"/>
  <c r="AR173" i="3"/>
  <c r="AZ173" i="3"/>
  <c r="BH173" i="3"/>
  <c r="S166" i="3"/>
  <c r="AA166" i="3"/>
  <c r="AI166" i="3"/>
  <c r="AQ166" i="3"/>
  <c r="AY166" i="3"/>
  <c r="BG166" i="3"/>
  <c r="T166" i="3"/>
  <c r="AB166" i="3"/>
  <c r="AJ166" i="3"/>
  <c r="AR166" i="3"/>
  <c r="AZ166" i="3"/>
  <c r="BH166" i="3"/>
  <c r="Q166" i="3"/>
  <c r="Y166" i="3"/>
  <c r="AG166" i="3"/>
  <c r="AO166" i="3"/>
  <c r="AW166" i="3"/>
  <c r="BE166" i="3"/>
  <c r="N166" i="3"/>
  <c r="V166" i="3"/>
  <c r="AD166" i="3"/>
  <c r="AL166" i="3"/>
  <c r="AT166" i="3"/>
  <c r="BB166" i="3"/>
  <c r="P164" i="3"/>
  <c r="X164" i="3"/>
  <c r="AF164" i="3"/>
  <c r="AN164" i="3"/>
  <c r="AV164" i="3"/>
  <c r="BD164" i="3"/>
  <c r="M164" i="3"/>
  <c r="U164" i="3"/>
  <c r="AC164" i="3"/>
  <c r="AK164" i="3"/>
  <c r="AS164" i="3"/>
  <c r="BA164" i="3"/>
  <c r="BI164" i="3"/>
  <c r="R164" i="3"/>
  <c r="Z164" i="3"/>
  <c r="AH164" i="3"/>
  <c r="AP164" i="3"/>
  <c r="AX164" i="3"/>
  <c r="BF164" i="3"/>
  <c r="S164" i="3"/>
  <c r="AA164" i="3"/>
  <c r="AI164" i="3"/>
  <c r="AQ164" i="3"/>
  <c r="AY164" i="3"/>
  <c r="BG164" i="3"/>
  <c r="S159" i="3"/>
  <c r="AA159" i="3"/>
  <c r="AI159" i="3"/>
  <c r="AQ159" i="3"/>
  <c r="AY159" i="3"/>
  <c r="BG159" i="3"/>
  <c r="T159" i="3"/>
  <c r="AB159" i="3"/>
  <c r="AJ159" i="3"/>
  <c r="AR159" i="3"/>
  <c r="AZ159" i="3"/>
  <c r="BH159" i="3"/>
  <c r="Q159" i="3"/>
  <c r="Y159" i="3"/>
  <c r="AG159" i="3"/>
  <c r="AO159" i="3"/>
  <c r="AW159" i="3"/>
  <c r="BE159" i="3"/>
  <c r="N159" i="3"/>
  <c r="V159" i="3"/>
  <c r="AD159" i="3"/>
  <c r="AL159" i="3"/>
  <c r="AT159" i="3"/>
  <c r="BB159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P157" i="3"/>
  <c r="T157" i="3"/>
  <c r="X157" i="3"/>
  <c r="AB157" i="3"/>
  <c r="AF157" i="3"/>
  <c r="AJ157" i="3"/>
  <c r="AN157" i="3"/>
  <c r="AR157" i="3"/>
  <c r="AV157" i="3"/>
  <c r="AZ157" i="3"/>
  <c r="BD157" i="3"/>
  <c r="BH157" i="3"/>
  <c r="M150" i="3"/>
  <c r="U150" i="3"/>
  <c r="O150" i="3"/>
  <c r="W150" i="3"/>
  <c r="N150" i="3"/>
  <c r="AD150" i="3"/>
  <c r="AL150" i="3"/>
  <c r="AT150" i="3"/>
  <c r="BB150" i="3"/>
  <c r="R150" i="3"/>
  <c r="AE150" i="3"/>
  <c r="AM150" i="3"/>
  <c r="AU150" i="3"/>
  <c r="BC150" i="3"/>
  <c r="T150" i="3"/>
  <c r="AF150" i="3"/>
  <c r="AN150" i="3"/>
  <c r="AV150" i="3"/>
  <c r="BD150" i="3"/>
  <c r="V150" i="3"/>
  <c r="AG150" i="3"/>
  <c r="AO150" i="3"/>
  <c r="AW150" i="3"/>
  <c r="BE150" i="3"/>
  <c r="P148" i="3"/>
  <c r="X148" i="3"/>
  <c r="AF148" i="3"/>
  <c r="AN148" i="3"/>
  <c r="AV148" i="3"/>
  <c r="BD148" i="3"/>
  <c r="M148" i="3"/>
  <c r="U148" i="3"/>
  <c r="AC148" i="3"/>
  <c r="AK148" i="3"/>
  <c r="AS148" i="3"/>
  <c r="BA148" i="3"/>
  <c r="BI148" i="3"/>
  <c r="R148" i="3"/>
  <c r="Z148" i="3"/>
  <c r="AH148" i="3"/>
  <c r="AP148" i="3"/>
  <c r="AX148" i="3"/>
  <c r="BF148" i="3"/>
  <c r="S148" i="3"/>
  <c r="AA148" i="3"/>
  <c r="AI148" i="3"/>
  <c r="AQ148" i="3"/>
  <c r="AY148" i="3"/>
  <c r="BG148" i="3"/>
  <c r="Q143" i="3"/>
  <c r="Y143" i="3"/>
  <c r="AG143" i="3"/>
  <c r="AO143" i="3"/>
  <c r="AW143" i="3"/>
  <c r="BE143" i="3"/>
  <c r="N143" i="3"/>
  <c r="V143" i="3"/>
  <c r="AD143" i="3"/>
  <c r="AL143" i="3"/>
  <c r="AT143" i="3"/>
  <c r="BB143" i="3"/>
  <c r="O143" i="3"/>
  <c r="W143" i="3"/>
  <c r="AE143" i="3"/>
  <c r="AM143" i="3"/>
  <c r="AU143" i="3"/>
  <c r="BC143" i="3"/>
  <c r="P143" i="3"/>
  <c r="X143" i="3"/>
  <c r="AF143" i="3"/>
  <c r="AN143" i="3"/>
  <c r="AV143" i="3"/>
  <c r="BD143" i="3"/>
  <c r="M141" i="3"/>
  <c r="U141" i="3"/>
  <c r="AC141" i="3"/>
  <c r="AK141" i="3"/>
  <c r="AS141" i="3"/>
  <c r="BA141" i="3"/>
  <c r="BI141" i="3"/>
  <c r="R141" i="3"/>
  <c r="Z141" i="3"/>
  <c r="AH141" i="3"/>
  <c r="AP141" i="3"/>
  <c r="AX141" i="3"/>
  <c r="BF141" i="3"/>
  <c r="S141" i="3"/>
  <c r="AA141" i="3"/>
  <c r="AI141" i="3"/>
  <c r="AQ141" i="3"/>
  <c r="AY141" i="3"/>
  <c r="BG141" i="3"/>
  <c r="T141" i="3"/>
  <c r="AB141" i="3"/>
  <c r="AJ141" i="3"/>
  <c r="AR141" i="3"/>
  <c r="AZ141" i="3"/>
  <c r="BH141" i="3"/>
  <c r="M134" i="3"/>
  <c r="Q134" i="3"/>
  <c r="U134" i="3"/>
  <c r="Y134" i="3"/>
  <c r="AC134" i="3"/>
  <c r="AG134" i="3"/>
  <c r="AK134" i="3"/>
  <c r="AO134" i="3"/>
  <c r="AS134" i="3"/>
  <c r="AW134" i="3"/>
  <c r="BA134" i="3"/>
  <c r="BE134" i="3"/>
  <c r="BI134" i="3"/>
  <c r="N134" i="3"/>
  <c r="R134" i="3"/>
  <c r="V134" i="3"/>
  <c r="Z134" i="3"/>
  <c r="AD134" i="3"/>
  <c r="AH134" i="3"/>
  <c r="AL134" i="3"/>
  <c r="AP134" i="3"/>
  <c r="AT134" i="3"/>
  <c r="AX134" i="3"/>
  <c r="BB134" i="3"/>
  <c r="BF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M132" i="3"/>
  <c r="U132" i="3"/>
  <c r="AC132" i="3"/>
  <c r="AK132" i="3"/>
  <c r="AS132" i="3"/>
  <c r="BA132" i="3"/>
  <c r="BI132" i="3"/>
  <c r="R132" i="3"/>
  <c r="Z132" i="3"/>
  <c r="AH132" i="3"/>
  <c r="AP132" i="3"/>
  <c r="AX132" i="3"/>
  <c r="BF132" i="3"/>
  <c r="S132" i="3"/>
  <c r="AA132" i="3"/>
  <c r="AI132" i="3"/>
  <c r="AQ132" i="3"/>
  <c r="AY132" i="3"/>
  <c r="BG132" i="3"/>
  <c r="T132" i="3"/>
  <c r="AB132" i="3"/>
  <c r="AJ132" i="3"/>
  <c r="AR132" i="3"/>
  <c r="AZ132" i="3"/>
  <c r="BH132" i="3"/>
  <c r="T127" i="3"/>
  <c r="AB127" i="3"/>
  <c r="AJ127" i="3"/>
  <c r="AR127" i="3"/>
  <c r="AZ127" i="3"/>
  <c r="BH127" i="3"/>
  <c r="Q127" i="3"/>
  <c r="Y127" i="3"/>
  <c r="AG127" i="3"/>
  <c r="AO127" i="3"/>
  <c r="AW127" i="3"/>
  <c r="BE127" i="3"/>
  <c r="N127" i="3"/>
  <c r="V127" i="3"/>
  <c r="AD127" i="3"/>
  <c r="AL127" i="3"/>
  <c r="AT127" i="3"/>
  <c r="BB127" i="3"/>
  <c r="O127" i="3"/>
  <c r="W127" i="3"/>
  <c r="AE127" i="3"/>
  <c r="AM127" i="3"/>
  <c r="AU127" i="3"/>
  <c r="BC127" i="3"/>
  <c r="P125" i="3"/>
  <c r="T125" i="3"/>
  <c r="X125" i="3"/>
  <c r="AB125" i="3"/>
  <c r="AF125" i="3"/>
  <c r="AJ125" i="3"/>
  <c r="AN125" i="3"/>
  <c r="AR125" i="3"/>
  <c r="AV125" i="3"/>
  <c r="AZ125" i="3"/>
  <c r="BD125" i="3"/>
  <c r="BH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O125" i="3"/>
  <c r="S125" i="3"/>
  <c r="W125" i="3"/>
  <c r="AA125" i="3"/>
  <c r="AE125" i="3"/>
  <c r="AI125" i="3"/>
  <c r="AM125" i="3"/>
  <c r="AQ125" i="3"/>
  <c r="AU125" i="3"/>
  <c r="AY125" i="3"/>
  <c r="BC125" i="3"/>
  <c r="BG125" i="3"/>
  <c r="R118" i="3"/>
  <c r="Z118" i="3"/>
  <c r="AH118" i="3"/>
  <c r="AP118" i="3"/>
  <c r="AX118" i="3"/>
  <c r="BF118" i="3"/>
  <c r="S118" i="3"/>
  <c r="AA118" i="3"/>
  <c r="AI118" i="3"/>
  <c r="AQ118" i="3"/>
  <c r="AY118" i="3"/>
  <c r="BG118" i="3"/>
  <c r="T118" i="3"/>
  <c r="AB118" i="3"/>
  <c r="AJ118" i="3"/>
  <c r="AR118" i="3"/>
  <c r="AZ118" i="3"/>
  <c r="BH118" i="3"/>
  <c r="Q118" i="3"/>
  <c r="Y118" i="3"/>
  <c r="AG118" i="3"/>
  <c r="AO118" i="3"/>
  <c r="AW118" i="3"/>
  <c r="BE118" i="3"/>
  <c r="P116" i="3"/>
  <c r="X116" i="3"/>
  <c r="AF116" i="3"/>
  <c r="Q116" i="3"/>
  <c r="Y116" i="3"/>
  <c r="AG116" i="3"/>
  <c r="AO116" i="3"/>
  <c r="AW116" i="3"/>
  <c r="BE116" i="3"/>
  <c r="O116" i="3"/>
  <c r="W116" i="3"/>
  <c r="AE116" i="3"/>
  <c r="AM116" i="3"/>
  <c r="AU116" i="3"/>
  <c r="BC116" i="3"/>
  <c r="Z116" i="3"/>
  <c r="AT116" i="3"/>
  <c r="N116" i="3"/>
  <c r="AN116" i="3"/>
  <c r="BD116" i="3"/>
  <c r="AH116" i="3"/>
  <c r="AX116" i="3"/>
  <c r="V116" i="3"/>
  <c r="AR116" i="3"/>
  <c r="BH116" i="3"/>
  <c r="BG267" i="3"/>
  <c r="BC267" i="3"/>
  <c r="AY267" i="3"/>
  <c r="AU267" i="3"/>
  <c r="AQ267" i="3"/>
  <c r="AM267" i="3"/>
  <c r="AI267" i="3"/>
  <c r="AE267" i="3"/>
  <c r="AA267" i="3"/>
  <c r="W267" i="3"/>
  <c r="S267" i="3"/>
  <c r="BH266" i="3"/>
  <c r="AZ266" i="3"/>
  <c r="AR266" i="3"/>
  <c r="AJ266" i="3"/>
  <c r="AB266" i="3"/>
  <c r="T266" i="3"/>
  <c r="BC263" i="3"/>
  <c r="AU263" i="3"/>
  <c r="AM263" i="3"/>
  <c r="AE263" i="3"/>
  <c r="W263" i="3"/>
  <c r="BG259" i="3"/>
  <c r="AY259" i="3"/>
  <c r="AQ259" i="3"/>
  <c r="AI259" i="3"/>
  <c r="AA259" i="3"/>
  <c r="S259" i="3"/>
  <c r="BM157" i="3"/>
  <c r="BJ157" i="3"/>
  <c r="L261" i="3"/>
  <c r="Y261" i="3" s="1"/>
  <c r="L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62" i="3"/>
  <c r="L258" i="3"/>
  <c r="L250" i="3"/>
  <c r="K250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64" i="3"/>
  <c r="N264" i="3" s="1"/>
  <c r="L260" i="3"/>
  <c r="R260" i="3" s="1"/>
  <c r="K194" i="3"/>
  <c r="K190" i="3"/>
  <c r="K186" i="3"/>
  <c r="K182" i="3"/>
  <c r="K178" i="3"/>
  <c r="K174" i="3"/>
  <c r="K195" i="3"/>
  <c r="K191" i="3"/>
  <c r="K187" i="3"/>
  <c r="K183" i="3"/>
  <c r="K179" i="3"/>
  <c r="K196" i="3"/>
  <c r="K192" i="3"/>
  <c r="K188" i="3"/>
  <c r="K184" i="3"/>
  <c r="K180" i="3"/>
  <c r="K176" i="3"/>
  <c r="K172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Z259" i="3" l="1"/>
  <c r="BF259" i="3"/>
  <c r="V265" i="3"/>
  <c r="AG167" i="3"/>
  <c r="AH259" i="3"/>
  <c r="S193" i="3"/>
  <c r="AA200" i="3"/>
  <c r="BB263" i="3"/>
  <c r="BL292" i="3"/>
  <c r="BK277" i="3"/>
  <c r="N198" i="3"/>
  <c r="BN289" i="3"/>
  <c r="BN307" i="3"/>
  <c r="K17" i="3"/>
  <c r="T148" i="3"/>
  <c r="T164" i="3"/>
  <c r="Q173" i="3"/>
  <c r="BM134" i="3"/>
  <c r="BK157" i="3"/>
  <c r="R185" i="3"/>
  <c r="T116" i="3"/>
  <c r="M143" i="3"/>
  <c r="AP135" i="3"/>
  <c r="BF266" i="3"/>
  <c r="BN304" i="3"/>
  <c r="BJ305" i="3"/>
  <c r="BN305" i="3"/>
  <c r="BM303" i="3"/>
  <c r="BL303" i="3"/>
  <c r="BM297" i="3"/>
  <c r="BL307" i="3"/>
  <c r="BN306" i="3"/>
  <c r="BL304" i="3"/>
  <c r="BJ301" i="3"/>
  <c r="BN301" i="3"/>
  <c r="BK296" i="3"/>
  <c r="BJ292" i="3"/>
  <c r="BK292" i="3"/>
  <c r="BM305" i="3"/>
  <c r="BJ303" i="3"/>
  <c r="S257" i="3"/>
  <c r="BN157" i="3"/>
  <c r="W259" i="3"/>
  <c r="AE259" i="3"/>
  <c r="AM259" i="3"/>
  <c r="AU259" i="3"/>
  <c r="BC259" i="3"/>
  <c r="S263" i="3"/>
  <c r="AA263" i="3"/>
  <c r="AI263" i="3"/>
  <c r="AQ263" i="3"/>
  <c r="AY263" i="3"/>
  <c r="BG263" i="3"/>
  <c r="X266" i="3"/>
  <c r="AF266" i="3"/>
  <c r="AN266" i="3"/>
  <c r="AV266" i="3"/>
  <c r="BD266" i="3"/>
  <c r="AZ116" i="3"/>
  <c r="AJ116" i="3"/>
  <c r="BF116" i="3"/>
  <c r="AP116" i="3"/>
  <c r="R116" i="3"/>
  <c r="AV116" i="3"/>
  <c r="AD116" i="3"/>
  <c r="BB116" i="3"/>
  <c r="AL116" i="3"/>
  <c r="BG116" i="3"/>
  <c r="AY116" i="3"/>
  <c r="AQ116" i="3"/>
  <c r="AI116" i="3"/>
  <c r="AA116" i="3"/>
  <c r="S116" i="3"/>
  <c r="BI116" i="3"/>
  <c r="BA116" i="3"/>
  <c r="AS116" i="3"/>
  <c r="AK116" i="3"/>
  <c r="AC116" i="3"/>
  <c r="U116" i="3"/>
  <c r="M116" i="3"/>
  <c r="AB116" i="3"/>
  <c r="BI118" i="3"/>
  <c r="BA118" i="3"/>
  <c r="AS118" i="3"/>
  <c r="AK118" i="3"/>
  <c r="AC118" i="3"/>
  <c r="U118" i="3"/>
  <c r="M118" i="3"/>
  <c r="BD118" i="3"/>
  <c r="AV118" i="3"/>
  <c r="AN118" i="3"/>
  <c r="AF118" i="3"/>
  <c r="X118" i="3"/>
  <c r="P118" i="3"/>
  <c r="BC118" i="3"/>
  <c r="AU118" i="3"/>
  <c r="AM118" i="3"/>
  <c r="AE118" i="3"/>
  <c r="W118" i="3"/>
  <c r="O118" i="3"/>
  <c r="BB118" i="3"/>
  <c r="AT118" i="3"/>
  <c r="AL118" i="3"/>
  <c r="AD118" i="3"/>
  <c r="V118" i="3"/>
  <c r="BG127" i="3"/>
  <c r="AY127" i="3"/>
  <c r="AQ127" i="3"/>
  <c r="AI127" i="3"/>
  <c r="AA127" i="3"/>
  <c r="S127" i="3"/>
  <c r="BF127" i="3"/>
  <c r="AX127" i="3"/>
  <c r="AP127" i="3"/>
  <c r="AH127" i="3"/>
  <c r="Z127" i="3"/>
  <c r="R127" i="3"/>
  <c r="BI127" i="3"/>
  <c r="BA127" i="3"/>
  <c r="AS127" i="3"/>
  <c r="AK127" i="3"/>
  <c r="AC127" i="3"/>
  <c r="U127" i="3"/>
  <c r="M127" i="3"/>
  <c r="BD127" i="3"/>
  <c r="AV127" i="3"/>
  <c r="AN127" i="3"/>
  <c r="AF127" i="3"/>
  <c r="X127" i="3"/>
  <c r="BD132" i="3"/>
  <c r="AV132" i="3"/>
  <c r="AN132" i="3"/>
  <c r="AF132" i="3"/>
  <c r="X132" i="3"/>
  <c r="P132" i="3"/>
  <c r="BC132" i="3"/>
  <c r="AU132" i="3"/>
  <c r="AM132" i="3"/>
  <c r="AE132" i="3"/>
  <c r="W132" i="3"/>
  <c r="O132" i="3"/>
  <c r="BB132" i="3"/>
  <c r="AT132" i="3"/>
  <c r="AL132" i="3"/>
  <c r="AD132" i="3"/>
  <c r="V132" i="3"/>
  <c r="N132" i="3"/>
  <c r="BE132" i="3"/>
  <c r="AW132" i="3"/>
  <c r="AO132" i="3"/>
  <c r="AG132" i="3"/>
  <c r="Y132" i="3"/>
  <c r="BD141" i="3"/>
  <c r="AV141" i="3"/>
  <c r="AN141" i="3"/>
  <c r="AF141" i="3"/>
  <c r="X141" i="3"/>
  <c r="P141" i="3"/>
  <c r="BC141" i="3"/>
  <c r="AU141" i="3"/>
  <c r="AM141" i="3"/>
  <c r="AE141" i="3"/>
  <c r="W141" i="3"/>
  <c r="O141" i="3"/>
  <c r="BB141" i="3"/>
  <c r="AT141" i="3"/>
  <c r="AL141" i="3"/>
  <c r="AD141" i="3"/>
  <c r="V141" i="3"/>
  <c r="N141" i="3"/>
  <c r="BE141" i="3"/>
  <c r="AW141" i="3"/>
  <c r="AO141" i="3"/>
  <c r="AG141" i="3"/>
  <c r="Y141" i="3"/>
  <c r="BH143" i="3"/>
  <c r="AZ143" i="3"/>
  <c r="AR143" i="3"/>
  <c r="AJ143" i="3"/>
  <c r="AB143" i="3"/>
  <c r="T143" i="3"/>
  <c r="BG143" i="3"/>
  <c r="AY143" i="3"/>
  <c r="AQ143" i="3"/>
  <c r="AI143" i="3"/>
  <c r="AA143" i="3"/>
  <c r="S143" i="3"/>
  <c r="BF143" i="3"/>
  <c r="AX143" i="3"/>
  <c r="AP143" i="3"/>
  <c r="AH143" i="3"/>
  <c r="Z143" i="3"/>
  <c r="R143" i="3"/>
  <c r="BN143" i="3" s="1"/>
  <c r="BI143" i="3"/>
  <c r="BA143" i="3"/>
  <c r="AS143" i="3"/>
  <c r="AK143" i="3"/>
  <c r="AC143" i="3"/>
  <c r="U143" i="3"/>
  <c r="BC148" i="3"/>
  <c r="AU148" i="3"/>
  <c r="AM148" i="3"/>
  <c r="AE148" i="3"/>
  <c r="W148" i="3"/>
  <c r="O148" i="3"/>
  <c r="BB148" i="3"/>
  <c r="AT148" i="3"/>
  <c r="AL148" i="3"/>
  <c r="AD148" i="3"/>
  <c r="V148" i="3"/>
  <c r="N148" i="3"/>
  <c r="BE148" i="3"/>
  <c r="AW148" i="3"/>
  <c r="AO148" i="3"/>
  <c r="AG148" i="3"/>
  <c r="Y148" i="3"/>
  <c r="Q148" i="3"/>
  <c r="BH148" i="3"/>
  <c r="AZ148" i="3"/>
  <c r="AR148" i="3"/>
  <c r="AJ148" i="3"/>
  <c r="AB148" i="3"/>
  <c r="BI150" i="3"/>
  <c r="BA150" i="3"/>
  <c r="AS150" i="3"/>
  <c r="AK150" i="3"/>
  <c r="AC150" i="3"/>
  <c r="BH150" i="3"/>
  <c r="AZ150" i="3"/>
  <c r="AR150" i="3"/>
  <c r="AJ150" i="3"/>
  <c r="AB150" i="3"/>
  <c r="BG150" i="3"/>
  <c r="AY150" i="3"/>
  <c r="AQ150" i="3"/>
  <c r="AI150" i="3"/>
  <c r="Z150" i="3"/>
  <c r="BF150" i="3"/>
  <c r="AX150" i="3"/>
  <c r="AP150" i="3"/>
  <c r="AH150" i="3"/>
  <c r="X150" i="3"/>
  <c r="AA150" i="3"/>
  <c r="S150" i="3"/>
  <c r="Y150" i="3"/>
  <c r="Q150" i="3"/>
  <c r="BF159" i="3"/>
  <c r="AX159" i="3"/>
  <c r="AP159" i="3"/>
  <c r="AH159" i="3"/>
  <c r="Z159" i="3"/>
  <c r="R159" i="3"/>
  <c r="BI159" i="3"/>
  <c r="BA159" i="3"/>
  <c r="AS159" i="3"/>
  <c r="AK159" i="3"/>
  <c r="AC159" i="3"/>
  <c r="U159" i="3"/>
  <c r="M159" i="3"/>
  <c r="BD159" i="3"/>
  <c r="AV159" i="3"/>
  <c r="AN159" i="3"/>
  <c r="AF159" i="3"/>
  <c r="X159" i="3"/>
  <c r="P159" i="3"/>
  <c r="BC159" i="3"/>
  <c r="AU159" i="3"/>
  <c r="AM159" i="3"/>
  <c r="AE159" i="3"/>
  <c r="W159" i="3"/>
  <c r="BJ159" i="3" s="1"/>
  <c r="BC164" i="3"/>
  <c r="AU164" i="3"/>
  <c r="AM164" i="3"/>
  <c r="AE164" i="3"/>
  <c r="W164" i="3"/>
  <c r="O164" i="3"/>
  <c r="BB164" i="3"/>
  <c r="AT164" i="3"/>
  <c r="AL164" i="3"/>
  <c r="AD164" i="3"/>
  <c r="V164" i="3"/>
  <c r="BK164" i="3" s="1"/>
  <c r="N164" i="3"/>
  <c r="BE164" i="3"/>
  <c r="AW164" i="3"/>
  <c r="AO164" i="3"/>
  <c r="AG164" i="3"/>
  <c r="Y164" i="3"/>
  <c r="Q164" i="3"/>
  <c r="BH164" i="3"/>
  <c r="AZ164" i="3"/>
  <c r="AR164" i="3"/>
  <c r="AJ164" i="3"/>
  <c r="AB164" i="3"/>
  <c r="BF166" i="3"/>
  <c r="AX166" i="3"/>
  <c r="AP166" i="3"/>
  <c r="AH166" i="3"/>
  <c r="Z166" i="3"/>
  <c r="R166" i="3"/>
  <c r="BI166" i="3"/>
  <c r="BA166" i="3"/>
  <c r="AS166" i="3"/>
  <c r="AK166" i="3"/>
  <c r="AC166" i="3"/>
  <c r="U166" i="3"/>
  <c r="M166" i="3"/>
  <c r="BD166" i="3"/>
  <c r="AV166" i="3"/>
  <c r="AN166" i="3"/>
  <c r="AF166" i="3"/>
  <c r="X166" i="3"/>
  <c r="P166" i="3"/>
  <c r="BC166" i="3"/>
  <c r="AU166" i="3"/>
  <c r="AM166" i="3"/>
  <c r="AE166" i="3"/>
  <c r="W166" i="3"/>
  <c r="BD173" i="3"/>
  <c r="AV173" i="3"/>
  <c r="AN173" i="3"/>
  <c r="AF173" i="3"/>
  <c r="X173" i="3"/>
  <c r="P173" i="3"/>
  <c r="BC173" i="3"/>
  <c r="AU173" i="3"/>
  <c r="AM173" i="3"/>
  <c r="AE173" i="3"/>
  <c r="W173" i="3"/>
  <c r="O173" i="3"/>
  <c r="BB173" i="3"/>
  <c r="AT173" i="3"/>
  <c r="AL173" i="3"/>
  <c r="AD173" i="3"/>
  <c r="V173" i="3"/>
  <c r="N173" i="3"/>
  <c r="BE173" i="3"/>
  <c r="AW173" i="3"/>
  <c r="AO173" i="3"/>
  <c r="AG173" i="3"/>
  <c r="Y173" i="3"/>
  <c r="BH175" i="3"/>
  <c r="AZ175" i="3"/>
  <c r="AR175" i="3"/>
  <c r="AJ175" i="3"/>
  <c r="AB175" i="3"/>
  <c r="T175" i="3"/>
  <c r="BG175" i="3"/>
  <c r="AY175" i="3"/>
  <c r="AQ175" i="3"/>
  <c r="AI175" i="3"/>
  <c r="AA175" i="3"/>
  <c r="S175" i="3"/>
  <c r="BF175" i="3"/>
  <c r="AX175" i="3"/>
  <c r="AP175" i="3"/>
  <c r="AH175" i="3"/>
  <c r="Z175" i="3"/>
  <c r="R175" i="3"/>
  <c r="BI175" i="3"/>
  <c r="BA175" i="3"/>
  <c r="AS175" i="3"/>
  <c r="AK175" i="3"/>
  <c r="AC175" i="3"/>
  <c r="U175" i="3"/>
  <c r="BB193" i="3"/>
  <c r="AT193" i="3"/>
  <c r="AL193" i="3"/>
  <c r="AD193" i="3"/>
  <c r="V193" i="3"/>
  <c r="N193" i="3"/>
  <c r="BE193" i="3"/>
  <c r="AW193" i="3"/>
  <c r="AO193" i="3"/>
  <c r="AG193" i="3"/>
  <c r="Y193" i="3"/>
  <c r="Q193" i="3"/>
  <c r="BH193" i="3"/>
  <c r="AZ193" i="3"/>
  <c r="AR193" i="3"/>
  <c r="AJ193" i="3"/>
  <c r="AB193" i="3"/>
  <c r="T193" i="3"/>
  <c r="BG193" i="3"/>
  <c r="AY193" i="3"/>
  <c r="AQ193" i="3"/>
  <c r="AI193" i="3"/>
  <c r="AA193" i="3"/>
  <c r="BI198" i="3"/>
  <c r="BA198" i="3"/>
  <c r="AS198" i="3"/>
  <c r="AK198" i="3"/>
  <c r="AC198" i="3"/>
  <c r="U198" i="3"/>
  <c r="M198" i="3"/>
  <c r="BD198" i="3"/>
  <c r="AV198" i="3"/>
  <c r="AN198" i="3"/>
  <c r="AF198" i="3"/>
  <c r="X198" i="3"/>
  <c r="P198" i="3"/>
  <c r="BC198" i="3"/>
  <c r="AU198" i="3"/>
  <c r="AM198" i="3"/>
  <c r="AE198" i="3"/>
  <c r="W198" i="3"/>
  <c r="O198" i="3"/>
  <c r="BB198" i="3"/>
  <c r="AT198" i="3"/>
  <c r="AL198" i="3"/>
  <c r="AD198" i="3"/>
  <c r="V198" i="3"/>
  <c r="BB200" i="3"/>
  <c r="AT200" i="3"/>
  <c r="AL200" i="3"/>
  <c r="AD200" i="3"/>
  <c r="V200" i="3"/>
  <c r="N200" i="3"/>
  <c r="BE200" i="3"/>
  <c r="AW200" i="3"/>
  <c r="AO200" i="3"/>
  <c r="AG200" i="3"/>
  <c r="Y200" i="3"/>
  <c r="Q200" i="3"/>
  <c r="BH200" i="3"/>
  <c r="AR200" i="3"/>
  <c r="AB200" i="3"/>
  <c r="BG200" i="3"/>
  <c r="AQ200" i="3"/>
  <c r="BH202" i="3"/>
  <c r="AZ202" i="3"/>
  <c r="AR202" i="3"/>
  <c r="AJ202" i="3"/>
  <c r="AB202" i="3"/>
  <c r="T202" i="3"/>
  <c r="BG202" i="3"/>
  <c r="AY202" i="3"/>
  <c r="AQ202" i="3"/>
  <c r="AI202" i="3"/>
  <c r="AA202" i="3"/>
  <c r="S202" i="3"/>
  <c r="BF202" i="3"/>
  <c r="AX202" i="3"/>
  <c r="AP202" i="3"/>
  <c r="AH202" i="3"/>
  <c r="Z202" i="3"/>
  <c r="R202" i="3"/>
  <c r="BI202" i="3"/>
  <c r="BA202" i="3"/>
  <c r="AS202" i="3"/>
  <c r="AK202" i="3"/>
  <c r="AC202" i="3"/>
  <c r="U202" i="3"/>
  <c r="T259" i="3"/>
  <c r="AB259" i="3"/>
  <c r="AJ259" i="3"/>
  <c r="AR259" i="3"/>
  <c r="AZ259" i="3"/>
  <c r="BH259" i="3"/>
  <c r="T263" i="3"/>
  <c r="AB263" i="3"/>
  <c r="AJ263" i="3"/>
  <c r="AR263" i="3"/>
  <c r="AZ263" i="3"/>
  <c r="BH263" i="3"/>
  <c r="Q266" i="3"/>
  <c r="Y266" i="3"/>
  <c r="AG266" i="3"/>
  <c r="AO266" i="3"/>
  <c r="AW266" i="3"/>
  <c r="BE266" i="3"/>
  <c r="R117" i="3"/>
  <c r="S126" i="3"/>
  <c r="AB140" i="3"/>
  <c r="AA158" i="3"/>
  <c r="Q259" i="3"/>
  <c r="Y259" i="3"/>
  <c r="AG259" i="3"/>
  <c r="AO259" i="3"/>
  <c r="AW259" i="3"/>
  <c r="BE259" i="3"/>
  <c r="M263" i="3"/>
  <c r="U263" i="3"/>
  <c r="AC263" i="3"/>
  <c r="AK263" i="3"/>
  <c r="AS263" i="3"/>
  <c r="BA263" i="3"/>
  <c r="BI263" i="3"/>
  <c r="R266" i="3"/>
  <c r="Z266" i="3"/>
  <c r="AH266" i="3"/>
  <c r="AP266" i="3"/>
  <c r="AX266" i="3"/>
  <c r="BA135" i="3"/>
  <c r="AK135" i="3"/>
  <c r="U135" i="3"/>
  <c r="BD135" i="3"/>
  <c r="AN135" i="3"/>
  <c r="X135" i="3"/>
  <c r="BC135" i="3"/>
  <c r="AA135" i="3"/>
  <c r="BB151" i="3"/>
  <c r="AT151" i="3"/>
  <c r="AL151" i="3"/>
  <c r="AD151" i="3"/>
  <c r="V151" i="3"/>
  <c r="N151" i="3"/>
  <c r="BE151" i="3"/>
  <c r="AW151" i="3"/>
  <c r="AO151" i="3"/>
  <c r="AG151" i="3"/>
  <c r="Y151" i="3"/>
  <c r="Q151" i="3"/>
  <c r="BH151" i="3"/>
  <c r="AZ151" i="3"/>
  <c r="AR151" i="3"/>
  <c r="AJ151" i="3"/>
  <c r="AB151" i="3"/>
  <c r="T151" i="3"/>
  <c r="BG151" i="3"/>
  <c r="AY151" i="3"/>
  <c r="AQ151" i="3"/>
  <c r="AI151" i="3"/>
  <c r="AA151" i="3"/>
  <c r="BI181" i="3"/>
  <c r="BA181" i="3"/>
  <c r="AS181" i="3"/>
  <c r="AK181" i="3"/>
  <c r="AC181" i="3"/>
  <c r="U181" i="3"/>
  <c r="M181" i="3"/>
  <c r="BD181" i="3"/>
  <c r="AV181" i="3"/>
  <c r="AN181" i="3"/>
  <c r="AF181" i="3"/>
  <c r="X181" i="3"/>
  <c r="P181" i="3"/>
  <c r="BC181" i="3"/>
  <c r="AU181" i="3"/>
  <c r="AM181" i="3"/>
  <c r="AE181" i="3"/>
  <c r="W181" i="3"/>
  <c r="O181" i="3"/>
  <c r="BB181" i="3"/>
  <c r="AT181" i="3"/>
  <c r="AL181" i="3"/>
  <c r="AD181" i="3"/>
  <c r="V181" i="3"/>
  <c r="N259" i="3"/>
  <c r="BN259" i="3" s="1"/>
  <c r="V259" i="3"/>
  <c r="AD259" i="3"/>
  <c r="AL259" i="3"/>
  <c r="AT259" i="3"/>
  <c r="BB259" i="3"/>
  <c r="N263" i="3"/>
  <c r="V263" i="3"/>
  <c r="AD263" i="3"/>
  <c r="AL263" i="3"/>
  <c r="AT263" i="3"/>
  <c r="BD185" i="3"/>
  <c r="AX204" i="3"/>
  <c r="BN311" i="3"/>
  <c r="BJ304" i="3"/>
  <c r="BL301" i="3"/>
  <c r="BN292" i="3"/>
  <c r="BJ294" i="3"/>
  <c r="BM118" i="3"/>
  <c r="AD167" i="3"/>
  <c r="AW167" i="3"/>
  <c r="Q167" i="3"/>
  <c r="AJ167" i="3"/>
  <c r="AY167" i="3"/>
  <c r="T111" i="3"/>
  <c r="AX111" i="3"/>
  <c r="X265" i="3"/>
  <c r="BB265" i="3"/>
  <c r="Q111" i="3"/>
  <c r="M111" i="3"/>
  <c r="AC111" i="3"/>
  <c r="AS111" i="3"/>
  <c r="BI111" i="3"/>
  <c r="Z111" i="3"/>
  <c r="AP111" i="3"/>
  <c r="BF111" i="3"/>
  <c r="AA111" i="3"/>
  <c r="AQ111" i="3"/>
  <c r="BG111" i="3"/>
  <c r="AB111" i="3"/>
  <c r="AR111" i="3"/>
  <c r="BH111" i="3"/>
  <c r="U111" i="3"/>
  <c r="BA111" i="3"/>
  <c r="AH111" i="3"/>
  <c r="S111" i="3"/>
  <c r="AY111" i="3"/>
  <c r="AJ111" i="3"/>
  <c r="S119" i="3"/>
  <c r="AA119" i="3"/>
  <c r="AI119" i="3"/>
  <c r="AQ119" i="3"/>
  <c r="AY119" i="3"/>
  <c r="BG119" i="3"/>
  <c r="T119" i="3"/>
  <c r="AB119" i="3"/>
  <c r="AJ119" i="3"/>
  <c r="AR119" i="3"/>
  <c r="AZ119" i="3"/>
  <c r="BH119" i="3"/>
  <c r="Q119" i="3"/>
  <c r="Y119" i="3"/>
  <c r="AG119" i="3"/>
  <c r="AO119" i="3"/>
  <c r="AW119" i="3"/>
  <c r="BE119" i="3"/>
  <c r="N119" i="3"/>
  <c r="V119" i="3"/>
  <c r="AD119" i="3"/>
  <c r="AL119" i="3"/>
  <c r="AT119" i="3"/>
  <c r="BB119" i="3"/>
  <c r="AA185" i="3"/>
  <c r="W185" i="3"/>
  <c r="BC185" i="3"/>
  <c r="AN185" i="3"/>
  <c r="U185" i="3"/>
  <c r="BA185" i="3"/>
  <c r="AH185" i="3"/>
  <c r="X185" i="3"/>
  <c r="AK185" i="3"/>
  <c r="AX185" i="3"/>
  <c r="M265" i="3"/>
  <c r="Q265" i="3"/>
  <c r="AG265" i="3"/>
  <c r="AW265" i="3"/>
  <c r="N265" i="3"/>
  <c r="AD265" i="3"/>
  <c r="AT265" i="3"/>
  <c r="O265" i="3"/>
  <c r="AE265" i="3"/>
  <c r="AU265" i="3"/>
  <c r="P265" i="3"/>
  <c r="AF265" i="3"/>
  <c r="AV265" i="3"/>
  <c r="Y265" i="3"/>
  <c r="BE265" i="3"/>
  <c r="AL265" i="3"/>
  <c r="W265" i="3"/>
  <c r="BC265" i="3"/>
  <c r="AN265" i="3"/>
  <c r="O200" i="3"/>
  <c r="W200" i="3"/>
  <c r="AE200" i="3"/>
  <c r="AM200" i="3"/>
  <c r="AU200" i="3"/>
  <c r="BC200" i="3"/>
  <c r="P200" i="3"/>
  <c r="X200" i="3"/>
  <c r="AF200" i="3"/>
  <c r="AN200" i="3"/>
  <c r="AV200" i="3"/>
  <c r="BD200" i="3"/>
  <c r="N135" i="3"/>
  <c r="V135" i="3"/>
  <c r="AD135" i="3"/>
  <c r="AL135" i="3"/>
  <c r="AT135" i="3"/>
  <c r="BB135" i="3"/>
  <c r="O135" i="3"/>
  <c r="W135" i="3"/>
  <c r="AE135" i="3"/>
  <c r="AM135" i="3"/>
  <c r="AU135" i="3"/>
  <c r="R135" i="3"/>
  <c r="AH135" i="3"/>
  <c r="AX135" i="3"/>
  <c r="S135" i="3"/>
  <c r="AI135" i="3"/>
  <c r="AY135" i="3"/>
  <c r="BG135" i="3"/>
  <c r="T135" i="3"/>
  <c r="AB135" i="3"/>
  <c r="AJ135" i="3"/>
  <c r="AR135" i="3"/>
  <c r="AZ135" i="3"/>
  <c r="BH135" i="3"/>
  <c r="Q135" i="3"/>
  <c r="Y135" i="3"/>
  <c r="AG135" i="3"/>
  <c r="AO135" i="3"/>
  <c r="AW135" i="3"/>
  <c r="BE135" i="3"/>
  <c r="O167" i="3"/>
  <c r="W167" i="3"/>
  <c r="AE167" i="3"/>
  <c r="AM167" i="3"/>
  <c r="AU167" i="3"/>
  <c r="BC167" i="3"/>
  <c r="P167" i="3"/>
  <c r="X167" i="3"/>
  <c r="AF167" i="3"/>
  <c r="AN167" i="3"/>
  <c r="AV167" i="3"/>
  <c r="BD167" i="3"/>
  <c r="M167" i="3"/>
  <c r="U167" i="3"/>
  <c r="AC167" i="3"/>
  <c r="AK167" i="3"/>
  <c r="AS167" i="3"/>
  <c r="BA167" i="3"/>
  <c r="BI167" i="3"/>
  <c r="R167" i="3"/>
  <c r="Z167" i="3"/>
  <c r="AH167" i="3"/>
  <c r="AP167" i="3"/>
  <c r="AX167" i="3"/>
  <c r="BF167" i="3"/>
  <c r="AA167" i="3"/>
  <c r="AQ167" i="3"/>
  <c r="BG167" i="3"/>
  <c r="AB167" i="3"/>
  <c r="AR167" i="3"/>
  <c r="BH167" i="3"/>
  <c r="Y167" i="3"/>
  <c r="AO167" i="3"/>
  <c r="BE167" i="3"/>
  <c r="V167" i="3"/>
  <c r="AL167" i="3"/>
  <c r="BB167" i="3"/>
  <c r="W204" i="3"/>
  <c r="Y149" i="3"/>
  <c r="BM294" i="3"/>
  <c r="BK307" i="3"/>
  <c r="BM296" i="3"/>
  <c r="BJ296" i="3"/>
  <c r="BB185" i="3"/>
  <c r="AL185" i="3"/>
  <c r="V185" i="3"/>
  <c r="BE185" i="3"/>
  <c r="AO185" i="3"/>
  <c r="Y185" i="3"/>
  <c r="BH185" i="3"/>
  <c r="AR185" i="3"/>
  <c r="AB185" i="3"/>
  <c r="BG185" i="3"/>
  <c r="AQ185" i="3"/>
  <c r="O185" i="3"/>
  <c r="BD111" i="3"/>
  <c r="AV111" i="3"/>
  <c r="AN111" i="3"/>
  <c r="AF111" i="3"/>
  <c r="X111" i="3"/>
  <c r="P111" i="3"/>
  <c r="BC111" i="3"/>
  <c r="AU111" i="3"/>
  <c r="AM111" i="3"/>
  <c r="AE111" i="3"/>
  <c r="W111" i="3"/>
  <c r="O111" i="3"/>
  <c r="BB111" i="3"/>
  <c r="AT111" i="3"/>
  <c r="AL111" i="3"/>
  <c r="AD111" i="3"/>
  <c r="V111" i="3"/>
  <c r="N111" i="3"/>
  <c r="BE111" i="3"/>
  <c r="AW111" i="3"/>
  <c r="AO111" i="3"/>
  <c r="AG111" i="3"/>
  <c r="Y111" i="3"/>
  <c r="BH265" i="3"/>
  <c r="AZ265" i="3"/>
  <c r="AR265" i="3"/>
  <c r="AJ265" i="3"/>
  <c r="AB265" i="3"/>
  <c r="T265" i="3"/>
  <c r="BG265" i="3"/>
  <c r="AY265" i="3"/>
  <c r="AQ265" i="3"/>
  <c r="AI265" i="3"/>
  <c r="AA265" i="3"/>
  <c r="S265" i="3"/>
  <c r="BF265" i="3"/>
  <c r="AX265" i="3"/>
  <c r="AP265" i="3"/>
  <c r="AH265" i="3"/>
  <c r="Z265" i="3"/>
  <c r="R265" i="3"/>
  <c r="BN265" i="3" s="1"/>
  <c r="BI265" i="3"/>
  <c r="BA265" i="3"/>
  <c r="AS265" i="3"/>
  <c r="AK265" i="3"/>
  <c r="AC265" i="3"/>
  <c r="U265" i="3"/>
  <c r="BM307" i="3"/>
  <c r="BL306" i="3"/>
  <c r="BD204" i="3"/>
  <c r="AD204" i="3"/>
  <c r="M204" i="3"/>
  <c r="BM306" i="3"/>
  <c r="BJ277" i="3"/>
  <c r="BN277" i="3"/>
  <c r="BL311" i="3"/>
  <c r="BL310" i="3"/>
  <c r="BJ309" i="3"/>
  <c r="BN300" i="3"/>
  <c r="BJ306" i="3"/>
  <c r="BJ263" i="3"/>
  <c r="BJ125" i="3"/>
  <c r="BN125" i="3"/>
  <c r="BK134" i="3"/>
  <c r="BL143" i="3"/>
  <c r="BI204" i="3"/>
  <c r="BC204" i="3"/>
  <c r="AL204" i="3"/>
  <c r="N204" i="3"/>
  <c r="AC204" i="3"/>
  <c r="AY204" i="3"/>
  <c r="BK300" i="3"/>
  <c r="BM311" i="3"/>
  <c r="BM310" i="3"/>
  <c r="BK309" i="3"/>
  <c r="BN285" i="3"/>
  <c r="BN281" i="3"/>
  <c r="O263" i="3"/>
  <c r="BM292" i="3"/>
  <c r="BL272" i="3"/>
  <c r="BM291" i="3"/>
  <c r="BN274" i="3"/>
  <c r="BM299" i="3"/>
  <c r="BN299" i="3"/>
  <c r="BL299" i="3"/>
  <c r="BK290" i="3"/>
  <c r="BL290" i="3"/>
  <c r="BJ290" i="3"/>
  <c r="BN290" i="3"/>
  <c r="BM288" i="3"/>
  <c r="BN286" i="3"/>
  <c r="BK284" i="3"/>
  <c r="BM284" i="3"/>
  <c r="BN282" i="3"/>
  <c r="BM280" i="3"/>
  <c r="BL278" i="3"/>
  <c r="BN278" i="3"/>
  <c r="BJ310" i="3"/>
  <c r="BL300" i="3"/>
  <c r="BL276" i="3"/>
  <c r="BM276" i="3"/>
  <c r="BJ272" i="3"/>
  <c r="BJ302" i="3"/>
  <c r="BM302" i="3"/>
  <c r="BK302" i="3"/>
  <c r="BN302" i="3"/>
  <c r="BL274" i="3"/>
  <c r="BM274" i="3"/>
  <c r="BK312" i="3"/>
  <c r="BN312" i="3"/>
  <c r="BM289" i="3"/>
  <c r="BK289" i="3"/>
  <c r="BL287" i="3"/>
  <c r="BM287" i="3"/>
  <c r="BN287" i="3"/>
  <c r="BM285" i="3"/>
  <c r="BK285" i="3"/>
  <c r="BL283" i="3"/>
  <c r="BM283" i="3"/>
  <c r="BN283" i="3"/>
  <c r="BM281" i="3"/>
  <c r="BK281" i="3"/>
  <c r="BL279" i="3"/>
  <c r="BM279" i="3"/>
  <c r="BN279" i="3"/>
  <c r="BK311" i="3"/>
  <c r="BM309" i="3"/>
  <c r="BK308" i="3"/>
  <c r="BN308" i="3"/>
  <c r="BN272" i="3"/>
  <c r="BE204" i="3"/>
  <c r="BG204" i="3"/>
  <c r="BB204" i="3"/>
  <c r="AT204" i="3"/>
  <c r="AH204" i="3"/>
  <c r="V204" i="3"/>
  <c r="AW204" i="3"/>
  <c r="AG204" i="3"/>
  <c r="Y204" i="3"/>
  <c r="AJ204" i="3"/>
  <c r="AE204" i="3"/>
  <c r="BN291" i="3"/>
  <c r="BM313" i="3"/>
  <c r="BN313" i="3"/>
  <c r="BL313" i="3"/>
  <c r="BJ313" i="3"/>
  <c r="BK313" i="3"/>
  <c r="BJ299" i="3"/>
  <c r="BK299" i="3"/>
  <c r="BM290" i="3"/>
  <c r="BN288" i="3"/>
  <c r="BK288" i="3"/>
  <c r="BL288" i="3"/>
  <c r="BJ288" i="3"/>
  <c r="BK286" i="3"/>
  <c r="BL286" i="3"/>
  <c r="BJ286" i="3"/>
  <c r="BM286" i="3"/>
  <c r="BN284" i="3"/>
  <c r="BL284" i="3"/>
  <c r="BJ284" i="3"/>
  <c r="BK282" i="3"/>
  <c r="BL282" i="3"/>
  <c r="BJ282" i="3"/>
  <c r="BM282" i="3"/>
  <c r="BN280" i="3"/>
  <c r="BK280" i="3"/>
  <c r="BL280" i="3"/>
  <c r="BJ280" i="3"/>
  <c r="BK278" i="3"/>
  <c r="BJ278" i="3"/>
  <c r="BM278" i="3"/>
  <c r="BJ300" i="3"/>
  <c r="BM300" i="3"/>
  <c r="BJ276" i="3"/>
  <c r="BK276" i="3"/>
  <c r="BN276" i="3"/>
  <c r="BM272" i="3"/>
  <c r="BK272" i="3"/>
  <c r="BL302" i="3"/>
  <c r="BL291" i="3"/>
  <c r="BJ291" i="3"/>
  <c r="BJ274" i="3"/>
  <c r="BK274" i="3"/>
  <c r="BM312" i="3"/>
  <c r="BL312" i="3"/>
  <c r="BJ312" i="3"/>
  <c r="BK298" i="3"/>
  <c r="BN298" i="3"/>
  <c r="BM298" i="3"/>
  <c r="BL298" i="3"/>
  <c r="BJ298" i="3"/>
  <c r="BJ289" i="3"/>
  <c r="BL289" i="3"/>
  <c r="BK287" i="3"/>
  <c r="BJ287" i="3"/>
  <c r="BJ285" i="3"/>
  <c r="BL285" i="3"/>
  <c r="BK283" i="3"/>
  <c r="BJ283" i="3"/>
  <c r="BJ281" i="3"/>
  <c r="BL281" i="3"/>
  <c r="BK279" i="3"/>
  <c r="BJ279" i="3"/>
  <c r="BJ311" i="3"/>
  <c r="BK310" i="3"/>
  <c r="BN310" i="3"/>
  <c r="BN309" i="3"/>
  <c r="BL309" i="3"/>
  <c r="BM308" i="3"/>
  <c r="BL308" i="3"/>
  <c r="BJ308" i="3"/>
  <c r="BK291" i="3"/>
  <c r="K13" i="3"/>
  <c r="K11" i="3"/>
  <c r="K9" i="3"/>
  <c r="L81" i="3"/>
  <c r="L77" i="3"/>
  <c r="L73" i="3"/>
  <c r="L69" i="3"/>
  <c r="L49" i="3"/>
  <c r="L45" i="3"/>
  <c r="L41" i="3"/>
  <c r="L37" i="3"/>
  <c r="AR204" i="3"/>
  <c r="X204" i="3"/>
  <c r="AQ204" i="3"/>
  <c r="S204" i="3"/>
  <c r="P267" i="3"/>
  <c r="AV267" i="3"/>
  <c r="BI267" i="3"/>
  <c r="BB117" i="3"/>
  <c r="AK117" i="3"/>
  <c r="AS117" i="3"/>
  <c r="Z117" i="3"/>
  <c r="AH124" i="3"/>
  <c r="U124" i="3"/>
  <c r="BC124" i="3"/>
  <c r="AL126" i="3"/>
  <c r="Y126" i="3"/>
  <c r="BG126" i="3"/>
  <c r="BD133" i="3"/>
  <c r="AM133" i="3"/>
  <c r="V133" i="3"/>
  <c r="AI142" i="3"/>
  <c r="R142" i="3"/>
  <c r="BD142" i="3"/>
  <c r="AQ156" i="3"/>
  <c r="Z156" i="3"/>
  <c r="M156" i="3"/>
  <c r="AQ266" i="3"/>
  <c r="L17" i="3"/>
  <c r="BM116" i="3"/>
  <c r="BL127" i="3"/>
  <c r="BL132" i="3"/>
  <c r="BN132" i="3"/>
  <c r="BL134" i="3"/>
  <c r="BK141" i="3"/>
  <c r="BJ143" i="3"/>
  <c r="BK143" i="3"/>
  <c r="BN148" i="3"/>
  <c r="R204" i="3"/>
  <c r="AO204" i="3"/>
  <c r="Q204" i="3"/>
  <c r="AN204" i="3"/>
  <c r="T204" i="3"/>
  <c r="AI204" i="3"/>
  <c r="O204" i="3"/>
  <c r="AB267" i="3"/>
  <c r="BH267" i="3"/>
  <c r="M267" i="3"/>
  <c r="AM117" i="3"/>
  <c r="BH117" i="3"/>
  <c r="S117" i="3"/>
  <c r="R124" i="3"/>
  <c r="BD124" i="3"/>
  <c r="AM124" i="3"/>
  <c r="V126" i="3"/>
  <c r="BH126" i="3"/>
  <c r="AQ126" i="3"/>
  <c r="BA133" i="3"/>
  <c r="AN133" i="3"/>
  <c r="W133" i="3"/>
  <c r="S142" i="3"/>
  <c r="BA142" i="3"/>
  <c r="AN142" i="3"/>
  <c r="AA156" i="3"/>
  <c r="BI156" i="3"/>
  <c r="BG266" i="3"/>
  <c r="L53" i="3"/>
  <c r="L21" i="3"/>
  <c r="AF267" i="3"/>
  <c r="AC267" i="3"/>
  <c r="AG117" i="3"/>
  <c r="AO117" i="3"/>
  <c r="T117" i="3"/>
  <c r="BA124" i="3"/>
  <c r="AN124" i="3"/>
  <c r="W124" i="3"/>
  <c r="BE126" i="3"/>
  <c r="AR126" i="3"/>
  <c r="AA126" i="3"/>
  <c r="AK133" i="3"/>
  <c r="X133" i="3"/>
  <c r="BB133" i="3"/>
  <c r="AX142" i="3"/>
  <c r="AK142" i="3"/>
  <c r="X142" i="3"/>
  <c r="BF156" i="3"/>
  <c r="AS156" i="3"/>
  <c r="AZ257" i="3"/>
  <c r="BJ259" i="3"/>
  <c r="BL259" i="3"/>
  <c r="AZ204" i="3"/>
  <c r="AB204" i="3"/>
  <c r="AU204" i="3"/>
  <c r="AA204" i="3"/>
  <c r="AR267" i="3"/>
  <c r="AS267" i="3"/>
  <c r="BF117" i="3"/>
  <c r="BE117" i="3"/>
  <c r="M117" i="3"/>
  <c r="AP117" i="3"/>
  <c r="AX124" i="3"/>
  <c r="AK124" i="3"/>
  <c r="X124" i="3"/>
  <c r="BB126" i="3"/>
  <c r="AO126" i="3"/>
  <c r="AB126" i="3"/>
  <c r="U133" i="3"/>
  <c r="BC133" i="3"/>
  <c r="AL133" i="3"/>
  <c r="AY142" i="3"/>
  <c r="AH142" i="3"/>
  <c r="U142" i="3"/>
  <c r="BG156" i="3"/>
  <c r="AP156" i="3"/>
  <c r="AC156" i="3"/>
  <c r="AA266" i="3"/>
  <c r="L101" i="3"/>
  <c r="L85" i="3"/>
  <c r="P176" i="3"/>
  <c r="T176" i="3"/>
  <c r="X176" i="3"/>
  <c r="AB176" i="3"/>
  <c r="AF176" i="3"/>
  <c r="AJ176" i="3"/>
  <c r="AN176" i="3"/>
  <c r="AR176" i="3"/>
  <c r="AV176" i="3"/>
  <c r="AZ176" i="3"/>
  <c r="BD176" i="3"/>
  <c r="BH176" i="3"/>
  <c r="M176" i="3"/>
  <c r="Q176" i="3"/>
  <c r="U176" i="3"/>
  <c r="Y176" i="3"/>
  <c r="AC176" i="3"/>
  <c r="AG176" i="3"/>
  <c r="AK176" i="3"/>
  <c r="AO176" i="3"/>
  <c r="AS176" i="3"/>
  <c r="AW176" i="3"/>
  <c r="BA176" i="3"/>
  <c r="BE176" i="3"/>
  <c r="BI176" i="3"/>
  <c r="N176" i="3"/>
  <c r="R176" i="3"/>
  <c r="V176" i="3"/>
  <c r="Z176" i="3"/>
  <c r="AD176" i="3"/>
  <c r="AH176" i="3"/>
  <c r="AL176" i="3"/>
  <c r="AP176" i="3"/>
  <c r="AT176" i="3"/>
  <c r="AX176" i="3"/>
  <c r="BB176" i="3"/>
  <c r="BF176" i="3"/>
  <c r="O176" i="3"/>
  <c r="S176" i="3"/>
  <c r="W176" i="3"/>
  <c r="AA176" i="3"/>
  <c r="AE176" i="3"/>
  <c r="AI176" i="3"/>
  <c r="AM176" i="3"/>
  <c r="AQ176" i="3"/>
  <c r="AU176" i="3"/>
  <c r="AY176" i="3"/>
  <c r="BC176" i="3"/>
  <c r="BG176" i="3"/>
  <c r="M192" i="3"/>
  <c r="Q192" i="3"/>
  <c r="U192" i="3"/>
  <c r="Y192" i="3"/>
  <c r="AC192" i="3"/>
  <c r="AG192" i="3"/>
  <c r="AK192" i="3"/>
  <c r="AO192" i="3"/>
  <c r="AS192" i="3"/>
  <c r="AW192" i="3"/>
  <c r="BA192" i="3"/>
  <c r="BE192" i="3"/>
  <c r="BI192" i="3"/>
  <c r="N192" i="3"/>
  <c r="R192" i="3"/>
  <c r="V192" i="3"/>
  <c r="Z192" i="3"/>
  <c r="AD192" i="3"/>
  <c r="AH192" i="3"/>
  <c r="AL192" i="3"/>
  <c r="AP192" i="3"/>
  <c r="AT192" i="3"/>
  <c r="AX192" i="3"/>
  <c r="BB192" i="3"/>
  <c r="BF192" i="3"/>
  <c r="O192" i="3"/>
  <c r="S192" i="3"/>
  <c r="W192" i="3"/>
  <c r="AA192" i="3"/>
  <c r="AE192" i="3"/>
  <c r="AI192" i="3"/>
  <c r="AM192" i="3"/>
  <c r="AQ192" i="3"/>
  <c r="AU192" i="3"/>
  <c r="AY192" i="3"/>
  <c r="BC192" i="3"/>
  <c r="BG192" i="3"/>
  <c r="P192" i="3"/>
  <c r="T192" i="3"/>
  <c r="X192" i="3"/>
  <c r="AB192" i="3"/>
  <c r="AF192" i="3"/>
  <c r="AJ192" i="3"/>
  <c r="AN192" i="3"/>
  <c r="AR192" i="3"/>
  <c r="AV192" i="3"/>
  <c r="AZ192" i="3"/>
  <c r="BD192" i="3"/>
  <c r="BH192" i="3"/>
  <c r="P187" i="3"/>
  <c r="T187" i="3"/>
  <c r="X187" i="3"/>
  <c r="AB187" i="3"/>
  <c r="AF187" i="3"/>
  <c r="AJ187" i="3"/>
  <c r="AN187" i="3"/>
  <c r="AR187" i="3"/>
  <c r="AV187" i="3"/>
  <c r="AZ187" i="3"/>
  <c r="BD187" i="3"/>
  <c r="BH187" i="3"/>
  <c r="M187" i="3"/>
  <c r="Q187" i="3"/>
  <c r="U187" i="3"/>
  <c r="Y187" i="3"/>
  <c r="AC187" i="3"/>
  <c r="AG187" i="3"/>
  <c r="AK187" i="3"/>
  <c r="AO187" i="3"/>
  <c r="AS187" i="3"/>
  <c r="AW187" i="3"/>
  <c r="BA187" i="3"/>
  <c r="BE187" i="3"/>
  <c r="BI187" i="3"/>
  <c r="N187" i="3"/>
  <c r="R187" i="3"/>
  <c r="V187" i="3"/>
  <c r="Z187" i="3"/>
  <c r="AD187" i="3"/>
  <c r="AH187" i="3"/>
  <c r="AL187" i="3"/>
  <c r="AP187" i="3"/>
  <c r="AT187" i="3"/>
  <c r="AX187" i="3"/>
  <c r="BB187" i="3"/>
  <c r="BF187" i="3"/>
  <c r="O187" i="3"/>
  <c r="S187" i="3"/>
  <c r="W187" i="3"/>
  <c r="AA187" i="3"/>
  <c r="AE187" i="3"/>
  <c r="AI187" i="3"/>
  <c r="AM187" i="3"/>
  <c r="AQ187" i="3"/>
  <c r="AU187" i="3"/>
  <c r="AY187" i="3"/>
  <c r="BC187" i="3"/>
  <c r="BG187" i="3"/>
  <c r="N178" i="3"/>
  <c r="R178" i="3"/>
  <c r="V178" i="3"/>
  <c r="Z178" i="3"/>
  <c r="AD178" i="3"/>
  <c r="AH178" i="3"/>
  <c r="AL178" i="3"/>
  <c r="AP178" i="3"/>
  <c r="AT178" i="3"/>
  <c r="AX178" i="3"/>
  <c r="BB178" i="3"/>
  <c r="BF178" i="3"/>
  <c r="O178" i="3"/>
  <c r="S178" i="3"/>
  <c r="W178" i="3"/>
  <c r="AA178" i="3"/>
  <c r="AE178" i="3"/>
  <c r="AI178" i="3"/>
  <c r="AM178" i="3"/>
  <c r="AQ178" i="3"/>
  <c r="AU178" i="3"/>
  <c r="AY178" i="3"/>
  <c r="BC178" i="3"/>
  <c r="BG178" i="3"/>
  <c r="P178" i="3"/>
  <c r="T178" i="3"/>
  <c r="X178" i="3"/>
  <c r="AB178" i="3"/>
  <c r="AF178" i="3"/>
  <c r="AJ178" i="3"/>
  <c r="AN178" i="3"/>
  <c r="AR178" i="3"/>
  <c r="AV178" i="3"/>
  <c r="AZ178" i="3"/>
  <c r="BD178" i="3"/>
  <c r="BH178" i="3"/>
  <c r="M178" i="3"/>
  <c r="Q178" i="3"/>
  <c r="U178" i="3"/>
  <c r="Y178" i="3"/>
  <c r="AC178" i="3"/>
  <c r="AG178" i="3"/>
  <c r="AK178" i="3"/>
  <c r="AO178" i="3"/>
  <c r="AS178" i="3"/>
  <c r="AW178" i="3"/>
  <c r="BA178" i="3"/>
  <c r="BE178" i="3"/>
  <c r="BI178" i="3"/>
  <c r="P194" i="3"/>
  <c r="T194" i="3"/>
  <c r="X194" i="3"/>
  <c r="AB194" i="3"/>
  <c r="AF194" i="3"/>
  <c r="AJ194" i="3"/>
  <c r="AN194" i="3"/>
  <c r="AR194" i="3"/>
  <c r="AV194" i="3"/>
  <c r="AZ194" i="3"/>
  <c r="BD194" i="3"/>
  <c r="BH194" i="3"/>
  <c r="M194" i="3"/>
  <c r="Q194" i="3"/>
  <c r="U194" i="3"/>
  <c r="Y194" i="3"/>
  <c r="AC194" i="3"/>
  <c r="AG194" i="3"/>
  <c r="AK194" i="3"/>
  <c r="AO194" i="3"/>
  <c r="AS194" i="3"/>
  <c r="AW194" i="3"/>
  <c r="BA194" i="3"/>
  <c r="BE194" i="3"/>
  <c r="BI194" i="3"/>
  <c r="N194" i="3"/>
  <c r="R194" i="3"/>
  <c r="V194" i="3"/>
  <c r="Z194" i="3"/>
  <c r="AD194" i="3"/>
  <c r="AH194" i="3"/>
  <c r="AL194" i="3"/>
  <c r="AP194" i="3"/>
  <c r="AT194" i="3"/>
  <c r="AX194" i="3"/>
  <c r="BB194" i="3"/>
  <c r="BF194" i="3"/>
  <c r="O194" i="3"/>
  <c r="S194" i="3"/>
  <c r="W194" i="3"/>
  <c r="AA194" i="3"/>
  <c r="AE194" i="3"/>
  <c r="AI194" i="3"/>
  <c r="AM194" i="3"/>
  <c r="AQ194" i="3"/>
  <c r="AU194" i="3"/>
  <c r="AY194" i="3"/>
  <c r="BC194" i="3"/>
  <c r="BG194" i="3"/>
  <c r="R258" i="3"/>
  <c r="P258" i="3"/>
  <c r="M258" i="3"/>
  <c r="AC258" i="3"/>
  <c r="AN258" i="3"/>
  <c r="BD258" i="3"/>
  <c r="AK258" i="3"/>
  <c r="BA258" i="3"/>
  <c r="AH258" i="3"/>
  <c r="AX258" i="3"/>
  <c r="AE258" i="3"/>
  <c r="AU258" i="3"/>
  <c r="V258" i="3"/>
  <c r="T258" i="3"/>
  <c r="Q258" i="3"/>
  <c r="S258" i="3"/>
  <c r="AR258" i="3"/>
  <c r="BH258" i="3"/>
  <c r="AO258" i="3"/>
  <c r="BE258" i="3"/>
  <c r="AL258" i="3"/>
  <c r="BB258" i="3"/>
  <c r="AI258" i="3"/>
  <c r="AY258" i="3"/>
  <c r="Z258" i="3"/>
  <c r="X258" i="3"/>
  <c r="U258" i="3"/>
  <c r="AF258" i="3"/>
  <c r="AV258" i="3"/>
  <c r="W258" i="3"/>
  <c r="AS258" i="3"/>
  <c r="BI258" i="3"/>
  <c r="AP258" i="3"/>
  <c r="BF258" i="3"/>
  <c r="AM258" i="3"/>
  <c r="BC258" i="3"/>
  <c r="N258" i="3"/>
  <c r="AD258" i="3"/>
  <c r="AB258" i="3"/>
  <c r="Y258" i="3"/>
  <c r="AJ258" i="3"/>
  <c r="AZ258" i="3"/>
  <c r="AG258" i="3"/>
  <c r="AW258" i="3"/>
  <c r="AA258" i="3"/>
  <c r="AT258" i="3"/>
  <c r="O258" i="3"/>
  <c r="AQ258" i="3"/>
  <c r="BG258" i="3"/>
  <c r="N235" i="3"/>
  <c r="R235" i="3"/>
  <c r="V235" i="3"/>
  <c r="Z235" i="3"/>
  <c r="AD235" i="3"/>
  <c r="AH235" i="3"/>
  <c r="AL235" i="3"/>
  <c r="AP235" i="3"/>
  <c r="AT235" i="3"/>
  <c r="AX235" i="3"/>
  <c r="BB235" i="3"/>
  <c r="BF235" i="3"/>
  <c r="O235" i="3"/>
  <c r="S235" i="3"/>
  <c r="W235" i="3"/>
  <c r="AA235" i="3"/>
  <c r="AE235" i="3"/>
  <c r="AI235" i="3"/>
  <c r="AM235" i="3"/>
  <c r="AQ235" i="3"/>
  <c r="AU235" i="3"/>
  <c r="AY235" i="3"/>
  <c r="BC235" i="3"/>
  <c r="BG235" i="3"/>
  <c r="P235" i="3"/>
  <c r="T235" i="3"/>
  <c r="X235" i="3"/>
  <c r="AB235" i="3"/>
  <c r="AF235" i="3"/>
  <c r="AJ235" i="3"/>
  <c r="AN235" i="3"/>
  <c r="AR235" i="3"/>
  <c r="AV235" i="3"/>
  <c r="AZ235" i="3"/>
  <c r="BD235" i="3"/>
  <c r="BH235" i="3"/>
  <c r="M235" i="3"/>
  <c r="Q235" i="3"/>
  <c r="U235" i="3"/>
  <c r="Y235" i="3"/>
  <c r="AC235" i="3"/>
  <c r="AG235" i="3"/>
  <c r="AK235" i="3"/>
  <c r="AO235" i="3"/>
  <c r="AS235" i="3"/>
  <c r="AW235" i="3"/>
  <c r="BA235" i="3"/>
  <c r="BE235" i="3"/>
  <c r="BI235" i="3"/>
  <c r="O239" i="3"/>
  <c r="S239" i="3"/>
  <c r="W239" i="3"/>
  <c r="AA239" i="3"/>
  <c r="AE239" i="3"/>
  <c r="AI239" i="3"/>
  <c r="AM239" i="3"/>
  <c r="AQ239" i="3"/>
  <c r="AU239" i="3"/>
  <c r="AY239" i="3"/>
  <c r="BC239" i="3"/>
  <c r="BG239" i="3"/>
  <c r="P239" i="3"/>
  <c r="T239" i="3"/>
  <c r="X239" i="3"/>
  <c r="AB239" i="3"/>
  <c r="AF239" i="3"/>
  <c r="AJ239" i="3"/>
  <c r="AN239" i="3"/>
  <c r="AR239" i="3"/>
  <c r="AV239" i="3"/>
  <c r="AZ239" i="3"/>
  <c r="BD239" i="3"/>
  <c r="BH239" i="3"/>
  <c r="M239" i="3"/>
  <c r="Q239" i="3"/>
  <c r="U239" i="3"/>
  <c r="Y239" i="3"/>
  <c r="AC239" i="3"/>
  <c r="AG239" i="3"/>
  <c r="AK239" i="3"/>
  <c r="AO239" i="3"/>
  <c r="AS239" i="3"/>
  <c r="AW239" i="3"/>
  <c r="BA239" i="3"/>
  <c r="BE239" i="3"/>
  <c r="BI239" i="3"/>
  <c r="N239" i="3"/>
  <c r="R239" i="3"/>
  <c r="V239" i="3"/>
  <c r="Z239" i="3"/>
  <c r="AD239" i="3"/>
  <c r="AH239" i="3"/>
  <c r="AL239" i="3"/>
  <c r="AP239" i="3"/>
  <c r="AT239" i="3"/>
  <c r="AX239" i="3"/>
  <c r="BB239" i="3"/>
  <c r="BF239" i="3"/>
  <c r="M243" i="3"/>
  <c r="Q243" i="3"/>
  <c r="U243" i="3"/>
  <c r="Y243" i="3"/>
  <c r="AC243" i="3"/>
  <c r="AG243" i="3"/>
  <c r="AK243" i="3"/>
  <c r="AO243" i="3"/>
  <c r="AS243" i="3"/>
  <c r="AW243" i="3"/>
  <c r="BA243" i="3"/>
  <c r="BE243" i="3"/>
  <c r="BI243" i="3"/>
  <c r="N243" i="3"/>
  <c r="R243" i="3"/>
  <c r="V243" i="3"/>
  <c r="Z243" i="3"/>
  <c r="AD243" i="3"/>
  <c r="AH243" i="3"/>
  <c r="AL243" i="3"/>
  <c r="AP243" i="3"/>
  <c r="AT243" i="3"/>
  <c r="AX243" i="3"/>
  <c r="BB243" i="3"/>
  <c r="BF243" i="3"/>
  <c r="O243" i="3"/>
  <c r="S243" i="3"/>
  <c r="W243" i="3"/>
  <c r="AA243" i="3"/>
  <c r="AE243" i="3"/>
  <c r="AI243" i="3"/>
  <c r="AM243" i="3"/>
  <c r="AQ243" i="3"/>
  <c r="AU243" i="3"/>
  <c r="AY243" i="3"/>
  <c r="BC243" i="3"/>
  <c r="BG243" i="3"/>
  <c r="P243" i="3"/>
  <c r="T243" i="3"/>
  <c r="X243" i="3"/>
  <c r="AB243" i="3"/>
  <c r="AF243" i="3"/>
  <c r="AJ243" i="3"/>
  <c r="AN243" i="3"/>
  <c r="AR243" i="3"/>
  <c r="AV243" i="3"/>
  <c r="AZ243" i="3"/>
  <c r="BD243" i="3"/>
  <c r="BH243" i="3"/>
  <c r="M247" i="3"/>
  <c r="Q247" i="3"/>
  <c r="U247" i="3"/>
  <c r="Y247" i="3"/>
  <c r="AC247" i="3"/>
  <c r="AG247" i="3"/>
  <c r="AK247" i="3"/>
  <c r="AO247" i="3"/>
  <c r="AS247" i="3"/>
  <c r="AW247" i="3"/>
  <c r="BA247" i="3"/>
  <c r="BE247" i="3"/>
  <c r="BI247" i="3"/>
  <c r="N247" i="3"/>
  <c r="R247" i="3"/>
  <c r="V247" i="3"/>
  <c r="Z247" i="3"/>
  <c r="AD247" i="3"/>
  <c r="AH247" i="3"/>
  <c r="AL247" i="3"/>
  <c r="AP247" i="3"/>
  <c r="AT247" i="3"/>
  <c r="AX247" i="3"/>
  <c r="BB247" i="3"/>
  <c r="BF247" i="3"/>
  <c r="O247" i="3"/>
  <c r="S247" i="3"/>
  <c r="W247" i="3"/>
  <c r="AA247" i="3"/>
  <c r="AE247" i="3"/>
  <c r="AI247" i="3"/>
  <c r="AM247" i="3"/>
  <c r="AQ247" i="3"/>
  <c r="AU247" i="3"/>
  <c r="AY247" i="3"/>
  <c r="BC247" i="3"/>
  <c r="BG247" i="3"/>
  <c r="P247" i="3"/>
  <c r="T247" i="3"/>
  <c r="X247" i="3"/>
  <c r="AB247" i="3"/>
  <c r="AF247" i="3"/>
  <c r="AJ247" i="3"/>
  <c r="AN247" i="3"/>
  <c r="AR247" i="3"/>
  <c r="AV247" i="3"/>
  <c r="AZ247" i="3"/>
  <c r="BD247" i="3"/>
  <c r="BH247" i="3"/>
  <c r="M251" i="3"/>
  <c r="Q251" i="3"/>
  <c r="U251" i="3"/>
  <c r="Y251" i="3"/>
  <c r="AC251" i="3"/>
  <c r="AG251" i="3"/>
  <c r="AK251" i="3"/>
  <c r="AO251" i="3"/>
  <c r="AS251" i="3"/>
  <c r="AW251" i="3"/>
  <c r="BA251" i="3"/>
  <c r="BE251" i="3"/>
  <c r="BI251" i="3"/>
  <c r="N251" i="3"/>
  <c r="R251" i="3"/>
  <c r="V251" i="3"/>
  <c r="Z251" i="3"/>
  <c r="AD251" i="3"/>
  <c r="AH251" i="3"/>
  <c r="AL251" i="3"/>
  <c r="AP251" i="3"/>
  <c r="AT251" i="3"/>
  <c r="AX251" i="3"/>
  <c r="BB251" i="3"/>
  <c r="BF251" i="3"/>
  <c r="O251" i="3"/>
  <c r="S251" i="3"/>
  <c r="W251" i="3"/>
  <c r="AA251" i="3"/>
  <c r="AE251" i="3"/>
  <c r="AI251" i="3"/>
  <c r="AM251" i="3"/>
  <c r="AQ251" i="3"/>
  <c r="AU251" i="3"/>
  <c r="AY251" i="3"/>
  <c r="BC251" i="3"/>
  <c r="BG251" i="3"/>
  <c r="P251" i="3"/>
  <c r="T251" i="3"/>
  <c r="X251" i="3"/>
  <c r="AB251" i="3"/>
  <c r="AF251" i="3"/>
  <c r="AJ251" i="3"/>
  <c r="AN251" i="3"/>
  <c r="AR251" i="3"/>
  <c r="AV251" i="3"/>
  <c r="AZ251" i="3"/>
  <c r="BD251" i="3"/>
  <c r="BH251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N255" i="3"/>
  <c r="R255" i="3"/>
  <c r="V255" i="3"/>
  <c r="Z255" i="3"/>
  <c r="AD255" i="3"/>
  <c r="AH255" i="3"/>
  <c r="AL255" i="3"/>
  <c r="AP255" i="3"/>
  <c r="AT255" i="3"/>
  <c r="AX255" i="3"/>
  <c r="BB255" i="3"/>
  <c r="BF255" i="3"/>
  <c r="O255" i="3"/>
  <c r="S255" i="3"/>
  <c r="W255" i="3"/>
  <c r="AA255" i="3"/>
  <c r="AE255" i="3"/>
  <c r="AI255" i="3"/>
  <c r="AM255" i="3"/>
  <c r="AQ255" i="3"/>
  <c r="AU255" i="3"/>
  <c r="AY255" i="3"/>
  <c r="BC255" i="3"/>
  <c r="BG255" i="3"/>
  <c r="P255" i="3"/>
  <c r="T255" i="3"/>
  <c r="X255" i="3"/>
  <c r="AB255" i="3"/>
  <c r="AF255" i="3"/>
  <c r="AJ255" i="3"/>
  <c r="AN255" i="3"/>
  <c r="AR255" i="3"/>
  <c r="AV255" i="3"/>
  <c r="AZ255" i="3"/>
  <c r="BD255" i="3"/>
  <c r="BH255" i="3"/>
  <c r="BL116" i="3"/>
  <c r="BK116" i="3"/>
  <c r="BK118" i="3"/>
  <c r="BL118" i="3"/>
  <c r="BK125" i="3"/>
  <c r="BM125" i="3"/>
  <c r="BJ127" i="3"/>
  <c r="BM127" i="3"/>
  <c r="M180" i="3"/>
  <c r="Q180" i="3"/>
  <c r="U180" i="3"/>
  <c r="Y180" i="3"/>
  <c r="AC180" i="3"/>
  <c r="AG180" i="3"/>
  <c r="AK180" i="3"/>
  <c r="AO180" i="3"/>
  <c r="AS180" i="3"/>
  <c r="AW180" i="3"/>
  <c r="BA180" i="3"/>
  <c r="BE180" i="3"/>
  <c r="BI180" i="3"/>
  <c r="N180" i="3"/>
  <c r="R180" i="3"/>
  <c r="V180" i="3"/>
  <c r="Z180" i="3"/>
  <c r="AD180" i="3"/>
  <c r="AH180" i="3"/>
  <c r="AL180" i="3"/>
  <c r="AP180" i="3"/>
  <c r="AT180" i="3"/>
  <c r="AX180" i="3"/>
  <c r="BB180" i="3"/>
  <c r="BF180" i="3"/>
  <c r="O180" i="3"/>
  <c r="S180" i="3"/>
  <c r="W180" i="3"/>
  <c r="AA180" i="3"/>
  <c r="AE180" i="3"/>
  <c r="AI180" i="3"/>
  <c r="AM180" i="3"/>
  <c r="AQ180" i="3"/>
  <c r="AU180" i="3"/>
  <c r="AY180" i="3"/>
  <c r="BC180" i="3"/>
  <c r="BG180" i="3"/>
  <c r="P180" i="3"/>
  <c r="T180" i="3"/>
  <c r="X180" i="3"/>
  <c r="AB180" i="3"/>
  <c r="AF180" i="3"/>
  <c r="AJ180" i="3"/>
  <c r="AN180" i="3"/>
  <c r="AR180" i="3"/>
  <c r="AV180" i="3"/>
  <c r="AZ180" i="3"/>
  <c r="BD180" i="3"/>
  <c r="BH180" i="3"/>
  <c r="M196" i="3"/>
  <c r="Q196" i="3"/>
  <c r="U196" i="3"/>
  <c r="Y196" i="3"/>
  <c r="AC196" i="3"/>
  <c r="AG196" i="3"/>
  <c r="AK196" i="3"/>
  <c r="AO196" i="3"/>
  <c r="AS196" i="3"/>
  <c r="AW196" i="3"/>
  <c r="BA196" i="3"/>
  <c r="BE196" i="3"/>
  <c r="BI196" i="3"/>
  <c r="N196" i="3"/>
  <c r="R196" i="3"/>
  <c r="V196" i="3"/>
  <c r="Z196" i="3"/>
  <c r="AD196" i="3"/>
  <c r="AH196" i="3"/>
  <c r="AL196" i="3"/>
  <c r="AP196" i="3"/>
  <c r="AT196" i="3"/>
  <c r="AX196" i="3"/>
  <c r="BB196" i="3"/>
  <c r="BF196" i="3"/>
  <c r="O196" i="3"/>
  <c r="S196" i="3"/>
  <c r="W196" i="3"/>
  <c r="AA196" i="3"/>
  <c r="AE196" i="3"/>
  <c r="AI196" i="3"/>
  <c r="AM196" i="3"/>
  <c r="AQ196" i="3"/>
  <c r="AU196" i="3"/>
  <c r="AY196" i="3"/>
  <c r="BC196" i="3"/>
  <c r="BG196" i="3"/>
  <c r="P196" i="3"/>
  <c r="T196" i="3"/>
  <c r="X196" i="3"/>
  <c r="AB196" i="3"/>
  <c r="AF196" i="3"/>
  <c r="AJ196" i="3"/>
  <c r="AN196" i="3"/>
  <c r="AR196" i="3"/>
  <c r="AV196" i="3"/>
  <c r="AZ196" i="3"/>
  <c r="BD196" i="3"/>
  <c r="BH196" i="3"/>
  <c r="N191" i="3"/>
  <c r="R191" i="3"/>
  <c r="V191" i="3"/>
  <c r="Z191" i="3"/>
  <c r="AD191" i="3"/>
  <c r="AH191" i="3"/>
  <c r="AL191" i="3"/>
  <c r="AP191" i="3"/>
  <c r="AT191" i="3"/>
  <c r="AX191" i="3"/>
  <c r="BB191" i="3"/>
  <c r="BF191" i="3"/>
  <c r="O191" i="3"/>
  <c r="S191" i="3"/>
  <c r="W191" i="3"/>
  <c r="AA191" i="3"/>
  <c r="AE191" i="3"/>
  <c r="AI191" i="3"/>
  <c r="AM191" i="3"/>
  <c r="AQ191" i="3"/>
  <c r="AU191" i="3"/>
  <c r="AY191" i="3"/>
  <c r="BC191" i="3"/>
  <c r="BG191" i="3"/>
  <c r="P191" i="3"/>
  <c r="T191" i="3"/>
  <c r="X191" i="3"/>
  <c r="AB191" i="3"/>
  <c r="AF191" i="3"/>
  <c r="AJ191" i="3"/>
  <c r="AN191" i="3"/>
  <c r="AR191" i="3"/>
  <c r="AV191" i="3"/>
  <c r="AZ191" i="3"/>
  <c r="BD191" i="3"/>
  <c r="BH191" i="3"/>
  <c r="M191" i="3"/>
  <c r="Q191" i="3"/>
  <c r="U191" i="3"/>
  <c r="Y191" i="3"/>
  <c r="AC191" i="3"/>
  <c r="AG191" i="3"/>
  <c r="AK191" i="3"/>
  <c r="AO191" i="3"/>
  <c r="AS191" i="3"/>
  <c r="AW191" i="3"/>
  <c r="BA191" i="3"/>
  <c r="BE191" i="3"/>
  <c r="BI191" i="3"/>
  <c r="M182" i="3"/>
  <c r="Q182" i="3"/>
  <c r="U182" i="3"/>
  <c r="Y182" i="3"/>
  <c r="AC182" i="3"/>
  <c r="AG182" i="3"/>
  <c r="AK182" i="3"/>
  <c r="AO182" i="3"/>
  <c r="AS182" i="3"/>
  <c r="AW182" i="3"/>
  <c r="BA182" i="3"/>
  <c r="BE182" i="3"/>
  <c r="BI182" i="3"/>
  <c r="N182" i="3"/>
  <c r="R182" i="3"/>
  <c r="V182" i="3"/>
  <c r="Z182" i="3"/>
  <c r="AD182" i="3"/>
  <c r="AH182" i="3"/>
  <c r="AL182" i="3"/>
  <c r="AP182" i="3"/>
  <c r="AT182" i="3"/>
  <c r="AX182" i="3"/>
  <c r="BB182" i="3"/>
  <c r="BF182" i="3"/>
  <c r="O182" i="3"/>
  <c r="S182" i="3"/>
  <c r="W182" i="3"/>
  <c r="AA182" i="3"/>
  <c r="AE182" i="3"/>
  <c r="AI182" i="3"/>
  <c r="AM182" i="3"/>
  <c r="AQ182" i="3"/>
  <c r="AU182" i="3"/>
  <c r="AY182" i="3"/>
  <c r="BC182" i="3"/>
  <c r="BG182" i="3"/>
  <c r="P182" i="3"/>
  <c r="T182" i="3"/>
  <c r="X182" i="3"/>
  <c r="AB182" i="3"/>
  <c r="AF182" i="3"/>
  <c r="AJ182" i="3"/>
  <c r="AN182" i="3"/>
  <c r="AR182" i="3"/>
  <c r="AV182" i="3"/>
  <c r="AZ182" i="3"/>
  <c r="BD182" i="3"/>
  <c r="BH182" i="3"/>
  <c r="BA260" i="3"/>
  <c r="AK260" i="3"/>
  <c r="U260" i="3"/>
  <c r="BH260" i="3"/>
  <c r="AR260" i="3"/>
  <c r="AB260" i="3"/>
  <c r="BG260" i="3"/>
  <c r="AQ260" i="3"/>
  <c r="AA260" i="3"/>
  <c r="BF260" i="3"/>
  <c r="AP260" i="3"/>
  <c r="Z260" i="3"/>
  <c r="AW260" i="3"/>
  <c r="AG260" i="3"/>
  <c r="Q260" i="3"/>
  <c r="BD260" i="3"/>
  <c r="AN260" i="3"/>
  <c r="X260" i="3"/>
  <c r="BC260" i="3"/>
  <c r="AM260" i="3"/>
  <c r="W260" i="3"/>
  <c r="BB260" i="3"/>
  <c r="AL260" i="3"/>
  <c r="V260" i="3"/>
  <c r="N260" i="3"/>
  <c r="BI260" i="3"/>
  <c r="AS260" i="3"/>
  <c r="AC260" i="3"/>
  <c r="M260" i="3"/>
  <c r="AZ260" i="3"/>
  <c r="AJ260" i="3"/>
  <c r="T260" i="3"/>
  <c r="AY260" i="3"/>
  <c r="AI260" i="3"/>
  <c r="S260" i="3"/>
  <c r="BE260" i="3"/>
  <c r="AO260" i="3"/>
  <c r="Y260" i="3"/>
  <c r="AV260" i="3"/>
  <c r="AF260" i="3"/>
  <c r="P260" i="3"/>
  <c r="AU260" i="3"/>
  <c r="AE260" i="3"/>
  <c r="O260" i="3"/>
  <c r="AT260" i="3"/>
  <c r="AD260" i="3"/>
  <c r="M236" i="3"/>
  <c r="Q236" i="3"/>
  <c r="U236" i="3"/>
  <c r="Y236" i="3"/>
  <c r="AC236" i="3"/>
  <c r="AG236" i="3"/>
  <c r="AK236" i="3"/>
  <c r="AO236" i="3"/>
  <c r="AS236" i="3"/>
  <c r="AW236" i="3"/>
  <c r="BA236" i="3"/>
  <c r="BE236" i="3"/>
  <c r="BI236" i="3"/>
  <c r="N236" i="3"/>
  <c r="R236" i="3"/>
  <c r="V236" i="3"/>
  <c r="Z236" i="3"/>
  <c r="AD236" i="3"/>
  <c r="AH236" i="3"/>
  <c r="AL236" i="3"/>
  <c r="AP236" i="3"/>
  <c r="AT236" i="3"/>
  <c r="AX236" i="3"/>
  <c r="BB236" i="3"/>
  <c r="BF236" i="3"/>
  <c r="O236" i="3"/>
  <c r="S236" i="3"/>
  <c r="W236" i="3"/>
  <c r="AA236" i="3"/>
  <c r="AE236" i="3"/>
  <c r="AI236" i="3"/>
  <c r="AM236" i="3"/>
  <c r="AQ236" i="3"/>
  <c r="AU236" i="3"/>
  <c r="AY236" i="3"/>
  <c r="BC236" i="3"/>
  <c r="BG236" i="3"/>
  <c r="P236" i="3"/>
  <c r="T236" i="3"/>
  <c r="X236" i="3"/>
  <c r="AB236" i="3"/>
  <c r="AF236" i="3"/>
  <c r="AJ236" i="3"/>
  <c r="AN236" i="3"/>
  <c r="AR236" i="3"/>
  <c r="AV236" i="3"/>
  <c r="AZ236" i="3"/>
  <c r="BD236" i="3"/>
  <c r="BH236" i="3"/>
  <c r="M240" i="3"/>
  <c r="Q240" i="3"/>
  <c r="U240" i="3"/>
  <c r="Y240" i="3"/>
  <c r="AC240" i="3"/>
  <c r="AG240" i="3"/>
  <c r="AK240" i="3"/>
  <c r="AO240" i="3"/>
  <c r="AS240" i="3"/>
  <c r="AW240" i="3"/>
  <c r="BA240" i="3"/>
  <c r="BE240" i="3"/>
  <c r="BI240" i="3"/>
  <c r="N240" i="3"/>
  <c r="R240" i="3"/>
  <c r="V240" i="3"/>
  <c r="Z240" i="3"/>
  <c r="AD240" i="3"/>
  <c r="AH240" i="3"/>
  <c r="AL240" i="3"/>
  <c r="AP240" i="3"/>
  <c r="AT240" i="3"/>
  <c r="AX240" i="3"/>
  <c r="BB240" i="3"/>
  <c r="BF240" i="3"/>
  <c r="O240" i="3"/>
  <c r="S240" i="3"/>
  <c r="W240" i="3"/>
  <c r="AA240" i="3"/>
  <c r="AE240" i="3"/>
  <c r="AI240" i="3"/>
  <c r="AM240" i="3"/>
  <c r="AQ240" i="3"/>
  <c r="AU240" i="3"/>
  <c r="AY240" i="3"/>
  <c r="BC240" i="3"/>
  <c r="BG240" i="3"/>
  <c r="P240" i="3"/>
  <c r="T240" i="3"/>
  <c r="X240" i="3"/>
  <c r="AB240" i="3"/>
  <c r="AF240" i="3"/>
  <c r="AJ240" i="3"/>
  <c r="AN240" i="3"/>
  <c r="AR240" i="3"/>
  <c r="AV240" i="3"/>
  <c r="AZ240" i="3"/>
  <c r="BD240" i="3"/>
  <c r="BH240" i="3"/>
  <c r="P244" i="3"/>
  <c r="T244" i="3"/>
  <c r="X244" i="3"/>
  <c r="AB244" i="3"/>
  <c r="AF244" i="3"/>
  <c r="AJ244" i="3"/>
  <c r="AN244" i="3"/>
  <c r="AR244" i="3"/>
  <c r="AV244" i="3"/>
  <c r="AZ244" i="3"/>
  <c r="BD244" i="3"/>
  <c r="BH244" i="3"/>
  <c r="M244" i="3"/>
  <c r="Q244" i="3"/>
  <c r="U244" i="3"/>
  <c r="Y244" i="3"/>
  <c r="AC244" i="3"/>
  <c r="AG244" i="3"/>
  <c r="AK244" i="3"/>
  <c r="AO244" i="3"/>
  <c r="AS244" i="3"/>
  <c r="AW244" i="3"/>
  <c r="BA244" i="3"/>
  <c r="BE244" i="3"/>
  <c r="BI244" i="3"/>
  <c r="N244" i="3"/>
  <c r="R244" i="3"/>
  <c r="V244" i="3"/>
  <c r="Z244" i="3"/>
  <c r="AD244" i="3"/>
  <c r="AH244" i="3"/>
  <c r="AL244" i="3"/>
  <c r="AP244" i="3"/>
  <c r="AT244" i="3"/>
  <c r="AX244" i="3"/>
  <c r="BB244" i="3"/>
  <c r="BF244" i="3"/>
  <c r="O244" i="3"/>
  <c r="S244" i="3"/>
  <c r="W244" i="3"/>
  <c r="AA244" i="3"/>
  <c r="AE244" i="3"/>
  <c r="AI244" i="3"/>
  <c r="AM244" i="3"/>
  <c r="AQ244" i="3"/>
  <c r="AU244" i="3"/>
  <c r="AY244" i="3"/>
  <c r="BC244" i="3"/>
  <c r="BG244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N248" i="3"/>
  <c r="R248" i="3"/>
  <c r="V248" i="3"/>
  <c r="Z248" i="3"/>
  <c r="AD248" i="3"/>
  <c r="AH248" i="3"/>
  <c r="AL248" i="3"/>
  <c r="AP248" i="3"/>
  <c r="AT248" i="3"/>
  <c r="AX248" i="3"/>
  <c r="BB248" i="3"/>
  <c r="BF248" i="3"/>
  <c r="O248" i="3"/>
  <c r="S248" i="3"/>
  <c r="W248" i="3"/>
  <c r="AA248" i="3"/>
  <c r="AE248" i="3"/>
  <c r="AI248" i="3"/>
  <c r="AM248" i="3"/>
  <c r="AQ248" i="3"/>
  <c r="AU248" i="3"/>
  <c r="AY248" i="3"/>
  <c r="BC248" i="3"/>
  <c r="BG248" i="3"/>
  <c r="AB262" i="3"/>
  <c r="AR262" i="3"/>
  <c r="BH262" i="3"/>
  <c r="Y262" i="3"/>
  <c r="AO262" i="3"/>
  <c r="BE262" i="3"/>
  <c r="V262" i="3"/>
  <c r="AL262" i="3"/>
  <c r="BB262" i="3"/>
  <c r="W262" i="3"/>
  <c r="AM262" i="3"/>
  <c r="BC262" i="3"/>
  <c r="P262" i="3"/>
  <c r="AF262" i="3"/>
  <c r="AV262" i="3"/>
  <c r="M262" i="3"/>
  <c r="AC262" i="3"/>
  <c r="AS262" i="3"/>
  <c r="BI262" i="3"/>
  <c r="Z262" i="3"/>
  <c r="AP262" i="3"/>
  <c r="BF262" i="3"/>
  <c r="AA262" i="3"/>
  <c r="AQ262" i="3"/>
  <c r="BG262" i="3"/>
  <c r="T262" i="3"/>
  <c r="AJ262" i="3"/>
  <c r="AZ262" i="3"/>
  <c r="Q262" i="3"/>
  <c r="AG262" i="3"/>
  <c r="AW262" i="3"/>
  <c r="N262" i="3"/>
  <c r="AD262" i="3"/>
  <c r="AT262" i="3"/>
  <c r="O262" i="3"/>
  <c r="AE262" i="3"/>
  <c r="AU262" i="3"/>
  <c r="X262" i="3"/>
  <c r="AN262" i="3"/>
  <c r="BD262" i="3"/>
  <c r="U262" i="3"/>
  <c r="AK262" i="3"/>
  <c r="BA262" i="3"/>
  <c r="R262" i="3"/>
  <c r="AH262" i="3"/>
  <c r="AX262" i="3"/>
  <c r="S262" i="3"/>
  <c r="AI262" i="3"/>
  <c r="AY262" i="3"/>
  <c r="AH260" i="3"/>
  <c r="L68" i="3"/>
  <c r="AX260" i="3"/>
  <c r="BK127" i="3"/>
  <c r="BN116" i="3"/>
  <c r="BL125" i="3"/>
  <c r="BK132" i="3"/>
  <c r="BJ132" i="3"/>
  <c r="BJ148" i="3"/>
  <c r="BM148" i="3"/>
  <c r="BK159" i="3"/>
  <c r="BJ164" i="3"/>
  <c r="BM200" i="3"/>
  <c r="P252" i="3"/>
  <c r="T252" i="3"/>
  <c r="X252" i="3"/>
  <c r="AB252" i="3"/>
  <c r="AF252" i="3"/>
  <c r="AJ252" i="3"/>
  <c r="AN252" i="3"/>
  <c r="AR252" i="3"/>
  <c r="AV252" i="3"/>
  <c r="AZ252" i="3"/>
  <c r="BD252" i="3"/>
  <c r="BH252" i="3"/>
  <c r="M252" i="3"/>
  <c r="Q252" i="3"/>
  <c r="U252" i="3"/>
  <c r="Y252" i="3"/>
  <c r="AC252" i="3"/>
  <c r="AG252" i="3"/>
  <c r="AK252" i="3"/>
  <c r="AO252" i="3"/>
  <c r="AS252" i="3"/>
  <c r="AW252" i="3"/>
  <c r="BA252" i="3"/>
  <c r="BE252" i="3"/>
  <c r="BI252" i="3"/>
  <c r="N252" i="3"/>
  <c r="R252" i="3"/>
  <c r="V252" i="3"/>
  <c r="Z252" i="3"/>
  <c r="AD252" i="3"/>
  <c r="AH252" i="3"/>
  <c r="AL252" i="3"/>
  <c r="AP252" i="3"/>
  <c r="AT252" i="3"/>
  <c r="AX252" i="3"/>
  <c r="BB252" i="3"/>
  <c r="BF252" i="3"/>
  <c r="O252" i="3"/>
  <c r="S252" i="3"/>
  <c r="W252" i="3"/>
  <c r="AA252" i="3"/>
  <c r="AE252" i="3"/>
  <c r="AI252" i="3"/>
  <c r="AM252" i="3"/>
  <c r="AQ252" i="3"/>
  <c r="AU252" i="3"/>
  <c r="AY252" i="3"/>
  <c r="BC252" i="3"/>
  <c r="BG252" i="3"/>
  <c r="P256" i="3"/>
  <c r="T256" i="3"/>
  <c r="X256" i="3"/>
  <c r="AB256" i="3"/>
  <c r="AF256" i="3"/>
  <c r="AJ256" i="3"/>
  <c r="AN256" i="3"/>
  <c r="AR256" i="3"/>
  <c r="AV256" i="3"/>
  <c r="AZ256" i="3"/>
  <c r="BD256" i="3"/>
  <c r="BH256" i="3"/>
  <c r="M256" i="3"/>
  <c r="Q256" i="3"/>
  <c r="U256" i="3"/>
  <c r="Y256" i="3"/>
  <c r="AC256" i="3"/>
  <c r="AG256" i="3"/>
  <c r="AK256" i="3"/>
  <c r="AO256" i="3"/>
  <c r="AS256" i="3"/>
  <c r="AW256" i="3"/>
  <c r="BA256" i="3"/>
  <c r="BE256" i="3"/>
  <c r="BI256" i="3"/>
  <c r="N256" i="3"/>
  <c r="R256" i="3"/>
  <c r="V256" i="3"/>
  <c r="Z256" i="3"/>
  <c r="AD256" i="3"/>
  <c r="AH256" i="3"/>
  <c r="AL256" i="3"/>
  <c r="AP256" i="3"/>
  <c r="AT256" i="3"/>
  <c r="AX256" i="3"/>
  <c r="BB256" i="3"/>
  <c r="BF256" i="3"/>
  <c r="O256" i="3"/>
  <c r="S256" i="3"/>
  <c r="W256" i="3"/>
  <c r="AA256" i="3"/>
  <c r="AE256" i="3"/>
  <c r="AI256" i="3"/>
  <c r="AM256" i="3"/>
  <c r="AQ256" i="3"/>
  <c r="AU256" i="3"/>
  <c r="AY256" i="3"/>
  <c r="BC256" i="3"/>
  <c r="BG256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O120" i="3"/>
  <c r="S120" i="3"/>
  <c r="W120" i="3"/>
  <c r="AA120" i="3"/>
  <c r="AE120" i="3"/>
  <c r="AI120" i="3"/>
  <c r="AM120" i="3"/>
  <c r="AQ120" i="3"/>
  <c r="AU120" i="3"/>
  <c r="AY120" i="3"/>
  <c r="BC120" i="3"/>
  <c r="BG120" i="3"/>
  <c r="P120" i="3"/>
  <c r="T120" i="3"/>
  <c r="X120" i="3"/>
  <c r="AB120" i="3"/>
  <c r="AF120" i="3"/>
  <c r="AJ120" i="3"/>
  <c r="AN120" i="3"/>
  <c r="AR120" i="3"/>
  <c r="AV120" i="3"/>
  <c r="AZ120" i="3"/>
  <c r="BD120" i="3"/>
  <c r="BH120" i="3"/>
  <c r="M120" i="3"/>
  <c r="Q120" i="3"/>
  <c r="U120" i="3"/>
  <c r="Y120" i="3"/>
  <c r="AC120" i="3"/>
  <c r="AG120" i="3"/>
  <c r="AK120" i="3"/>
  <c r="AO120" i="3"/>
  <c r="AS120" i="3"/>
  <c r="AW120" i="3"/>
  <c r="BA120" i="3"/>
  <c r="BE120" i="3"/>
  <c r="BI120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O129" i="3"/>
  <c r="S129" i="3"/>
  <c r="W129" i="3"/>
  <c r="AA129" i="3"/>
  <c r="AE129" i="3"/>
  <c r="AI129" i="3"/>
  <c r="AM129" i="3"/>
  <c r="AQ129" i="3"/>
  <c r="AU129" i="3"/>
  <c r="AY129" i="3"/>
  <c r="BC129" i="3"/>
  <c r="BG129" i="3"/>
  <c r="P129" i="3"/>
  <c r="T129" i="3"/>
  <c r="X129" i="3"/>
  <c r="AB129" i="3"/>
  <c r="AF129" i="3"/>
  <c r="AJ129" i="3"/>
  <c r="AN129" i="3"/>
  <c r="AR129" i="3"/>
  <c r="AV129" i="3"/>
  <c r="AZ129" i="3"/>
  <c r="BD129" i="3"/>
  <c r="BH129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N138" i="3"/>
  <c r="R138" i="3"/>
  <c r="V138" i="3"/>
  <c r="Z138" i="3"/>
  <c r="AD138" i="3"/>
  <c r="AH138" i="3"/>
  <c r="AL138" i="3"/>
  <c r="AP138" i="3"/>
  <c r="AT138" i="3"/>
  <c r="AX138" i="3"/>
  <c r="BB138" i="3"/>
  <c r="BF138" i="3"/>
  <c r="O138" i="3"/>
  <c r="S138" i="3"/>
  <c r="W138" i="3"/>
  <c r="AA138" i="3"/>
  <c r="AE138" i="3"/>
  <c r="AI138" i="3"/>
  <c r="AM138" i="3"/>
  <c r="AQ138" i="3"/>
  <c r="AU138" i="3"/>
  <c r="AY138" i="3"/>
  <c r="BC138" i="3"/>
  <c r="BG13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O147" i="3"/>
  <c r="S147" i="3"/>
  <c r="W147" i="3"/>
  <c r="AA147" i="3"/>
  <c r="AE147" i="3"/>
  <c r="AI147" i="3"/>
  <c r="AM147" i="3"/>
  <c r="AQ147" i="3"/>
  <c r="AU147" i="3"/>
  <c r="AY147" i="3"/>
  <c r="BC147" i="3"/>
  <c r="BG147" i="3"/>
  <c r="P147" i="3"/>
  <c r="T147" i="3"/>
  <c r="X147" i="3"/>
  <c r="AB147" i="3"/>
  <c r="AF147" i="3"/>
  <c r="AJ147" i="3"/>
  <c r="AN147" i="3"/>
  <c r="AR147" i="3"/>
  <c r="AV147" i="3"/>
  <c r="AZ147" i="3"/>
  <c r="BD147" i="3"/>
  <c r="BH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Y267" i="3"/>
  <c r="AO267" i="3"/>
  <c r="BE267" i="3"/>
  <c r="BI117" i="3"/>
  <c r="AQ117" i="3"/>
  <c r="O117" i="3"/>
  <c r="AU117" i="3"/>
  <c r="U117" i="3"/>
  <c r="AY117" i="3"/>
  <c r="AA117" i="3"/>
  <c r="X117" i="3"/>
  <c r="AT117" i="3"/>
  <c r="AD117" i="3"/>
  <c r="N117" i="3"/>
  <c r="BB124" i="3"/>
  <c r="AL124" i="3"/>
  <c r="V124" i="3"/>
  <c r="BE124" i="3"/>
  <c r="AO124" i="3"/>
  <c r="Y124" i="3"/>
  <c r="BH124" i="3"/>
  <c r="AR124" i="3"/>
  <c r="AB124" i="3"/>
  <c r="BG124" i="3"/>
  <c r="AQ124" i="3"/>
  <c r="AA124" i="3"/>
  <c r="BF126" i="3"/>
  <c r="AP126" i="3"/>
  <c r="Z126" i="3"/>
  <c r="BI126" i="3"/>
  <c r="AS126" i="3"/>
  <c r="AC126" i="3"/>
  <c r="M126" i="3"/>
  <c r="AV126" i="3"/>
  <c r="AF126" i="3"/>
  <c r="P126" i="3"/>
  <c r="AU126" i="3"/>
  <c r="AE126" i="3"/>
  <c r="O126" i="3"/>
  <c r="BE133" i="3"/>
  <c r="AO133" i="3"/>
  <c r="Y133" i="3"/>
  <c r="BH133" i="3"/>
  <c r="AR133" i="3"/>
  <c r="AB133" i="3"/>
  <c r="BG133" i="3"/>
  <c r="AQ133" i="3"/>
  <c r="AA133" i="3"/>
  <c r="BF133" i="3"/>
  <c r="AP133" i="3"/>
  <c r="Z133" i="3"/>
  <c r="AY140" i="3"/>
  <c r="AI140" i="3"/>
  <c r="S140" i="3"/>
  <c r="AX140" i="3"/>
  <c r="AH140" i="3"/>
  <c r="R140" i="3"/>
  <c r="BA140" i="3"/>
  <c r="AK140" i="3"/>
  <c r="U140" i="3"/>
  <c r="BD140" i="3"/>
  <c r="AN140" i="3"/>
  <c r="X140" i="3"/>
  <c r="BC142" i="3"/>
  <c r="AM142" i="3"/>
  <c r="W142" i="3"/>
  <c r="BB142" i="3"/>
  <c r="AL142" i="3"/>
  <c r="V142" i="3"/>
  <c r="BE142" i="3"/>
  <c r="AO142" i="3"/>
  <c r="Y142" i="3"/>
  <c r="BH142" i="3"/>
  <c r="AR142" i="3"/>
  <c r="AB142" i="3"/>
  <c r="AA149" i="3"/>
  <c r="AY149" i="3"/>
  <c r="AE149" i="3"/>
  <c r="AZ149" i="3"/>
  <c r="AJ149" i="3"/>
  <c r="T149" i="3"/>
  <c r="AX149" i="3"/>
  <c r="AH149" i="3"/>
  <c r="R149" i="3"/>
  <c r="BA149" i="3"/>
  <c r="AK149" i="3"/>
  <c r="U149" i="3"/>
  <c r="AU156" i="3"/>
  <c r="AE156" i="3"/>
  <c r="O156" i="3"/>
  <c r="AT156" i="3"/>
  <c r="AD156" i="3"/>
  <c r="N156" i="3"/>
  <c r="AW156" i="3"/>
  <c r="AG156" i="3"/>
  <c r="Q156" i="3"/>
  <c r="AZ156" i="3"/>
  <c r="AJ156" i="3"/>
  <c r="T156" i="3"/>
  <c r="AX158" i="3"/>
  <c r="AH158" i="3"/>
  <c r="R158" i="3"/>
  <c r="BA158" i="3"/>
  <c r="AK158" i="3"/>
  <c r="U158" i="3"/>
  <c r="BD158" i="3"/>
  <c r="AN158" i="3"/>
  <c r="X158" i="3"/>
  <c r="BC158" i="3"/>
  <c r="AM158" i="3"/>
  <c r="W158" i="3"/>
  <c r="AV165" i="3"/>
  <c r="AF165" i="3"/>
  <c r="P165" i="3"/>
  <c r="AU165" i="3"/>
  <c r="AE165" i="3"/>
  <c r="O165" i="3"/>
  <c r="AT165" i="3"/>
  <c r="AD165" i="3"/>
  <c r="N165" i="3"/>
  <c r="AW165" i="3"/>
  <c r="AG165" i="3"/>
  <c r="Q165" i="3"/>
  <c r="BL181" i="3"/>
  <c r="N201" i="3"/>
  <c r="R201" i="3"/>
  <c r="V201" i="3"/>
  <c r="Z201" i="3"/>
  <c r="AD201" i="3"/>
  <c r="AH201" i="3"/>
  <c r="AL201" i="3"/>
  <c r="AP201" i="3"/>
  <c r="AT201" i="3"/>
  <c r="AX201" i="3"/>
  <c r="BB201" i="3"/>
  <c r="BF201" i="3"/>
  <c r="O201" i="3"/>
  <c r="S201" i="3"/>
  <c r="W201" i="3"/>
  <c r="AA201" i="3"/>
  <c r="AE201" i="3"/>
  <c r="AI201" i="3"/>
  <c r="AM201" i="3"/>
  <c r="AQ201" i="3"/>
  <c r="AU201" i="3"/>
  <c r="AY201" i="3"/>
  <c r="BC201" i="3"/>
  <c r="BG201" i="3"/>
  <c r="P201" i="3"/>
  <c r="T201" i="3"/>
  <c r="X201" i="3"/>
  <c r="AB201" i="3"/>
  <c r="AF201" i="3"/>
  <c r="AJ201" i="3"/>
  <c r="AN201" i="3"/>
  <c r="AR201" i="3"/>
  <c r="AV201" i="3"/>
  <c r="AZ201" i="3"/>
  <c r="BD201" i="3"/>
  <c r="BH201" i="3"/>
  <c r="M201" i="3"/>
  <c r="Q201" i="3"/>
  <c r="U201" i="3"/>
  <c r="Y201" i="3"/>
  <c r="AC201" i="3"/>
  <c r="AG201" i="3"/>
  <c r="AK201" i="3"/>
  <c r="AO201" i="3"/>
  <c r="AS201" i="3"/>
  <c r="AW201" i="3"/>
  <c r="BA201" i="3"/>
  <c r="BE201" i="3"/>
  <c r="BI201" i="3"/>
  <c r="M205" i="3"/>
  <c r="Q205" i="3"/>
  <c r="U205" i="3"/>
  <c r="Y205" i="3"/>
  <c r="AC205" i="3"/>
  <c r="AG205" i="3"/>
  <c r="AK205" i="3"/>
  <c r="AO205" i="3"/>
  <c r="AS205" i="3"/>
  <c r="AW205" i="3"/>
  <c r="BA205" i="3"/>
  <c r="BE205" i="3"/>
  <c r="BI205" i="3"/>
  <c r="N205" i="3"/>
  <c r="R205" i="3"/>
  <c r="V205" i="3"/>
  <c r="Z205" i="3"/>
  <c r="AD205" i="3"/>
  <c r="AH205" i="3"/>
  <c r="AL205" i="3"/>
  <c r="AP205" i="3"/>
  <c r="AT205" i="3"/>
  <c r="AX205" i="3"/>
  <c r="BB205" i="3"/>
  <c r="BF205" i="3"/>
  <c r="O205" i="3"/>
  <c r="S205" i="3"/>
  <c r="W205" i="3"/>
  <c r="AA205" i="3"/>
  <c r="AE205" i="3"/>
  <c r="AI205" i="3"/>
  <c r="AM205" i="3"/>
  <c r="AQ205" i="3"/>
  <c r="AU205" i="3"/>
  <c r="AY205" i="3"/>
  <c r="BC205" i="3"/>
  <c r="BG205" i="3"/>
  <c r="P205" i="3"/>
  <c r="T205" i="3"/>
  <c r="X205" i="3"/>
  <c r="AB205" i="3"/>
  <c r="AF205" i="3"/>
  <c r="AJ205" i="3"/>
  <c r="AN205" i="3"/>
  <c r="AR205" i="3"/>
  <c r="AV205" i="3"/>
  <c r="AZ205" i="3"/>
  <c r="BD205" i="3"/>
  <c r="BH205" i="3"/>
  <c r="M209" i="3"/>
  <c r="Q209" i="3"/>
  <c r="U209" i="3"/>
  <c r="Y209" i="3"/>
  <c r="AC209" i="3"/>
  <c r="AG209" i="3"/>
  <c r="AK209" i="3"/>
  <c r="AO209" i="3"/>
  <c r="AS209" i="3"/>
  <c r="AW209" i="3"/>
  <c r="BA209" i="3"/>
  <c r="BE209" i="3"/>
  <c r="BI209" i="3"/>
  <c r="N209" i="3"/>
  <c r="R209" i="3"/>
  <c r="V209" i="3"/>
  <c r="Z209" i="3"/>
  <c r="AD209" i="3"/>
  <c r="AH209" i="3"/>
  <c r="AL209" i="3"/>
  <c r="AP209" i="3"/>
  <c r="AT209" i="3"/>
  <c r="AX209" i="3"/>
  <c r="BB209" i="3"/>
  <c r="BF209" i="3"/>
  <c r="O209" i="3"/>
  <c r="S209" i="3"/>
  <c r="W209" i="3"/>
  <c r="AA209" i="3"/>
  <c r="AE209" i="3"/>
  <c r="AI209" i="3"/>
  <c r="AM209" i="3"/>
  <c r="AQ209" i="3"/>
  <c r="AU209" i="3"/>
  <c r="AY209" i="3"/>
  <c r="BC209" i="3"/>
  <c r="BG209" i="3"/>
  <c r="P209" i="3"/>
  <c r="T209" i="3"/>
  <c r="X209" i="3"/>
  <c r="AB209" i="3"/>
  <c r="AF209" i="3"/>
  <c r="AJ209" i="3"/>
  <c r="AN209" i="3"/>
  <c r="AR209" i="3"/>
  <c r="AV209" i="3"/>
  <c r="AZ209" i="3"/>
  <c r="BD209" i="3"/>
  <c r="BH209" i="3"/>
  <c r="M213" i="3"/>
  <c r="Q213" i="3"/>
  <c r="U213" i="3"/>
  <c r="Y213" i="3"/>
  <c r="AC213" i="3"/>
  <c r="AG213" i="3"/>
  <c r="AK213" i="3"/>
  <c r="AO213" i="3"/>
  <c r="AS213" i="3"/>
  <c r="AW213" i="3"/>
  <c r="BA213" i="3"/>
  <c r="BE213" i="3"/>
  <c r="BI213" i="3"/>
  <c r="N213" i="3"/>
  <c r="R213" i="3"/>
  <c r="V213" i="3"/>
  <c r="Z213" i="3"/>
  <c r="AD213" i="3"/>
  <c r="AH213" i="3"/>
  <c r="AL213" i="3"/>
  <c r="AP213" i="3"/>
  <c r="AT213" i="3"/>
  <c r="AX213" i="3"/>
  <c r="BB213" i="3"/>
  <c r="BF213" i="3"/>
  <c r="O213" i="3"/>
  <c r="S213" i="3"/>
  <c r="W213" i="3"/>
  <c r="AA213" i="3"/>
  <c r="AE213" i="3"/>
  <c r="AI213" i="3"/>
  <c r="AM213" i="3"/>
  <c r="AQ213" i="3"/>
  <c r="AU213" i="3"/>
  <c r="AY213" i="3"/>
  <c r="BC213" i="3"/>
  <c r="BG213" i="3"/>
  <c r="P213" i="3"/>
  <c r="T213" i="3"/>
  <c r="X213" i="3"/>
  <c r="AB213" i="3"/>
  <c r="AF213" i="3"/>
  <c r="AJ213" i="3"/>
  <c r="AN213" i="3"/>
  <c r="AR213" i="3"/>
  <c r="AV213" i="3"/>
  <c r="AZ213" i="3"/>
  <c r="BD213" i="3"/>
  <c r="BH213" i="3"/>
  <c r="M217" i="3"/>
  <c r="Q217" i="3"/>
  <c r="U217" i="3"/>
  <c r="Y217" i="3"/>
  <c r="AC217" i="3"/>
  <c r="AG217" i="3"/>
  <c r="AK217" i="3"/>
  <c r="AO217" i="3"/>
  <c r="AS217" i="3"/>
  <c r="AW217" i="3"/>
  <c r="BA217" i="3"/>
  <c r="BE217" i="3"/>
  <c r="BI217" i="3"/>
  <c r="N217" i="3"/>
  <c r="R217" i="3"/>
  <c r="V217" i="3"/>
  <c r="Z217" i="3"/>
  <c r="AD217" i="3"/>
  <c r="AH217" i="3"/>
  <c r="AL217" i="3"/>
  <c r="AP217" i="3"/>
  <c r="AT217" i="3"/>
  <c r="AX217" i="3"/>
  <c r="BB217" i="3"/>
  <c r="BF217" i="3"/>
  <c r="O217" i="3"/>
  <c r="S217" i="3"/>
  <c r="W217" i="3"/>
  <c r="AA217" i="3"/>
  <c r="AE217" i="3"/>
  <c r="AI217" i="3"/>
  <c r="AM217" i="3"/>
  <c r="AQ217" i="3"/>
  <c r="AU217" i="3"/>
  <c r="AY217" i="3"/>
  <c r="BC217" i="3"/>
  <c r="BG217" i="3"/>
  <c r="P217" i="3"/>
  <c r="T217" i="3"/>
  <c r="X217" i="3"/>
  <c r="AB217" i="3"/>
  <c r="AF217" i="3"/>
  <c r="AJ217" i="3"/>
  <c r="AN217" i="3"/>
  <c r="AR217" i="3"/>
  <c r="AV217" i="3"/>
  <c r="AZ217" i="3"/>
  <c r="BD217" i="3"/>
  <c r="BH217" i="3"/>
  <c r="M221" i="3"/>
  <c r="Q221" i="3"/>
  <c r="U221" i="3"/>
  <c r="Y221" i="3"/>
  <c r="AC221" i="3"/>
  <c r="AG221" i="3"/>
  <c r="AK221" i="3"/>
  <c r="AO221" i="3"/>
  <c r="AS221" i="3"/>
  <c r="AW221" i="3"/>
  <c r="BA221" i="3"/>
  <c r="BE221" i="3"/>
  <c r="BI221" i="3"/>
  <c r="N221" i="3"/>
  <c r="R221" i="3"/>
  <c r="V221" i="3"/>
  <c r="Z221" i="3"/>
  <c r="AD221" i="3"/>
  <c r="AH221" i="3"/>
  <c r="AL221" i="3"/>
  <c r="AP221" i="3"/>
  <c r="AT221" i="3"/>
  <c r="AX221" i="3"/>
  <c r="BB221" i="3"/>
  <c r="BF221" i="3"/>
  <c r="O221" i="3"/>
  <c r="S221" i="3"/>
  <c r="W221" i="3"/>
  <c r="AA221" i="3"/>
  <c r="AE221" i="3"/>
  <c r="AI221" i="3"/>
  <c r="AM221" i="3"/>
  <c r="AQ221" i="3"/>
  <c r="AU221" i="3"/>
  <c r="AY221" i="3"/>
  <c r="BC221" i="3"/>
  <c r="BG221" i="3"/>
  <c r="P221" i="3"/>
  <c r="T221" i="3"/>
  <c r="X221" i="3"/>
  <c r="AB221" i="3"/>
  <c r="AF221" i="3"/>
  <c r="AJ221" i="3"/>
  <c r="AN221" i="3"/>
  <c r="AR221" i="3"/>
  <c r="AV221" i="3"/>
  <c r="AZ221" i="3"/>
  <c r="BD221" i="3"/>
  <c r="BH221" i="3"/>
  <c r="M225" i="3"/>
  <c r="Q225" i="3"/>
  <c r="U225" i="3"/>
  <c r="Y225" i="3"/>
  <c r="AC225" i="3"/>
  <c r="AG225" i="3"/>
  <c r="AK225" i="3"/>
  <c r="AO225" i="3"/>
  <c r="AS225" i="3"/>
  <c r="AW225" i="3"/>
  <c r="BA225" i="3"/>
  <c r="BE225" i="3"/>
  <c r="BI225" i="3"/>
  <c r="N225" i="3"/>
  <c r="R225" i="3"/>
  <c r="V225" i="3"/>
  <c r="Z225" i="3"/>
  <c r="AD225" i="3"/>
  <c r="AH225" i="3"/>
  <c r="AL225" i="3"/>
  <c r="AP225" i="3"/>
  <c r="AT225" i="3"/>
  <c r="AX225" i="3"/>
  <c r="BB225" i="3"/>
  <c r="BF225" i="3"/>
  <c r="O225" i="3"/>
  <c r="S225" i="3"/>
  <c r="W225" i="3"/>
  <c r="AA225" i="3"/>
  <c r="AE225" i="3"/>
  <c r="AI225" i="3"/>
  <c r="AM225" i="3"/>
  <c r="AQ225" i="3"/>
  <c r="AU225" i="3"/>
  <c r="AY225" i="3"/>
  <c r="BC225" i="3"/>
  <c r="BG225" i="3"/>
  <c r="P225" i="3"/>
  <c r="T225" i="3"/>
  <c r="X225" i="3"/>
  <c r="AB225" i="3"/>
  <c r="AF225" i="3"/>
  <c r="AJ225" i="3"/>
  <c r="AN225" i="3"/>
  <c r="AR225" i="3"/>
  <c r="AV225" i="3"/>
  <c r="AZ225" i="3"/>
  <c r="BD225" i="3"/>
  <c r="BH225" i="3"/>
  <c r="M229" i="3"/>
  <c r="Q229" i="3"/>
  <c r="U229" i="3"/>
  <c r="Y229" i="3"/>
  <c r="AC229" i="3"/>
  <c r="AG229" i="3"/>
  <c r="AK229" i="3"/>
  <c r="AO229" i="3"/>
  <c r="AS229" i="3"/>
  <c r="AW229" i="3"/>
  <c r="BA229" i="3"/>
  <c r="BE229" i="3"/>
  <c r="BI229" i="3"/>
  <c r="N229" i="3"/>
  <c r="R229" i="3"/>
  <c r="V229" i="3"/>
  <c r="Z229" i="3"/>
  <c r="AD229" i="3"/>
  <c r="AH229" i="3"/>
  <c r="AL229" i="3"/>
  <c r="AP229" i="3"/>
  <c r="AT229" i="3"/>
  <c r="AX229" i="3"/>
  <c r="BB229" i="3"/>
  <c r="BF229" i="3"/>
  <c r="O229" i="3"/>
  <c r="S229" i="3"/>
  <c r="W229" i="3"/>
  <c r="AA229" i="3"/>
  <c r="AE229" i="3"/>
  <c r="AI229" i="3"/>
  <c r="AM229" i="3"/>
  <c r="AQ229" i="3"/>
  <c r="AU229" i="3"/>
  <c r="AY229" i="3"/>
  <c r="BC229" i="3"/>
  <c r="BG229" i="3"/>
  <c r="T229" i="3"/>
  <c r="AJ229" i="3"/>
  <c r="AZ229" i="3"/>
  <c r="X229" i="3"/>
  <c r="AN229" i="3"/>
  <c r="BD229" i="3"/>
  <c r="AB229" i="3"/>
  <c r="AR229" i="3"/>
  <c r="BH229" i="3"/>
  <c r="P229" i="3"/>
  <c r="AF229" i="3"/>
  <c r="AV229" i="3"/>
  <c r="BB257" i="3"/>
  <c r="AL257" i="3"/>
  <c r="V257" i="3"/>
  <c r="BE257" i="3"/>
  <c r="AO257" i="3"/>
  <c r="Y257" i="3"/>
  <c r="AV257" i="3"/>
  <c r="AF257" i="3"/>
  <c r="P257" i="3"/>
  <c r="AU257" i="3"/>
  <c r="AE257" i="3"/>
  <c r="O257" i="3"/>
  <c r="W266" i="3"/>
  <c r="AM266" i="3"/>
  <c r="BC266" i="3"/>
  <c r="V267" i="3"/>
  <c r="AL267" i="3"/>
  <c r="BB267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N121" i="3"/>
  <c r="R121" i="3"/>
  <c r="V121" i="3"/>
  <c r="Z121" i="3"/>
  <c r="AD121" i="3"/>
  <c r="AH121" i="3"/>
  <c r="AL121" i="3"/>
  <c r="AP121" i="3"/>
  <c r="AT121" i="3"/>
  <c r="AX121" i="3"/>
  <c r="BB121" i="3"/>
  <c r="BF121" i="3"/>
  <c r="O121" i="3"/>
  <c r="S121" i="3"/>
  <c r="W121" i="3"/>
  <c r="AA121" i="3"/>
  <c r="AE121" i="3"/>
  <c r="AI121" i="3"/>
  <c r="AM121" i="3"/>
  <c r="AQ121" i="3"/>
  <c r="AU121" i="3"/>
  <c r="AY121" i="3"/>
  <c r="BC121" i="3"/>
  <c r="BG121" i="3"/>
  <c r="N137" i="3"/>
  <c r="R137" i="3"/>
  <c r="V137" i="3"/>
  <c r="Z137" i="3"/>
  <c r="AD137" i="3"/>
  <c r="AH137" i="3"/>
  <c r="AL137" i="3"/>
  <c r="AP137" i="3"/>
  <c r="AT137" i="3"/>
  <c r="AX137" i="3"/>
  <c r="BB137" i="3"/>
  <c r="BF137" i="3"/>
  <c r="O137" i="3"/>
  <c r="S137" i="3"/>
  <c r="W137" i="3"/>
  <c r="AA137" i="3"/>
  <c r="AE137" i="3"/>
  <c r="AI137" i="3"/>
  <c r="AM137" i="3"/>
  <c r="AQ137" i="3"/>
  <c r="AU137" i="3"/>
  <c r="AY137" i="3"/>
  <c r="BC137" i="3"/>
  <c r="BG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P169" i="3"/>
  <c r="T169" i="3"/>
  <c r="X169" i="3"/>
  <c r="AB169" i="3"/>
  <c r="AF169" i="3"/>
  <c r="AJ169" i="3"/>
  <c r="AN169" i="3"/>
  <c r="AR169" i="3"/>
  <c r="AV169" i="3"/>
  <c r="AZ169" i="3"/>
  <c r="BD169" i="3"/>
  <c r="BH169" i="3"/>
  <c r="M169" i="3"/>
  <c r="Q169" i="3"/>
  <c r="U169" i="3"/>
  <c r="Y169" i="3"/>
  <c r="AC169" i="3"/>
  <c r="AG169" i="3"/>
  <c r="AK169" i="3"/>
  <c r="AO169" i="3"/>
  <c r="AS169" i="3"/>
  <c r="AW169" i="3"/>
  <c r="BA169" i="3"/>
  <c r="BE169" i="3"/>
  <c r="BI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N189" i="3"/>
  <c r="R189" i="3"/>
  <c r="V189" i="3"/>
  <c r="Z189" i="3"/>
  <c r="AD189" i="3"/>
  <c r="AH189" i="3"/>
  <c r="AL189" i="3"/>
  <c r="AP189" i="3"/>
  <c r="AT189" i="3"/>
  <c r="AX189" i="3"/>
  <c r="BB189" i="3"/>
  <c r="BF189" i="3"/>
  <c r="O189" i="3"/>
  <c r="S189" i="3"/>
  <c r="W189" i="3"/>
  <c r="AA189" i="3"/>
  <c r="AE189" i="3"/>
  <c r="AI189" i="3"/>
  <c r="AM189" i="3"/>
  <c r="AQ189" i="3"/>
  <c r="AU189" i="3"/>
  <c r="AY189" i="3"/>
  <c r="BC189" i="3"/>
  <c r="BG189" i="3"/>
  <c r="P189" i="3"/>
  <c r="T189" i="3"/>
  <c r="X189" i="3"/>
  <c r="AB189" i="3"/>
  <c r="AF189" i="3"/>
  <c r="AJ189" i="3"/>
  <c r="AN189" i="3"/>
  <c r="AR189" i="3"/>
  <c r="AV189" i="3"/>
  <c r="AZ189" i="3"/>
  <c r="BD189" i="3"/>
  <c r="BH189" i="3"/>
  <c r="M189" i="3"/>
  <c r="Q189" i="3"/>
  <c r="U189" i="3"/>
  <c r="Y189" i="3"/>
  <c r="AC189" i="3"/>
  <c r="AG189" i="3"/>
  <c r="AK189" i="3"/>
  <c r="AO189" i="3"/>
  <c r="AS189" i="3"/>
  <c r="AW189" i="3"/>
  <c r="BA189" i="3"/>
  <c r="BE189" i="3"/>
  <c r="BI189" i="3"/>
  <c r="AX197" i="3"/>
  <c r="AH197" i="3"/>
  <c r="R197" i="3"/>
  <c r="BA197" i="3"/>
  <c r="AK197" i="3"/>
  <c r="U197" i="3"/>
  <c r="BD197" i="3"/>
  <c r="AN197" i="3"/>
  <c r="X197" i="3"/>
  <c r="BC197" i="3"/>
  <c r="AM197" i="3"/>
  <c r="W197" i="3"/>
  <c r="BE264" i="3"/>
  <c r="AO264" i="3"/>
  <c r="Y264" i="3"/>
  <c r="BH264" i="3"/>
  <c r="AR264" i="3"/>
  <c r="AB264" i="3"/>
  <c r="BG264" i="3"/>
  <c r="AQ264" i="3"/>
  <c r="AA264" i="3"/>
  <c r="BF264" i="3"/>
  <c r="AP264" i="3"/>
  <c r="Z264" i="3"/>
  <c r="AZ261" i="3"/>
  <c r="AJ261" i="3"/>
  <c r="T261" i="3"/>
  <c r="AY261" i="3"/>
  <c r="AI261" i="3"/>
  <c r="S261" i="3"/>
  <c r="AX261" i="3"/>
  <c r="AH261" i="3"/>
  <c r="R261" i="3"/>
  <c r="BA261" i="3"/>
  <c r="AK261" i="3"/>
  <c r="U261" i="3"/>
  <c r="BJ134" i="3"/>
  <c r="BK148" i="3"/>
  <c r="BJ150" i="3"/>
  <c r="BN150" i="3"/>
  <c r="BJ166" i="3"/>
  <c r="BM166" i="3"/>
  <c r="BN193" i="3"/>
  <c r="BK193" i="3"/>
  <c r="BM198" i="3"/>
  <c r="N208" i="3"/>
  <c r="R208" i="3"/>
  <c r="V208" i="3"/>
  <c r="Z208" i="3"/>
  <c r="AD208" i="3"/>
  <c r="AH208" i="3"/>
  <c r="AL208" i="3"/>
  <c r="AP208" i="3"/>
  <c r="AT208" i="3"/>
  <c r="AX208" i="3"/>
  <c r="BB208" i="3"/>
  <c r="BF208" i="3"/>
  <c r="O208" i="3"/>
  <c r="S208" i="3"/>
  <c r="W208" i="3"/>
  <c r="AA208" i="3"/>
  <c r="AE208" i="3"/>
  <c r="AI208" i="3"/>
  <c r="AM208" i="3"/>
  <c r="AQ208" i="3"/>
  <c r="AU208" i="3"/>
  <c r="AY208" i="3"/>
  <c r="BC208" i="3"/>
  <c r="BG208" i="3"/>
  <c r="P208" i="3"/>
  <c r="T208" i="3"/>
  <c r="X208" i="3"/>
  <c r="AB208" i="3"/>
  <c r="AF208" i="3"/>
  <c r="AJ208" i="3"/>
  <c r="AN208" i="3"/>
  <c r="AR208" i="3"/>
  <c r="AV208" i="3"/>
  <c r="AZ208" i="3"/>
  <c r="BD208" i="3"/>
  <c r="BH208" i="3"/>
  <c r="M208" i="3"/>
  <c r="Q208" i="3"/>
  <c r="U208" i="3"/>
  <c r="Y208" i="3"/>
  <c r="AC208" i="3"/>
  <c r="AG208" i="3"/>
  <c r="AK208" i="3"/>
  <c r="AO208" i="3"/>
  <c r="AS208" i="3"/>
  <c r="AW208" i="3"/>
  <c r="BA208" i="3"/>
  <c r="BE208" i="3"/>
  <c r="BI208" i="3"/>
  <c r="N212" i="3"/>
  <c r="R212" i="3"/>
  <c r="V212" i="3"/>
  <c r="Z212" i="3"/>
  <c r="AD212" i="3"/>
  <c r="AH212" i="3"/>
  <c r="AL212" i="3"/>
  <c r="AP212" i="3"/>
  <c r="AT212" i="3"/>
  <c r="AX212" i="3"/>
  <c r="BB212" i="3"/>
  <c r="BF212" i="3"/>
  <c r="O212" i="3"/>
  <c r="S212" i="3"/>
  <c r="W212" i="3"/>
  <c r="AA212" i="3"/>
  <c r="AE212" i="3"/>
  <c r="AI212" i="3"/>
  <c r="AM212" i="3"/>
  <c r="AQ212" i="3"/>
  <c r="AU212" i="3"/>
  <c r="AY212" i="3"/>
  <c r="BC212" i="3"/>
  <c r="BG212" i="3"/>
  <c r="P212" i="3"/>
  <c r="T212" i="3"/>
  <c r="X212" i="3"/>
  <c r="AB212" i="3"/>
  <c r="AF212" i="3"/>
  <c r="AJ212" i="3"/>
  <c r="AN212" i="3"/>
  <c r="AR212" i="3"/>
  <c r="AV212" i="3"/>
  <c r="AZ212" i="3"/>
  <c r="BD212" i="3"/>
  <c r="BH212" i="3"/>
  <c r="M212" i="3"/>
  <c r="Q212" i="3"/>
  <c r="U212" i="3"/>
  <c r="Y212" i="3"/>
  <c r="AC212" i="3"/>
  <c r="AG212" i="3"/>
  <c r="AK212" i="3"/>
  <c r="AO212" i="3"/>
  <c r="AS212" i="3"/>
  <c r="AW212" i="3"/>
  <c r="BA212" i="3"/>
  <c r="BE212" i="3"/>
  <c r="BI212" i="3"/>
  <c r="N216" i="3"/>
  <c r="R216" i="3"/>
  <c r="V216" i="3"/>
  <c r="Z216" i="3"/>
  <c r="AD216" i="3"/>
  <c r="AH216" i="3"/>
  <c r="AL216" i="3"/>
  <c r="AP216" i="3"/>
  <c r="AT216" i="3"/>
  <c r="AX216" i="3"/>
  <c r="BB216" i="3"/>
  <c r="BF216" i="3"/>
  <c r="O216" i="3"/>
  <c r="S216" i="3"/>
  <c r="W216" i="3"/>
  <c r="AA216" i="3"/>
  <c r="AE216" i="3"/>
  <c r="AI216" i="3"/>
  <c r="AM216" i="3"/>
  <c r="AQ216" i="3"/>
  <c r="AU216" i="3"/>
  <c r="AY216" i="3"/>
  <c r="BC216" i="3"/>
  <c r="BG216" i="3"/>
  <c r="P216" i="3"/>
  <c r="T216" i="3"/>
  <c r="X216" i="3"/>
  <c r="AB216" i="3"/>
  <c r="AF216" i="3"/>
  <c r="AJ216" i="3"/>
  <c r="AN216" i="3"/>
  <c r="AR216" i="3"/>
  <c r="AV216" i="3"/>
  <c r="AZ216" i="3"/>
  <c r="BD216" i="3"/>
  <c r="BH216" i="3"/>
  <c r="M216" i="3"/>
  <c r="Q216" i="3"/>
  <c r="U216" i="3"/>
  <c r="Y216" i="3"/>
  <c r="AC216" i="3"/>
  <c r="AG216" i="3"/>
  <c r="AK216" i="3"/>
  <c r="AO216" i="3"/>
  <c r="AS216" i="3"/>
  <c r="AW216" i="3"/>
  <c r="BA216" i="3"/>
  <c r="BE216" i="3"/>
  <c r="BI216" i="3"/>
  <c r="N220" i="3"/>
  <c r="R220" i="3"/>
  <c r="V220" i="3"/>
  <c r="Z220" i="3"/>
  <c r="AD220" i="3"/>
  <c r="AH220" i="3"/>
  <c r="AL220" i="3"/>
  <c r="AP220" i="3"/>
  <c r="AT220" i="3"/>
  <c r="AX220" i="3"/>
  <c r="BB220" i="3"/>
  <c r="BF220" i="3"/>
  <c r="O220" i="3"/>
  <c r="S220" i="3"/>
  <c r="W220" i="3"/>
  <c r="AA220" i="3"/>
  <c r="AE220" i="3"/>
  <c r="AI220" i="3"/>
  <c r="AM220" i="3"/>
  <c r="AQ220" i="3"/>
  <c r="AU220" i="3"/>
  <c r="AY220" i="3"/>
  <c r="BC220" i="3"/>
  <c r="BG220" i="3"/>
  <c r="P220" i="3"/>
  <c r="T220" i="3"/>
  <c r="X220" i="3"/>
  <c r="AB220" i="3"/>
  <c r="AF220" i="3"/>
  <c r="AJ220" i="3"/>
  <c r="AN220" i="3"/>
  <c r="AR220" i="3"/>
  <c r="AV220" i="3"/>
  <c r="AZ220" i="3"/>
  <c r="BD220" i="3"/>
  <c r="BH220" i="3"/>
  <c r="M220" i="3"/>
  <c r="Q220" i="3"/>
  <c r="U220" i="3"/>
  <c r="Y220" i="3"/>
  <c r="AC220" i="3"/>
  <c r="AG220" i="3"/>
  <c r="AK220" i="3"/>
  <c r="AO220" i="3"/>
  <c r="AS220" i="3"/>
  <c r="AW220" i="3"/>
  <c r="BA220" i="3"/>
  <c r="BE220" i="3"/>
  <c r="BI220" i="3"/>
  <c r="N224" i="3"/>
  <c r="R224" i="3"/>
  <c r="V224" i="3"/>
  <c r="Z224" i="3"/>
  <c r="AD224" i="3"/>
  <c r="AH224" i="3"/>
  <c r="AL224" i="3"/>
  <c r="AP224" i="3"/>
  <c r="AT224" i="3"/>
  <c r="AX224" i="3"/>
  <c r="BB224" i="3"/>
  <c r="BF224" i="3"/>
  <c r="O224" i="3"/>
  <c r="S224" i="3"/>
  <c r="W224" i="3"/>
  <c r="AA224" i="3"/>
  <c r="AE224" i="3"/>
  <c r="AI224" i="3"/>
  <c r="AM224" i="3"/>
  <c r="AQ224" i="3"/>
  <c r="AU224" i="3"/>
  <c r="AY224" i="3"/>
  <c r="BC224" i="3"/>
  <c r="BG224" i="3"/>
  <c r="P224" i="3"/>
  <c r="T224" i="3"/>
  <c r="X224" i="3"/>
  <c r="AB224" i="3"/>
  <c r="AF224" i="3"/>
  <c r="AJ224" i="3"/>
  <c r="AN224" i="3"/>
  <c r="AR224" i="3"/>
  <c r="AV224" i="3"/>
  <c r="AZ224" i="3"/>
  <c r="BD224" i="3"/>
  <c r="BH224" i="3"/>
  <c r="M224" i="3"/>
  <c r="Q224" i="3"/>
  <c r="U224" i="3"/>
  <c r="Y224" i="3"/>
  <c r="AC224" i="3"/>
  <c r="AG224" i="3"/>
  <c r="AK224" i="3"/>
  <c r="AO224" i="3"/>
  <c r="AS224" i="3"/>
  <c r="AW224" i="3"/>
  <c r="BA224" i="3"/>
  <c r="BE224" i="3"/>
  <c r="BI224" i="3"/>
  <c r="N228" i="3"/>
  <c r="R228" i="3"/>
  <c r="V228" i="3"/>
  <c r="Z228" i="3"/>
  <c r="AD228" i="3"/>
  <c r="AH228" i="3"/>
  <c r="AL228" i="3"/>
  <c r="AP228" i="3"/>
  <c r="AT228" i="3"/>
  <c r="AX228" i="3"/>
  <c r="BB228" i="3"/>
  <c r="BF228" i="3"/>
  <c r="O228" i="3"/>
  <c r="S228" i="3"/>
  <c r="W228" i="3"/>
  <c r="AA228" i="3"/>
  <c r="AE228" i="3"/>
  <c r="AI228" i="3"/>
  <c r="AM228" i="3"/>
  <c r="AQ228" i="3"/>
  <c r="AU228" i="3"/>
  <c r="AY228" i="3"/>
  <c r="BC228" i="3"/>
  <c r="BG228" i="3"/>
  <c r="P228" i="3"/>
  <c r="T228" i="3"/>
  <c r="X228" i="3"/>
  <c r="AB228" i="3"/>
  <c r="AF228" i="3"/>
  <c r="AJ228" i="3"/>
  <c r="AN228" i="3"/>
  <c r="AR228" i="3"/>
  <c r="AV228" i="3"/>
  <c r="AZ228" i="3"/>
  <c r="BD228" i="3"/>
  <c r="BH228" i="3"/>
  <c r="U228" i="3"/>
  <c r="AK228" i="3"/>
  <c r="BA228" i="3"/>
  <c r="Y228" i="3"/>
  <c r="AO228" i="3"/>
  <c r="BE228" i="3"/>
  <c r="M228" i="3"/>
  <c r="AC228" i="3"/>
  <c r="AS228" i="3"/>
  <c r="BI228" i="3"/>
  <c r="Q228" i="3"/>
  <c r="AG228" i="3"/>
  <c r="AW228" i="3"/>
  <c r="N232" i="3"/>
  <c r="R232" i="3"/>
  <c r="V232" i="3"/>
  <c r="Z232" i="3"/>
  <c r="AD232" i="3"/>
  <c r="AH232" i="3"/>
  <c r="AL232" i="3"/>
  <c r="AP232" i="3"/>
  <c r="O232" i="3"/>
  <c r="S232" i="3"/>
  <c r="W232" i="3"/>
  <c r="AA232" i="3"/>
  <c r="AE232" i="3"/>
  <c r="AI232" i="3"/>
  <c r="AM232" i="3"/>
  <c r="T232" i="3"/>
  <c r="AB232" i="3"/>
  <c r="AJ232" i="3"/>
  <c r="AQ232" i="3"/>
  <c r="AU232" i="3"/>
  <c r="AY232" i="3"/>
  <c r="BC232" i="3"/>
  <c r="BG232" i="3"/>
  <c r="M232" i="3"/>
  <c r="U232" i="3"/>
  <c r="AC232" i="3"/>
  <c r="AK232" i="3"/>
  <c r="AR232" i="3"/>
  <c r="AV232" i="3"/>
  <c r="AZ232" i="3"/>
  <c r="BD232" i="3"/>
  <c r="BH232" i="3"/>
  <c r="P232" i="3"/>
  <c r="X232" i="3"/>
  <c r="AF232" i="3"/>
  <c r="AN232" i="3"/>
  <c r="AS232" i="3"/>
  <c r="AW232" i="3"/>
  <c r="BA232" i="3"/>
  <c r="BE232" i="3"/>
  <c r="BI232" i="3"/>
  <c r="Q232" i="3"/>
  <c r="Y232" i="3"/>
  <c r="AG232" i="3"/>
  <c r="AO232" i="3"/>
  <c r="AT232" i="3"/>
  <c r="AX232" i="3"/>
  <c r="BB232" i="3"/>
  <c r="BF232" i="3"/>
  <c r="M105" i="3"/>
  <c r="Q105" i="3"/>
  <c r="U105" i="3"/>
  <c r="Y105" i="3"/>
  <c r="AC105" i="3"/>
  <c r="AG105" i="3"/>
  <c r="AK105" i="3"/>
  <c r="AO105" i="3"/>
  <c r="AS105" i="3"/>
  <c r="AW105" i="3"/>
  <c r="BA105" i="3"/>
  <c r="BE105" i="3"/>
  <c r="BI105" i="3"/>
  <c r="N105" i="3"/>
  <c r="R105" i="3"/>
  <c r="V105" i="3"/>
  <c r="Z105" i="3"/>
  <c r="AD105" i="3"/>
  <c r="AH105" i="3"/>
  <c r="AL105" i="3"/>
  <c r="AP105" i="3"/>
  <c r="AT105" i="3"/>
  <c r="AX105" i="3"/>
  <c r="BB105" i="3"/>
  <c r="BF105" i="3"/>
  <c r="O105" i="3"/>
  <c r="S105" i="3"/>
  <c r="W105" i="3"/>
  <c r="AA105" i="3"/>
  <c r="AE105" i="3"/>
  <c r="AI105" i="3"/>
  <c r="AM105" i="3"/>
  <c r="AQ105" i="3"/>
  <c r="AU105" i="3"/>
  <c r="AY105" i="3"/>
  <c r="BC105" i="3"/>
  <c r="BG105" i="3"/>
  <c r="P105" i="3"/>
  <c r="T105" i="3"/>
  <c r="X105" i="3"/>
  <c r="AB105" i="3"/>
  <c r="AF105" i="3"/>
  <c r="AJ105" i="3"/>
  <c r="AN105" i="3"/>
  <c r="AR105" i="3"/>
  <c r="AV105" i="3"/>
  <c r="AZ105" i="3"/>
  <c r="BD105" i="3"/>
  <c r="BH105" i="3"/>
  <c r="O109" i="3"/>
  <c r="S109" i="3"/>
  <c r="W109" i="3"/>
  <c r="AA109" i="3"/>
  <c r="AE109" i="3"/>
  <c r="AI109" i="3"/>
  <c r="AM109" i="3"/>
  <c r="AQ109" i="3"/>
  <c r="AU109" i="3"/>
  <c r="AY109" i="3"/>
  <c r="BC109" i="3"/>
  <c r="BG109" i="3"/>
  <c r="P109" i="3"/>
  <c r="T109" i="3"/>
  <c r="X109" i="3"/>
  <c r="AB109" i="3"/>
  <c r="AF109" i="3"/>
  <c r="AJ109" i="3"/>
  <c r="AN109" i="3"/>
  <c r="AR109" i="3"/>
  <c r="AV109" i="3"/>
  <c r="AZ109" i="3"/>
  <c r="BD109" i="3"/>
  <c r="BH109" i="3"/>
  <c r="M109" i="3"/>
  <c r="Q109" i="3"/>
  <c r="U109" i="3"/>
  <c r="Y109" i="3"/>
  <c r="AC109" i="3"/>
  <c r="AG109" i="3"/>
  <c r="AK109" i="3"/>
  <c r="AO109" i="3"/>
  <c r="AS109" i="3"/>
  <c r="AW109" i="3"/>
  <c r="BA109" i="3"/>
  <c r="BE109" i="3"/>
  <c r="BI109" i="3"/>
  <c r="N109" i="3"/>
  <c r="R109" i="3"/>
  <c r="V109" i="3"/>
  <c r="Z109" i="3"/>
  <c r="AD109" i="3"/>
  <c r="AH109" i="3"/>
  <c r="AL109" i="3"/>
  <c r="AP109" i="3"/>
  <c r="AT109" i="3"/>
  <c r="AX109" i="3"/>
  <c r="BB109" i="3"/>
  <c r="BF109" i="3"/>
  <c r="N113" i="3"/>
  <c r="R113" i="3"/>
  <c r="V113" i="3"/>
  <c r="Z113" i="3"/>
  <c r="AD113" i="3"/>
  <c r="AH113" i="3"/>
  <c r="AL113" i="3"/>
  <c r="AP113" i="3"/>
  <c r="AT113" i="3"/>
  <c r="AX113" i="3"/>
  <c r="BB113" i="3"/>
  <c r="BF113" i="3"/>
  <c r="O113" i="3"/>
  <c r="S113" i="3"/>
  <c r="W113" i="3"/>
  <c r="AA113" i="3"/>
  <c r="AE113" i="3"/>
  <c r="AI113" i="3"/>
  <c r="AM113" i="3"/>
  <c r="AQ113" i="3"/>
  <c r="AU113" i="3"/>
  <c r="AY113" i="3"/>
  <c r="BC113" i="3"/>
  <c r="BG113" i="3"/>
  <c r="P113" i="3"/>
  <c r="T113" i="3"/>
  <c r="X113" i="3"/>
  <c r="AB113" i="3"/>
  <c r="AF113" i="3"/>
  <c r="AJ113" i="3"/>
  <c r="AN113" i="3"/>
  <c r="AR113" i="3"/>
  <c r="AV113" i="3"/>
  <c r="AZ113" i="3"/>
  <c r="BD113" i="3"/>
  <c r="BH113" i="3"/>
  <c r="M113" i="3"/>
  <c r="Q113" i="3"/>
  <c r="U113" i="3"/>
  <c r="Y113" i="3"/>
  <c r="AC113" i="3"/>
  <c r="AG113" i="3"/>
  <c r="AK113" i="3"/>
  <c r="AO113" i="3"/>
  <c r="AS113" i="3"/>
  <c r="AW113" i="3"/>
  <c r="BA113" i="3"/>
  <c r="BE113" i="3"/>
  <c r="BI113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P122" i="3"/>
  <c r="T122" i="3"/>
  <c r="X122" i="3"/>
  <c r="AB122" i="3"/>
  <c r="AF122" i="3"/>
  <c r="AJ122" i="3"/>
  <c r="AN122" i="3"/>
  <c r="AR122" i="3"/>
  <c r="AV122" i="3"/>
  <c r="AZ122" i="3"/>
  <c r="BD122" i="3"/>
  <c r="BH122" i="3"/>
  <c r="M122" i="3"/>
  <c r="Q122" i="3"/>
  <c r="U122" i="3"/>
  <c r="Y122" i="3"/>
  <c r="AC122" i="3"/>
  <c r="AG122" i="3"/>
  <c r="AK122" i="3"/>
  <c r="AO122" i="3"/>
  <c r="AS122" i="3"/>
  <c r="AW122" i="3"/>
  <c r="BA122" i="3"/>
  <c r="BE122" i="3"/>
  <c r="BI122" i="3"/>
  <c r="O131" i="3"/>
  <c r="S131" i="3"/>
  <c r="W131" i="3"/>
  <c r="AA131" i="3"/>
  <c r="AE131" i="3"/>
  <c r="AI131" i="3"/>
  <c r="AM131" i="3"/>
  <c r="AQ131" i="3"/>
  <c r="AU131" i="3"/>
  <c r="AY131" i="3"/>
  <c r="BC131" i="3"/>
  <c r="BG131" i="3"/>
  <c r="P131" i="3"/>
  <c r="T131" i="3"/>
  <c r="X131" i="3"/>
  <c r="AB131" i="3"/>
  <c r="AF131" i="3"/>
  <c r="AJ131" i="3"/>
  <c r="AN131" i="3"/>
  <c r="AR131" i="3"/>
  <c r="AV131" i="3"/>
  <c r="AZ131" i="3"/>
  <c r="BD131" i="3"/>
  <c r="BH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N168" i="3"/>
  <c r="R168" i="3"/>
  <c r="V168" i="3"/>
  <c r="Z168" i="3"/>
  <c r="AD168" i="3"/>
  <c r="AH168" i="3"/>
  <c r="AL168" i="3"/>
  <c r="AP168" i="3"/>
  <c r="AT168" i="3"/>
  <c r="AX168" i="3"/>
  <c r="BB168" i="3"/>
  <c r="BF168" i="3"/>
  <c r="O168" i="3"/>
  <c r="S168" i="3"/>
  <c r="W168" i="3"/>
  <c r="AA168" i="3"/>
  <c r="AE168" i="3"/>
  <c r="AI168" i="3"/>
  <c r="AM168" i="3"/>
  <c r="AQ168" i="3"/>
  <c r="AU168" i="3"/>
  <c r="AY168" i="3"/>
  <c r="BC168" i="3"/>
  <c r="BG168" i="3"/>
  <c r="P168" i="3"/>
  <c r="T168" i="3"/>
  <c r="X168" i="3"/>
  <c r="AB168" i="3"/>
  <c r="AF168" i="3"/>
  <c r="AJ168" i="3"/>
  <c r="AN168" i="3"/>
  <c r="AR168" i="3"/>
  <c r="AV168" i="3"/>
  <c r="AZ168" i="3"/>
  <c r="BD168" i="3"/>
  <c r="BH168" i="3"/>
  <c r="M168" i="3"/>
  <c r="Q168" i="3"/>
  <c r="U168" i="3"/>
  <c r="Y168" i="3"/>
  <c r="AC168" i="3"/>
  <c r="AG168" i="3"/>
  <c r="AK168" i="3"/>
  <c r="AO168" i="3"/>
  <c r="AS168" i="3"/>
  <c r="AW168" i="3"/>
  <c r="BA168" i="3"/>
  <c r="BE168" i="3"/>
  <c r="BI168" i="3"/>
  <c r="N177" i="3"/>
  <c r="R177" i="3"/>
  <c r="V177" i="3"/>
  <c r="Z177" i="3"/>
  <c r="AD177" i="3"/>
  <c r="AH177" i="3"/>
  <c r="AL177" i="3"/>
  <c r="AP177" i="3"/>
  <c r="O177" i="3"/>
  <c r="S177" i="3"/>
  <c r="W177" i="3"/>
  <c r="AA177" i="3"/>
  <c r="AE177" i="3"/>
  <c r="AI177" i="3"/>
  <c r="AM177" i="3"/>
  <c r="M177" i="3"/>
  <c r="Q177" i="3"/>
  <c r="U177" i="3"/>
  <c r="Y177" i="3"/>
  <c r="AC177" i="3"/>
  <c r="AG177" i="3"/>
  <c r="AK177" i="3"/>
  <c r="AO177" i="3"/>
  <c r="P177" i="3"/>
  <c r="AF177" i="3"/>
  <c r="AR177" i="3"/>
  <c r="AV177" i="3"/>
  <c r="AZ177" i="3"/>
  <c r="BD177" i="3"/>
  <c r="BH177" i="3"/>
  <c r="T177" i="3"/>
  <c r="AJ177" i="3"/>
  <c r="AS177" i="3"/>
  <c r="AW177" i="3"/>
  <c r="BA177" i="3"/>
  <c r="BE177" i="3"/>
  <c r="BI177" i="3"/>
  <c r="X177" i="3"/>
  <c r="AN177" i="3"/>
  <c r="AT177" i="3"/>
  <c r="AX177" i="3"/>
  <c r="BB177" i="3"/>
  <c r="BF177" i="3"/>
  <c r="AB177" i="3"/>
  <c r="AQ177" i="3"/>
  <c r="AU177" i="3"/>
  <c r="AY177" i="3"/>
  <c r="BC177" i="3"/>
  <c r="BG177" i="3"/>
  <c r="BM259" i="3"/>
  <c r="AU140" i="3"/>
  <c r="AE140" i="3"/>
  <c r="O140" i="3"/>
  <c r="AT140" i="3"/>
  <c r="AD140" i="3"/>
  <c r="N140" i="3"/>
  <c r="AW140" i="3"/>
  <c r="AG140" i="3"/>
  <c r="Q140" i="3"/>
  <c r="AZ140" i="3"/>
  <c r="AJ140" i="3"/>
  <c r="T140" i="3"/>
  <c r="BC149" i="3"/>
  <c r="AI149" i="3"/>
  <c r="O149" i="3"/>
  <c r="AV149" i="3"/>
  <c r="AF149" i="3"/>
  <c r="P149" i="3"/>
  <c r="AT149" i="3"/>
  <c r="AD149" i="3"/>
  <c r="N149" i="3"/>
  <c r="AW149" i="3"/>
  <c r="AG149" i="3"/>
  <c r="Q149" i="3"/>
  <c r="AV156" i="3"/>
  <c r="AF156" i="3"/>
  <c r="P156" i="3"/>
  <c r="AT158" i="3"/>
  <c r="AD158" i="3"/>
  <c r="N158" i="3"/>
  <c r="AW158" i="3"/>
  <c r="AG158" i="3"/>
  <c r="Q158" i="3"/>
  <c r="AZ158" i="3"/>
  <c r="AJ158" i="3"/>
  <c r="T158" i="3"/>
  <c r="AY158" i="3"/>
  <c r="AI158" i="3"/>
  <c r="S158" i="3"/>
  <c r="BH165" i="3"/>
  <c r="AR165" i="3"/>
  <c r="AB165" i="3"/>
  <c r="BG165" i="3"/>
  <c r="AQ165" i="3"/>
  <c r="AA165" i="3"/>
  <c r="BF165" i="3"/>
  <c r="AP165" i="3"/>
  <c r="Z165" i="3"/>
  <c r="BI165" i="3"/>
  <c r="AS165" i="3"/>
  <c r="AC165" i="3"/>
  <c r="M165" i="3"/>
  <c r="N268" i="3"/>
  <c r="R268" i="3"/>
  <c r="V268" i="3"/>
  <c r="Z268" i="3"/>
  <c r="AD268" i="3"/>
  <c r="AH268" i="3"/>
  <c r="AL268" i="3"/>
  <c r="AP268" i="3"/>
  <c r="AT268" i="3"/>
  <c r="AX268" i="3"/>
  <c r="BB268" i="3"/>
  <c r="BF268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P268" i="3"/>
  <c r="T268" i="3"/>
  <c r="X268" i="3"/>
  <c r="AB268" i="3"/>
  <c r="AF268" i="3"/>
  <c r="AJ268" i="3"/>
  <c r="AN268" i="3"/>
  <c r="AR268" i="3"/>
  <c r="AV268" i="3"/>
  <c r="AZ268" i="3"/>
  <c r="BD268" i="3"/>
  <c r="BH268" i="3"/>
  <c r="M268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O106" i="3"/>
  <c r="S106" i="3"/>
  <c r="W106" i="3"/>
  <c r="AA106" i="3"/>
  <c r="AE106" i="3"/>
  <c r="AI106" i="3"/>
  <c r="AM106" i="3"/>
  <c r="AQ106" i="3"/>
  <c r="AU106" i="3"/>
  <c r="AY106" i="3"/>
  <c r="BC106" i="3"/>
  <c r="BG106" i="3"/>
  <c r="P106" i="3"/>
  <c r="T106" i="3"/>
  <c r="X106" i="3"/>
  <c r="AB106" i="3"/>
  <c r="AF106" i="3"/>
  <c r="AJ106" i="3"/>
  <c r="AN106" i="3"/>
  <c r="AR106" i="3"/>
  <c r="AV106" i="3"/>
  <c r="AZ106" i="3"/>
  <c r="BD106" i="3"/>
  <c r="BH106" i="3"/>
  <c r="M106" i="3"/>
  <c r="Q106" i="3"/>
  <c r="U106" i="3"/>
  <c r="Y106" i="3"/>
  <c r="AC106" i="3"/>
  <c r="AG106" i="3"/>
  <c r="AK106" i="3"/>
  <c r="AO106" i="3"/>
  <c r="AS106" i="3"/>
  <c r="AW106" i="3"/>
  <c r="BA106" i="3"/>
  <c r="BE106" i="3"/>
  <c r="BI106" i="3"/>
  <c r="N106" i="3"/>
  <c r="R106" i="3"/>
  <c r="V106" i="3"/>
  <c r="Z106" i="3"/>
  <c r="AD106" i="3"/>
  <c r="AH106" i="3"/>
  <c r="AL106" i="3"/>
  <c r="AP106" i="3"/>
  <c r="AT106" i="3"/>
  <c r="AX106" i="3"/>
  <c r="BB106" i="3"/>
  <c r="BF106" i="3"/>
  <c r="M110" i="3"/>
  <c r="Q110" i="3"/>
  <c r="U110" i="3"/>
  <c r="Y110" i="3"/>
  <c r="AC110" i="3"/>
  <c r="AG110" i="3"/>
  <c r="AK110" i="3"/>
  <c r="AO110" i="3"/>
  <c r="AS110" i="3"/>
  <c r="AW110" i="3"/>
  <c r="BA110" i="3"/>
  <c r="BE110" i="3"/>
  <c r="BI110" i="3"/>
  <c r="N110" i="3"/>
  <c r="R110" i="3"/>
  <c r="V110" i="3"/>
  <c r="Z110" i="3"/>
  <c r="AD110" i="3"/>
  <c r="AH110" i="3"/>
  <c r="AL110" i="3"/>
  <c r="AP110" i="3"/>
  <c r="AT110" i="3"/>
  <c r="AX110" i="3"/>
  <c r="BB110" i="3"/>
  <c r="BF110" i="3"/>
  <c r="O110" i="3"/>
  <c r="S110" i="3"/>
  <c r="W110" i="3"/>
  <c r="AA110" i="3"/>
  <c r="AE110" i="3"/>
  <c r="AI110" i="3"/>
  <c r="AM110" i="3"/>
  <c r="AQ110" i="3"/>
  <c r="AU110" i="3"/>
  <c r="AY110" i="3"/>
  <c r="BC110" i="3"/>
  <c r="BG110" i="3"/>
  <c r="P110" i="3"/>
  <c r="T110" i="3"/>
  <c r="X110" i="3"/>
  <c r="AB110" i="3"/>
  <c r="AF110" i="3"/>
  <c r="AJ110" i="3"/>
  <c r="AN110" i="3"/>
  <c r="AR110" i="3"/>
  <c r="AV110" i="3"/>
  <c r="AZ110" i="3"/>
  <c r="BD110" i="3"/>
  <c r="BH110" i="3"/>
  <c r="AX257" i="3"/>
  <c r="AH257" i="3"/>
  <c r="R257" i="3"/>
  <c r="BA257" i="3"/>
  <c r="AK257" i="3"/>
  <c r="U257" i="3"/>
  <c r="AR257" i="3"/>
  <c r="AB257" i="3"/>
  <c r="BG257" i="3"/>
  <c r="AQ257" i="3"/>
  <c r="AA257" i="3"/>
  <c r="Z267" i="3"/>
  <c r="AP267" i="3"/>
  <c r="BF267" i="3"/>
  <c r="P123" i="3"/>
  <c r="T123" i="3"/>
  <c r="X123" i="3"/>
  <c r="M123" i="3"/>
  <c r="Q123" i="3"/>
  <c r="U123" i="3"/>
  <c r="Y123" i="3"/>
  <c r="AC123" i="3"/>
  <c r="AG123" i="3"/>
  <c r="AK123" i="3"/>
  <c r="AO123" i="3"/>
  <c r="AS123" i="3"/>
  <c r="N123" i="3"/>
  <c r="R123" i="3"/>
  <c r="V123" i="3"/>
  <c r="Z123" i="3"/>
  <c r="O123" i="3"/>
  <c r="S123" i="3"/>
  <c r="W123" i="3"/>
  <c r="AA123" i="3"/>
  <c r="AE123" i="3"/>
  <c r="AI123" i="3"/>
  <c r="AM123" i="3"/>
  <c r="AQ123" i="3"/>
  <c r="AB123" i="3"/>
  <c r="AJ123" i="3"/>
  <c r="AR123" i="3"/>
  <c r="AW123" i="3"/>
  <c r="BA123" i="3"/>
  <c r="BE123" i="3"/>
  <c r="BI123" i="3"/>
  <c r="AD123" i="3"/>
  <c r="AL123" i="3"/>
  <c r="AT123" i="3"/>
  <c r="AX123" i="3"/>
  <c r="BB123" i="3"/>
  <c r="BF123" i="3"/>
  <c r="AF123" i="3"/>
  <c r="AN123" i="3"/>
  <c r="AU123" i="3"/>
  <c r="AY123" i="3"/>
  <c r="BC123" i="3"/>
  <c r="BG123" i="3"/>
  <c r="AH123" i="3"/>
  <c r="AP123" i="3"/>
  <c r="AV123" i="3"/>
  <c r="AZ123" i="3"/>
  <c r="BD123" i="3"/>
  <c r="BH123" i="3"/>
  <c r="N139" i="3"/>
  <c r="R139" i="3"/>
  <c r="V139" i="3"/>
  <c r="Z139" i="3"/>
  <c r="AD139" i="3"/>
  <c r="AH139" i="3"/>
  <c r="AL139" i="3"/>
  <c r="AP139" i="3"/>
  <c r="AT139" i="3"/>
  <c r="AX139" i="3"/>
  <c r="BB139" i="3"/>
  <c r="BF139" i="3"/>
  <c r="O139" i="3"/>
  <c r="S139" i="3"/>
  <c r="W139" i="3"/>
  <c r="AA139" i="3"/>
  <c r="AE139" i="3"/>
  <c r="AI139" i="3"/>
  <c r="AM139" i="3"/>
  <c r="AQ139" i="3"/>
  <c r="AU139" i="3"/>
  <c r="AY139" i="3"/>
  <c r="BC139" i="3"/>
  <c r="BG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P155" i="3"/>
  <c r="T155" i="3"/>
  <c r="X155" i="3"/>
  <c r="AB155" i="3"/>
  <c r="AF155" i="3"/>
  <c r="AJ155" i="3"/>
  <c r="AN155" i="3"/>
  <c r="AR155" i="3"/>
  <c r="AV155" i="3"/>
  <c r="AZ155" i="3"/>
  <c r="BD155" i="3"/>
  <c r="BH155" i="3"/>
  <c r="M155" i="3"/>
  <c r="Q155" i="3"/>
  <c r="U155" i="3"/>
  <c r="Y155" i="3"/>
  <c r="AC155" i="3"/>
  <c r="AG155" i="3"/>
  <c r="AK155" i="3"/>
  <c r="AO155" i="3"/>
  <c r="AS155" i="3"/>
  <c r="AW155" i="3"/>
  <c r="BA155" i="3"/>
  <c r="BE155" i="3"/>
  <c r="BI155" i="3"/>
  <c r="O171" i="3"/>
  <c r="S171" i="3"/>
  <c r="W171" i="3"/>
  <c r="AA171" i="3"/>
  <c r="AE171" i="3"/>
  <c r="AI171" i="3"/>
  <c r="AM171" i="3"/>
  <c r="AQ171" i="3"/>
  <c r="AU171" i="3"/>
  <c r="AY171" i="3"/>
  <c r="BC171" i="3"/>
  <c r="BG171" i="3"/>
  <c r="P171" i="3"/>
  <c r="T171" i="3"/>
  <c r="X171" i="3"/>
  <c r="AB171" i="3"/>
  <c r="AF171" i="3"/>
  <c r="AJ171" i="3"/>
  <c r="AN171" i="3"/>
  <c r="AR171" i="3"/>
  <c r="AV171" i="3"/>
  <c r="AZ171" i="3"/>
  <c r="BD171" i="3"/>
  <c r="BH171" i="3"/>
  <c r="M171" i="3"/>
  <c r="Q171" i="3"/>
  <c r="U171" i="3"/>
  <c r="Y171" i="3"/>
  <c r="AC171" i="3"/>
  <c r="AG171" i="3"/>
  <c r="AK171" i="3"/>
  <c r="AO171" i="3"/>
  <c r="AS171" i="3"/>
  <c r="AW171" i="3"/>
  <c r="BA171" i="3"/>
  <c r="BE171" i="3"/>
  <c r="BI171" i="3"/>
  <c r="N171" i="3"/>
  <c r="R171" i="3"/>
  <c r="V171" i="3"/>
  <c r="Z171" i="3"/>
  <c r="AD171" i="3"/>
  <c r="AH171" i="3"/>
  <c r="AL171" i="3"/>
  <c r="AP171" i="3"/>
  <c r="AT171" i="3"/>
  <c r="AX171" i="3"/>
  <c r="BB171" i="3"/>
  <c r="BF171" i="3"/>
  <c r="AT197" i="3"/>
  <c r="AD197" i="3"/>
  <c r="N197" i="3"/>
  <c r="AW197" i="3"/>
  <c r="AG197" i="3"/>
  <c r="Q197" i="3"/>
  <c r="AZ197" i="3"/>
  <c r="AJ197" i="3"/>
  <c r="T197" i="3"/>
  <c r="AY197" i="3"/>
  <c r="AI197" i="3"/>
  <c r="S197" i="3"/>
  <c r="O267" i="3"/>
  <c r="BA264" i="3"/>
  <c r="AK264" i="3"/>
  <c r="U264" i="3"/>
  <c r="BD264" i="3"/>
  <c r="AN264" i="3"/>
  <c r="X264" i="3"/>
  <c r="BC264" i="3"/>
  <c r="AM264" i="3"/>
  <c r="W264" i="3"/>
  <c r="BB264" i="3"/>
  <c r="AL264" i="3"/>
  <c r="V264" i="3"/>
  <c r="AV261" i="3"/>
  <c r="AF261" i="3"/>
  <c r="P261" i="3"/>
  <c r="AU261" i="3"/>
  <c r="AE261" i="3"/>
  <c r="O261" i="3"/>
  <c r="AT261" i="3"/>
  <c r="AD261" i="3"/>
  <c r="N261" i="3"/>
  <c r="AW261" i="3"/>
  <c r="AG261" i="3"/>
  <c r="Q261" i="3"/>
  <c r="M184" i="3"/>
  <c r="Q184" i="3"/>
  <c r="U184" i="3"/>
  <c r="Y184" i="3"/>
  <c r="AC184" i="3"/>
  <c r="AG184" i="3"/>
  <c r="AK184" i="3"/>
  <c r="AO184" i="3"/>
  <c r="AS184" i="3"/>
  <c r="AW184" i="3"/>
  <c r="BA184" i="3"/>
  <c r="BE184" i="3"/>
  <c r="BI184" i="3"/>
  <c r="N184" i="3"/>
  <c r="R184" i="3"/>
  <c r="V184" i="3"/>
  <c r="Z184" i="3"/>
  <c r="AD184" i="3"/>
  <c r="AH184" i="3"/>
  <c r="AL184" i="3"/>
  <c r="AP184" i="3"/>
  <c r="AT184" i="3"/>
  <c r="AX184" i="3"/>
  <c r="BB184" i="3"/>
  <c r="BF184" i="3"/>
  <c r="O184" i="3"/>
  <c r="S184" i="3"/>
  <c r="W184" i="3"/>
  <c r="AA184" i="3"/>
  <c r="AE184" i="3"/>
  <c r="AI184" i="3"/>
  <c r="AM184" i="3"/>
  <c r="AQ184" i="3"/>
  <c r="AU184" i="3"/>
  <c r="AY184" i="3"/>
  <c r="BC184" i="3"/>
  <c r="BG184" i="3"/>
  <c r="P184" i="3"/>
  <c r="T184" i="3"/>
  <c r="X184" i="3"/>
  <c r="AB184" i="3"/>
  <c r="AF184" i="3"/>
  <c r="AJ184" i="3"/>
  <c r="AN184" i="3"/>
  <c r="AR184" i="3"/>
  <c r="AV184" i="3"/>
  <c r="AZ184" i="3"/>
  <c r="BD184" i="3"/>
  <c r="BH184" i="3"/>
  <c r="P179" i="3"/>
  <c r="T179" i="3"/>
  <c r="X179" i="3"/>
  <c r="AB179" i="3"/>
  <c r="AF179" i="3"/>
  <c r="AJ179" i="3"/>
  <c r="AN179" i="3"/>
  <c r="AR179" i="3"/>
  <c r="AV179" i="3"/>
  <c r="AZ179" i="3"/>
  <c r="BD179" i="3"/>
  <c r="BH179" i="3"/>
  <c r="M179" i="3"/>
  <c r="Q179" i="3"/>
  <c r="U179" i="3"/>
  <c r="Y179" i="3"/>
  <c r="AC179" i="3"/>
  <c r="AG179" i="3"/>
  <c r="AK179" i="3"/>
  <c r="AO179" i="3"/>
  <c r="AS179" i="3"/>
  <c r="AW179" i="3"/>
  <c r="BA179" i="3"/>
  <c r="BE179" i="3"/>
  <c r="BI179" i="3"/>
  <c r="N179" i="3"/>
  <c r="R179" i="3"/>
  <c r="V179" i="3"/>
  <c r="Z179" i="3"/>
  <c r="AD179" i="3"/>
  <c r="AH179" i="3"/>
  <c r="AL179" i="3"/>
  <c r="AP179" i="3"/>
  <c r="AT179" i="3"/>
  <c r="AX179" i="3"/>
  <c r="BB179" i="3"/>
  <c r="BF179" i="3"/>
  <c r="O179" i="3"/>
  <c r="S179" i="3"/>
  <c r="W179" i="3"/>
  <c r="AA179" i="3"/>
  <c r="AE179" i="3"/>
  <c r="AI179" i="3"/>
  <c r="AM179" i="3"/>
  <c r="AQ179" i="3"/>
  <c r="AU179" i="3"/>
  <c r="AY179" i="3"/>
  <c r="BC179" i="3"/>
  <c r="BG179" i="3"/>
  <c r="N195" i="3"/>
  <c r="R195" i="3"/>
  <c r="V195" i="3"/>
  <c r="Z195" i="3"/>
  <c r="AD195" i="3"/>
  <c r="AH195" i="3"/>
  <c r="AL195" i="3"/>
  <c r="AP195" i="3"/>
  <c r="AT195" i="3"/>
  <c r="AX195" i="3"/>
  <c r="BB195" i="3"/>
  <c r="BF195" i="3"/>
  <c r="O195" i="3"/>
  <c r="S195" i="3"/>
  <c r="W195" i="3"/>
  <c r="AA195" i="3"/>
  <c r="AE195" i="3"/>
  <c r="AI195" i="3"/>
  <c r="AM195" i="3"/>
  <c r="AQ195" i="3"/>
  <c r="AU195" i="3"/>
  <c r="AY195" i="3"/>
  <c r="BC195" i="3"/>
  <c r="BG195" i="3"/>
  <c r="P195" i="3"/>
  <c r="T195" i="3"/>
  <c r="X195" i="3"/>
  <c r="AB195" i="3"/>
  <c r="AF195" i="3"/>
  <c r="AJ195" i="3"/>
  <c r="AN195" i="3"/>
  <c r="AR195" i="3"/>
  <c r="AV195" i="3"/>
  <c r="AZ195" i="3"/>
  <c r="BD195" i="3"/>
  <c r="BH195" i="3"/>
  <c r="M195" i="3"/>
  <c r="Q195" i="3"/>
  <c r="U195" i="3"/>
  <c r="Y195" i="3"/>
  <c r="AC195" i="3"/>
  <c r="AG195" i="3"/>
  <c r="AK195" i="3"/>
  <c r="AO195" i="3"/>
  <c r="AS195" i="3"/>
  <c r="AW195" i="3"/>
  <c r="BA195" i="3"/>
  <c r="BE195" i="3"/>
  <c r="BI195" i="3"/>
  <c r="M186" i="3"/>
  <c r="Q186" i="3"/>
  <c r="U186" i="3"/>
  <c r="Y186" i="3"/>
  <c r="AC186" i="3"/>
  <c r="AG186" i="3"/>
  <c r="AK186" i="3"/>
  <c r="AO186" i="3"/>
  <c r="AS186" i="3"/>
  <c r="AW186" i="3"/>
  <c r="BA186" i="3"/>
  <c r="BE186" i="3"/>
  <c r="BI186" i="3"/>
  <c r="N186" i="3"/>
  <c r="R186" i="3"/>
  <c r="V186" i="3"/>
  <c r="Z186" i="3"/>
  <c r="AD186" i="3"/>
  <c r="AH186" i="3"/>
  <c r="AL186" i="3"/>
  <c r="AP186" i="3"/>
  <c r="AT186" i="3"/>
  <c r="AX186" i="3"/>
  <c r="BB186" i="3"/>
  <c r="BF186" i="3"/>
  <c r="O186" i="3"/>
  <c r="S186" i="3"/>
  <c r="W186" i="3"/>
  <c r="AA186" i="3"/>
  <c r="AE186" i="3"/>
  <c r="AI186" i="3"/>
  <c r="AM186" i="3"/>
  <c r="AQ186" i="3"/>
  <c r="AU186" i="3"/>
  <c r="AY186" i="3"/>
  <c r="BC186" i="3"/>
  <c r="BG186" i="3"/>
  <c r="P186" i="3"/>
  <c r="T186" i="3"/>
  <c r="X186" i="3"/>
  <c r="AB186" i="3"/>
  <c r="AF186" i="3"/>
  <c r="AJ186" i="3"/>
  <c r="AN186" i="3"/>
  <c r="AR186" i="3"/>
  <c r="AV186" i="3"/>
  <c r="AZ186" i="3"/>
  <c r="BD186" i="3"/>
  <c r="BH186" i="3"/>
  <c r="N250" i="3"/>
  <c r="R250" i="3"/>
  <c r="V250" i="3"/>
  <c r="Z250" i="3"/>
  <c r="AD250" i="3"/>
  <c r="AH250" i="3"/>
  <c r="AL250" i="3"/>
  <c r="AP250" i="3"/>
  <c r="AT250" i="3"/>
  <c r="AX250" i="3"/>
  <c r="BB250" i="3"/>
  <c r="BF250" i="3"/>
  <c r="O250" i="3"/>
  <c r="S250" i="3"/>
  <c r="W250" i="3"/>
  <c r="AA250" i="3"/>
  <c r="AE250" i="3"/>
  <c r="AI250" i="3"/>
  <c r="AM250" i="3"/>
  <c r="AQ250" i="3"/>
  <c r="AU250" i="3"/>
  <c r="AY250" i="3"/>
  <c r="BC250" i="3"/>
  <c r="BG250" i="3"/>
  <c r="P250" i="3"/>
  <c r="T250" i="3"/>
  <c r="X250" i="3"/>
  <c r="AB250" i="3"/>
  <c r="AF250" i="3"/>
  <c r="AJ250" i="3"/>
  <c r="AN250" i="3"/>
  <c r="AR250" i="3"/>
  <c r="AV250" i="3"/>
  <c r="AZ250" i="3"/>
  <c r="BD250" i="3"/>
  <c r="BH250" i="3"/>
  <c r="M250" i="3"/>
  <c r="Q250" i="3"/>
  <c r="U250" i="3"/>
  <c r="Y250" i="3"/>
  <c r="AC250" i="3"/>
  <c r="AG250" i="3"/>
  <c r="AK250" i="3"/>
  <c r="AO250" i="3"/>
  <c r="AS250" i="3"/>
  <c r="AW250" i="3"/>
  <c r="BA250" i="3"/>
  <c r="BE250" i="3"/>
  <c r="BI250" i="3"/>
  <c r="N233" i="3"/>
  <c r="R233" i="3"/>
  <c r="V233" i="3"/>
  <c r="Z233" i="3"/>
  <c r="AD233" i="3"/>
  <c r="AH233" i="3"/>
  <c r="AL233" i="3"/>
  <c r="AP233" i="3"/>
  <c r="AT233" i="3"/>
  <c r="AX233" i="3"/>
  <c r="BB233" i="3"/>
  <c r="BF233" i="3"/>
  <c r="O233" i="3"/>
  <c r="S233" i="3"/>
  <c r="W233" i="3"/>
  <c r="AA233" i="3"/>
  <c r="AE233" i="3"/>
  <c r="AI233" i="3"/>
  <c r="AM233" i="3"/>
  <c r="AQ233" i="3"/>
  <c r="AU233" i="3"/>
  <c r="AY233" i="3"/>
  <c r="BC233" i="3"/>
  <c r="BG233" i="3"/>
  <c r="P233" i="3"/>
  <c r="T233" i="3"/>
  <c r="X233" i="3"/>
  <c r="AB233" i="3"/>
  <c r="AF233" i="3"/>
  <c r="AJ233" i="3"/>
  <c r="AN233" i="3"/>
  <c r="AR233" i="3"/>
  <c r="AV233" i="3"/>
  <c r="AZ233" i="3"/>
  <c r="BD233" i="3"/>
  <c r="BH233" i="3"/>
  <c r="M233" i="3"/>
  <c r="Q233" i="3"/>
  <c r="U233" i="3"/>
  <c r="Y233" i="3"/>
  <c r="AC233" i="3"/>
  <c r="AG233" i="3"/>
  <c r="AK233" i="3"/>
  <c r="AO233" i="3"/>
  <c r="AS233" i="3"/>
  <c r="AW233" i="3"/>
  <c r="BA233" i="3"/>
  <c r="BE233" i="3"/>
  <c r="BI233" i="3"/>
  <c r="O237" i="3"/>
  <c r="S237" i="3"/>
  <c r="W237" i="3"/>
  <c r="AA237" i="3"/>
  <c r="AE237" i="3"/>
  <c r="AI237" i="3"/>
  <c r="AM237" i="3"/>
  <c r="AQ237" i="3"/>
  <c r="AU237" i="3"/>
  <c r="AY237" i="3"/>
  <c r="BC237" i="3"/>
  <c r="BG237" i="3"/>
  <c r="P237" i="3"/>
  <c r="T237" i="3"/>
  <c r="X237" i="3"/>
  <c r="AB237" i="3"/>
  <c r="AF237" i="3"/>
  <c r="AJ237" i="3"/>
  <c r="AN237" i="3"/>
  <c r="AR237" i="3"/>
  <c r="AV237" i="3"/>
  <c r="AZ237" i="3"/>
  <c r="BD237" i="3"/>
  <c r="BH237" i="3"/>
  <c r="M237" i="3"/>
  <c r="Q237" i="3"/>
  <c r="U237" i="3"/>
  <c r="Y237" i="3"/>
  <c r="AC237" i="3"/>
  <c r="AG237" i="3"/>
  <c r="AK237" i="3"/>
  <c r="AO237" i="3"/>
  <c r="AS237" i="3"/>
  <c r="AW237" i="3"/>
  <c r="BA237" i="3"/>
  <c r="BE237" i="3"/>
  <c r="BI237" i="3"/>
  <c r="N237" i="3"/>
  <c r="R237" i="3"/>
  <c r="V237" i="3"/>
  <c r="Z237" i="3"/>
  <c r="AD237" i="3"/>
  <c r="AH237" i="3"/>
  <c r="AL237" i="3"/>
  <c r="AP237" i="3"/>
  <c r="AT237" i="3"/>
  <c r="AX237" i="3"/>
  <c r="BB237" i="3"/>
  <c r="BF237" i="3"/>
  <c r="O241" i="3"/>
  <c r="S241" i="3"/>
  <c r="W241" i="3"/>
  <c r="AA241" i="3"/>
  <c r="AE241" i="3"/>
  <c r="AI241" i="3"/>
  <c r="AM241" i="3"/>
  <c r="AQ241" i="3"/>
  <c r="AU241" i="3"/>
  <c r="AY241" i="3"/>
  <c r="BC241" i="3"/>
  <c r="BG241" i="3"/>
  <c r="P241" i="3"/>
  <c r="T241" i="3"/>
  <c r="X241" i="3"/>
  <c r="AB241" i="3"/>
  <c r="AF241" i="3"/>
  <c r="AJ241" i="3"/>
  <c r="AN241" i="3"/>
  <c r="AR241" i="3"/>
  <c r="AV241" i="3"/>
  <c r="AZ241" i="3"/>
  <c r="BD241" i="3"/>
  <c r="BH241" i="3"/>
  <c r="M241" i="3"/>
  <c r="Q241" i="3"/>
  <c r="U241" i="3"/>
  <c r="Y241" i="3"/>
  <c r="AC241" i="3"/>
  <c r="AG241" i="3"/>
  <c r="AK241" i="3"/>
  <c r="AO241" i="3"/>
  <c r="AS241" i="3"/>
  <c r="AW241" i="3"/>
  <c r="BA241" i="3"/>
  <c r="BE241" i="3"/>
  <c r="BI241" i="3"/>
  <c r="N241" i="3"/>
  <c r="R241" i="3"/>
  <c r="V241" i="3"/>
  <c r="Z241" i="3"/>
  <c r="AD241" i="3"/>
  <c r="AH241" i="3"/>
  <c r="AL241" i="3"/>
  <c r="AP241" i="3"/>
  <c r="AT241" i="3"/>
  <c r="AX241" i="3"/>
  <c r="BB241" i="3"/>
  <c r="BF241" i="3"/>
  <c r="O245" i="3"/>
  <c r="S245" i="3"/>
  <c r="W245" i="3"/>
  <c r="AA245" i="3"/>
  <c r="AE245" i="3"/>
  <c r="AI245" i="3"/>
  <c r="AM245" i="3"/>
  <c r="AQ245" i="3"/>
  <c r="AU245" i="3"/>
  <c r="AY245" i="3"/>
  <c r="BC245" i="3"/>
  <c r="BG245" i="3"/>
  <c r="P245" i="3"/>
  <c r="T245" i="3"/>
  <c r="X245" i="3"/>
  <c r="AB245" i="3"/>
  <c r="AF245" i="3"/>
  <c r="AJ245" i="3"/>
  <c r="AN245" i="3"/>
  <c r="AR245" i="3"/>
  <c r="AV245" i="3"/>
  <c r="AZ245" i="3"/>
  <c r="BD245" i="3"/>
  <c r="BH245" i="3"/>
  <c r="M245" i="3"/>
  <c r="Q245" i="3"/>
  <c r="U245" i="3"/>
  <c r="Y245" i="3"/>
  <c r="AC245" i="3"/>
  <c r="AG245" i="3"/>
  <c r="AK245" i="3"/>
  <c r="AO245" i="3"/>
  <c r="AS245" i="3"/>
  <c r="AW245" i="3"/>
  <c r="BA245" i="3"/>
  <c r="BE245" i="3"/>
  <c r="BI245" i="3"/>
  <c r="N245" i="3"/>
  <c r="R245" i="3"/>
  <c r="V245" i="3"/>
  <c r="Z245" i="3"/>
  <c r="AD245" i="3"/>
  <c r="AH245" i="3"/>
  <c r="AL245" i="3"/>
  <c r="AP245" i="3"/>
  <c r="AT245" i="3"/>
  <c r="AX245" i="3"/>
  <c r="BB245" i="3"/>
  <c r="BF245" i="3"/>
  <c r="O249" i="3"/>
  <c r="S249" i="3"/>
  <c r="W249" i="3"/>
  <c r="AA249" i="3"/>
  <c r="AE249" i="3"/>
  <c r="AI249" i="3"/>
  <c r="AM249" i="3"/>
  <c r="AQ249" i="3"/>
  <c r="AU249" i="3"/>
  <c r="AY249" i="3"/>
  <c r="BC249" i="3"/>
  <c r="BG249" i="3"/>
  <c r="P249" i="3"/>
  <c r="T249" i="3"/>
  <c r="X249" i="3"/>
  <c r="AB249" i="3"/>
  <c r="AF249" i="3"/>
  <c r="AJ249" i="3"/>
  <c r="AN249" i="3"/>
  <c r="AR249" i="3"/>
  <c r="AV249" i="3"/>
  <c r="AZ249" i="3"/>
  <c r="BD249" i="3"/>
  <c r="BH249" i="3"/>
  <c r="M249" i="3"/>
  <c r="Q249" i="3"/>
  <c r="U249" i="3"/>
  <c r="Y249" i="3"/>
  <c r="AC249" i="3"/>
  <c r="AG249" i="3"/>
  <c r="AK249" i="3"/>
  <c r="AO249" i="3"/>
  <c r="AS249" i="3"/>
  <c r="AW249" i="3"/>
  <c r="BA249" i="3"/>
  <c r="BE249" i="3"/>
  <c r="BI249" i="3"/>
  <c r="N249" i="3"/>
  <c r="R249" i="3"/>
  <c r="V249" i="3"/>
  <c r="Z249" i="3"/>
  <c r="AD249" i="3"/>
  <c r="AH249" i="3"/>
  <c r="AL249" i="3"/>
  <c r="AP249" i="3"/>
  <c r="AT249" i="3"/>
  <c r="AX249" i="3"/>
  <c r="BB249" i="3"/>
  <c r="BF249" i="3"/>
  <c r="O253" i="3"/>
  <c r="S253" i="3"/>
  <c r="W253" i="3"/>
  <c r="AA253" i="3"/>
  <c r="AE253" i="3"/>
  <c r="AI253" i="3"/>
  <c r="AM253" i="3"/>
  <c r="AQ253" i="3"/>
  <c r="AU253" i="3"/>
  <c r="AY253" i="3"/>
  <c r="BC253" i="3"/>
  <c r="BG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N253" i="3"/>
  <c r="R253" i="3"/>
  <c r="V253" i="3"/>
  <c r="Z253" i="3"/>
  <c r="AD253" i="3"/>
  <c r="AH253" i="3"/>
  <c r="AL253" i="3"/>
  <c r="AP253" i="3"/>
  <c r="AT253" i="3"/>
  <c r="AX253" i="3"/>
  <c r="BB253" i="3"/>
  <c r="BF253" i="3"/>
  <c r="BN118" i="3"/>
  <c r="BJ118" i="3"/>
  <c r="BN134" i="3"/>
  <c r="BL157" i="3"/>
  <c r="BN166" i="3"/>
  <c r="BL193" i="3"/>
  <c r="BM202" i="3"/>
  <c r="N254" i="3"/>
  <c r="R254" i="3"/>
  <c r="V254" i="3"/>
  <c r="Z254" i="3"/>
  <c r="AD254" i="3"/>
  <c r="AH254" i="3"/>
  <c r="AL254" i="3"/>
  <c r="AP254" i="3"/>
  <c r="AT254" i="3"/>
  <c r="AX254" i="3"/>
  <c r="BB254" i="3"/>
  <c r="BF254" i="3"/>
  <c r="O254" i="3"/>
  <c r="S254" i="3"/>
  <c r="W254" i="3"/>
  <c r="AA254" i="3"/>
  <c r="AE254" i="3"/>
  <c r="AI254" i="3"/>
  <c r="AM254" i="3"/>
  <c r="AQ254" i="3"/>
  <c r="AU254" i="3"/>
  <c r="AY254" i="3"/>
  <c r="BC254" i="3"/>
  <c r="BG254" i="3"/>
  <c r="P254" i="3"/>
  <c r="T254" i="3"/>
  <c r="X254" i="3"/>
  <c r="AB254" i="3"/>
  <c r="AF254" i="3"/>
  <c r="AJ254" i="3"/>
  <c r="AN254" i="3"/>
  <c r="AR254" i="3"/>
  <c r="AV254" i="3"/>
  <c r="AZ254" i="3"/>
  <c r="BD254" i="3"/>
  <c r="BH254" i="3"/>
  <c r="M254" i="3"/>
  <c r="Q254" i="3"/>
  <c r="U254" i="3"/>
  <c r="Y254" i="3"/>
  <c r="AC254" i="3"/>
  <c r="AG254" i="3"/>
  <c r="AK254" i="3"/>
  <c r="AO254" i="3"/>
  <c r="AS254" i="3"/>
  <c r="AW254" i="3"/>
  <c r="BA254" i="3"/>
  <c r="BE254" i="3"/>
  <c r="BI254" i="3"/>
  <c r="T267" i="3"/>
  <c r="AJ267" i="3"/>
  <c r="AZ267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P115" i="3"/>
  <c r="T115" i="3"/>
  <c r="X115" i="3"/>
  <c r="AB115" i="3"/>
  <c r="AF115" i="3"/>
  <c r="AJ115" i="3"/>
  <c r="AN115" i="3"/>
  <c r="M115" i="3"/>
  <c r="Q115" i="3"/>
  <c r="U115" i="3"/>
  <c r="Y115" i="3"/>
  <c r="AC115" i="3"/>
  <c r="AG115" i="3"/>
  <c r="AK115" i="3"/>
  <c r="AO115" i="3"/>
  <c r="AS115" i="3"/>
  <c r="AW115" i="3"/>
  <c r="BA115" i="3"/>
  <c r="BE115" i="3"/>
  <c r="BI115" i="3"/>
  <c r="AR115" i="3"/>
  <c r="BH115" i="3"/>
  <c r="AV115" i="3"/>
  <c r="AZ115" i="3"/>
  <c r="BD115" i="3"/>
  <c r="N152" i="3"/>
  <c r="R152" i="3"/>
  <c r="V152" i="3"/>
  <c r="Z152" i="3"/>
  <c r="AD152" i="3"/>
  <c r="AH152" i="3"/>
  <c r="AL152" i="3"/>
  <c r="AP152" i="3"/>
  <c r="AT152" i="3"/>
  <c r="AX152" i="3"/>
  <c r="BB152" i="3"/>
  <c r="BF152" i="3"/>
  <c r="O152" i="3"/>
  <c r="S152" i="3"/>
  <c r="W152" i="3"/>
  <c r="AA152" i="3"/>
  <c r="AE152" i="3"/>
  <c r="AI152" i="3"/>
  <c r="AM152" i="3"/>
  <c r="AQ152" i="3"/>
  <c r="AU152" i="3"/>
  <c r="AY152" i="3"/>
  <c r="BC152" i="3"/>
  <c r="BG152" i="3"/>
  <c r="P152" i="3"/>
  <c r="T152" i="3"/>
  <c r="X152" i="3"/>
  <c r="AB152" i="3"/>
  <c r="AF152" i="3"/>
  <c r="AJ152" i="3"/>
  <c r="AN152" i="3"/>
  <c r="AR152" i="3"/>
  <c r="AV152" i="3"/>
  <c r="AZ152" i="3"/>
  <c r="BD152" i="3"/>
  <c r="BH152" i="3"/>
  <c r="M152" i="3"/>
  <c r="Q152" i="3"/>
  <c r="U152" i="3"/>
  <c r="Y152" i="3"/>
  <c r="AC152" i="3"/>
  <c r="AG152" i="3"/>
  <c r="AK152" i="3"/>
  <c r="AO152" i="3"/>
  <c r="AS152" i="3"/>
  <c r="AW152" i="3"/>
  <c r="BA152" i="3"/>
  <c r="BE152" i="3"/>
  <c r="BI152" i="3"/>
  <c r="M161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P161" i="3"/>
  <c r="T161" i="3"/>
  <c r="X161" i="3"/>
  <c r="AB161" i="3"/>
  <c r="AF161" i="3"/>
  <c r="AJ161" i="3"/>
  <c r="AN161" i="3"/>
  <c r="AR161" i="3"/>
  <c r="AV161" i="3"/>
  <c r="AZ161" i="3"/>
  <c r="BD161" i="3"/>
  <c r="BH161" i="3"/>
  <c r="M170" i="3"/>
  <c r="Q170" i="3"/>
  <c r="U170" i="3"/>
  <c r="Y170" i="3"/>
  <c r="AC170" i="3"/>
  <c r="AG170" i="3"/>
  <c r="AK170" i="3"/>
  <c r="AO170" i="3"/>
  <c r="AS170" i="3"/>
  <c r="AW170" i="3"/>
  <c r="BA170" i="3"/>
  <c r="BE170" i="3"/>
  <c r="BI170" i="3"/>
  <c r="N170" i="3"/>
  <c r="R170" i="3"/>
  <c r="V170" i="3"/>
  <c r="Z170" i="3"/>
  <c r="AD170" i="3"/>
  <c r="AH170" i="3"/>
  <c r="AL170" i="3"/>
  <c r="AP170" i="3"/>
  <c r="AT170" i="3"/>
  <c r="AX170" i="3"/>
  <c r="BB170" i="3"/>
  <c r="BF170" i="3"/>
  <c r="O170" i="3"/>
  <c r="S170" i="3"/>
  <c r="W170" i="3"/>
  <c r="AA170" i="3"/>
  <c r="AE170" i="3"/>
  <c r="AI170" i="3"/>
  <c r="AM170" i="3"/>
  <c r="AQ170" i="3"/>
  <c r="AU170" i="3"/>
  <c r="AY170" i="3"/>
  <c r="BC170" i="3"/>
  <c r="BG170" i="3"/>
  <c r="P170" i="3"/>
  <c r="T170" i="3"/>
  <c r="X170" i="3"/>
  <c r="AB170" i="3"/>
  <c r="AF170" i="3"/>
  <c r="AJ170" i="3"/>
  <c r="AN170" i="3"/>
  <c r="AR170" i="3"/>
  <c r="AV170" i="3"/>
  <c r="AZ170" i="3"/>
  <c r="BD170" i="3"/>
  <c r="BH170" i="3"/>
  <c r="BH257" i="3"/>
  <c r="BM263" i="3"/>
  <c r="Q267" i="3"/>
  <c r="AG267" i="3"/>
  <c r="AW267" i="3"/>
  <c r="AW117" i="3"/>
  <c r="Y117" i="3"/>
  <c r="BA117" i="3"/>
  <c r="AE117" i="3"/>
  <c r="BD117" i="3"/>
  <c r="AJ117" i="3"/>
  <c r="BG117" i="3"/>
  <c r="AN117" i="3"/>
  <c r="AF117" i="3"/>
  <c r="P117" i="3"/>
  <c r="AL117" i="3"/>
  <c r="V117" i="3"/>
  <c r="AT124" i="3"/>
  <c r="AD124" i="3"/>
  <c r="N124" i="3"/>
  <c r="AW124" i="3"/>
  <c r="AG124" i="3"/>
  <c r="Q124" i="3"/>
  <c r="AZ124" i="3"/>
  <c r="AJ124" i="3"/>
  <c r="T124" i="3"/>
  <c r="AY124" i="3"/>
  <c r="AI124" i="3"/>
  <c r="S124" i="3"/>
  <c r="AX126" i="3"/>
  <c r="AH126" i="3"/>
  <c r="R126" i="3"/>
  <c r="BA126" i="3"/>
  <c r="AK126" i="3"/>
  <c r="U126" i="3"/>
  <c r="BD126" i="3"/>
  <c r="AN126" i="3"/>
  <c r="X126" i="3"/>
  <c r="BC126" i="3"/>
  <c r="AM126" i="3"/>
  <c r="W126" i="3"/>
  <c r="AW133" i="3"/>
  <c r="AG133" i="3"/>
  <c r="Q133" i="3"/>
  <c r="AZ133" i="3"/>
  <c r="AJ133" i="3"/>
  <c r="T133" i="3"/>
  <c r="AY133" i="3"/>
  <c r="AI133" i="3"/>
  <c r="S133" i="3"/>
  <c r="AX133" i="3"/>
  <c r="AH133" i="3"/>
  <c r="R133" i="3"/>
  <c r="BG140" i="3"/>
  <c r="AQ140" i="3"/>
  <c r="AA140" i="3"/>
  <c r="BF140" i="3"/>
  <c r="AP140" i="3"/>
  <c r="Z140" i="3"/>
  <c r="BI140" i="3"/>
  <c r="AS140" i="3"/>
  <c r="AC140" i="3"/>
  <c r="M140" i="3"/>
  <c r="AV140" i="3"/>
  <c r="AF140" i="3"/>
  <c r="P140" i="3"/>
  <c r="AU142" i="3"/>
  <c r="AE142" i="3"/>
  <c r="O142" i="3"/>
  <c r="AT142" i="3"/>
  <c r="AD142" i="3"/>
  <c r="N142" i="3"/>
  <c r="AW142" i="3"/>
  <c r="AG142" i="3"/>
  <c r="Q142" i="3"/>
  <c r="AZ142" i="3"/>
  <c r="AJ142" i="3"/>
  <c r="T142" i="3"/>
  <c r="BG149" i="3"/>
  <c r="AM149" i="3"/>
  <c r="S149" i="3"/>
  <c r="BH149" i="3"/>
  <c r="AR149" i="3"/>
  <c r="AB149" i="3"/>
  <c r="BF149" i="3"/>
  <c r="AP149" i="3"/>
  <c r="Z149" i="3"/>
  <c r="BI149" i="3"/>
  <c r="AS149" i="3"/>
  <c r="AC149" i="3"/>
  <c r="M149" i="3"/>
  <c r="BC156" i="3"/>
  <c r="AM156" i="3"/>
  <c r="W156" i="3"/>
  <c r="BB156" i="3"/>
  <c r="AL156" i="3"/>
  <c r="V156" i="3"/>
  <c r="BE156" i="3"/>
  <c r="AO156" i="3"/>
  <c r="Y156" i="3"/>
  <c r="BH156" i="3"/>
  <c r="AR156" i="3"/>
  <c r="AB156" i="3"/>
  <c r="BF158" i="3"/>
  <c r="AP158" i="3"/>
  <c r="Z158" i="3"/>
  <c r="BI158" i="3"/>
  <c r="AS158" i="3"/>
  <c r="AC158" i="3"/>
  <c r="M158" i="3"/>
  <c r="AV158" i="3"/>
  <c r="AF158" i="3"/>
  <c r="P158" i="3"/>
  <c r="AU158" i="3"/>
  <c r="AE158" i="3"/>
  <c r="O158" i="3"/>
  <c r="BD165" i="3"/>
  <c r="AN165" i="3"/>
  <c r="X165" i="3"/>
  <c r="BC165" i="3"/>
  <c r="AM165" i="3"/>
  <c r="W165" i="3"/>
  <c r="BB165" i="3"/>
  <c r="AL165" i="3"/>
  <c r="V165" i="3"/>
  <c r="BE165" i="3"/>
  <c r="AO165" i="3"/>
  <c r="Y165" i="3"/>
  <c r="BK167" i="3"/>
  <c r="AT185" i="3"/>
  <c r="AD185" i="3"/>
  <c r="N185" i="3"/>
  <c r="AW185" i="3"/>
  <c r="AG185" i="3"/>
  <c r="Q185" i="3"/>
  <c r="AZ185" i="3"/>
  <c r="AJ185" i="3"/>
  <c r="T185" i="3"/>
  <c r="AY185" i="3"/>
  <c r="AI185" i="3"/>
  <c r="S185" i="3"/>
  <c r="P199" i="3"/>
  <c r="T199" i="3"/>
  <c r="X199" i="3"/>
  <c r="AB199" i="3"/>
  <c r="AF199" i="3"/>
  <c r="AJ199" i="3"/>
  <c r="AN199" i="3"/>
  <c r="AR199" i="3"/>
  <c r="AV199" i="3"/>
  <c r="AZ199" i="3"/>
  <c r="BD199" i="3"/>
  <c r="BH199" i="3"/>
  <c r="M199" i="3"/>
  <c r="Q199" i="3"/>
  <c r="U199" i="3"/>
  <c r="Y199" i="3"/>
  <c r="AC199" i="3"/>
  <c r="AG199" i="3"/>
  <c r="AK199" i="3"/>
  <c r="AO199" i="3"/>
  <c r="AS199" i="3"/>
  <c r="AW199" i="3"/>
  <c r="BA199" i="3"/>
  <c r="BE199" i="3"/>
  <c r="BI199" i="3"/>
  <c r="N199" i="3"/>
  <c r="R199" i="3"/>
  <c r="V199" i="3"/>
  <c r="Z199" i="3"/>
  <c r="AD199" i="3"/>
  <c r="AH199" i="3"/>
  <c r="AL199" i="3"/>
  <c r="AP199" i="3"/>
  <c r="AT199" i="3"/>
  <c r="AX199" i="3"/>
  <c r="BB199" i="3"/>
  <c r="BF199" i="3"/>
  <c r="O199" i="3"/>
  <c r="S199" i="3"/>
  <c r="W199" i="3"/>
  <c r="AA199" i="3"/>
  <c r="AE199" i="3"/>
  <c r="AI199" i="3"/>
  <c r="AM199" i="3"/>
  <c r="AQ199" i="3"/>
  <c r="AU199" i="3"/>
  <c r="AY199" i="3"/>
  <c r="BC199" i="3"/>
  <c r="BG199" i="3"/>
  <c r="P203" i="3"/>
  <c r="T203" i="3"/>
  <c r="X203" i="3"/>
  <c r="AB203" i="3"/>
  <c r="AF203" i="3"/>
  <c r="AJ203" i="3"/>
  <c r="AN203" i="3"/>
  <c r="AR203" i="3"/>
  <c r="AV203" i="3"/>
  <c r="AZ203" i="3"/>
  <c r="BD203" i="3"/>
  <c r="BH203" i="3"/>
  <c r="M203" i="3"/>
  <c r="Q203" i="3"/>
  <c r="U203" i="3"/>
  <c r="Y203" i="3"/>
  <c r="AC203" i="3"/>
  <c r="AG203" i="3"/>
  <c r="AK203" i="3"/>
  <c r="AO203" i="3"/>
  <c r="AS203" i="3"/>
  <c r="AW203" i="3"/>
  <c r="BA203" i="3"/>
  <c r="BE203" i="3"/>
  <c r="BI203" i="3"/>
  <c r="N203" i="3"/>
  <c r="R203" i="3"/>
  <c r="V203" i="3"/>
  <c r="Z203" i="3"/>
  <c r="AD203" i="3"/>
  <c r="AH203" i="3"/>
  <c r="AL203" i="3"/>
  <c r="AP203" i="3"/>
  <c r="AT203" i="3"/>
  <c r="AX203" i="3"/>
  <c r="BB203" i="3"/>
  <c r="BF203" i="3"/>
  <c r="O203" i="3"/>
  <c r="S203" i="3"/>
  <c r="W203" i="3"/>
  <c r="AA203" i="3"/>
  <c r="AE203" i="3"/>
  <c r="AI203" i="3"/>
  <c r="AM203" i="3"/>
  <c r="AQ203" i="3"/>
  <c r="AU203" i="3"/>
  <c r="AY203" i="3"/>
  <c r="BC203" i="3"/>
  <c r="BG203" i="3"/>
  <c r="O207" i="3"/>
  <c r="S207" i="3"/>
  <c r="W207" i="3"/>
  <c r="AA207" i="3"/>
  <c r="AE207" i="3"/>
  <c r="AI207" i="3"/>
  <c r="AM207" i="3"/>
  <c r="AQ207" i="3"/>
  <c r="AU207" i="3"/>
  <c r="AY207" i="3"/>
  <c r="BC207" i="3"/>
  <c r="BG207" i="3"/>
  <c r="P207" i="3"/>
  <c r="T207" i="3"/>
  <c r="X207" i="3"/>
  <c r="AB207" i="3"/>
  <c r="AF207" i="3"/>
  <c r="AJ207" i="3"/>
  <c r="AN207" i="3"/>
  <c r="AR207" i="3"/>
  <c r="AV207" i="3"/>
  <c r="AZ207" i="3"/>
  <c r="BD207" i="3"/>
  <c r="BH207" i="3"/>
  <c r="M207" i="3"/>
  <c r="Q207" i="3"/>
  <c r="U207" i="3"/>
  <c r="Y207" i="3"/>
  <c r="AC207" i="3"/>
  <c r="AG207" i="3"/>
  <c r="AK207" i="3"/>
  <c r="AO207" i="3"/>
  <c r="AS207" i="3"/>
  <c r="AW207" i="3"/>
  <c r="BA207" i="3"/>
  <c r="BE207" i="3"/>
  <c r="BI207" i="3"/>
  <c r="N207" i="3"/>
  <c r="R207" i="3"/>
  <c r="V207" i="3"/>
  <c r="Z207" i="3"/>
  <c r="AD207" i="3"/>
  <c r="AH207" i="3"/>
  <c r="AL207" i="3"/>
  <c r="AP207" i="3"/>
  <c r="AT207" i="3"/>
  <c r="AX207" i="3"/>
  <c r="BB207" i="3"/>
  <c r="BF207" i="3"/>
  <c r="O211" i="3"/>
  <c r="S211" i="3"/>
  <c r="W211" i="3"/>
  <c r="AA211" i="3"/>
  <c r="AE211" i="3"/>
  <c r="AI211" i="3"/>
  <c r="AM211" i="3"/>
  <c r="AQ211" i="3"/>
  <c r="AU211" i="3"/>
  <c r="AY211" i="3"/>
  <c r="BC211" i="3"/>
  <c r="BG211" i="3"/>
  <c r="P211" i="3"/>
  <c r="T211" i="3"/>
  <c r="X211" i="3"/>
  <c r="AB211" i="3"/>
  <c r="AF211" i="3"/>
  <c r="AJ211" i="3"/>
  <c r="AN211" i="3"/>
  <c r="AR211" i="3"/>
  <c r="AV211" i="3"/>
  <c r="AZ211" i="3"/>
  <c r="BD211" i="3"/>
  <c r="BH211" i="3"/>
  <c r="M211" i="3"/>
  <c r="Q211" i="3"/>
  <c r="U211" i="3"/>
  <c r="Y211" i="3"/>
  <c r="AC211" i="3"/>
  <c r="AG211" i="3"/>
  <c r="AK211" i="3"/>
  <c r="AO211" i="3"/>
  <c r="AS211" i="3"/>
  <c r="AW211" i="3"/>
  <c r="BA211" i="3"/>
  <c r="BE211" i="3"/>
  <c r="BI211" i="3"/>
  <c r="N211" i="3"/>
  <c r="R211" i="3"/>
  <c r="V211" i="3"/>
  <c r="Z211" i="3"/>
  <c r="AD211" i="3"/>
  <c r="AH211" i="3"/>
  <c r="AL211" i="3"/>
  <c r="AP211" i="3"/>
  <c r="AT211" i="3"/>
  <c r="AX211" i="3"/>
  <c r="BB211" i="3"/>
  <c r="BF211" i="3"/>
  <c r="O215" i="3"/>
  <c r="S215" i="3"/>
  <c r="W215" i="3"/>
  <c r="AA215" i="3"/>
  <c r="AE215" i="3"/>
  <c r="AI215" i="3"/>
  <c r="AM215" i="3"/>
  <c r="AQ215" i="3"/>
  <c r="AU215" i="3"/>
  <c r="AY215" i="3"/>
  <c r="BC215" i="3"/>
  <c r="BG215" i="3"/>
  <c r="P215" i="3"/>
  <c r="T215" i="3"/>
  <c r="X215" i="3"/>
  <c r="AB215" i="3"/>
  <c r="AF215" i="3"/>
  <c r="AJ215" i="3"/>
  <c r="AN215" i="3"/>
  <c r="AR215" i="3"/>
  <c r="AV215" i="3"/>
  <c r="AZ215" i="3"/>
  <c r="BD215" i="3"/>
  <c r="BH215" i="3"/>
  <c r="M215" i="3"/>
  <c r="Q215" i="3"/>
  <c r="U215" i="3"/>
  <c r="Y215" i="3"/>
  <c r="AC215" i="3"/>
  <c r="AG215" i="3"/>
  <c r="AK215" i="3"/>
  <c r="AO215" i="3"/>
  <c r="AS215" i="3"/>
  <c r="AW215" i="3"/>
  <c r="BA215" i="3"/>
  <c r="BE215" i="3"/>
  <c r="BI215" i="3"/>
  <c r="N215" i="3"/>
  <c r="R215" i="3"/>
  <c r="V215" i="3"/>
  <c r="Z215" i="3"/>
  <c r="AD215" i="3"/>
  <c r="AH215" i="3"/>
  <c r="AL215" i="3"/>
  <c r="AP215" i="3"/>
  <c r="AT215" i="3"/>
  <c r="AX215" i="3"/>
  <c r="BB215" i="3"/>
  <c r="BF215" i="3"/>
  <c r="O219" i="3"/>
  <c r="S219" i="3"/>
  <c r="W219" i="3"/>
  <c r="AA219" i="3"/>
  <c r="AE219" i="3"/>
  <c r="AI219" i="3"/>
  <c r="AM219" i="3"/>
  <c r="AQ219" i="3"/>
  <c r="AU219" i="3"/>
  <c r="AY219" i="3"/>
  <c r="BC219" i="3"/>
  <c r="BG219" i="3"/>
  <c r="P219" i="3"/>
  <c r="T219" i="3"/>
  <c r="X219" i="3"/>
  <c r="AB219" i="3"/>
  <c r="AF219" i="3"/>
  <c r="AJ219" i="3"/>
  <c r="AN219" i="3"/>
  <c r="AR219" i="3"/>
  <c r="AV219" i="3"/>
  <c r="AZ219" i="3"/>
  <c r="BD219" i="3"/>
  <c r="BH219" i="3"/>
  <c r="M219" i="3"/>
  <c r="Q219" i="3"/>
  <c r="U219" i="3"/>
  <c r="Y219" i="3"/>
  <c r="AC219" i="3"/>
  <c r="AG219" i="3"/>
  <c r="AK219" i="3"/>
  <c r="AO219" i="3"/>
  <c r="AS219" i="3"/>
  <c r="AW219" i="3"/>
  <c r="BA219" i="3"/>
  <c r="BE219" i="3"/>
  <c r="BI219" i="3"/>
  <c r="N219" i="3"/>
  <c r="R219" i="3"/>
  <c r="V219" i="3"/>
  <c r="Z219" i="3"/>
  <c r="AD219" i="3"/>
  <c r="AH219" i="3"/>
  <c r="AL219" i="3"/>
  <c r="AP219" i="3"/>
  <c r="AT219" i="3"/>
  <c r="AX219" i="3"/>
  <c r="BB219" i="3"/>
  <c r="BF219" i="3"/>
  <c r="O223" i="3"/>
  <c r="S223" i="3"/>
  <c r="W223" i="3"/>
  <c r="AA223" i="3"/>
  <c r="AE223" i="3"/>
  <c r="AI223" i="3"/>
  <c r="AM223" i="3"/>
  <c r="AQ223" i="3"/>
  <c r="AU223" i="3"/>
  <c r="AY223" i="3"/>
  <c r="BC223" i="3"/>
  <c r="BG223" i="3"/>
  <c r="P223" i="3"/>
  <c r="T223" i="3"/>
  <c r="X223" i="3"/>
  <c r="AB223" i="3"/>
  <c r="AF223" i="3"/>
  <c r="AJ223" i="3"/>
  <c r="AN223" i="3"/>
  <c r="AR223" i="3"/>
  <c r="AV223" i="3"/>
  <c r="AZ223" i="3"/>
  <c r="BD223" i="3"/>
  <c r="BH223" i="3"/>
  <c r="M223" i="3"/>
  <c r="Q223" i="3"/>
  <c r="U223" i="3"/>
  <c r="Y223" i="3"/>
  <c r="AC223" i="3"/>
  <c r="AG223" i="3"/>
  <c r="AK223" i="3"/>
  <c r="AO223" i="3"/>
  <c r="AS223" i="3"/>
  <c r="AW223" i="3"/>
  <c r="BA223" i="3"/>
  <c r="BE223" i="3"/>
  <c r="BI223" i="3"/>
  <c r="N223" i="3"/>
  <c r="R223" i="3"/>
  <c r="V223" i="3"/>
  <c r="Z223" i="3"/>
  <c r="AD223" i="3"/>
  <c r="AH223" i="3"/>
  <c r="AL223" i="3"/>
  <c r="AP223" i="3"/>
  <c r="AT223" i="3"/>
  <c r="AX223" i="3"/>
  <c r="BB223" i="3"/>
  <c r="BF223" i="3"/>
  <c r="O227" i="3"/>
  <c r="S227" i="3"/>
  <c r="W227" i="3"/>
  <c r="AA227" i="3"/>
  <c r="AE227" i="3"/>
  <c r="AI227" i="3"/>
  <c r="AM227" i="3"/>
  <c r="AQ227" i="3"/>
  <c r="AU227" i="3"/>
  <c r="AY227" i="3"/>
  <c r="BC227" i="3"/>
  <c r="BG227" i="3"/>
  <c r="P227" i="3"/>
  <c r="T227" i="3"/>
  <c r="X227" i="3"/>
  <c r="AB227" i="3"/>
  <c r="AF227" i="3"/>
  <c r="AJ227" i="3"/>
  <c r="AN227" i="3"/>
  <c r="AR227" i="3"/>
  <c r="AV227" i="3"/>
  <c r="AZ227" i="3"/>
  <c r="BD227" i="3"/>
  <c r="BH227" i="3"/>
  <c r="M227" i="3"/>
  <c r="Q227" i="3"/>
  <c r="U227" i="3"/>
  <c r="Y227" i="3"/>
  <c r="AC227" i="3"/>
  <c r="AG227" i="3"/>
  <c r="AK227" i="3"/>
  <c r="AO227" i="3"/>
  <c r="AS227" i="3"/>
  <c r="AW227" i="3"/>
  <c r="BA227" i="3"/>
  <c r="BE227" i="3"/>
  <c r="BI227" i="3"/>
  <c r="V227" i="3"/>
  <c r="AL227" i="3"/>
  <c r="BB227" i="3"/>
  <c r="Z227" i="3"/>
  <c r="AP227" i="3"/>
  <c r="BF227" i="3"/>
  <c r="N227" i="3"/>
  <c r="AD227" i="3"/>
  <c r="AT227" i="3"/>
  <c r="R227" i="3"/>
  <c r="AH227" i="3"/>
  <c r="AX227" i="3"/>
  <c r="O231" i="3"/>
  <c r="S231" i="3"/>
  <c r="W231" i="3"/>
  <c r="AA231" i="3"/>
  <c r="AE231" i="3"/>
  <c r="AI231" i="3"/>
  <c r="AM231" i="3"/>
  <c r="P231" i="3"/>
  <c r="T231" i="3"/>
  <c r="X231" i="3"/>
  <c r="AB231" i="3"/>
  <c r="AF231" i="3"/>
  <c r="AJ231" i="3"/>
  <c r="AN231" i="3"/>
  <c r="AR231" i="3"/>
  <c r="AV231" i="3"/>
  <c r="AZ231" i="3"/>
  <c r="BD231" i="3"/>
  <c r="BH231" i="3"/>
  <c r="M231" i="3"/>
  <c r="Q231" i="3"/>
  <c r="U231" i="3"/>
  <c r="Y231" i="3"/>
  <c r="AC231" i="3"/>
  <c r="AG231" i="3"/>
  <c r="AK231" i="3"/>
  <c r="AO231" i="3"/>
  <c r="AS231" i="3"/>
  <c r="AW231" i="3"/>
  <c r="BA231" i="3"/>
  <c r="BE231" i="3"/>
  <c r="BI231" i="3"/>
  <c r="R231" i="3"/>
  <c r="AH231" i="3"/>
  <c r="AT231" i="3"/>
  <c r="BB231" i="3"/>
  <c r="V231" i="3"/>
  <c r="AL231" i="3"/>
  <c r="AU231" i="3"/>
  <c r="BC231" i="3"/>
  <c r="Z231" i="3"/>
  <c r="AP231" i="3"/>
  <c r="AX231" i="3"/>
  <c r="BF231" i="3"/>
  <c r="N231" i="3"/>
  <c r="AD231" i="3"/>
  <c r="AQ231" i="3"/>
  <c r="AY231" i="3"/>
  <c r="BG231" i="3"/>
  <c r="AT257" i="3"/>
  <c r="AD257" i="3"/>
  <c r="N257" i="3"/>
  <c r="AW257" i="3"/>
  <c r="AG257" i="3"/>
  <c r="Q257" i="3"/>
  <c r="AN257" i="3"/>
  <c r="X257" i="3"/>
  <c r="BC257" i="3"/>
  <c r="AM257" i="3"/>
  <c r="W257" i="3"/>
  <c r="O266" i="3"/>
  <c r="AE266" i="3"/>
  <c r="AU266" i="3"/>
  <c r="N267" i="3"/>
  <c r="AD267" i="3"/>
  <c r="AT267" i="3"/>
  <c r="P112" i="3"/>
  <c r="T112" i="3"/>
  <c r="X112" i="3"/>
  <c r="AB112" i="3"/>
  <c r="AF112" i="3"/>
  <c r="AJ112" i="3"/>
  <c r="AN112" i="3"/>
  <c r="AR112" i="3"/>
  <c r="AV112" i="3"/>
  <c r="AZ112" i="3"/>
  <c r="BD112" i="3"/>
  <c r="BH112" i="3"/>
  <c r="M112" i="3"/>
  <c r="Q112" i="3"/>
  <c r="U112" i="3"/>
  <c r="Y112" i="3"/>
  <c r="AC112" i="3"/>
  <c r="AG112" i="3"/>
  <c r="AK112" i="3"/>
  <c r="AO112" i="3"/>
  <c r="AS112" i="3"/>
  <c r="AW112" i="3"/>
  <c r="BA112" i="3"/>
  <c r="BE112" i="3"/>
  <c r="BI112" i="3"/>
  <c r="N112" i="3"/>
  <c r="R112" i="3"/>
  <c r="V112" i="3"/>
  <c r="Z112" i="3"/>
  <c r="AD112" i="3"/>
  <c r="AH112" i="3"/>
  <c r="AL112" i="3"/>
  <c r="AP112" i="3"/>
  <c r="AT112" i="3"/>
  <c r="AX112" i="3"/>
  <c r="BB112" i="3"/>
  <c r="BF112" i="3"/>
  <c r="O112" i="3"/>
  <c r="S112" i="3"/>
  <c r="W112" i="3"/>
  <c r="AA112" i="3"/>
  <c r="AE112" i="3"/>
  <c r="AI112" i="3"/>
  <c r="AM112" i="3"/>
  <c r="AQ112" i="3"/>
  <c r="AU112" i="3"/>
  <c r="AY112" i="3"/>
  <c r="BC112" i="3"/>
  <c r="BG112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P128" i="3"/>
  <c r="T128" i="3"/>
  <c r="X128" i="3"/>
  <c r="AB128" i="3"/>
  <c r="AF128" i="3"/>
  <c r="AJ128" i="3"/>
  <c r="AN128" i="3"/>
  <c r="AR128" i="3"/>
  <c r="AV128" i="3"/>
  <c r="AZ128" i="3"/>
  <c r="BD128" i="3"/>
  <c r="BH128" i="3"/>
  <c r="M128" i="3"/>
  <c r="Q128" i="3"/>
  <c r="U128" i="3"/>
  <c r="Y128" i="3"/>
  <c r="AC128" i="3"/>
  <c r="AG128" i="3"/>
  <c r="AK128" i="3"/>
  <c r="AO128" i="3"/>
  <c r="AS128" i="3"/>
  <c r="AW128" i="3"/>
  <c r="BA128" i="3"/>
  <c r="BE128" i="3"/>
  <c r="BI128" i="3"/>
  <c r="N128" i="3"/>
  <c r="R128" i="3"/>
  <c r="V128" i="3"/>
  <c r="Z128" i="3"/>
  <c r="AD128" i="3"/>
  <c r="AH128" i="3"/>
  <c r="AL128" i="3"/>
  <c r="AP128" i="3"/>
  <c r="AT128" i="3"/>
  <c r="AX128" i="3"/>
  <c r="BB128" i="3"/>
  <c r="BF128" i="3"/>
  <c r="P144" i="3"/>
  <c r="T144" i="3"/>
  <c r="X144" i="3"/>
  <c r="AB144" i="3"/>
  <c r="AF144" i="3"/>
  <c r="AJ144" i="3"/>
  <c r="AN144" i="3"/>
  <c r="AR144" i="3"/>
  <c r="AV144" i="3"/>
  <c r="AZ144" i="3"/>
  <c r="BD144" i="3"/>
  <c r="BH144" i="3"/>
  <c r="M144" i="3"/>
  <c r="Q144" i="3"/>
  <c r="U144" i="3"/>
  <c r="Y144" i="3"/>
  <c r="AC144" i="3"/>
  <c r="AG144" i="3"/>
  <c r="AK144" i="3"/>
  <c r="AO144" i="3"/>
  <c r="AS144" i="3"/>
  <c r="AW144" i="3"/>
  <c r="BA144" i="3"/>
  <c r="BE144" i="3"/>
  <c r="BI144" i="3"/>
  <c r="N144" i="3"/>
  <c r="R144" i="3"/>
  <c r="V144" i="3"/>
  <c r="Z144" i="3"/>
  <c r="AD144" i="3"/>
  <c r="AH144" i="3"/>
  <c r="AL144" i="3"/>
  <c r="AP144" i="3"/>
  <c r="AT144" i="3"/>
  <c r="AX144" i="3"/>
  <c r="BB144" i="3"/>
  <c r="BF144" i="3"/>
  <c r="O144" i="3"/>
  <c r="S144" i="3"/>
  <c r="W144" i="3"/>
  <c r="AA144" i="3"/>
  <c r="AE144" i="3"/>
  <c r="AI144" i="3"/>
  <c r="AM144" i="3"/>
  <c r="AQ144" i="3"/>
  <c r="AU144" i="3"/>
  <c r="AY144" i="3"/>
  <c r="BC144" i="3"/>
  <c r="BG144" i="3"/>
  <c r="N160" i="3"/>
  <c r="R160" i="3"/>
  <c r="V160" i="3"/>
  <c r="Z160" i="3"/>
  <c r="AD160" i="3"/>
  <c r="AH160" i="3"/>
  <c r="AL160" i="3"/>
  <c r="AP160" i="3"/>
  <c r="AT160" i="3"/>
  <c r="AX160" i="3"/>
  <c r="BB160" i="3"/>
  <c r="BF160" i="3"/>
  <c r="O160" i="3"/>
  <c r="S160" i="3"/>
  <c r="W160" i="3"/>
  <c r="AA160" i="3"/>
  <c r="AE160" i="3"/>
  <c r="AI160" i="3"/>
  <c r="AM160" i="3"/>
  <c r="AQ160" i="3"/>
  <c r="AU160" i="3"/>
  <c r="AY160" i="3"/>
  <c r="BC160" i="3"/>
  <c r="BG160" i="3"/>
  <c r="P160" i="3"/>
  <c r="T160" i="3"/>
  <c r="X160" i="3"/>
  <c r="AB160" i="3"/>
  <c r="AF160" i="3"/>
  <c r="AJ160" i="3"/>
  <c r="AN160" i="3"/>
  <c r="AR160" i="3"/>
  <c r="AV160" i="3"/>
  <c r="AZ160" i="3"/>
  <c r="BD160" i="3"/>
  <c r="BH160" i="3"/>
  <c r="M160" i="3"/>
  <c r="Q160" i="3"/>
  <c r="U160" i="3"/>
  <c r="Y160" i="3"/>
  <c r="AC160" i="3"/>
  <c r="AG160" i="3"/>
  <c r="AK160" i="3"/>
  <c r="AO160" i="3"/>
  <c r="AS160" i="3"/>
  <c r="AW160" i="3"/>
  <c r="BA160" i="3"/>
  <c r="BE160" i="3"/>
  <c r="BI160" i="3"/>
  <c r="BF197" i="3"/>
  <c r="AP197" i="3"/>
  <c r="Z197" i="3"/>
  <c r="BI197" i="3"/>
  <c r="AS197" i="3"/>
  <c r="AC197" i="3"/>
  <c r="M197" i="3"/>
  <c r="AV197" i="3"/>
  <c r="AF197" i="3"/>
  <c r="P197" i="3"/>
  <c r="AU197" i="3"/>
  <c r="AE197" i="3"/>
  <c r="O197" i="3"/>
  <c r="BN111" i="3"/>
  <c r="BM265" i="3"/>
  <c r="AW264" i="3"/>
  <c r="AG264" i="3"/>
  <c r="Q264" i="3"/>
  <c r="AZ264" i="3"/>
  <c r="AJ264" i="3"/>
  <c r="T264" i="3"/>
  <c r="AY264" i="3"/>
  <c r="AI264" i="3"/>
  <c r="S264" i="3"/>
  <c r="AX264" i="3"/>
  <c r="AH264" i="3"/>
  <c r="R264" i="3"/>
  <c r="BH261" i="3"/>
  <c r="AR261" i="3"/>
  <c r="AB261" i="3"/>
  <c r="BG261" i="3"/>
  <c r="AQ261" i="3"/>
  <c r="AA261" i="3"/>
  <c r="BF261" i="3"/>
  <c r="AP261" i="3"/>
  <c r="Z261" i="3"/>
  <c r="BI261" i="3"/>
  <c r="AS261" i="3"/>
  <c r="AC261" i="3"/>
  <c r="M261" i="3"/>
  <c r="P172" i="3"/>
  <c r="T172" i="3"/>
  <c r="X172" i="3"/>
  <c r="AB172" i="3"/>
  <c r="AF172" i="3"/>
  <c r="AJ172" i="3"/>
  <c r="AN172" i="3"/>
  <c r="AR172" i="3"/>
  <c r="AV172" i="3"/>
  <c r="AZ172" i="3"/>
  <c r="BD172" i="3"/>
  <c r="BH172" i="3"/>
  <c r="M172" i="3"/>
  <c r="Q172" i="3"/>
  <c r="U172" i="3"/>
  <c r="Y172" i="3"/>
  <c r="AC172" i="3"/>
  <c r="AG172" i="3"/>
  <c r="AK172" i="3"/>
  <c r="AO172" i="3"/>
  <c r="AS172" i="3"/>
  <c r="AW172" i="3"/>
  <c r="BA172" i="3"/>
  <c r="BE172" i="3"/>
  <c r="BI172" i="3"/>
  <c r="N172" i="3"/>
  <c r="R172" i="3"/>
  <c r="V172" i="3"/>
  <c r="Z172" i="3"/>
  <c r="AD172" i="3"/>
  <c r="AH172" i="3"/>
  <c r="AL172" i="3"/>
  <c r="AP172" i="3"/>
  <c r="AT172" i="3"/>
  <c r="AX172" i="3"/>
  <c r="BB172" i="3"/>
  <c r="BF172" i="3"/>
  <c r="O172" i="3"/>
  <c r="S172" i="3"/>
  <c r="W172" i="3"/>
  <c r="AA172" i="3"/>
  <c r="AE172" i="3"/>
  <c r="AI172" i="3"/>
  <c r="AM172" i="3"/>
  <c r="AQ172" i="3"/>
  <c r="AU172" i="3"/>
  <c r="AY172" i="3"/>
  <c r="BC172" i="3"/>
  <c r="BG172" i="3"/>
  <c r="M188" i="3"/>
  <c r="Q188" i="3"/>
  <c r="U188" i="3"/>
  <c r="Y188" i="3"/>
  <c r="AC188" i="3"/>
  <c r="AG188" i="3"/>
  <c r="AK188" i="3"/>
  <c r="AO188" i="3"/>
  <c r="AS188" i="3"/>
  <c r="AW188" i="3"/>
  <c r="BA188" i="3"/>
  <c r="BE188" i="3"/>
  <c r="BI188" i="3"/>
  <c r="N188" i="3"/>
  <c r="R188" i="3"/>
  <c r="V188" i="3"/>
  <c r="Z188" i="3"/>
  <c r="AD188" i="3"/>
  <c r="AH188" i="3"/>
  <c r="AL188" i="3"/>
  <c r="AP188" i="3"/>
  <c r="AT188" i="3"/>
  <c r="AX188" i="3"/>
  <c r="BB188" i="3"/>
  <c r="BF188" i="3"/>
  <c r="O188" i="3"/>
  <c r="S188" i="3"/>
  <c r="W188" i="3"/>
  <c r="AA188" i="3"/>
  <c r="AE188" i="3"/>
  <c r="AI188" i="3"/>
  <c r="AM188" i="3"/>
  <c r="AQ188" i="3"/>
  <c r="AU188" i="3"/>
  <c r="AY188" i="3"/>
  <c r="BC188" i="3"/>
  <c r="BG188" i="3"/>
  <c r="P188" i="3"/>
  <c r="T188" i="3"/>
  <c r="X188" i="3"/>
  <c r="AB188" i="3"/>
  <c r="AF188" i="3"/>
  <c r="AJ188" i="3"/>
  <c r="AN188" i="3"/>
  <c r="AR188" i="3"/>
  <c r="AV188" i="3"/>
  <c r="AZ188" i="3"/>
  <c r="BD188" i="3"/>
  <c r="BH188" i="3"/>
  <c r="N183" i="3"/>
  <c r="R183" i="3"/>
  <c r="V183" i="3"/>
  <c r="Z183" i="3"/>
  <c r="AD183" i="3"/>
  <c r="AH183" i="3"/>
  <c r="AL183" i="3"/>
  <c r="AP183" i="3"/>
  <c r="AT183" i="3"/>
  <c r="AX183" i="3"/>
  <c r="BB183" i="3"/>
  <c r="BF183" i="3"/>
  <c r="O183" i="3"/>
  <c r="S183" i="3"/>
  <c r="W183" i="3"/>
  <c r="AA183" i="3"/>
  <c r="AE183" i="3"/>
  <c r="AI183" i="3"/>
  <c r="AM183" i="3"/>
  <c r="AQ183" i="3"/>
  <c r="AU183" i="3"/>
  <c r="AY183" i="3"/>
  <c r="BC183" i="3"/>
  <c r="BG183" i="3"/>
  <c r="P183" i="3"/>
  <c r="T183" i="3"/>
  <c r="X183" i="3"/>
  <c r="AB183" i="3"/>
  <c r="AF183" i="3"/>
  <c r="AJ183" i="3"/>
  <c r="AN183" i="3"/>
  <c r="AR183" i="3"/>
  <c r="AV183" i="3"/>
  <c r="AZ183" i="3"/>
  <c r="BD183" i="3"/>
  <c r="BH183" i="3"/>
  <c r="M183" i="3"/>
  <c r="Q183" i="3"/>
  <c r="U183" i="3"/>
  <c r="Y183" i="3"/>
  <c r="AC183" i="3"/>
  <c r="AG183" i="3"/>
  <c r="AK183" i="3"/>
  <c r="AO183" i="3"/>
  <c r="AS183" i="3"/>
  <c r="AW183" i="3"/>
  <c r="BA183" i="3"/>
  <c r="BE183" i="3"/>
  <c r="BI183" i="3"/>
  <c r="P174" i="3"/>
  <c r="T174" i="3"/>
  <c r="X174" i="3"/>
  <c r="AB174" i="3"/>
  <c r="AF174" i="3"/>
  <c r="AJ174" i="3"/>
  <c r="AN174" i="3"/>
  <c r="AR174" i="3"/>
  <c r="AV174" i="3"/>
  <c r="AZ174" i="3"/>
  <c r="BD174" i="3"/>
  <c r="BH174" i="3"/>
  <c r="M174" i="3"/>
  <c r="Q174" i="3"/>
  <c r="U174" i="3"/>
  <c r="Y174" i="3"/>
  <c r="AC174" i="3"/>
  <c r="AG174" i="3"/>
  <c r="AK174" i="3"/>
  <c r="AO174" i="3"/>
  <c r="AS174" i="3"/>
  <c r="AW174" i="3"/>
  <c r="BA174" i="3"/>
  <c r="BE174" i="3"/>
  <c r="BI174" i="3"/>
  <c r="N174" i="3"/>
  <c r="R174" i="3"/>
  <c r="V174" i="3"/>
  <c r="Z174" i="3"/>
  <c r="AD174" i="3"/>
  <c r="AH174" i="3"/>
  <c r="AL174" i="3"/>
  <c r="AP174" i="3"/>
  <c r="AT174" i="3"/>
  <c r="AX174" i="3"/>
  <c r="BB174" i="3"/>
  <c r="BF174" i="3"/>
  <c r="O174" i="3"/>
  <c r="S174" i="3"/>
  <c r="W174" i="3"/>
  <c r="AA174" i="3"/>
  <c r="AE174" i="3"/>
  <c r="AI174" i="3"/>
  <c r="AM174" i="3"/>
  <c r="AQ174" i="3"/>
  <c r="AU174" i="3"/>
  <c r="AY174" i="3"/>
  <c r="BC174" i="3"/>
  <c r="BG174" i="3"/>
  <c r="M190" i="3"/>
  <c r="Q190" i="3"/>
  <c r="U190" i="3"/>
  <c r="Y190" i="3"/>
  <c r="AC190" i="3"/>
  <c r="AG190" i="3"/>
  <c r="AK190" i="3"/>
  <c r="AO190" i="3"/>
  <c r="AS190" i="3"/>
  <c r="AW190" i="3"/>
  <c r="BA190" i="3"/>
  <c r="BE190" i="3"/>
  <c r="BI190" i="3"/>
  <c r="N190" i="3"/>
  <c r="R190" i="3"/>
  <c r="V190" i="3"/>
  <c r="Z190" i="3"/>
  <c r="AD190" i="3"/>
  <c r="AH190" i="3"/>
  <c r="AL190" i="3"/>
  <c r="AP190" i="3"/>
  <c r="AT190" i="3"/>
  <c r="AX190" i="3"/>
  <c r="BB190" i="3"/>
  <c r="BF190" i="3"/>
  <c r="O190" i="3"/>
  <c r="S190" i="3"/>
  <c r="W190" i="3"/>
  <c r="AA190" i="3"/>
  <c r="AE190" i="3"/>
  <c r="AI190" i="3"/>
  <c r="AM190" i="3"/>
  <c r="AQ190" i="3"/>
  <c r="AU190" i="3"/>
  <c r="AY190" i="3"/>
  <c r="BC190" i="3"/>
  <c r="BG190" i="3"/>
  <c r="P190" i="3"/>
  <c r="T190" i="3"/>
  <c r="X190" i="3"/>
  <c r="AB190" i="3"/>
  <c r="AF190" i="3"/>
  <c r="AJ190" i="3"/>
  <c r="AN190" i="3"/>
  <c r="AR190" i="3"/>
  <c r="AV190" i="3"/>
  <c r="AZ190" i="3"/>
  <c r="BD190" i="3"/>
  <c r="BH190" i="3"/>
  <c r="P234" i="3"/>
  <c r="T234" i="3"/>
  <c r="X234" i="3"/>
  <c r="AB234" i="3"/>
  <c r="AF234" i="3"/>
  <c r="AJ234" i="3"/>
  <c r="AN234" i="3"/>
  <c r="AR234" i="3"/>
  <c r="AV234" i="3"/>
  <c r="AZ234" i="3"/>
  <c r="BD234" i="3"/>
  <c r="BH234" i="3"/>
  <c r="M234" i="3"/>
  <c r="Q234" i="3"/>
  <c r="U234" i="3"/>
  <c r="Y234" i="3"/>
  <c r="AC234" i="3"/>
  <c r="AG234" i="3"/>
  <c r="AK234" i="3"/>
  <c r="AO234" i="3"/>
  <c r="AS234" i="3"/>
  <c r="AW234" i="3"/>
  <c r="BA234" i="3"/>
  <c r="BE234" i="3"/>
  <c r="BI234" i="3"/>
  <c r="N234" i="3"/>
  <c r="R234" i="3"/>
  <c r="V234" i="3"/>
  <c r="Z234" i="3"/>
  <c r="AD234" i="3"/>
  <c r="AH234" i="3"/>
  <c r="AL234" i="3"/>
  <c r="AP234" i="3"/>
  <c r="AT234" i="3"/>
  <c r="AX234" i="3"/>
  <c r="BB234" i="3"/>
  <c r="BF234" i="3"/>
  <c r="O234" i="3"/>
  <c r="S234" i="3"/>
  <c r="W234" i="3"/>
  <c r="AA234" i="3"/>
  <c r="AE234" i="3"/>
  <c r="AI234" i="3"/>
  <c r="AM234" i="3"/>
  <c r="AQ234" i="3"/>
  <c r="AU234" i="3"/>
  <c r="AY234" i="3"/>
  <c r="BC234" i="3"/>
  <c r="BG234" i="3"/>
  <c r="M238" i="3"/>
  <c r="Q238" i="3"/>
  <c r="U238" i="3"/>
  <c r="Y238" i="3"/>
  <c r="AC238" i="3"/>
  <c r="AG238" i="3"/>
  <c r="AK238" i="3"/>
  <c r="AO238" i="3"/>
  <c r="AS238" i="3"/>
  <c r="AW238" i="3"/>
  <c r="BA238" i="3"/>
  <c r="BE238" i="3"/>
  <c r="BI238" i="3"/>
  <c r="N238" i="3"/>
  <c r="R238" i="3"/>
  <c r="V238" i="3"/>
  <c r="Z238" i="3"/>
  <c r="AD238" i="3"/>
  <c r="AH238" i="3"/>
  <c r="AL238" i="3"/>
  <c r="AP238" i="3"/>
  <c r="AT238" i="3"/>
  <c r="AX238" i="3"/>
  <c r="BB238" i="3"/>
  <c r="BF238" i="3"/>
  <c r="O238" i="3"/>
  <c r="S238" i="3"/>
  <c r="W238" i="3"/>
  <c r="AA238" i="3"/>
  <c r="AE238" i="3"/>
  <c r="AI238" i="3"/>
  <c r="AM238" i="3"/>
  <c r="AQ238" i="3"/>
  <c r="AU238" i="3"/>
  <c r="AY238" i="3"/>
  <c r="BC238" i="3"/>
  <c r="BG238" i="3"/>
  <c r="P238" i="3"/>
  <c r="T238" i="3"/>
  <c r="X238" i="3"/>
  <c r="AB238" i="3"/>
  <c r="AF238" i="3"/>
  <c r="AJ238" i="3"/>
  <c r="AN238" i="3"/>
  <c r="AR238" i="3"/>
  <c r="AV238" i="3"/>
  <c r="AZ238" i="3"/>
  <c r="BD238" i="3"/>
  <c r="BH238" i="3"/>
  <c r="N242" i="3"/>
  <c r="R242" i="3"/>
  <c r="V242" i="3"/>
  <c r="Z242" i="3"/>
  <c r="AD242" i="3"/>
  <c r="AH242" i="3"/>
  <c r="AL242" i="3"/>
  <c r="AP242" i="3"/>
  <c r="AT242" i="3"/>
  <c r="AX242" i="3"/>
  <c r="BB242" i="3"/>
  <c r="BF242" i="3"/>
  <c r="O242" i="3"/>
  <c r="S242" i="3"/>
  <c r="W242" i="3"/>
  <c r="AA242" i="3"/>
  <c r="AE242" i="3"/>
  <c r="AI242" i="3"/>
  <c r="AM242" i="3"/>
  <c r="AQ242" i="3"/>
  <c r="AU242" i="3"/>
  <c r="AY242" i="3"/>
  <c r="BC242" i="3"/>
  <c r="BG242" i="3"/>
  <c r="P242" i="3"/>
  <c r="T242" i="3"/>
  <c r="X242" i="3"/>
  <c r="AB242" i="3"/>
  <c r="AF242" i="3"/>
  <c r="AJ242" i="3"/>
  <c r="AN242" i="3"/>
  <c r="AR242" i="3"/>
  <c r="AV242" i="3"/>
  <c r="AZ242" i="3"/>
  <c r="BD242" i="3"/>
  <c r="BH242" i="3"/>
  <c r="M242" i="3"/>
  <c r="Q242" i="3"/>
  <c r="U242" i="3"/>
  <c r="Y242" i="3"/>
  <c r="AC242" i="3"/>
  <c r="AG242" i="3"/>
  <c r="AK242" i="3"/>
  <c r="AO242" i="3"/>
  <c r="AS242" i="3"/>
  <c r="AW242" i="3"/>
  <c r="BA242" i="3"/>
  <c r="BE242" i="3"/>
  <c r="BI242" i="3"/>
  <c r="N246" i="3"/>
  <c r="R246" i="3"/>
  <c r="V246" i="3"/>
  <c r="Z246" i="3"/>
  <c r="AD246" i="3"/>
  <c r="AH246" i="3"/>
  <c r="AL246" i="3"/>
  <c r="AP246" i="3"/>
  <c r="AT246" i="3"/>
  <c r="AX246" i="3"/>
  <c r="BB246" i="3"/>
  <c r="BF246" i="3"/>
  <c r="O246" i="3"/>
  <c r="S246" i="3"/>
  <c r="W246" i="3"/>
  <c r="AA246" i="3"/>
  <c r="AE246" i="3"/>
  <c r="AI246" i="3"/>
  <c r="AM246" i="3"/>
  <c r="AQ246" i="3"/>
  <c r="AU246" i="3"/>
  <c r="AY246" i="3"/>
  <c r="BC246" i="3"/>
  <c r="BG246" i="3"/>
  <c r="P246" i="3"/>
  <c r="T246" i="3"/>
  <c r="X246" i="3"/>
  <c r="AB246" i="3"/>
  <c r="AF246" i="3"/>
  <c r="AJ246" i="3"/>
  <c r="AN246" i="3"/>
  <c r="AR246" i="3"/>
  <c r="AV246" i="3"/>
  <c r="AZ246" i="3"/>
  <c r="BD246" i="3"/>
  <c r="BH246" i="3"/>
  <c r="M246" i="3"/>
  <c r="Q246" i="3"/>
  <c r="U246" i="3"/>
  <c r="Y246" i="3"/>
  <c r="AC246" i="3"/>
  <c r="AG246" i="3"/>
  <c r="AK246" i="3"/>
  <c r="AO246" i="3"/>
  <c r="AS246" i="3"/>
  <c r="AW246" i="3"/>
  <c r="BA246" i="3"/>
  <c r="BE246" i="3"/>
  <c r="BI246" i="3"/>
  <c r="BJ116" i="3"/>
  <c r="BM132" i="3"/>
  <c r="BL141" i="3"/>
  <c r="BM164" i="3"/>
  <c r="BM193" i="3"/>
  <c r="BH204" i="3"/>
  <c r="BF204" i="3"/>
  <c r="AP204" i="3"/>
  <c r="Z204" i="3"/>
  <c r="BA204" i="3"/>
  <c r="AK204" i="3"/>
  <c r="U204" i="3"/>
  <c r="AV204" i="3"/>
  <c r="AF204" i="3"/>
  <c r="P204" i="3"/>
  <c r="AM204" i="3"/>
  <c r="P206" i="3"/>
  <c r="T206" i="3"/>
  <c r="X206" i="3"/>
  <c r="AB206" i="3"/>
  <c r="AF206" i="3"/>
  <c r="AJ206" i="3"/>
  <c r="AN206" i="3"/>
  <c r="AR206" i="3"/>
  <c r="AV206" i="3"/>
  <c r="AZ206" i="3"/>
  <c r="BD206" i="3"/>
  <c r="BH206" i="3"/>
  <c r="M206" i="3"/>
  <c r="Q206" i="3"/>
  <c r="U206" i="3"/>
  <c r="Y206" i="3"/>
  <c r="AC206" i="3"/>
  <c r="AG206" i="3"/>
  <c r="AK206" i="3"/>
  <c r="AO206" i="3"/>
  <c r="AS206" i="3"/>
  <c r="AW206" i="3"/>
  <c r="BA206" i="3"/>
  <c r="BE206" i="3"/>
  <c r="BI206" i="3"/>
  <c r="N206" i="3"/>
  <c r="R206" i="3"/>
  <c r="V206" i="3"/>
  <c r="Z206" i="3"/>
  <c r="AD206" i="3"/>
  <c r="AH206" i="3"/>
  <c r="AL206" i="3"/>
  <c r="AP206" i="3"/>
  <c r="AT206" i="3"/>
  <c r="AX206" i="3"/>
  <c r="BB206" i="3"/>
  <c r="BF206" i="3"/>
  <c r="O206" i="3"/>
  <c r="S206" i="3"/>
  <c r="W206" i="3"/>
  <c r="AA206" i="3"/>
  <c r="AE206" i="3"/>
  <c r="AI206" i="3"/>
  <c r="AM206" i="3"/>
  <c r="AQ206" i="3"/>
  <c r="AU206" i="3"/>
  <c r="AY206" i="3"/>
  <c r="BC206" i="3"/>
  <c r="BG206" i="3"/>
  <c r="P210" i="3"/>
  <c r="T210" i="3"/>
  <c r="X210" i="3"/>
  <c r="AB210" i="3"/>
  <c r="AF210" i="3"/>
  <c r="AJ210" i="3"/>
  <c r="AN210" i="3"/>
  <c r="AR210" i="3"/>
  <c r="AV210" i="3"/>
  <c r="AZ210" i="3"/>
  <c r="BD210" i="3"/>
  <c r="BH210" i="3"/>
  <c r="M210" i="3"/>
  <c r="Q210" i="3"/>
  <c r="U210" i="3"/>
  <c r="Y210" i="3"/>
  <c r="AC210" i="3"/>
  <c r="AG210" i="3"/>
  <c r="AK210" i="3"/>
  <c r="AO210" i="3"/>
  <c r="AS210" i="3"/>
  <c r="AW210" i="3"/>
  <c r="BA210" i="3"/>
  <c r="BE210" i="3"/>
  <c r="BI210" i="3"/>
  <c r="N210" i="3"/>
  <c r="R210" i="3"/>
  <c r="V210" i="3"/>
  <c r="Z210" i="3"/>
  <c r="AD210" i="3"/>
  <c r="AH210" i="3"/>
  <c r="AL210" i="3"/>
  <c r="AP210" i="3"/>
  <c r="AT210" i="3"/>
  <c r="AX210" i="3"/>
  <c r="BB210" i="3"/>
  <c r="BF210" i="3"/>
  <c r="O210" i="3"/>
  <c r="S210" i="3"/>
  <c r="W210" i="3"/>
  <c r="AA210" i="3"/>
  <c r="AE210" i="3"/>
  <c r="AI210" i="3"/>
  <c r="AM210" i="3"/>
  <c r="AQ210" i="3"/>
  <c r="AU210" i="3"/>
  <c r="AY210" i="3"/>
  <c r="BC210" i="3"/>
  <c r="BG210" i="3"/>
  <c r="P214" i="3"/>
  <c r="T214" i="3"/>
  <c r="X214" i="3"/>
  <c r="AB214" i="3"/>
  <c r="AF214" i="3"/>
  <c r="AJ214" i="3"/>
  <c r="AN214" i="3"/>
  <c r="AR214" i="3"/>
  <c r="AV214" i="3"/>
  <c r="AZ214" i="3"/>
  <c r="BD214" i="3"/>
  <c r="BH214" i="3"/>
  <c r="M214" i="3"/>
  <c r="Q214" i="3"/>
  <c r="U214" i="3"/>
  <c r="Y214" i="3"/>
  <c r="AC214" i="3"/>
  <c r="AG214" i="3"/>
  <c r="AK214" i="3"/>
  <c r="AO214" i="3"/>
  <c r="AS214" i="3"/>
  <c r="AW214" i="3"/>
  <c r="BA214" i="3"/>
  <c r="BE214" i="3"/>
  <c r="BI214" i="3"/>
  <c r="N214" i="3"/>
  <c r="R214" i="3"/>
  <c r="V214" i="3"/>
  <c r="Z214" i="3"/>
  <c r="AD214" i="3"/>
  <c r="AH214" i="3"/>
  <c r="AL214" i="3"/>
  <c r="AP214" i="3"/>
  <c r="AT214" i="3"/>
  <c r="AX214" i="3"/>
  <c r="BB214" i="3"/>
  <c r="BF214" i="3"/>
  <c r="O214" i="3"/>
  <c r="S214" i="3"/>
  <c r="W214" i="3"/>
  <c r="AA214" i="3"/>
  <c r="AE214" i="3"/>
  <c r="AI214" i="3"/>
  <c r="AM214" i="3"/>
  <c r="AQ214" i="3"/>
  <c r="AU214" i="3"/>
  <c r="AY214" i="3"/>
  <c r="BC214" i="3"/>
  <c r="BG214" i="3"/>
  <c r="P218" i="3"/>
  <c r="T218" i="3"/>
  <c r="X218" i="3"/>
  <c r="AB218" i="3"/>
  <c r="AF218" i="3"/>
  <c r="AJ218" i="3"/>
  <c r="AN218" i="3"/>
  <c r="AR218" i="3"/>
  <c r="AV218" i="3"/>
  <c r="AZ218" i="3"/>
  <c r="BD218" i="3"/>
  <c r="BH218" i="3"/>
  <c r="M218" i="3"/>
  <c r="Q218" i="3"/>
  <c r="U218" i="3"/>
  <c r="Y218" i="3"/>
  <c r="AC218" i="3"/>
  <c r="AG218" i="3"/>
  <c r="AK218" i="3"/>
  <c r="AO218" i="3"/>
  <c r="AS218" i="3"/>
  <c r="AW218" i="3"/>
  <c r="BA218" i="3"/>
  <c r="BE218" i="3"/>
  <c r="BI218" i="3"/>
  <c r="N218" i="3"/>
  <c r="R218" i="3"/>
  <c r="V218" i="3"/>
  <c r="Z218" i="3"/>
  <c r="AD218" i="3"/>
  <c r="AH218" i="3"/>
  <c r="AL218" i="3"/>
  <c r="AP218" i="3"/>
  <c r="AT218" i="3"/>
  <c r="AX218" i="3"/>
  <c r="BB218" i="3"/>
  <c r="BF218" i="3"/>
  <c r="O218" i="3"/>
  <c r="S218" i="3"/>
  <c r="W218" i="3"/>
  <c r="AA218" i="3"/>
  <c r="AE218" i="3"/>
  <c r="AI218" i="3"/>
  <c r="AM218" i="3"/>
  <c r="AQ218" i="3"/>
  <c r="AU218" i="3"/>
  <c r="AY218" i="3"/>
  <c r="BC218" i="3"/>
  <c r="BG218" i="3"/>
  <c r="P222" i="3"/>
  <c r="T222" i="3"/>
  <c r="X222" i="3"/>
  <c r="AB222" i="3"/>
  <c r="AF222" i="3"/>
  <c r="AJ222" i="3"/>
  <c r="AN222" i="3"/>
  <c r="AR222" i="3"/>
  <c r="AV222" i="3"/>
  <c r="AZ222" i="3"/>
  <c r="BD222" i="3"/>
  <c r="BH222" i="3"/>
  <c r="M222" i="3"/>
  <c r="Q222" i="3"/>
  <c r="U222" i="3"/>
  <c r="Y222" i="3"/>
  <c r="AC222" i="3"/>
  <c r="AG222" i="3"/>
  <c r="AK222" i="3"/>
  <c r="AO222" i="3"/>
  <c r="AS222" i="3"/>
  <c r="AW222" i="3"/>
  <c r="BA222" i="3"/>
  <c r="BE222" i="3"/>
  <c r="BI222" i="3"/>
  <c r="N222" i="3"/>
  <c r="R222" i="3"/>
  <c r="V222" i="3"/>
  <c r="Z222" i="3"/>
  <c r="AD222" i="3"/>
  <c r="AH222" i="3"/>
  <c r="AL222" i="3"/>
  <c r="AP222" i="3"/>
  <c r="AT222" i="3"/>
  <c r="AX222" i="3"/>
  <c r="BB222" i="3"/>
  <c r="BF222" i="3"/>
  <c r="O222" i="3"/>
  <c r="S222" i="3"/>
  <c r="W222" i="3"/>
  <c r="AA222" i="3"/>
  <c r="AE222" i="3"/>
  <c r="AI222" i="3"/>
  <c r="AM222" i="3"/>
  <c r="AQ222" i="3"/>
  <c r="AU222" i="3"/>
  <c r="AY222" i="3"/>
  <c r="BC222" i="3"/>
  <c r="BG222" i="3"/>
  <c r="P226" i="3"/>
  <c r="T226" i="3"/>
  <c r="X226" i="3"/>
  <c r="AB226" i="3"/>
  <c r="AF226" i="3"/>
  <c r="AJ226" i="3"/>
  <c r="AN226" i="3"/>
  <c r="AR226" i="3"/>
  <c r="AV226" i="3"/>
  <c r="AZ226" i="3"/>
  <c r="BD226" i="3"/>
  <c r="BH226" i="3"/>
  <c r="M226" i="3"/>
  <c r="Q226" i="3"/>
  <c r="U226" i="3"/>
  <c r="Y226" i="3"/>
  <c r="AC226" i="3"/>
  <c r="AG226" i="3"/>
  <c r="AK226" i="3"/>
  <c r="AO226" i="3"/>
  <c r="AS226" i="3"/>
  <c r="AW226" i="3"/>
  <c r="BA226" i="3"/>
  <c r="BE226" i="3"/>
  <c r="BI226" i="3"/>
  <c r="N226" i="3"/>
  <c r="R226" i="3"/>
  <c r="V226" i="3"/>
  <c r="Z226" i="3"/>
  <c r="AD226" i="3"/>
  <c r="AH226" i="3"/>
  <c r="AL226" i="3"/>
  <c r="AP226" i="3"/>
  <c r="AT226" i="3"/>
  <c r="AX226" i="3"/>
  <c r="BB226" i="3"/>
  <c r="BF226" i="3"/>
  <c r="W226" i="3"/>
  <c r="AM226" i="3"/>
  <c r="BC226" i="3"/>
  <c r="AA226" i="3"/>
  <c r="AQ226" i="3"/>
  <c r="BG226" i="3"/>
  <c r="O226" i="3"/>
  <c r="AE226" i="3"/>
  <c r="AU226" i="3"/>
  <c r="S226" i="3"/>
  <c r="AI226" i="3"/>
  <c r="AY226" i="3"/>
  <c r="P230" i="3"/>
  <c r="T230" i="3"/>
  <c r="X230" i="3"/>
  <c r="AB230" i="3"/>
  <c r="AF230" i="3"/>
  <c r="AJ230" i="3"/>
  <c r="AN230" i="3"/>
  <c r="AR230" i="3"/>
  <c r="AV230" i="3"/>
  <c r="AZ230" i="3"/>
  <c r="BD230" i="3"/>
  <c r="BH230" i="3"/>
  <c r="M230" i="3"/>
  <c r="Q230" i="3"/>
  <c r="U230" i="3"/>
  <c r="Y230" i="3"/>
  <c r="AC230" i="3"/>
  <c r="AG230" i="3"/>
  <c r="AK230" i="3"/>
  <c r="AO230" i="3"/>
  <c r="AS230" i="3"/>
  <c r="AW230" i="3"/>
  <c r="BA230" i="3"/>
  <c r="BE230" i="3"/>
  <c r="BI230" i="3"/>
  <c r="N230" i="3"/>
  <c r="R230" i="3"/>
  <c r="V230" i="3"/>
  <c r="Z230" i="3"/>
  <c r="AD230" i="3"/>
  <c r="AH230" i="3"/>
  <c r="AL230" i="3"/>
  <c r="AP230" i="3"/>
  <c r="AT230" i="3"/>
  <c r="AX230" i="3"/>
  <c r="BB230" i="3"/>
  <c r="BF230" i="3"/>
  <c r="S230" i="3"/>
  <c r="AI230" i="3"/>
  <c r="AY230" i="3"/>
  <c r="W230" i="3"/>
  <c r="AM230" i="3"/>
  <c r="BC230" i="3"/>
  <c r="AA230" i="3"/>
  <c r="AQ230" i="3"/>
  <c r="BG230" i="3"/>
  <c r="O230" i="3"/>
  <c r="AE230" i="3"/>
  <c r="AU230" i="3"/>
  <c r="P269" i="3"/>
  <c r="T269" i="3"/>
  <c r="X269" i="3"/>
  <c r="AB269" i="3"/>
  <c r="AF269" i="3"/>
  <c r="AJ269" i="3"/>
  <c r="AN269" i="3"/>
  <c r="AR269" i="3"/>
  <c r="AV269" i="3"/>
  <c r="AZ269" i="3"/>
  <c r="BD269" i="3"/>
  <c r="BH269" i="3"/>
  <c r="M269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N269" i="3"/>
  <c r="R269" i="3"/>
  <c r="V269" i="3"/>
  <c r="Z269" i="3"/>
  <c r="AD269" i="3"/>
  <c r="AH269" i="3"/>
  <c r="AL269" i="3"/>
  <c r="AP269" i="3"/>
  <c r="AT269" i="3"/>
  <c r="AX269" i="3"/>
  <c r="BB269" i="3"/>
  <c r="BF269" i="3"/>
  <c r="O269" i="3"/>
  <c r="S269" i="3"/>
  <c r="W269" i="3"/>
  <c r="AA269" i="3"/>
  <c r="AE269" i="3"/>
  <c r="AI269" i="3"/>
  <c r="AM269" i="3"/>
  <c r="AQ269" i="3"/>
  <c r="AU269" i="3"/>
  <c r="AY269" i="3"/>
  <c r="BC269" i="3"/>
  <c r="BG269" i="3"/>
  <c r="P107" i="3"/>
  <c r="T107" i="3"/>
  <c r="X107" i="3"/>
  <c r="AB107" i="3"/>
  <c r="AF107" i="3"/>
  <c r="AJ107" i="3"/>
  <c r="AN107" i="3"/>
  <c r="AR107" i="3"/>
  <c r="AV107" i="3"/>
  <c r="AZ107" i="3"/>
  <c r="BD107" i="3"/>
  <c r="BH107" i="3"/>
  <c r="M107" i="3"/>
  <c r="Q107" i="3"/>
  <c r="U107" i="3"/>
  <c r="Y107" i="3"/>
  <c r="AC107" i="3"/>
  <c r="AG107" i="3"/>
  <c r="AK107" i="3"/>
  <c r="AO107" i="3"/>
  <c r="AS107" i="3"/>
  <c r="AW107" i="3"/>
  <c r="BA107" i="3"/>
  <c r="BE107" i="3"/>
  <c r="BI107" i="3"/>
  <c r="N107" i="3"/>
  <c r="R107" i="3"/>
  <c r="V107" i="3"/>
  <c r="Z107" i="3"/>
  <c r="AD107" i="3"/>
  <c r="AH107" i="3"/>
  <c r="AL107" i="3"/>
  <c r="AP107" i="3"/>
  <c r="AT107" i="3"/>
  <c r="AX107" i="3"/>
  <c r="BB107" i="3"/>
  <c r="BF107" i="3"/>
  <c r="O107" i="3"/>
  <c r="S107" i="3"/>
  <c r="W107" i="3"/>
  <c r="AA107" i="3"/>
  <c r="AE107" i="3"/>
  <c r="AI107" i="3"/>
  <c r="AM107" i="3"/>
  <c r="AQ107" i="3"/>
  <c r="AU107" i="3"/>
  <c r="AY107" i="3"/>
  <c r="BC107" i="3"/>
  <c r="BG107" i="3"/>
  <c r="BD257" i="3"/>
  <c r="X267" i="3"/>
  <c r="AN267" i="3"/>
  <c r="BD267" i="3"/>
  <c r="M136" i="3"/>
  <c r="Q136" i="3"/>
  <c r="U136" i="3"/>
  <c r="Y136" i="3"/>
  <c r="AC136" i="3"/>
  <c r="AG136" i="3"/>
  <c r="AK136" i="3"/>
  <c r="AO136" i="3"/>
  <c r="AS136" i="3"/>
  <c r="AW136" i="3"/>
  <c r="BA136" i="3"/>
  <c r="BE136" i="3"/>
  <c r="N136" i="3"/>
  <c r="O136" i="3"/>
  <c r="S136" i="3"/>
  <c r="W136" i="3"/>
  <c r="AA136" i="3"/>
  <c r="AE136" i="3"/>
  <c r="AI136" i="3"/>
  <c r="AM136" i="3"/>
  <c r="AQ136" i="3"/>
  <c r="AU136" i="3"/>
  <c r="AY136" i="3"/>
  <c r="BC136" i="3"/>
  <c r="P136" i="3"/>
  <c r="T136" i="3"/>
  <c r="X136" i="3"/>
  <c r="AB136" i="3"/>
  <c r="AF136" i="3"/>
  <c r="AJ136" i="3"/>
  <c r="AN136" i="3"/>
  <c r="AR136" i="3"/>
  <c r="AV136" i="3"/>
  <c r="AZ136" i="3"/>
  <c r="BD136" i="3"/>
  <c r="R136" i="3"/>
  <c r="AH136" i="3"/>
  <c r="AX136" i="3"/>
  <c r="BH136" i="3"/>
  <c r="V136" i="3"/>
  <c r="AL136" i="3"/>
  <c r="BB136" i="3"/>
  <c r="BI136" i="3"/>
  <c r="Z136" i="3"/>
  <c r="AP136" i="3"/>
  <c r="BF136" i="3"/>
  <c r="AD136" i="3"/>
  <c r="AT136" i="3"/>
  <c r="BG136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S145" i="3"/>
  <c r="W145" i="3"/>
  <c r="AA145" i="3"/>
  <c r="AE145" i="3"/>
  <c r="AI145" i="3"/>
  <c r="AM145" i="3"/>
  <c r="AQ145" i="3"/>
  <c r="AU145" i="3"/>
  <c r="AY145" i="3"/>
  <c r="BC145" i="3"/>
  <c r="BG145" i="3"/>
  <c r="P145" i="3"/>
  <c r="T145" i="3"/>
  <c r="X145" i="3"/>
  <c r="AB145" i="3"/>
  <c r="AF145" i="3"/>
  <c r="AJ145" i="3"/>
  <c r="AN145" i="3"/>
  <c r="AR145" i="3"/>
  <c r="AV145" i="3"/>
  <c r="AZ145" i="3"/>
  <c r="BD145" i="3"/>
  <c r="BH145" i="3"/>
  <c r="M145" i="3"/>
  <c r="Q145" i="3"/>
  <c r="U145" i="3"/>
  <c r="Y145" i="3"/>
  <c r="AC145" i="3"/>
  <c r="AG145" i="3"/>
  <c r="AK145" i="3"/>
  <c r="AO145" i="3"/>
  <c r="AS145" i="3"/>
  <c r="AW145" i="3"/>
  <c r="BA145" i="3"/>
  <c r="BE145" i="3"/>
  <c r="BI145" i="3"/>
  <c r="P154" i="3"/>
  <c r="T154" i="3"/>
  <c r="X154" i="3"/>
  <c r="AB154" i="3"/>
  <c r="AF154" i="3"/>
  <c r="AJ154" i="3"/>
  <c r="AN154" i="3"/>
  <c r="AR154" i="3"/>
  <c r="AV154" i="3"/>
  <c r="AZ154" i="3"/>
  <c r="BD154" i="3"/>
  <c r="BH154" i="3"/>
  <c r="M154" i="3"/>
  <c r="Q154" i="3"/>
  <c r="U154" i="3"/>
  <c r="Y154" i="3"/>
  <c r="AC154" i="3"/>
  <c r="AG154" i="3"/>
  <c r="AK154" i="3"/>
  <c r="AO154" i="3"/>
  <c r="AS154" i="3"/>
  <c r="AW154" i="3"/>
  <c r="BA154" i="3"/>
  <c r="BE154" i="3"/>
  <c r="BI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63" i="3"/>
  <c r="R163" i="3"/>
  <c r="V163" i="3"/>
  <c r="Z163" i="3"/>
  <c r="AD163" i="3"/>
  <c r="AH163" i="3"/>
  <c r="AL163" i="3"/>
  <c r="O163" i="3"/>
  <c r="S163" i="3"/>
  <c r="W163" i="3"/>
  <c r="AA163" i="3"/>
  <c r="AE163" i="3"/>
  <c r="AI163" i="3"/>
  <c r="AM163" i="3"/>
  <c r="AQ163" i="3"/>
  <c r="P163" i="3"/>
  <c r="T163" i="3"/>
  <c r="M163" i="3"/>
  <c r="Q163" i="3"/>
  <c r="U163" i="3"/>
  <c r="Y163" i="3"/>
  <c r="AC163" i="3"/>
  <c r="AG163" i="3"/>
  <c r="AK163" i="3"/>
  <c r="AO163" i="3"/>
  <c r="X163" i="3"/>
  <c r="AN163" i="3"/>
  <c r="AT163" i="3"/>
  <c r="AX163" i="3"/>
  <c r="BB163" i="3"/>
  <c r="BF163" i="3"/>
  <c r="AB163" i="3"/>
  <c r="AP163" i="3"/>
  <c r="AU163" i="3"/>
  <c r="AY163" i="3"/>
  <c r="BC163" i="3"/>
  <c r="BG163" i="3"/>
  <c r="AF163" i="3"/>
  <c r="AR163" i="3"/>
  <c r="AV163" i="3"/>
  <c r="AZ163" i="3"/>
  <c r="BD163" i="3"/>
  <c r="BH163" i="3"/>
  <c r="AJ163" i="3"/>
  <c r="AS163" i="3"/>
  <c r="AW163" i="3"/>
  <c r="BA163" i="3"/>
  <c r="BE163" i="3"/>
  <c r="BI163" i="3"/>
  <c r="U267" i="3"/>
  <c r="AK267" i="3"/>
  <c r="BA267" i="3"/>
  <c r="AR117" i="3"/>
  <c r="Q117" i="3"/>
  <c r="AV117" i="3"/>
  <c r="W117" i="3"/>
  <c r="AZ117" i="3"/>
  <c r="AC117" i="3"/>
  <c r="BC117" i="3"/>
  <c r="AI117" i="3"/>
  <c r="AB117" i="3"/>
  <c r="AX117" i="3"/>
  <c r="AH117" i="3"/>
  <c r="BF124" i="3"/>
  <c r="AP124" i="3"/>
  <c r="Z124" i="3"/>
  <c r="BI124" i="3"/>
  <c r="AS124" i="3"/>
  <c r="AC124" i="3"/>
  <c r="M124" i="3"/>
  <c r="AV124" i="3"/>
  <c r="AF124" i="3"/>
  <c r="P124" i="3"/>
  <c r="AU124" i="3"/>
  <c r="AE124" i="3"/>
  <c r="AT126" i="3"/>
  <c r="AD126" i="3"/>
  <c r="N126" i="3"/>
  <c r="AW126" i="3"/>
  <c r="AG126" i="3"/>
  <c r="Q126" i="3"/>
  <c r="AZ126" i="3"/>
  <c r="AJ126" i="3"/>
  <c r="T126" i="3"/>
  <c r="AY126" i="3"/>
  <c r="AI126" i="3"/>
  <c r="BI133" i="3"/>
  <c r="AS133" i="3"/>
  <c r="AC133" i="3"/>
  <c r="M133" i="3"/>
  <c r="AV133" i="3"/>
  <c r="AF133" i="3"/>
  <c r="P133" i="3"/>
  <c r="AU133" i="3"/>
  <c r="AE133" i="3"/>
  <c r="O133" i="3"/>
  <c r="AT133" i="3"/>
  <c r="AD133" i="3"/>
  <c r="BC140" i="3"/>
  <c r="AM140" i="3"/>
  <c r="W140" i="3"/>
  <c r="BB140" i="3"/>
  <c r="AL140" i="3"/>
  <c r="V140" i="3"/>
  <c r="BE140" i="3"/>
  <c r="AO140" i="3"/>
  <c r="Y140" i="3"/>
  <c r="BH140" i="3"/>
  <c r="AR140" i="3"/>
  <c r="BG142" i="3"/>
  <c r="AQ142" i="3"/>
  <c r="AA142" i="3"/>
  <c r="BF142" i="3"/>
  <c r="AP142" i="3"/>
  <c r="Z142" i="3"/>
  <c r="BI142" i="3"/>
  <c r="AS142" i="3"/>
  <c r="AC142" i="3"/>
  <c r="M142" i="3"/>
  <c r="AV142" i="3"/>
  <c r="AF142" i="3"/>
  <c r="AQ149" i="3"/>
  <c r="W149" i="3"/>
  <c r="AU149" i="3"/>
  <c r="BD149" i="3"/>
  <c r="AN149" i="3"/>
  <c r="X149" i="3"/>
  <c r="BB149" i="3"/>
  <c r="AL149" i="3"/>
  <c r="V149" i="3"/>
  <c r="BE149" i="3"/>
  <c r="AO149" i="3"/>
  <c r="AY156" i="3"/>
  <c r="AI156" i="3"/>
  <c r="S156" i="3"/>
  <c r="AX156" i="3"/>
  <c r="AH156" i="3"/>
  <c r="R156" i="3"/>
  <c r="BA156" i="3"/>
  <c r="AK156" i="3"/>
  <c r="U156" i="3"/>
  <c r="BD156" i="3"/>
  <c r="AN156" i="3"/>
  <c r="BB158" i="3"/>
  <c r="AL158" i="3"/>
  <c r="V158" i="3"/>
  <c r="BE158" i="3"/>
  <c r="AO158" i="3"/>
  <c r="Y158" i="3"/>
  <c r="BH158" i="3"/>
  <c r="AR158" i="3"/>
  <c r="AB158" i="3"/>
  <c r="BG158" i="3"/>
  <c r="AQ158" i="3"/>
  <c r="AZ165" i="3"/>
  <c r="AJ165" i="3"/>
  <c r="T165" i="3"/>
  <c r="AY165" i="3"/>
  <c r="AI165" i="3"/>
  <c r="S165" i="3"/>
  <c r="AX165" i="3"/>
  <c r="AH165" i="3"/>
  <c r="R165" i="3"/>
  <c r="BA165" i="3"/>
  <c r="AK165" i="3"/>
  <c r="BF185" i="3"/>
  <c r="AP185" i="3"/>
  <c r="Z185" i="3"/>
  <c r="BI185" i="3"/>
  <c r="AS185" i="3"/>
  <c r="AC185" i="3"/>
  <c r="M185" i="3"/>
  <c r="AV185" i="3"/>
  <c r="AF185" i="3"/>
  <c r="P185" i="3"/>
  <c r="AU185" i="3"/>
  <c r="AE185" i="3"/>
  <c r="N270" i="3"/>
  <c r="R270" i="3"/>
  <c r="V270" i="3"/>
  <c r="Z270" i="3"/>
  <c r="AD270" i="3"/>
  <c r="AH270" i="3"/>
  <c r="AL270" i="3"/>
  <c r="AP270" i="3"/>
  <c r="AT270" i="3"/>
  <c r="AX270" i="3"/>
  <c r="BB270" i="3"/>
  <c r="BF270" i="3"/>
  <c r="O270" i="3"/>
  <c r="S270" i="3"/>
  <c r="W270" i="3"/>
  <c r="AA270" i="3"/>
  <c r="AE270" i="3"/>
  <c r="AI270" i="3"/>
  <c r="AM270" i="3"/>
  <c r="AQ270" i="3"/>
  <c r="AU270" i="3"/>
  <c r="AY270" i="3"/>
  <c r="BC270" i="3"/>
  <c r="BG270" i="3"/>
  <c r="P270" i="3"/>
  <c r="T270" i="3"/>
  <c r="X270" i="3"/>
  <c r="AB270" i="3"/>
  <c r="AF270" i="3"/>
  <c r="AJ270" i="3"/>
  <c r="AN270" i="3"/>
  <c r="AR270" i="3"/>
  <c r="AV270" i="3"/>
  <c r="AZ270" i="3"/>
  <c r="BD270" i="3"/>
  <c r="BH270" i="3"/>
  <c r="M270" i="3"/>
  <c r="Q270" i="3"/>
  <c r="U270" i="3"/>
  <c r="Y270" i="3"/>
  <c r="AC270" i="3"/>
  <c r="AG270" i="3"/>
  <c r="AK270" i="3"/>
  <c r="AO270" i="3"/>
  <c r="AS270" i="3"/>
  <c r="AW270" i="3"/>
  <c r="BA270" i="3"/>
  <c r="BE270" i="3"/>
  <c r="BI270" i="3"/>
  <c r="N108" i="3"/>
  <c r="R108" i="3"/>
  <c r="V108" i="3"/>
  <c r="Z108" i="3"/>
  <c r="AD108" i="3"/>
  <c r="AH108" i="3"/>
  <c r="AL108" i="3"/>
  <c r="AP108" i="3"/>
  <c r="AT108" i="3"/>
  <c r="AX108" i="3"/>
  <c r="BB108" i="3"/>
  <c r="BF108" i="3"/>
  <c r="O108" i="3"/>
  <c r="S108" i="3"/>
  <c r="W108" i="3"/>
  <c r="AA108" i="3"/>
  <c r="AE108" i="3"/>
  <c r="AI108" i="3"/>
  <c r="AM108" i="3"/>
  <c r="AQ108" i="3"/>
  <c r="AU108" i="3"/>
  <c r="AY108" i="3"/>
  <c r="BC108" i="3"/>
  <c r="BG108" i="3"/>
  <c r="P108" i="3"/>
  <c r="T108" i="3"/>
  <c r="X108" i="3"/>
  <c r="AB108" i="3"/>
  <c r="AF108" i="3"/>
  <c r="AJ108" i="3"/>
  <c r="AN108" i="3"/>
  <c r="AR108" i="3"/>
  <c r="AV108" i="3"/>
  <c r="AZ108" i="3"/>
  <c r="BD108" i="3"/>
  <c r="BH108" i="3"/>
  <c r="M108" i="3"/>
  <c r="Q108" i="3"/>
  <c r="U108" i="3"/>
  <c r="Y108" i="3"/>
  <c r="AC108" i="3"/>
  <c r="AG108" i="3"/>
  <c r="AK108" i="3"/>
  <c r="AO108" i="3"/>
  <c r="AS108" i="3"/>
  <c r="AW108" i="3"/>
  <c r="BA108" i="3"/>
  <c r="BE108" i="3"/>
  <c r="BI108" i="3"/>
  <c r="BF257" i="3"/>
  <c r="AP257" i="3"/>
  <c r="Z257" i="3"/>
  <c r="BI257" i="3"/>
  <c r="AS257" i="3"/>
  <c r="AC257" i="3"/>
  <c r="M257" i="3"/>
  <c r="AJ257" i="3"/>
  <c r="T257" i="3"/>
  <c r="AY257" i="3"/>
  <c r="AI257" i="3"/>
  <c r="S266" i="3"/>
  <c r="AI266" i="3"/>
  <c r="AY266" i="3"/>
  <c r="R267" i="3"/>
  <c r="AH267" i="3"/>
  <c r="P114" i="3"/>
  <c r="T114" i="3"/>
  <c r="X114" i="3"/>
  <c r="AB114" i="3"/>
  <c r="AF114" i="3"/>
  <c r="AJ114" i="3"/>
  <c r="AN114" i="3"/>
  <c r="AR114" i="3"/>
  <c r="AV114" i="3"/>
  <c r="AZ114" i="3"/>
  <c r="BD114" i="3"/>
  <c r="BH114" i="3"/>
  <c r="M114" i="3"/>
  <c r="Q114" i="3"/>
  <c r="U114" i="3"/>
  <c r="Y114" i="3"/>
  <c r="AC114" i="3"/>
  <c r="AG114" i="3"/>
  <c r="AK114" i="3"/>
  <c r="AO114" i="3"/>
  <c r="AS114" i="3"/>
  <c r="AW114" i="3"/>
  <c r="BA114" i="3"/>
  <c r="BE114" i="3"/>
  <c r="BI114" i="3"/>
  <c r="N114" i="3"/>
  <c r="R114" i="3"/>
  <c r="V114" i="3"/>
  <c r="Z114" i="3"/>
  <c r="AD114" i="3"/>
  <c r="AH114" i="3"/>
  <c r="AL114" i="3"/>
  <c r="AP114" i="3"/>
  <c r="AT114" i="3"/>
  <c r="AX114" i="3"/>
  <c r="BB114" i="3"/>
  <c r="BF114" i="3"/>
  <c r="O114" i="3"/>
  <c r="S114" i="3"/>
  <c r="W114" i="3"/>
  <c r="AA114" i="3"/>
  <c r="AE114" i="3"/>
  <c r="AI114" i="3"/>
  <c r="AM114" i="3"/>
  <c r="AQ114" i="3"/>
  <c r="AU114" i="3"/>
  <c r="AY114" i="3"/>
  <c r="BC114" i="3"/>
  <c r="BG114" i="3"/>
  <c r="O130" i="3"/>
  <c r="S130" i="3"/>
  <c r="W130" i="3"/>
  <c r="M130" i="3"/>
  <c r="Q130" i="3"/>
  <c r="U130" i="3"/>
  <c r="Y130" i="3"/>
  <c r="P130" i="3"/>
  <c r="X130" i="3"/>
  <c r="AC130" i="3"/>
  <c r="AG130" i="3"/>
  <c r="AK130" i="3"/>
  <c r="AO130" i="3"/>
  <c r="AS130" i="3"/>
  <c r="AW130" i="3"/>
  <c r="BA130" i="3"/>
  <c r="BE130" i="3"/>
  <c r="BI130" i="3"/>
  <c r="R130" i="3"/>
  <c r="Z130" i="3"/>
  <c r="AD130" i="3"/>
  <c r="AH130" i="3"/>
  <c r="AL130" i="3"/>
  <c r="AP130" i="3"/>
  <c r="AT130" i="3"/>
  <c r="AX130" i="3"/>
  <c r="BB130" i="3"/>
  <c r="BF130" i="3"/>
  <c r="T130" i="3"/>
  <c r="AA130" i="3"/>
  <c r="AE130" i="3"/>
  <c r="AI130" i="3"/>
  <c r="AM130" i="3"/>
  <c r="AQ130" i="3"/>
  <c r="AU130" i="3"/>
  <c r="AY130" i="3"/>
  <c r="BC130" i="3"/>
  <c r="BG130" i="3"/>
  <c r="N130" i="3"/>
  <c r="V130" i="3"/>
  <c r="AB130" i="3"/>
  <c r="AF130" i="3"/>
  <c r="AJ130" i="3"/>
  <c r="AN130" i="3"/>
  <c r="AR130" i="3"/>
  <c r="AV130" i="3"/>
  <c r="AZ130" i="3"/>
  <c r="BD130" i="3"/>
  <c r="BH130" i="3"/>
  <c r="P146" i="3"/>
  <c r="T146" i="3"/>
  <c r="X146" i="3"/>
  <c r="AB146" i="3"/>
  <c r="AF146" i="3"/>
  <c r="AJ146" i="3"/>
  <c r="AN146" i="3"/>
  <c r="AR146" i="3"/>
  <c r="AV146" i="3"/>
  <c r="AZ146" i="3"/>
  <c r="BD146" i="3"/>
  <c r="BH146" i="3"/>
  <c r="M146" i="3"/>
  <c r="Q146" i="3"/>
  <c r="U146" i="3"/>
  <c r="Y146" i="3"/>
  <c r="AC146" i="3"/>
  <c r="AG146" i="3"/>
  <c r="AK146" i="3"/>
  <c r="AO146" i="3"/>
  <c r="AS146" i="3"/>
  <c r="AW146" i="3"/>
  <c r="BA146" i="3"/>
  <c r="BE146" i="3"/>
  <c r="BI146" i="3"/>
  <c r="N146" i="3"/>
  <c r="R146" i="3"/>
  <c r="V146" i="3"/>
  <c r="Z146" i="3"/>
  <c r="AD146" i="3"/>
  <c r="AH146" i="3"/>
  <c r="AL146" i="3"/>
  <c r="AP146" i="3"/>
  <c r="AT146" i="3"/>
  <c r="AX146" i="3"/>
  <c r="BB146" i="3"/>
  <c r="BF146" i="3"/>
  <c r="O146" i="3"/>
  <c r="S146" i="3"/>
  <c r="W146" i="3"/>
  <c r="AA146" i="3"/>
  <c r="AE146" i="3"/>
  <c r="AI146" i="3"/>
  <c r="AM146" i="3"/>
  <c r="AQ146" i="3"/>
  <c r="AU146" i="3"/>
  <c r="AY146" i="3"/>
  <c r="BC146" i="3"/>
  <c r="BG146" i="3"/>
  <c r="P162" i="3"/>
  <c r="T162" i="3"/>
  <c r="X162" i="3"/>
  <c r="AB162" i="3"/>
  <c r="AF162" i="3"/>
  <c r="AJ162" i="3"/>
  <c r="AN162" i="3"/>
  <c r="AR162" i="3"/>
  <c r="AV162" i="3"/>
  <c r="AZ162" i="3"/>
  <c r="BD162" i="3"/>
  <c r="BH162" i="3"/>
  <c r="M162" i="3"/>
  <c r="Q162" i="3"/>
  <c r="U162" i="3"/>
  <c r="Y162" i="3"/>
  <c r="AC162" i="3"/>
  <c r="AG162" i="3"/>
  <c r="AK162" i="3"/>
  <c r="AO162" i="3"/>
  <c r="AS162" i="3"/>
  <c r="AW162" i="3"/>
  <c r="BA162" i="3"/>
  <c r="BE162" i="3"/>
  <c r="BI162" i="3"/>
  <c r="N162" i="3"/>
  <c r="R162" i="3"/>
  <c r="V162" i="3"/>
  <c r="Z162" i="3"/>
  <c r="AD162" i="3"/>
  <c r="AH162" i="3"/>
  <c r="AL162" i="3"/>
  <c r="AP162" i="3"/>
  <c r="AT162" i="3"/>
  <c r="AX162" i="3"/>
  <c r="BB162" i="3"/>
  <c r="BF162" i="3"/>
  <c r="O162" i="3"/>
  <c r="S162" i="3"/>
  <c r="W162" i="3"/>
  <c r="AA162" i="3"/>
  <c r="AE162" i="3"/>
  <c r="AI162" i="3"/>
  <c r="AM162" i="3"/>
  <c r="AQ162" i="3"/>
  <c r="AU162" i="3"/>
  <c r="AY162" i="3"/>
  <c r="BC162" i="3"/>
  <c r="BG162" i="3"/>
  <c r="BB197" i="3"/>
  <c r="AL197" i="3"/>
  <c r="V197" i="3"/>
  <c r="BE197" i="3"/>
  <c r="AO197" i="3"/>
  <c r="Y197" i="3"/>
  <c r="BH197" i="3"/>
  <c r="AR197" i="3"/>
  <c r="AB197" i="3"/>
  <c r="BG197" i="3"/>
  <c r="AQ197" i="3"/>
  <c r="BI264" i="3"/>
  <c r="AS264" i="3"/>
  <c r="AC264" i="3"/>
  <c r="M264" i="3"/>
  <c r="AV264" i="3"/>
  <c r="AF264" i="3"/>
  <c r="P264" i="3"/>
  <c r="AU264" i="3"/>
  <c r="AE264" i="3"/>
  <c r="O264" i="3"/>
  <c r="AT264" i="3"/>
  <c r="AD264" i="3"/>
  <c r="BD261" i="3"/>
  <c r="AN261" i="3"/>
  <c r="X261" i="3"/>
  <c r="BC261" i="3"/>
  <c r="AM261" i="3"/>
  <c r="W261" i="3"/>
  <c r="BB261" i="3"/>
  <c r="AL261" i="3"/>
  <c r="V261" i="3"/>
  <c r="BE261" i="3"/>
  <c r="AO261" i="3"/>
  <c r="K99" i="3"/>
  <c r="K67" i="3"/>
  <c r="K66" i="3"/>
  <c r="K37" i="3"/>
  <c r="AJ37" i="3" s="1"/>
  <c r="K36" i="3"/>
  <c r="K35" i="3"/>
  <c r="K34" i="3"/>
  <c r="L97" i="3"/>
  <c r="L93" i="3"/>
  <c r="L89" i="3"/>
  <c r="K83" i="3"/>
  <c r="L65" i="3"/>
  <c r="L61" i="3"/>
  <c r="AK61" i="3" s="1"/>
  <c r="L57" i="3"/>
  <c r="K53" i="3"/>
  <c r="AB53" i="3" s="1"/>
  <c r="L52" i="3"/>
  <c r="K52" i="3"/>
  <c r="Q52" i="3" s="1"/>
  <c r="K51" i="3"/>
  <c r="K50" i="3"/>
  <c r="L33" i="3"/>
  <c r="L29" i="3"/>
  <c r="BH29" i="3" s="1"/>
  <c r="L25" i="3"/>
  <c r="K21" i="3"/>
  <c r="N21" i="3" s="1"/>
  <c r="K20" i="3"/>
  <c r="K19" i="3"/>
  <c r="K18" i="3"/>
  <c r="T17" i="3"/>
  <c r="BD17" i="3"/>
  <c r="AV17" i="3"/>
  <c r="AN17" i="3"/>
  <c r="AF17" i="3"/>
  <c r="X17" i="3"/>
  <c r="P17" i="3"/>
  <c r="K14" i="3"/>
  <c r="K12" i="3"/>
  <c r="K10" i="3"/>
  <c r="K91" i="3"/>
  <c r="K75" i="3"/>
  <c r="K61" i="3"/>
  <c r="K60" i="3"/>
  <c r="K59" i="3"/>
  <c r="K58" i="3"/>
  <c r="K45" i="3"/>
  <c r="T45" i="3" s="1"/>
  <c r="L44" i="3"/>
  <c r="K44" i="3"/>
  <c r="AC44" i="3" s="1"/>
  <c r="K43" i="3"/>
  <c r="K42" i="3"/>
  <c r="K29" i="3"/>
  <c r="K28" i="3"/>
  <c r="K27" i="3"/>
  <c r="K26" i="3"/>
  <c r="BH17" i="3"/>
  <c r="AZ17" i="3"/>
  <c r="AR17" i="3"/>
  <c r="AJ17" i="3"/>
  <c r="AB17" i="3"/>
  <c r="L13" i="3"/>
  <c r="N13" i="3" s="1"/>
  <c r="L9" i="3"/>
  <c r="N9" i="3" s="1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R45" i="3"/>
  <c r="Z45" i="3"/>
  <c r="AH45" i="3"/>
  <c r="AP45" i="3"/>
  <c r="AX45" i="3"/>
  <c r="BF45" i="3"/>
  <c r="W45" i="3"/>
  <c r="AM45" i="3"/>
  <c r="BC45" i="3"/>
  <c r="AG45" i="3"/>
  <c r="M45" i="3"/>
  <c r="V44" i="3"/>
  <c r="L32" i="3"/>
  <c r="L31" i="3"/>
  <c r="L30" i="3"/>
  <c r="AZ29" i="3"/>
  <c r="BE29" i="3"/>
  <c r="W29" i="3"/>
  <c r="BA45" i="3"/>
  <c r="L16" i="3"/>
  <c r="L15" i="3"/>
  <c r="L11" i="3"/>
  <c r="O11" i="3" s="1"/>
  <c r="L104" i="3"/>
  <c r="L103" i="3"/>
  <c r="L102" i="3"/>
  <c r="L96" i="3"/>
  <c r="L63" i="3"/>
  <c r="L62" i="3"/>
  <c r="K16" i="3"/>
  <c r="K15" i="3"/>
  <c r="L14" i="3"/>
  <c r="N14" i="3" s="1"/>
  <c r="L12" i="3"/>
  <c r="O12" i="3" s="1"/>
  <c r="L10" i="3"/>
  <c r="N10" i="3" s="1"/>
  <c r="K104" i="3"/>
  <c r="K103" i="3"/>
  <c r="L100" i="3"/>
  <c r="L99" i="3"/>
  <c r="L98" i="3"/>
  <c r="K95" i="3"/>
  <c r="L92" i="3"/>
  <c r="L91" i="3"/>
  <c r="L90" i="3"/>
  <c r="K87" i="3"/>
  <c r="L84" i="3"/>
  <c r="L83" i="3"/>
  <c r="O83" i="3" s="1"/>
  <c r="L82" i="3"/>
  <c r="K79" i="3"/>
  <c r="L76" i="3"/>
  <c r="L75" i="3"/>
  <c r="L74" i="3"/>
  <c r="K71" i="3"/>
  <c r="L67" i="3"/>
  <c r="M67" i="3" s="1"/>
  <c r="L66" i="3"/>
  <c r="P66" i="3" s="1"/>
  <c r="L64" i="3"/>
  <c r="K63" i="3"/>
  <c r="K62" i="3"/>
  <c r="L60" i="3"/>
  <c r="M60" i="3" s="1"/>
  <c r="L59" i="3"/>
  <c r="L58" i="3"/>
  <c r="O58" i="3" s="1"/>
  <c r="L55" i="3"/>
  <c r="L54" i="3"/>
  <c r="S53" i="3"/>
  <c r="AA53" i="3"/>
  <c r="AI53" i="3"/>
  <c r="AQ53" i="3"/>
  <c r="AY53" i="3"/>
  <c r="BG53" i="3"/>
  <c r="V53" i="3"/>
  <c r="AL53" i="3"/>
  <c r="BB53" i="3"/>
  <c r="AF53" i="3"/>
  <c r="M52" i="3"/>
  <c r="Y52" i="3"/>
  <c r="AC52" i="3"/>
  <c r="AO52" i="3"/>
  <c r="AS52" i="3"/>
  <c r="BE52" i="3"/>
  <c r="BI52" i="3"/>
  <c r="AJ52" i="3"/>
  <c r="AR52" i="3"/>
  <c r="Z52" i="3"/>
  <c r="AP52" i="3"/>
  <c r="L40" i="3"/>
  <c r="L39" i="3"/>
  <c r="L38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P37" i="3"/>
  <c r="X37" i="3"/>
  <c r="AF37" i="3"/>
  <c r="AN37" i="3"/>
  <c r="AV37" i="3"/>
  <c r="BD37" i="3"/>
  <c r="AB37" i="3"/>
  <c r="AR37" i="3"/>
  <c r="BH37" i="3"/>
  <c r="L24" i="3"/>
  <c r="L23" i="3"/>
  <c r="L22" i="3"/>
  <c r="P21" i="3"/>
  <c r="T21" i="3"/>
  <c r="X21" i="3"/>
  <c r="AB21" i="3"/>
  <c r="M21" i="3"/>
  <c r="Q21" i="3"/>
  <c r="U21" i="3"/>
  <c r="Y21" i="3"/>
  <c r="AC21" i="3"/>
  <c r="AG21" i="3"/>
  <c r="AK21" i="3"/>
  <c r="AO21" i="3"/>
  <c r="AS21" i="3"/>
  <c r="AW21" i="3"/>
  <c r="BA21" i="3"/>
  <c r="BE21" i="3"/>
  <c r="BI21" i="3"/>
  <c r="AJ21" i="3"/>
  <c r="AR21" i="3"/>
  <c r="AZ21" i="3"/>
  <c r="BH21" i="3"/>
  <c r="AP21" i="3"/>
  <c r="BF21" i="3"/>
  <c r="BB21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AG99" i="3"/>
  <c r="AZ91" i="3"/>
  <c r="T91" i="3"/>
  <c r="AJ83" i="3"/>
  <c r="BA75" i="3"/>
  <c r="M75" i="3"/>
  <c r="AP67" i="3"/>
  <c r="AH67" i="3"/>
  <c r="U66" i="3"/>
  <c r="AT61" i="3"/>
  <c r="AD61" i="3"/>
  <c r="N61" i="3"/>
  <c r="X60" i="3"/>
  <c r="BE59" i="3"/>
  <c r="AW59" i="3"/>
  <c r="AO59" i="3"/>
  <c r="AG59" i="3"/>
  <c r="Y59" i="3"/>
  <c r="Q59" i="3"/>
  <c r="AJ58" i="3"/>
  <c r="T58" i="3"/>
  <c r="AJ53" i="3"/>
  <c r="BB52" i="3"/>
  <c r="V52" i="3"/>
  <c r="AK45" i="3"/>
  <c r="AZ37" i="3"/>
  <c r="T37" i="3"/>
  <c r="K57" i="3"/>
  <c r="L56" i="3"/>
  <c r="K56" i="3"/>
  <c r="K55" i="3"/>
  <c r="K54" i="3"/>
  <c r="L51" i="3"/>
  <c r="L50" i="3"/>
  <c r="Z50" i="3" s="1"/>
  <c r="K49" i="3"/>
  <c r="L48" i="3"/>
  <c r="K48" i="3"/>
  <c r="K47" i="3"/>
  <c r="K46" i="3"/>
  <c r="L43" i="3"/>
  <c r="M43" i="3" s="1"/>
  <c r="L42" i="3"/>
  <c r="K41" i="3"/>
  <c r="K40" i="3"/>
  <c r="K39" i="3"/>
  <c r="K38" i="3"/>
  <c r="L36" i="3"/>
  <c r="L35" i="3"/>
  <c r="L34" i="3"/>
  <c r="BF34" i="3" s="1"/>
  <c r="K33" i="3"/>
  <c r="K32" i="3"/>
  <c r="K31" i="3"/>
  <c r="K30" i="3"/>
  <c r="L28" i="3"/>
  <c r="L27" i="3"/>
  <c r="O27" i="3" s="1"/>
  <c r="L26" i="3"/>
  <c r="K25" i="3"/>
  <c r="K24" i="3"/>
  <c r="K23" i="3"/>
  <c r="K22" i="3"/>
  <c r="L20" i="3"/>
  <c r="P20" i="3" s="1"/>
  <c r="L19" i="3"/>
  <c r="L18" i="3"/>
  <c r="M18" i="3" s="1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101" i="3"/>
  <c r="K102" i="3"/>
  <c r="K98" i="3"/>
  <c r="K94" i="3"/>
  <c r="K90" i="3"/>
  <c r="K86" i="3"/>
  <c r="K82" i="3"/>
  <c r="K78" i="3"/>
  <c r="K74" i="3"/>
  <c r="K70" i="3"/>
  <c r="AZ58" i="3" l="1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BM150" i="3"/>
  <c r="BN127" i="3"/>
  <c r="AP61" i="3"/>
  <c r="BI45" i="3"/>
  <c r="Y45" i="3"/>
  <c r="AI45" i="3"/>
  <c r="BD45" i="3"/>
  <c r="AN45" i="3"/>
  <c r="X45" i="3"/>
  <c r="BK259" i="3"/>
  <c r="BJ181" i="3"/>
  <c r="BM181" i="3"/>
  <c r="BK151" i="3"/>
  <c r="BJ198" i="3"/>
  <c r="BL166" i="3"/>
  <c r="BL151" i="3"/>
  <c r="BM151" i="3"/>
  <c r="BL202" i="3"/>
  <c r="BK202" i="3"/>
  <c r="BJ175" i="3"/>
  <c r="BM159" i="3"/>
  <c r="BL159" i="3"/>
  <c r="BM141" i="3"/>
  <c r="BM167" i="3"/>
  <c r="BN181" i="3"/>
  <c r="BK181" i="3"/>
  <c r="BJ151" i="3"/>
  <c r="BN151" i="3"/>
  <c r="BJ202" i="3"/>
  <c r="BL198" i="3"/>
  <c r="BN198" i="3"/>
  <c r="BK198" i="3"/>
  <c r="BJ193" i="3"/>
  <c r="BL175" i="3"/>
  <c r="BM175" i="3"/>
  <c r="BM173" i="3"/>
  <c r="BK166" i="3"/>
  <c r="BN164" i="3"/>
  <c r="BL164" i="3"/>
  <c r="BJ141" i="3"/>
  <c r="BK263" i="3"/>
  <c r="BK175" i="3"/>
  <c r="BN202" i="3"/>
  <c r="BK173" i="3"/>
  <c r="N52" i="3"/>
  <c r="BJ227" i="3"/>
  <c r="BK161" i="3"/>
  <c r="BN263" i="3"/>
  <c r="BK200" i="3"/>
  <c r="BJ173" i="3"/>
  <c r="BN173" i="3"/>
  <c r="BL173" i="3"/>
  <c r="BN159" i="3"/>
  <c r="BL150" i="3"/>
  <c r="BL148" i="3"/>
  <c r="BM143" i="3"/>
  <c r="BN175" i="3"/>
  <c r="BK150" i="3"/>
  <c r="BN141" i="3"/>
  <c r="T44" i="3"/>
  <c r="BH58" i="3"/>
  <c r="BD60" i="3"/>
  <c r="AK75" i="3"/>
  <c r="BK265" i="3"/>
  <c r="BJ200" i="3"/>
  <c r="BN119" i="3"/>
  <c r="BJ119" i="3"/>
  <c r="BM119" i="3"/>
  <c r="BK119" i="3"/>
  <c r="W61" i="3"/>
  <c r="AZ83" i="3"/>
  <c r="BA66" i="3"/>
  <c r="AW99" i="3"/>
  <c r="BN167" i="3"/>
  <c r="BL167" i="3"/>
  <c r="BM135" i="3"/>
  <c r="BK135" i="3"/>
  <c r="BL135" i="3"/>
  <c r="BN135" i="3"/>
  <c r="BJ135" i="3"/>
  <c r="BL200" i="3"/>
  <c r="BN200" i="3"/>
  <c r="BL119" i="3"/>
  <c r="BJ167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BJ111" i="3"/>
  <c r="BL111" i="3"/>
  <c r="BK111" i="3"/>
  <c r="BL263" i="3"/>
  <c r="BL265" i="3"/>
  <c r="BJ265" i="3"/>
  <c r="BM111" i="3"/>
  <c r="U61" i="3"/>
  <c r="BL264" i="3"/>
  <c r="BN21" i="3"/>
  <c r="BM126" i="3"/>
  <c r="BN233" i="3"/>
  <c r="BK186" i="3"/>
  <c r="BJ37" i="3"/>
  <c r="BH61" i="3"/>
  <c r="AR61" i="3"/>
  <c r="AB61" i="3"/>
  <c r="BI61" i="3"/>
  <c r="BA61" i="3"/>
  <c r="AM61" i="3"/>
  <c r="AE61" i="3"/>
  <c r="Q61" i="3"/>
  <c r="AR53" i="3"/>
  <c r="BN140" i="3"/>
  <c r="BK267" i="3"/>
  <c r="BL258" i="3"/>
  <c r="BJ21" i="3"/>
  <c r="BL52" i="3"/>
  <c r="BN52" i="3"/>
  <c r="BM266" i="3"/>
  <c r="BN108" i="3"/>
  <c r="BK153" i="3"/>
  <c r="BL124" i="3"/>
  <c r="BK37" i="3"/>
  <c r="BN37" i="3"/>
  <c r="AS61" i="3"/>
  <c r="AC61" i="3"/>
  <c r="M61" i="3"/>
  <c r="BN61" i="3" s="1"/>
  <c r="BJ204" i="3"/>
  <c r="BJ264" i="3"/>
  <c r="AV60" i="3"/>
  <c r="BN190" i="3"/>
  <c r="BL185" i="3"/>
  <c r="BJ133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K264" i="3"/>
  <c r="BN264" i="3"/>
  <c r="BK146" i="3"/>
  <c r="BM130" i="3"/>
  <c r="BM114" i="3"/>
  <c r="BK257" i="3"/>
  <c r="BN257" i="3"/>
  <c r="BN270" i="3"/>
  <c r="BK270" i="3"/>
  <c r="BJ270" i="3"/>
  <c r="BM185" i="3"/>
  <c r="BN133" i="3"/>
  <c r="BK133" i="3"/>
  <c r="BJ126" i="3"/>
  <c r="BN124" i="3"/>
  <c r="BK124" i="3"/>
  <c r="BM267" i="3"/>
  <c r="BL163" i="3"/>
  <c r="BK163" i="3"/>
  <c r="BN163" i="3"/>
  <c r="BM154" i="3"/>
  <c r="BJ136" i="3"/>
  <c r="BK136" i="3"/>
  <c r="BN136" i="3"/>
  <c r="BL107" i="3"/>
  <c r="BJ107" i="3"/>
  <c r="BM107" i="3"/>
  <c r="BM269" i="3"/>
  <c r="BN226" i="3"/>
  <c r="BK226" i="3"/>
  <c r="BL222" i="3"/>
  <c r="BJ222" i="3"/>
  <c r="BM218" i="3"/>
  <c r="BN210" i="3"/>
  <c r="BK210" i="3"/>
  <c r="BL206" i="3"/>
  <c r="BJ206" i="3"/>
  <c r="BK238" i="3"/>
  <c r="BN234" i="3"/>
  <c r="BL234" i="3"/>
  <c r="BJ234" i="3"/>
  <c r="BM190" i="3"/>
  <c r="BK174" i="3"/>
  <c r="BK183" i="3"/>
  <c r="BN183" i="3"/>
  <c r="BL183" i="3"/>
  <c r="BJ183" i="3"/>
  <c r="BL188" i="3"/>
  <c r="BM172" i="3"/>
  <c r="BK197" i="3"/>
  <c r="BN197" i="3"/>
  <c r="BN144" i="3"/>
  <c r="BK144" i="3"/>
  <c r="BJ128" i="3"/>
  <c r="BM128" i="3"/>
  <c r="BM112" i="3"/>
  <c r="BN266" i="3"/>
  <c r="BL266" i="3"/>
  <c r="BJ231" i="3"/>
  <c r="BL231" i="3"/>
  <c r="BM227" i="3"/>
  <c r="BK215" i="3"/>
  <c r="BN215" i="3"/>
  <c r="BL215" i="3"/>
  <c r="BJ211" i="3"/>
  <c r="BM211" i="3"/>
  <c r="BK199" i="3"/>
  <c r="BN199" i="3"/>
  <c r="BN158" i="3"/>
  <c r="BK158" i="3"/>
  <c r="BM142" i="3"/>
  <c r="BK140" i="3"/>
  <c r="BM133" i="3"/>
  <c r="BM170" i="3"/>
  <c r="BK152" i="3"/>
  <c r="BN152" i="3"/>
  <c r="BL152" i="3"/>
  <c r="BJ152" i="3"/>
  <c r="BM115" i="3"/>
  <c r="BM254" i="3"/>
  <c r="BJ253" i="3"/>
  <c r="BM249" i="3"/>
  <c r="BK241" i="3"/>
  <c r="BN241" i="3"/>
  <c r="BJ237" i="3"/>
  <c r="BM237" i="3"/>
  <c r="BK233" i="3"/>
  <c r="BM195" i="3"/>
  <c r="BM179" i="3"/>
  <c r="BL267" i="3"/>
  <c r="BJ171" i="3"/>
  <c r="BM171" i="3"/>
  <c r="BL123" i="3"/>
  <c r="BJ123" i="3"/>
  <c r="BK110" i="3"/>
  <c r="BN106" i="3"/>
  <c r="BM268" i="3"/>
  <c r="BJ158" i="3"/>
  <c r="BJ140" i="3"/>
  <c r="BM177" i="3"/>
  <c r="BN177" i="3"/>
  <c r="BK177" i="3"/>
  <c r="BK168" i="3"/>
  <c r="BN168" i="3"/>
  <c r="BL168" i="3"/>
  <c r="BJ168" i="3"/>
  <c r="BJ131" i="3"/>
  <c r="BM131" i="3"/>
  <c r="BK109" i="3"/>
  <c r="BN109" i="3"/>
  <c r="BL109" i="3"/>
  <c r="BN105" i="3"/>
  <c r="BL105" i="3"/>
  <c r="BJ105" i="3"/>
  <c r="BN224" i="3"/>
  <c r="BK224" i="3"/>
  <c r="BL224" i="3"/>
  <c r="BJ224" i="3"/>
  <c r="BM216" i="3"/>
  <c r="BN208" i="3"/>
  <c r="BK208" i="3"/>
  <c r="BL208" i="3"/>
  <c r="BJ208" i="3"/>
  <c r="BM169" i="3"/>
  <c r="BL153" i="3"/>
  <c r="BN153" i="3"/>
  <c r="BM137" i="3"/>
  <c r="BM121" i="3"/>
  <c r="BJ266" i="3"/>
  <c r="BL229" i="3"/>
  <c r="BJ229" i="3"/>
  <c r="BM225" i="3"/>
  <c r="BK217" i="3"/>
  <c r="BN217" i="3"/>
  <c r="BL213" i="3"/>
  <c r="BJ213" i="3"/>
  <c r="BM209" i="3"/>
  <c r="BN201" i="3"/>
  <c r="BK201" i="3"/>
  <c r="BL201" i="3"/>
  <c r="BJ201" i="3"/>
  <c r="BN165" i="3"/>
  <c r="BL165" i="3"/>
  <c r="BJ156" i="3"/>
  <c r="BN156" i="3"/>
  <c r="BL133" i="3"/>
  <c r="BN126" i="3"/>
  <c r="BK126" i="3"/>
  <c r="BM147" i="3"/>
  <c r="BK120" i="3"/>
  <c r="BN120" i="3"/>
  <c r="BL120" i="3"/>
  <c r="BJ120" i="3"/>
  <c r="BL256" i="3"/>
  <c r="BJ256" i="3"/>
  <c r="BM252" i="3"/>
  <c r="BL248" i="3"/>
  <c r="BJ248" i="3"/>
  <c r="BM244" i="3"/>
  <c r="BK236" i="3"/>
  <c r="BM260" i="3"/>
  <c r="BK182" i="3"/>
  <c r="BK191" i="3"/>
  <c r="BN191" i="3"/>
  <c r="BL191" i="3"/>
  <c r="BJ191" i="3"/>
  <c r="BL196" i="3"/>
  <c r="BJ196" i="3"/>
  <c r="BM180" i="3"/>
  <c r="BN251" i="3"/>
  <c r="BK251" i="3"/>
  <c r="BL247" i="3"/>
  <c r="BJ247" i="3"/>
  <c r="BM243" i="3"/>
  <c r="BM235" i="3"/>
  <c r="BK235" i="3"/>
  <c r="BN235" i="3"/>
  <c r="BM194" i="3"/>
  <c r="BK187" i="3"/>
  <c r="BN187" i="3"/>
  <c r="BL192" i="3"/>
  <c r="BJ192" i="3"/>
  <c r="BM176" i="3"/>
  <c r="BK266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BM162" i="3"/>
  <c r="BL130" i="3"/>
  <c r="BL114" i="3"/>
  <c r="BN114" i="3"/>
  <c r="BJ114" i="3"/>
  <c r="BK108" i="3"/>
  <c r="BL270" i="3"/>
  <c r="BL117" i="3"/>
  <c r="BM163" i="3"/>
  <c r="BL154" i="3"/>
  <c r="BJ154" i="3"/>
  <c r="BK107" i="3"/>
  <c r="BN107" i="3"/>
  <c r="BL269" i="3"/>
  <c r="BL230" i="3"/>
  <c r="BM230" i="3"/>
  <c r="BL226" i="3"/>
  <c r="BN222" i="3"/>
  <c r="BK222" i="3"/>
  <c r="BL218" i="3"/>
  <c r="BJ218" i="3"/>
  <c r="BM214" i="3"/>
  <c r="BN206" i="3"/>
  <c r="BK206" i="3"/>
  <c r="BM246" i="3"/>
  <c r="BK234" i="3"/>
  <c r="BL190" i="3"/>
  <c r="BJ190" i="3"/>
  <c r="BM174" i="3"/>
  <c r="BK188" i="3"/>
  <c r="BN188" i="3"/>
  <c r="BL172" i="3"/>
  <c r="BK128" i="3"/>
  <c r="BN128" i="3"/>
  <c r="BL128" i="3"/>
  <c r="BL112" i="3"/>
  <c r="BJ112" i="3"/>
  <c r="BJ267" i="3"/>
  <c r="BN267" i="3"/>
  <c r="BJ257" i="3"/>
  <c r="BN231" i="3"/>
  <c r="BK231" i="3"/>
  <c r="BK227" i="3"/>
  <c r="BN227" i="3"/>
  <c r="BL227" i="3"/>
  <c r="BJ223" i="3"/>
  <c r="BM223" i="3"/>
  <c r="BK211" i="3"/>
  <c r="BN211" i="3"/>
  <c r="BL211" i="3"/>
  <c r="BJ207" i="3"/>
  <c r="BM207" i="3"/>
  <c r="BM203" i="3"/>
  <c r="BM149" i="3"/>
  <c r="BL142" i="3"/>
  <c r="BM124" i="3"/>
  <c r="BL170" i="3"/>
  <c r="BN170" i="3"/>
  <c r="BJ170" i="3"/>
  <c r="BM161" i="3"/>
  <c r="BL115" i="3"/>
  <c r="BJ115" i="3"/>
  <c r="BN254" i="3"/>
  <c r="BK254" i="3"/>
  <c r="BL254" i="3"/>
  <c r="BJ254" i="3"/>
  <c r="BN253" i="3"/>
  <c r="BK253" i="3"/>
  <c r="BL253" i="3"/>
  <c r="BJ249" i="3"/>
  <c r="BM245" i="3"/>
  <c r="BM241" i="3"/>
  <c r="BK237" i="3"/>
  <c r="BN237" i="3"/>
  <c r="BL233" i="3"/>
  <c r="BK195" i="3"/>
  <c r="BN195" i="3"/>
  <c r="BL195" i="3"/>
  <c r="BJ195" i="3"/>
  <c r="BL179" i="3"/>
  <c r="BJ179" i="3"/>
  <c r="BM184" i="3"/>
  <c r="BM197" i="3"/>
  <c r="BN171" i="3"/>
  <c r="BK171" i="3"/>
  <c r="BL171" i="3"/>
  <c r="BJ155" i="3"/>
  <c r="BM155" i="3"/>
  <c r="BK123" i="3"/>
  <c r="BN123" i="3"/>
  <c r="BM257" i="3"/>
  <c r="BM110" i="3"/>
  <c r="BL110" i="3"/>
  <c r="BK106" i="3"/>
  <c r="BK268" i="3"/>
  <c r="BN268" i="3"/>
  <c r="BL268" i="3"/>
  <c r="BJ268" i="3"/>
  <c r="BJ149" i="3"/>
  <c r="BN131" i="3"/>
  <c r="BK131" i="3"/>
  <c r="BL131" i="3"/>
  <c r="BM122" i="3"/>
  <c r="BK105" i="3"/>
  <c r="BN228" i="3"/>
  <c r="BK228" i="3"/>
  <c r="BN220" i="3"/>
  <c r="BK220" i="3"/>
  <c r="BL220" i="3"/>
  <c r="BJ220" i="3"/>
  <c r="BM212" i="3"/>
  <c r="BM189" i="3"/>
  <c r="BN137" i="3"/>
  <c r="BK137" i="3"/>
  <c r="BL137" i="3"/>
  <c r="BJ137" i="3"/>
  <c r="BL121" i="3"/>
  <c r="BJ121" i="3"/>
  <c r="BL257" i="3"/>
  <c r="BK229" i="3"/>
  <c r="BN229" i="3"/>
  <c r="BL225" i="3"/>
  <c r="BJ225" i="3"/>
  <c r="BM221" i="3"/>
  <c r="BK213" i="3"/>
  <c r="BN213" i="3"/>
  <c r="BL209" i="3"/>
  <c r="BJ209" i="3"/>
  <c r="BM205" i="3"/>
  <c r="BJ165" i="3"/>
  <c r="BM117" i="3"/>
  <c r="BK147" i="3"/>
  <c r="BN147" i="3"/>
  <c r="BL147" i="3"/>
  <c r="BJ147" i="3"/>
  <c r="BL138" i="3"/>
  <c r="BN138" i="3"/>
  <c r="BJ138" i="3"/>
  <c r="BM138" i="3"/>
  <c r="BM129" i="3"/>
  <c r="BK256" i="3"/>
  <c r="BN256" i="3"/>
  <c r="BL252" i="3"/>
  <c r="BJ252" i="3"/>
  <c r="BJ262" i="3"/>
  <c r="BN262" i="3"/>
  <c r="BK262" i="3"/>
  <c r="BK248" i="3"/>
  <c r="BN248" i="3"/>
  <c r="BL244" i="3"/>
  <c r="BJ244" i="3"/>
  <c r="BJ240" i="3"/>
  <c r="BM240" i="3"/>
  <c r="BM182" i="3"/>
  <c r="BN196" i="3"/>
  <c r="BK196" i="3"/>
  <c r="BL180" i="3"/>
  <c r="BM255" i="3"/>
  <c r="BK247" i="3"/>
  <c r="BN247" i="3"/>
  <c r="BL243" i="3"/>
  <c r="BJ243" i="3"/>
  <c r="BL239" i="3"/>
  <c r="BJ258" i="3"/>
  <c r="BL194" i="3"/>
  <c r="BJ194" i="3"/>
  <c r="BN192" i="3"/>
  <c r="BK192" i="3"/>
  <c r="BL176" i="3"/>
  <c r="BJ176" i="3"/>
  <c r="BL162" i="3"/>
  <c r="BJ162" i="3"/>
  <c r="BK130" i="3"/>
  <c r="BK114" i="3"/>
  <c r="BM108" i="3"/>
  <c r="BL108" i="3"/>
  <c r="BK185" i="3"/>
  <c r="BN185" i="3"/>
  <c r="BM165" i="3"/>
  <c r="BN154" i="3"/>
  <c r="BK154" i="3"/>
  <c r="BM145" i="3"/>
  <c r="BM136" i="3"/>
  <c r="BN269" i="3"/>
  <c r="BK269" i="3"/>
  <c r="BJ230" i="3"/>
  <c r="BM226" i="3"/>
  <c r="BN218" i="3"/>
  <c r="BK218" i="3"/>
  <c r="BL214" i="3"/>
  <c r="BJ214" i="3"/>
  <c r="BM210" i="3"/>
  <c r="BM204" i="3"/>
  <c r="BL204" i="3"/>
  <c r="BN246" i="3"/>
  <c r="BK246" i="3"/>
  <c r="BL246" i="3"/>
  <c r="BJ246" i="3"/>
  <c r="BK242" i="3"/>
  <c r="BM242" i="3"/>
  <c r="BJ238" i="3"/>
  <c r="BM238" i="3"/>
  <c r="BL174" i="3"/>
  <c r="BJ174" i="3"/>
  <c r="BJ188" i="3"/>
  <c r="BK172" i="3"/>
  <c r="BN172" i="3"/>
  <c r="BL197" i="3"/>
  <c r="BM160" i="3"/>
  <c r="BM144" i="3"/>
  <c r="BK112" i="3"/>
  <c r="BN112" i="3"/>
  <c r="BK223" i="3"/>
  <c r="BN223" i="3"/>
  <c r="BL223" i="3"/>
  <c r="BJ219" i="3"/>
  <c r="BM219" i="3"/>
  <c r="BK207" i="3"/>
  <c r="BN207" i="3"/>
  <c r="BL207" i="3"/>
  <c r="BL203" i="3"/>
  <c r="BJ203" i="3"/>
  <c r="BM199" i="3"/>
  <c r="BJ185" i="3"/>
  <c r="BL158" i="3"/>
  <c r="BL149" i="3"/>
  <c r="BJ142" i="3"/>
  <c r="BJ124" i="3"/>
  <c r="BK170" i="3"/>
  <c r="BJ161" i="3"/>
  <c r="BK115" i="3"/>
  <c r="BN115" i="3"/>
  <c r="BN249" i="3"/>
  <c r="BK249" i="3"/>
  <c r="BL249" i="3"/>
  <c r="BJ245" i="3"/>
  <c r="BL241" i="3"/>
  <c r="BM250" i="3"/>
  <c r="BM186" i="3"/>
  <c r="BN179" i="3"/>
  <c r="BK179" i="3"/>
  <c r="BL184" i="3"/>
  <c r="BJ184" i="3"/>
  <c r="BL261" i="3"/>
  <c r="BJ197" i="3"/>
  <c r="BN155" i="3"/>
  <c r="BK155" i="3"/>
  <c r="BM139" i="3"/>
  <c r="BJ110" i="3"/>
  <c r="BL106" i="3"/>
  <c r="BK165" i="3"/>
  <c r="BM140" i="3"/>
  <c r="BK122" i="3"/>
  <c r="BL122" i="3"/>
  <c r="BN122" i="3"/>
  <c r="BJ122" i="3"/>
  <c r="BM113" i="3"/>
  <c r="BL232" i="3"/>
  <c r="BJ232" i="3"/>
  <c r="BM224" i="3"/>
  <c r="BN216" i="3"/>
  <c r="BK216" i="3"/>
  <c r="BL216" i="3"/>
  <c r="BJ216" i="3"/>
  <c r="BM208" i="3"/>
  <c r="BM261" i="3"/>
  <c r="BK189" i="3"/>
  <c r="BN189" i="3"/>
  <c r="BL189" i="3"/>
  <c r="BJ189" i="3"/>
  <c r="BJ169" i="3"/>
  <c r="BM153" i="3"/>
  <c r="BN121" i="3"/>
  <c r="BK121" i="3"/>
  <c r="BN225" i="3"/>
  <c r="BK225" i="3"/>
  <c r="BL221" i="3"/>
  <c r="BJ221" i="3"/>
  <c r="BM217" i="3"/>
  <c r="BK209" i="3"/>
  <c r="BN209" i="3"/>
  <c r="BL205" i="3"/>
  <c r="BJ205" i="3"/>
  <c r="BL126" i="3"/>
  <c r="BK138" i="3"/>
  <c r="BL129" i="3"/>
  <c r="BJ129" i="3"/>
  <c r="BN252" i="3"/>
  <c r="BK252" i="3"/>
  <c r="BM262" i="3"/>
  <c r="BL262" i="3"/>
  <c r="BN244" i="3"/>
  <c r="BK244" i="3"/>
  <c r="BN240" i="3"/>
  <c r="BL240" i="3"/>
  <c r="BJ236" i="3"/>
  <c r="BM236" i="3"/>
  <c r="BN260" i="3"/>
  <c r="BK260" i="3"/>
  <c r="BJ260" i="3"/>
  <c r="BL182" i="3"/>
  <c r="BJ182" i="3"/>
  <c r="BK180" i="3"/>
  <c r="BN180" i="3"/>
  <c r="BL255" i="3"/>
  <c r="BJ255" i="3"/>
  <c r="BM251" i="3"/>
  <c r="BN243" i="3"/>
  <c r="BK243" i="3"/>
  <c r="BJ239" i="3"/>
  <c r="BM239" i="3"/>
  <c r="BM258" i="3"/>
  <c r="BN194" i="3"/>
  <c r="BK194" i="3"/>
  <c r="BM178" i="3"/>
  <c r="BM187" i="3"/>
  <c r="BN176" i="3"/>
  <c r="BK176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N162" i="3"/>
  <c r="BK162" i="3"/>
  <c r="BL146" i="3"/>
  <c r="BN146" i="3"/>
  <c r="BJ146" i="3"/>
  <c r="BM146" i="3"/>
  <c r="BN130" i="3"/>
  <c r="BJ130" i="3"/>
  <c r="BJ108" i="3"/>
  <c r="BM270" i="3"/>
  <c r="BM156" i="3"/>
  <c r="BN142" i="3"/>
  <c r="BK142" i="3"/>
  <c r="BJ163" i="3"/>
  <c r="BN145" i="3"/>
  <c r="BK145" i="3"/>
  <c r="BL145" i="3"/>
  <c r="BJ145" i="3"/>
  <c r="BL136" i="3"/>
  <c r="BJ269" i="3"/>
  <c r="BN230" i="3"/>
  <c r="BK230" i="3"/>
  <c r="BJ226" i="3"/>
  <c r="BM222" i="3"/>
  <c r="BN214" i="3"/>
  <c r="BK214" i="3"/>
  <c r="BL210" i="3"/>
  <c r="BJ210" i="3"/>
  <c r="BM206" i="3"/>
  <c r="BN204" i="3"/>
  <c r="BK204" i="3"/>
  <c r="BN242" i="3"/>
  <c r="BL242" i="3"/>
  <c r="BJ242" i="3"/>
  <c r="BN238" i="3"/>
  <c r="BL238" i="3"/>
  <c r="BM234" i="3"/>
  <c r="BK190" i="3"/>
  <c r="BN174" i="3"/>
  <c r="BM183" i="3"/>
  <c r="BM188" i="3"/>
  <c r="BJ172" i="3"/>
  <c r="BK261" i="3"/>
  <c r="BN261" i="3"/>
  <c r="BM264" i="3"/>
  <c r="BK160" i="3"/>
  <c r="BN160" i="3"/>
  <c r="BL160" i="3"/>
  <c r="BJ160" i="3"/>
  <c r="BL144" i="3"/>
  <c r="BJ144" i="3"/>
  <c r="BM231" i="3"/>
  <c r="BK219" i="3"/>
  <c r="BN219" i="3"/>
  <c r="BL219" i="3"/>
  <c r="BJ215" i="3"/>
  <c r="BM215" i="3"/>
  <c r="BK203" i="3"/>
  <c r="BN203" i="3"/>
  <c r="BL199" i="3"/>
  <c r="BJ199" i="3"/>
  <c r="BK149" i="3"/>
  <c r="BN149" i="3"/>
  <c r="BK117" i="3"/>
  <c r="BL161" i="3"/>
  <c r="BN161" i="3"/>
  <c r="BM152" i="3"/>
  <c r="BM253" i="3"/>
  <c r="BN245" i="3"/>
  <c r="BK245" i="3"/>
  <c r="BL245" i="3"/>
  <c r="BJ241" i="3"/>
  <c r="BL237" i="3"/>
  <c r="BM233" i="3"/>
  <c r="BJ233" i="3"/>
  <c r="BN250" i="3"/>
  <c r="BK250" i="3"/>
  <c r="BL250" i="3"/>
  <c r="BJ250" i="3"/>
  <c r="BL186" i="3"/>
  <c r="BN186" i="3"/>
  <c r="BJ186" i="3"/>
  <c r="BN184" i="3"/>
  <c r="BK184" i="3"/>
  <c r="BJ261" i="3"/>
  <c r="BL155" i="3"/>
  <c r="BN139" i="3"/>
  <c r="BK139" i="3"/>
  <c r="BL139" i="3"/>
  <c r="BJ139" i="3"/>
  <c r="BM123" i="3"/>
  <c r="BN110" i="3"/>
  <c r="BJ106" i="3"/>
  <c r="BM106" i="3"/>
  <c r="BM158" i="3"/>
  <c r="BK156" i="3"/>
  <c r="BL140" i="3"/>
  <c r="BL177" i="3"/>
  <c r="BJ177" i="3"/>
  <c r="BM168" i="3"/>
  <c r="BN113" i="3"/>
  <c r="BK113" i="3"/>
  <c r="BL113" i="3"/>
  <c r="BJ113" i="3"/>
  <c r="BJ109" i="3"/>
  <c r="BM109" i="3"/>
  <c r="BM105" i="3"/>
  <c r="BN232" i="3"/>
  <c r="BK232" i="3"/>
  <c r="BM232" i="3"/>
  <c r="BM228" i="3"/>
  <c r="BL228" i="3"/>
  <c r="BJ228" i="3"/>
  <c r="BM220" i="3"/>
  <c r="BN212" i="3"/>
  <c r="BK212" i="3"/>
  <c r="BL212" i="3"/>
  <c r="BJ212" i="3"/>
  <c r="BN169" i="3"/>
  <c r="BK169" i="3"/>
  <c r="BL169" i="3"/>
  <c r="BJ153" i="3"/>
  <c r="BM229" i="3"/>
  <c r="BK221" i="3"/>
  <c r="BN221" i="3"/>
  <c r="BL217" i="3"/>
  <c r="BJ217" i="3"/>
  <c r="BM213" i="3"/>
  <c r="BK205" i="3"/>
  <c r="BN205" i="3"/>
  <c r="BM201" i="3"/>
  <c r="BL156" i="3"/>
  <c r="BJ117" i="3"/>
  <c r="BN117" i="3"/>
  <c r="BN129" i="3"/>
  <c r="BK129" i="3"/>
  <c r="BM120" i="3"/>
  <c r="BM256" i="3"/>
  <c r="BM248" i="3"/>
  <c r="BK240" i="3"/>
  <c r="BN236" i="3"/>
  <c r="BL236" i="3"/>
  <c r="BL260" i="3"/>
  <c r="BN182" i="3"/>
  <c r="BM191" i="3"/>
  <c r="BM196" i="3"/>
  <c r="BJ180" i="3"/>
  <c r="BK255" i="3"/>
  <c r="BN255" i="3"/>
  <c r="BL251" i="3"/>
  <c r="BJ251" i="3"/>
  <c r="BM247" i="3"/>
  <c r="BK239" i="3"/>
  <c r="BN239" i="3"/>
  <c r="BJ235" i="3"/>
  <c r="BL235" i="3"/>
  <c r="BK258" i="3"/>
  <c r="BN258" i="3"/>
  <c r="BK178" i="3"/>
  <c r="BL178" i="3"/>
  <c r="BN178" i="3"/>
  <c r="BJ178" i="3"/>
  <c r="BL187" i="3"/>
  <c r="BJ187" i="3"/>
  <c r="BM192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Q102" i="3"/>
  <c r="U102" i="3"/>
  <c r="Y102" i="3"/>
  <c r="AC102" i="3"/>
  <c r="AG102" i="3"/>
  <c r="AK102" i="3"/>
  <c r="AO102" i="3"/>
  <c r="AS102" i="3"/>
  <c r="AW102" i="3"/>
  <c r="BA102" i="3"/>
  <c r="BE102" i="3"/>
  <c r="BI102" i="3"/>
  <c r="O102" i="3"/>
  <c r="S102" i="3"/>
  <c r="W102" i="3"/>
  <c r="AA102" i="3"/>
  <c r="AE102" i="3"/>
  <c r="AI102" i="3"/>
  <c r="AM102" i="3"/>
  <c r="AQ102" i="3"/>
  <c r="AU102" i="3"/>
  <c r="AY102" i="3"/>
  <c r="BC102" i="3"/>
  <c r="BG102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O101" i="3"/>
  <c r="S101" i="3"/>
  <c r="W101" i="3"/>
  <c r="AA101" i="3"/>
  <c r="AE101" i="3"/>
  <c r="AI101" i="3"/>
  <c r="AM101" i="3"/>
  <c r="AQ101" i="3"/>
  <c r="AU101" i="3"/>
  <c r="AY101" i="3"/>
  <c r="BC101" i="3"/>
  <c r="BG101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P103" i="3"/>
  <c r="T103" i="3"/>
  <c r="X103" i="3"/>
  <c r="AB103" i="3"/>
  <c r="AF103" i="3"/>
  <c r="AJ103" i="3"/>
  <c r="AN103" i="3"/>
  <c r="AR103" i="3"/>
  <c r="AV103" i="3"/>
  <c r="AZ103" i="3"/>
  <c r="BD103" i="3"/>
  <c r="BH103" i="3"/>
  <c r="N103" i="3"/>
  <c r="R103" i="3"/>
  <c r="V103" i="3"/>
  <c r="Z103" i="3"/>
  <c r="AD103" i="3"/>
  <c r="AH103" i="3"/>
  <c r="AL103" i="3"/>
  <c r="AP103" i="3"/>
  <c r="AT103" i="3"/>
  <c r="AX103" i="3"/>
  <c r="BB103" i="3"/>
  <c r="BF103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J20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R104" i="3"/>
  <c r="V104" i="3"/>
  <c r="Z104" i="3"/>
  <c r="AD104" i="3"/>
  <c r="AH104" i="3"/>
  <c r="AL104" i="3"/>
  <c r="AP104" i="3"/>
  <c r="AT104" i="3"/>
  <c r="AX104" i="3"/>
  <c r="BB104" i="3"/>
  <c r="BF104" i="3"/>
  <c r="P104" i="3"/>
  <c r="T104" i="3"/>
  <c r="X104" i="3"/>
  <c r="AB104" i="3"/>
  <c r="AF104" i="3"/>
  <c r="AJ104" i="3"/>
  <c r="AN104" i="3"/>
  <c r="AR104" i="3"/>
  <c r="AV104" i="3"/>
  <c r="AZ104" i="3"/>
  <c r="BD104" i="3"/>
  <c r="BH104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M21" i="3" l="1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K103" i="3"/>
  <c r="BN10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M101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M102" i="3"/>
  <c r="BL102" i="3"/>
  <c r="BN102" i="3"/>
  <c r="BK102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104" i="3"/>
  <c r="BL104" i="3"/>
  <c r="BJ104" i="3"/>
  <c r="BN104" i="3"/>
  <c r="BK104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J103" i="3"/>
  <c r="BM103" i="3"/>
  <c r="BL103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K101" i="3"/>
  <c r="BN101" i="3"/>
  <c r="BJ101" i="3"/>
  <c r="BL101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J102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<sst xmlns="http://schemas.openxmlformats.org/spreadsheetml/2006/main" count="4267" uniqueCount="502">
  <si>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</si>
  <si>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</si>
  <si>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</si>
  <si>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</si>
  <si>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</si>
  <si>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</si>
  <si>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</si>
  <si>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</si>
  <si>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</si>
  <si>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</si>
  <si>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</si>
  <si>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</si>
  <si>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</si>
  <si>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</si>
  <si>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</si>
  <si>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</si>
  <si>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</si>
  <si>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</si>
  <si>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</si>
  <si>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</si>
  <si>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</si>
  <si>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</si>
  <si>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</si>
  <si>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</si>
  <si>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</si>
  <si>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</si>
  <si>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</si>
  <si>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</si>
  <si>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</si>
  <si>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</si>
  <si>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</si>
  <si>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</si>
  <si>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</si>
  <si>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</si>
  <si>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</si>
  <si>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</si>
  <si>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</si>
  <si>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</si>
  <si>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</si>
  <si>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</si>
  <si>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</si>
  <si>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</si>
  <si>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</si>
  <si>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</si>
  <si>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</si>
  <si>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</si>
  <si>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</si>
  <si>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</si>
  <si>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</si>
  <si>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</si>
  <si>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</si>
  <si>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</si>
  <si>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</si>
  <si>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</si>
  <si>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</si>
  <si>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</si>
  <si>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</si>
  <si>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</si>
  <si>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</si>
  <si>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</si>
  <si>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</si>
  <si>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</si>
  <si>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</si>
  <si>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</si>
  <si>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</si>
  <si>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</si>
  <si>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</si>
  <si>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</si>
  <si>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</si>
  <si>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</si>
  <si>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</si>
  <si>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</si>
  <si>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</si>
  <si>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</si>
  <si>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</si>
  <si>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</si>
  <si>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</si>
  <si>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</si>
  <si>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</si>
  <si>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</si>
  <si>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</si>
  <si>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</si>
  <si>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</si>
  <si>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</si>
  <si>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</si>
  <si>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</si>
  <si>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</si>
  <si>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</si>
  <si>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</si>
  <si>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</si>
  <si>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</si>
  <si>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</si>
  <si>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</si>
  <si>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</si>
  <si>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</si>
  <si>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</si>
  <si>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</si>
  <si>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</si>
  <si>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</si>
  <si>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</si>
  <si>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</si>
  <si>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</si>
  <si>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</si>
  <si>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</si>
  <si>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</si>
  <si>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</si>
  <si>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</si>
  <si>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</si>
  <si>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</si>
  <si>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</si>
  <si>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</si>
  <si>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</si>
  <si>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</si>
  <si>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</si>
  <si>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</si>
  <si>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</si>
  <si>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</si>
  <si>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</si>
  <si>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</si>
  <si>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</si>
  <si>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</si>
  <si>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</si>
  <si>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</si>
  <si>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</si>
  <si>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</si>
  <si>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</si>
  <si>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</si>
  <si>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</si>
  <si>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</si>
  <si>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</si>
  <si>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</si>
  <si>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</si>
  <si>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</si>
  <si>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</si>
  <si>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</si>
  <si>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</si>
  <si>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</si>
  <si>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</si>
  <si>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</si>
  <si>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</si>
  <si>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</si>
  <si>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</si>
  <si>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</si>
  <si>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</si>
  <si>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</si>
  <si>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</si>
  <si>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</si>
  <si>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</si>
  <si>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</si>
  <si>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</si>
  <si>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</si>
  <si>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</si>
  <si>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</si>
  <si>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</si>
  <si>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</si>
  <si>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</si>
  <si>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</si>
  <si>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</si>
  <si>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</si>
  <si>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</si>
  <si>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</si>
  <si>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</si>
  <si>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</si>
  <si>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</si>
  <si>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</si>
  <si>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</si>
  <si>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</si>
  <si>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</si>
  <si>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</si>
  <si>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</si>
  <si>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</si>
  <si>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</si>
  <si>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</si>
  <si>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</si>
  <si>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</si>
  <si>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</si>
  <si>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</si>
  <si>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</si>
  <si>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</si>
  <si>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</si>
  <si>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</si>
  <si>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</si>
  <si>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</si>
  <si>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</si>
  <si>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</si>
  <si>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</si>
  <si>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</si>
  <si>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</si>
  <si>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</si>
  <si>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</si>
  <si>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</si>
  <si>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</si>
  <si>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</si>
  <si>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</si>
  <si>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</si>
  <si>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</si>
  <si>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</si>
  <si>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</si>
  <si>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</si>
  <si>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</si>
  <si>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</si>
  <si>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</si>
  <si>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</si>
  <si>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</si>
  <si>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</si>
  <si>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</si>
  <si>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</si>
  <si>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</si>
  <si>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</si>
  <si>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</si>
  <si>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</si>
  <si>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</si>
  <si>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</si>
  <si>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</si>
  <si>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</si>
  <si>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</si>
  <si>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</si>
  <si>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</si>
  <si>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</si>
  <si>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</si>
  <si>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</si>
  <si>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</si>
  <si>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</si>
  <si>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</si>
  <si>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</si>
  <si>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</si>
  <si>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</si>
  <si>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</si>
  <si>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</si>
  <si>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</si>
  <si>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</si>
  <si>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</si>
  <si>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</si>
  <si>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</si>
  <si>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</si>
  <si>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</si>
  <si>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</si>
  <si>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</si>
  <si>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</si>
  <si>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</si>
  <si>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</si>
  <si>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</si>
  <si>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</si>
  <si>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</si>
  <si>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</si>
  <si>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</si>
  <si>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</si>
  <si>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</si>
  <si>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</si>
  <si>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</si>
  <si>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</si>
  <si>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</si>
  <si>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</si>
  <si>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</si>
  <si>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</si>
  <si>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</si>
  <si>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</si>
  <si>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</si>
  <si>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</si>
  <si>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</si>
  <si>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</si>
  <si>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</si>
  <si>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</si>
  <si>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</si>
  <si>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</si>
  <si>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</si>
  <si>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</si>
  <si>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</si>
  <si>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</si>
  <si>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</si>
  <si>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</si>
  <si>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</si>
  <si>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</si>
  <si>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</si>
  <si>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</si>
  <si>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</si>
  <si>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</si>
  <si>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</si>
  <si>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</si>
  <si>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</si>
  <si>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</si>
  <si>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</si>
  <si>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</si>
  <si>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</si>
  <si>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</si>
  <si>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</si>
  <si>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</si>
  <si>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</si>
  <si>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</si>
  <si>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</si>
  <si>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</si>
  <si>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</si>
  <si>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</si>
  <si>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</si>
  <si>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</si>
  <si>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</si>
  <si>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</si>
  <si>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</si>
  <si>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</si>
  <si>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</si>
  <si>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</si>
  <si>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</si>
  <si>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</si>
  <si>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</si>
  <si>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</si>
  <si>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</si>
  <si>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</si>
  <si>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</si>
  <si>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</si>
  <si>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</si>
  <si>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</si>
  <si>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</si>
  <si>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</si>
  <si>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</si>
  <si>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</si>
  <si>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</si>
  <si>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</si>
  <si>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</si>
  <si>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</si>
  <si>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</si>
  <si>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</si>
  <si>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</si>
  <si>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</si>
  <si>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</si>
  <si>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</si>
  <si>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</si>
  <si>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</si>
  <si>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</si>
  <si>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</si>
  <si>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</si>
  <si>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</si>
  <si>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</si>
  <si>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</si>
  <si>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</si>
  <si>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</si>
  <si>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</si>
  <si>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</si>
  <si>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</si>
  <si>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</si>
  <si>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</si>
  <si>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</si>
  <si>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</si>
  <si>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</si>
  <si>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</si>
  <si>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</si>
  <si>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</si>
  <si>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</si>
  <si>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</si>
  <si>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</si>
  <si>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</si>
  <si>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</si>
  <si>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</si>
  <si>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</si>
  <si>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</si>
  <si>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</si>
  <si>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</si>
  <si>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</si>
  <si>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</si>
  <si>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</si>
  <si>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</si>
  <si>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</si>
  <si>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</si>
  <si>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</si>
  <si>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</si>
  <si>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</si>
  <si>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</si>
  <si>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</si>
  <si>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</si>
  <si>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</si>
  <si>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</si>
  <si>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</si>
  <si>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</si>
  <si>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</si>
  <si>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</si>
  <si>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</si>
  <si>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</si>
  <si>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</si>
  <si>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</si>
  <si>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</si>
  <si>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</si>
  <si>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</si>
  <si>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</si>
  <si>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</si>
  <si>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</si>
  <si>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</si>
  <si>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</si>
  <si>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</si>
  <si>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</si>
  <si>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</si>
  <si>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</si>
  <si>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</si>
  <si>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</si>
  <si>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</si>
  <si>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</si>
  <si>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</si>
  <si>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</si>
  <si>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</si>
  <si>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</si>
  <si>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</si>
  <si>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</si>
  <si>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</si>
  <si>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</si>
  <si>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</si>
  <si>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</si>
  <si>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</si>
  <si>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</si>
  <si>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</si>
  <si>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</si>
  <si>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</si>
  <si>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</si>
  <si>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</si>
  <si>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</si>
  <si>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</si>
  <si>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</si>
  <si>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</si>
  <si>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</si>
  <si>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</si>
  <si>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</si>
  <si>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</si>
  <si>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</si>
  <si>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</si>
  <si>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</si>
  <si>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</si>
  <si>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</si>
  <si>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</si>
  <si>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</si>
  <si>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</si>
  <si>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</si>
  <si>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</si>
  <si>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</si>
  <si>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</si>
  <si>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</si>
  <si>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</si>
  <si>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</si>
  <si>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</si>
  <si>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</si>
  <si>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</si>
  <si>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</si>
  <si>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</si>
  <si>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</si>
  <si>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</si>
  <si>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</si>
  <si>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</si>
  <si>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</si>
  <si>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</si>
  <si>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</si>
  <si>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</si>
  <si>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</si>
  <si>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</si>
  <si>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</si>
  <si>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</si>
  <si>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</si>
  <si>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</si>
  <si>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</si>
  <si>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</si>
  <si>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</si>
  <si>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</si>
  <si>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</si>
  <si>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</si>
  <si>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</si>
  <si>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</si>
  <si>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</si>
  <si>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</si>
  <si>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</si>
  <si>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</si>
  <si>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</si>
  <si>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</si>
  <si>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</si>
  <si>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</si>
  <si>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</si>
  <si>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</si>
  <si>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</si>
  <si>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</si>
  <si>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</si>
  <si>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</si>
  <si>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</si>
  <si>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</si>
  <si>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</si>
  <si>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</si>
  <si>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</si>
  <si>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</si>
  <si>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</si>
  <si>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</si>
  <si>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</si>
  <si>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</si>
  <si>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</si>
  <si>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</si>
  <si>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</si>
  <si>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</si>
  <si>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</si>
  <si>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</si>
  <si>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</si>
  <si>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</si>
  <si>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13/03/2021</t>
  </si>
  <si>
    <t>14/03/2021</t>
  </si>
  <si>
    <t>15/03/2021</t>
  </si>
  <si>
    <t>16/03/2021</t>
  </si>
  <si>
    <t>17/03/2021</t>
  </si>
  <si>
    <t>19/03/2021</t>
  </si>
  <si>
    <t>20/03/2021</t>
  </si>
  <si>
    <t>21/03/2021</t>
  </si>
  <si>
    <t>22/03/2021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</si>
</sst>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1.4962962962963</v>
      </c>
      <c r="D2">
        <v>0.85</v>
      </c>
      <c r="E2">
        <v>0.43</v>
      </c>
    </row>
    <row r="3" spans="1:5" x14ac:dyDescent="0.25">
      <c r="A3" t="s">
        <v>10</v>
      </c>
      <c r="B3" t="s">
        <v>241</v>
      </c>
      <c r="C3">
        <v>1.4962962962963</v>
      </c>
      <c r="D3">
        <v>1.1599999999999999</v>
      </c>
      <c r="E3">
        <v>0.91</v>
      </c>
    </row>
    <row r="4" spans="1:5" x14ac:dyDescent="0.25">
      <c r="A4" t="s">
        <v>10</v>
      </c>
      <c r="B4" t="s">
        <v>244</v>
      </c>
      <c r="C4">
        <v>1.4962962962963</v>
      </c>
      <c r="D4">
        <v>1.29</v>
      </c>
      <c r="E4">
        <v>1.25</v>
      </c>
    </row>
    <row r="5" spans="1:5" x14ac:dyDescent="0.25">
      <c r="A5" t="s">
        <v>10</v>
      </c>
      <c r="B5" t="s">
        <v>242</v>
      </c>
      <c r="C5">
        <v>1.4962962962963</v>
      </c>
      <c r="D5">
        <v>0.89</v>
      </c>
      <c r="E5">
        <v>1.2</v>
      </c>
    </row>
    <row r="6" spans="1:5" x14ac:dyDescent="0.25">
      <c r="A6" t="s">
        <v>10</v>
      </c>
      <c r="B6" t="s">
        <v>49</v>
      </c>
      <c r="C6">
        <v>1.4962962962963</v>
      </c>
      <c r="D6">
        <v>0.67</v>
      </c>
      <c r="E6">
        <v>0.57999999999999996</v>
      </c>
    </row>
    <row r="7" spans="1:5" x14ac:dyDescent="0.25">
      <c r="A7" t="s">
        <v>10</v>
      </c>
      <c r="B7" t="s">
        <v>245</v>
      </c>
      <c r="C7">
        <v>1.4962962962963</v>
      </c>
      <c r="D7">
        <v>1.34</v>
      </c>
      <c r="E7">
        <v>0.53</v>
      </c>
    </row>
    <row r="8" spans="1:5" x14ac:dyDescent="0.25">
      <c r="A8" t="s">
        <v>10</v>
      </c>
      <c r="B8" t="s">
        <v>11</v>
      </c>
      <c r="C8">
        <v>1.4962962962963</v>
      </c>
      <c r="D8">
        <v>0.98</v>
      </c>
      <c r="E8">
        <v>1.25</v>
      </c>
    </row>
    <row r="9" spans="1:5" x14ac:dyDescent="0.25">
      <c r="A9" t="s">
        <v>10</v>
      </c>
      <c r="B9" t="s">
        <v>46</v>
      </c>
      <c r="C9">
        <v>1.4962962962963</v>
      </c>
      <c r="D9">
        <v>1.43</v>
      </c>
      <c r="E9">
        <v>0.86</v>
      </c>
    </row>
    <row r="10" spans="1:5" x14ac:dyDescent="0.25">
      <c r="A10" t="s">
        <v>10</v>
      </c>
      <c r="B10" t="s">
        <v>240</v>
      </c>
      <c r="C10">
        <v>1.4962962962963</v>
      </c>
      <c r="D10">
        <v>1.07</v>
      </c>
      <c r="E10">
        <v>1.01</v>
      </c>
    </row>
    <row r="11" spans="1:5" x14ac:dyDescent="0.25">
      <c r="A11" t="s">
        <v>10</v>
      </c>
      <c r="B11" t="s">
        <v>44</v>
      </c>
      <c r="C11">
        <v>1.4962962962963</v>
      </c>
      <c r="D11">
        <v>0.98</v>
      </c>
      <c r="E11">
        <v>1.39</v>
      </c>
    </row>
    <row r="12" spans="1:5" x14ac:dyDescent="0.25">
      <c r="A12" t="s">
        <v>10</v>
      </c>
      <c r="B12" t="s">
        <v>50</v>
      </c>
      <c r="C12">
        <v>1.4962962962963</v>
      </c>
      <c r="D12">
        <v>1.02</v>
      </c>
      <c r="E12">
        <v>1.25</v>
      </c>
    </row>
    <row r="13" spans="1:5" x14ac:dyDescent="0.25">
      <c r="A13" t="s">
        <v>10</v>
      </c>
      <c r="B13" t="s">
        <v>45</v>
      </c>
      <c r="C13">
        <v>1.4962962962963</v>
      </c>
      <c r="D13">
        <v>0.67</v>
      </c>
      <c r="E13">
        <v>0.86</v>
      </c>
    </row>
    <row r="14" spans="1:5" x14ac:dyDescent="0.25">
      <c r="A14" t="s">
        <v>10</v>
      </c>
      <c r="B14" t="s">
        <v>43</v>
      </c>
      <c r="C14">
        <v>1.4962962962963</v>
      </c>
      <c r="D14">
        <v>1.43</v>
      </c>
      <c r="E14">
        <v>0.86</v>
      </c>
    </row>
    <row r="15" spans="1:5" x14ac:dyDescent="0.25">
      <c r="A15" t="s">
        <v>10</v>
      </c>
      <c r="B15" t="s">
        <v>247</v>
      </c>
      <c r="C15">
        <v>1.4962962962963</v>
      </c>
      <c r="D15">
        <v>0.94</v>
      </c>
      <c r="E15">
        <v>0.86</v>
      </c>
    </row>
    <row r="16" spans="1:5" x14ac:dyDescent="0.25">
      <c r="A16" t="s">
        <v>10</v>
      </c>
      <c r="B16" t="s">
        <v>246</v>
      </c>
      <c r="C16">
        <v>1.4962962962963</v>
      </c>
      <c r="D16">
        <v>0.8</v>
      </c>
      <c r="E16">
        <v>0.86</v>
      </c>
    </row>
    <row r="17" spans="1:5" x14ac:dyDescent="0.25">
      <c r="A17" t="s">
        <v>10</v>
      </c>
      <c r="B17" t="s">
        <v>243</v>
      </c>
      <c r="C17">
        <v>1.4962962962963</v>
      </c>
      <c r="D17">
        <v>0.94</v>
      </c>
      <c r="E17">
        <v>0.91</v>
      </c>
    </row>
    <row r="18" spans="1:5" x14ac:dyDescent="0.25">
      <c r="A18" t="s">
        <v>10</v>
      </c>
      <c r="B18" t="s">
        <v>47</v>
      </c>
      <c r="C18">
        <v>1.4962962962963</v>
      </c>
      <c r="D18">
        <v>0.71</v>
      </c>
      <c r="E18">
        <v>1.54</v>
      </c>
    </row>
    <row r="19" spans="1:5" x14ac:dyDescent="0.25">
      <c r="A19" t="s">
        <v>10</v>
      </c>
      <c r="B19" t="s">
        <v>48</v>
      </c>
      <c r="C19">
        <v>1.4962962962963</v>
      </c>
      <c r="D19">
        <v>0.85</v>
      </c>
      <c r="E19">
        <v>1.44</v>
      </c>
    </row>
    <row r="20" spans="1:5" x14ac:dyDescent="0.25">
      <c r="A20" t="s">
        <v>13</v>
      </c>
      <c r="B20" t="s">
        <v>58</v>
      </c>
      <c r="C20">
        <v>1.6044444444444399</v>
      </c>
      <c r="D20">
        <v>0.72</v>
      </c>
      <c r="E20">
        <v>1.1499999999999999</v>
      </c>
    </row>
    <row r="21" spans="1:5" x14ac:dyDescent="0.25">
      <c r="A21" t="s">
        <v>13</v>
      </c>
      <c r="B21" t="s">
        <v>248</v>
      </c>
      <c r="C21">
        <v>1.6044444444444399</v>
      </c>
      <c r="D21">
        <v>2.39</v>
      </c>
      <c r="E21">
        <v>1.07</v>
      </c>
    </row>
    <row r="22" spans="1:5" x14ac:dyDescent="0.25">
      <c r="A22" t="s">
        <v>13</v>
      </c>
      <c r="B22" t="s">
        <v>56</v>
      </c>
      <c r="C22">
        <v>1.6044444444444399</v>
      </c>
      <c r="D22">
        <v>0.48</v>
      </c>
      <c r="E22">
        <v>1.1499999999999999</v>
      </c>
    </row>
    <row r="23" spans="1:5" x14ac:dyDescent="0.25">
      <c r="A23" t="s">
        <v>13</v>
      </c>
      <c r="B23" t="s">
        <v>51</v>
      </c>
      <c r="C23">
        <v>1.6044444444444399</v>
      </c>
      <c r="D23">
        <v>1.4</v>
      </c>
      <c r="E23">
        <v>0.83</v>
      </c>
    </row>
    <row r="24" spans="1:5" x14ac:dyDescent="0.25">
      <c r="A24" t="s">
        <v>13</v>
      </c>
      <c r="B24" t="s">
        <v>250</v>
      </c>
      <c r="C24">
        <v>1.6044444444444399</v>
      </c>
      <c r="D24">
        <v>1.1399999999999999</v>
      </c>
      <c r="E24">
        <v>0.77</v>
      </c>
    </row>
    <row r="25" spans="1:5" x14ac:dyDescent="0.25">
      <c r="A25" t="s">
        <v>13</v>
      </c>
      <c r="B25" t="s">
        <v>53</v>
      </c>
      <c r="C25">
        <v>1.6044444444444399</v>
      </c>
      <c r="D25">
        <v>0.62</v>
      </c>
      <c r="E25">
        <v>1.25</v>
      </c>
    </row>
    <row r="26" spans="1:5" x14ac:dyDescent="0.25">
      <c r="A26" t="s">
        <v>13</v>
      </c>
      <c r="B26" t="s">
        <v>249</v>
      </c>
      <c r="C26">
        <v>1.6044444444444399</v>
      </c>
      <c r="D26">
        <v>1.1499999999999999</v>
      </c>
      <c r="E26">
        <v>1.1000000000000001</v>
      </c>
    </row>
    <row r="27" spans="1:5" x14ac:dyDescent="0.25">
      <c r="A27" t="s">
        <v>13</v>
      </c>
      <c r="B27" t="s">
        <v>54</v>
      </c>
      <c r="C27">
        <v>1.6044444444444399</v>
      </c>
      <c r="D27">
        <v>0.68</v>
      </c>
      <c r="E27">
        <v>1.42</v>
      </c>
    </row>
    <row r="28" spans="1:5" x14ac:dyDescent="0.25">
      <c r="A28" t="s">
        <v>13</v>
      </c>
      <c r="B28" t="s">
        <v>55</v>
      </c>
      <c r="C28">
        <v>1.6044444444444399</v>
      </c>
      <c r="D28">
        <v>1.1399999999999999</v>
      </c>
      <c r="E28">
        <v>1.01</v>
      </c>
    </row>
    <row r="29" spans="1:5" x14ac:dyDescent="0.25">
      <c r="A29" t="s">
        <v>13</v>
      </c>
      <c r="B29" t="s">
        <v>15</v>
      </c>
      <c r="C29">
        <v>1.6044444444444399</v>
      </c>
      <c r="D29">
        <v>1.2</v>
      </c>
      <c r="E29">
        <v>1.04</v>
      </c>
    </row>
    <row r="30" spans="1:5" x14ac:dyDescent="0.25">
      <c r="A30" t="s">
        <v>13</v>
      </c>
      <c r="B30" t="s">
        <v>52</v>
      </c>
      <c r="C30">
        <v>1.6044444444444399</v>
      </c>
      <c r="D30">
        <v>0.53</v>
      </c>
      <c r="E30">
        <v>1.1000000000000001</v>
      </c>
    </row>
    <row r="31" spans="1:5" x14ac:dyDescent="0.25">
      <c r="A31" t="s">
        <v>13</v>
      </c>
      <c r="B31" t="s">
        <v>62</v>
      </c>
      <c r="C31">
        <v>1.6044444444444399</v>
      </c>
      <c r="D31">
        <v>0.96</v>
      </c>
      <c r="E31">
        <v>0.88</v>
      </c>
    </row>
    <row r="32" spans="1:5" x14ac:dyDescent="0.25">
      <c r="A32" t="s">
        <v>13</v>
      </c>
      <c r="B32" t="s">
        <v>60</v>
      </c>
      <c r="C32">
        <v>1.6044444444444399</v>
      </c>
      <c r="D32">
        <v>1.2</v>
      </c>
      <c r="E32">
        <v>0.55000000000000004</v>
      </c>
    </row>
    <row r="33" spans="1:5" x14ac:dyDescent="0.25">
      <c r="A33" t="s">
        <v>13</v>
      </c>
      <c r="B33" t="s">
        <v>251</v>
      </c>
      <c r="C33">
        <v>1.6044444444444399</v>
      </c>
      <c r="D33">
        <v>0.38</v>
      </c>
      <c r="E33">
        <v>1.42</v>
      </c>
    </row>
    <row r="34" spans="1:5" x14ac:dyDescent="0.25">
      <c r="A34" t="s">
        <v>13</v>
      </c>
      <c r="B34" t="s">
        <v>61</v>
      </c>
      <c r="C34">
        <v>1.6044444444444399</v>
      </c>
      <c r="D34">
        <v>1.0900000000000001</v>
      </c>
      <c r="E34">
        <v>1.01</v>
      </c>
    </row>
    <row r="35" spans="1:5" x14ac:dyDescent="0.25">
      <c r="A35" t="s">
        <v>13</v>
      </c>
      <c r="B35" t="s">
        <v>14</v>
      </c>
      <c r="C35">
        <v>1.6044444444444399</v>
      </c>
      <c r="D35">
        <v>1.1499999999999999</v>
      </c>
      <c r="E35">
        <v>0.77</v>
      </c>
    </row>
    <row r="36" spans="1:5" x14ac:dyDescent="0.25">
      <c r="A36" t="s">
        <v>13</v>
      </c>
      <c r="B36" t="s">
        <v>57</v>
      </c>
      <c r="C36">
        <v>1.6044444444444399</v>
      </c>
      <c r="D36">
        <v>0.62</v>
      </c>
      <c r="E36">
        <v>1.01</v>
      </c>
    </row>
    <row r="37" spans="1:5" x14ac:dyDescent="0.25">
      <c r="A37" t="s">
        <v>13</v>
      </c>
      <c r="B37" t="s">
        <v>59</v>
      </c>
      <c r="C37">
        <v>1.6044444444444399</v>
      </c>
      <c r="D37">
        <v>1.25</v>
      </c>
      <c r="E37">
        <v>0.47</v>
      </c>
    </row>
    <row r="38" spans="1:5" x14ac:dyDescent="0.25">
      <c r="A38" t="s">
        <v>16</v>
      </c>
      <c r="B38" t="s">
        <v>63</v>
      </c>
      <c r="C38">
        <v>1.56756756756757</v>
      </c>
      <c r="D38">
        <v>1.28</v>
      </c>
      <c r="E38">
        <v>0.61</v>
      </c>
    </row>
    <row r="39" spans="1:5" x14ac:dyDescent="0.25">
      <c r="A39" t="s">
        <v>16</v>
      </c>
      <c r="B39" t="s">
        <v>20</v>
      </c>
      <c r="C39">
        <v>1.56756756756757</v>
      </c>
      <c r="D39">
        <v>0.74</v>
      </c>
      <c r="E39">
        <v>1.1000000000000001</v>
      </c>
    </row>
    <row r="40" spans="1:5" x14ac:dyDescent="0.25">
      <c r="A40" t="s">
        <v>16</v>
      </c>
      <c r="B40" t="s">
        <v>253</v>
      </c>
      <c r="C40">
        <v>1.56756756756757</v>
      </c>
      <c r="D40">
        <v>0.88</v>
      </c>
      <c r="E40">
        <v>1.04</v>
      </c>
    </row>
    <row r="41" spans="1:5" x14ac:dyDescent="0.25">
      <c r="A41" t="s">
        <v>16</v>
      </c>
      <c r="B41" t="s">
        <v>65</v>
      </c>
      <c r="C41">
        <v>1.56756756756757</v>
      </c>
      <c r="D41">
        <v>1.1200000000000001</v>
      </c>
      <c r="E41">
        <v>0.99</v>
      </c>
    </row>
    <row r="42" spans="1:5" x14ac:dyDescent="0.25">
      <c r="A42" t="s">
        <v>16</v>
      </c>
      <c r="B42" t="s">
        <v>66</v>
      </c>
      <c r="C42">
        <v>1.56756756756757</v>
      </c>
      <c r="D42">
        <v>1.17</v>
      </c>
      <c r="E42">
        <v>0.86</v>
      </c>
    </row>
    <row r="43" spans="1:5" x14ac:dyDescent="0.25">
      <c r="A43" t="s">
        <v>16</v>
      </c>
      <c r="B43" t="s">
        <v>17</v>
      </c>
      <c r="C43">
        <v>1.56756756756757</v>
      </c>
      <c r="D43">
        <v>1.1200000000000001</v>
      </c>
      <c r="E43">
        <v>0.99</v>
      </c>
    </row>
    <row r="44" spans="1:5" x14ac:dyDescent="0.25">
      <c r="A44" t="s">
        <v>16</v>
      </c>
      <c r="B44" t="s">
        <v>322</v>
      </c>
      <c r="C44">
        <v>1.56756756756757</v>
      </c>
      <c r="D44">
        <v>1.44</v>
      </c>
      <c r="E44">
        <v>0.73</v>
      </c>
    </row>
    <row r="45" spans="1:5" x14ac:dyDescent="0.25">
      <c r="A45" t="s">
        <v>16</v>
      </c>
      <c r="B45" t="s">
        <v>67</v>
      </c>
      <c r="C45">
        <v>1.56756756756757</v>
      </c>
      <c r="D45">
        <v>1.1599999999999999</v>
      </c>
      <c r="E45">
        <v>0.65</v>
      </c>
    </row>
    <row r="46" spans="1:5" x14ac:dyDescent="0.25">
      <c r="A46" t="s">
        <v>16</v>
      </c>
      <c r="B46" t="s">
        <v>252</v>
      </c>
      <c r="C46">
        <v>1.56756756756757</v>
      </c>
      <c r="D46">
        <v>1.28</v>
      </c>
      <c r="E46">
        <v>0.66</v>
      </c>
    </row>
    <row r="47" spans="1:5" x14ac:dyDescent="0.25">
      <c r="A47" t="s">
        <v>16</v>
      </c>
      <c r="B47" t="s">
        <v>254</v>
      </c>
      <c r="C47">
        <v>1.56756756756757</v>
      </c>
      <c r="D47">
        <v>1.01</v>
      </c>
      <c r="E47">
        <v>0.93</v>
      </c>
    </row>
    <row r="48" spans="1:5" x14ac:dyDescent="0.25">
      <c r="A48" t="s">
        <v>16</v>
      </c>
      <c r="B48" t="s">
        <v>255</v>
      </c>
      <c r="C48">
        <v>1.56756756756757</v>
      </c>
      <c r="D48">
        <v>0.69</v>
      </c>
      <c r="E48">
        <v>0.79</v>
      </c>
    </row>
    <row r="49" spans="1:5" x14ac:dyDescent="0.25">
      <c r="A49" t="s">
        <v>16</v>
      </c>
      <c r="B49" t="s">
        <v>64</v>
      </c>
      <c r="C49">
        <v>1.56756756756757</v>
      </c>
      <c r="D49">
        <v>0.74</v>
      </c>
      <c r="E49">
        <v>1.1599999999999999</v>
      </c>
    </row>
    <row r="50" spans="1:5" x14ac:dyDescent="0.25">
      <c r="A50" t="s">
        <v>16</v>
      </c>
      <c r="B50" t="s">
        <v>323</v>
      </c>
      <c r="C50">
        <v>1.56756756756757</v>
      </c>
      <c r="D50">
        <v>0.64</v>
      </c>
      <c r="E50">
        <v>1.37</v>
      </c>
    </row>
    <row r="51" spans="1:5" x14ac:dyDescent="0.25">
      <c r="A51" t="s">
        <v>16</v>
      </c>
      <c r="B51" t="s">
        <v>18</v>
      </c>
      <c r="C51">
        <v>1.56756756756757</v>
      </c>
      <c r="D51">
        <v>1.1200000000000001</v>
      </c>
      <c r="E51">
        <v>1.1200000000000001</v>
      </c>
    </row>
    <row r="52" spans="1:5" x14ac:dyDescent="0.25">
      <c r="A52" t="s">
        <v>16</v>
      </c>
      <c r="B52" t="s">
        <v>256</v>
      </c>
      <c r="C52">
        <v>1.56756756756757</v>
      </c>
      <c r="D52">
        <v>0.88</v>
      </c>
      <c r="E52">
        <v>0.98</v>
      </c>
    </row>
    <row r="53" spans="1:5" x14ac:dyDescent="0.25">
      <c r="A53" t="s">
        <v>16</v>
      </c>
      <c r="B53" t="s">
        <v>257</v>
      </c>
      <c r="C53">
        <v>1.56756756756757</v>
      </c>
      <c r="D53">
        <v>0.98</v>
      </c>
      <c r="E53">
        <v>1.1000000000000001</v>
      </c>
    </row>
    <row r="54" spans="1:5" x14ac:dyDescent="0.25">
      <c r="A54" t="s">
        <v>16</v>
      </c>
      <c r="B54" t="s">
        <v>68</v>
      </c>
      <c r="C54">
        <v>1.56756756756757</v>
      </c>
      <c r="D54">
        <v>0.93</v>
      </c>
      <c r="E54">
        <v>1.34</v>
      </c>
    </row>
    <row r="55" spans="1:5" x14ac:dyDescent="0.25">
      <c r="A55" t="s">
        <v>16</v>
      </c>
      <c r="B55" t="s">
        <v>19</v>
      </c>
      <c r="C55">
        <v>1.56756756756757</v>
      </c>
      <c r="D55">
        <v>0.9</v>
      </c>
      <c r="E55">
        <v>1.59</v>
      </c>
    </row>
    <row r="56" spans="1:5" x14ac:dyDescent="0.25">
      <c r="A56" t="s">
        <v>69</v>
      </c>
      <c r="B56" t="s">
        <v>324</v>
      </c>
      <c r="C56">
        <v>1.3216783216783199</v>
      </c>
      <c r="D56">
        <v>0.97</v>
      </c>
      <c r="E56">
        <v>0.83</v>
      </c>
    </row>
    <row r="57" spans="1:5" x14ac:dyDescent="0.25">
      <c r="A57" t="s">
        <v>69</v>
      </c>
      <c r="B57" t="s">
        <v>351</v>
      </c>
      <c r="C57">
        <v>1.3216783216783199</v>
      </c>
      <c r="D57">
        <v>1.26</v>
      </c>
      <c r="E57">
        <v>1.04</v>
      </c>
    </row>
    <row r="58" spans="1:5" x14ac:dyDescent="0.25">
      <c r="A58" t="s">
        <v>69</v>
      </c>
      <c r="B58" t="s">
        <v>73</v>
      </c>
      <c r="C58">
        <v>1.3216783216783199</v>
      </c>
      <c r="D58">
        <v>0.7</v>
      </c>
      <c r="E58">
        <v>1.06</v>
      </c>
    </row>
    <row r="59" spans="1:5" x14ac:dyDescent="0.25">
      <c r="A59" t="s">
        <v>69</v>
      </c>
      <c r="B59" t="s">
        <v>75</v>
      </c>
      <c r="C59">
        <v>1.3216783216783199</v>
      </c>
      <c r="D59">
        <v>0.61</v>
      </c>
      <c r="E59">
        <v>0.83</v>
      </c>
    </row>
    <row r="60" spans="1:5" x14ac:dyDescent="0.25">
      <c r="A60" t="s">
        <v>69</v>
      </c>
      <c r="B60" t="s">
        <v>77</v>
      </c>
      <c r="C60">
        <v>1.3216783216783199</v>
      </c>
      <c r="D60">
        <v>1.35</v>
      </c>
      <c r="E60">
        <v>0.61</v>
      </c>
    </row>
    <row r="61" spans="1:5" x14ac:dyDescent="0.25">
      <c r="A61" t="s">
        <v>69</v>
      </c>
      <c r="B61" t="s">
        <v>263</v>
      </c>
      <c r="C61">
        <v>1.3216783216783199</v>
      </c>
      <c r="D61">
        <v>0.76</v>
      </c>
      <c r="E61">
        <v>1.0900000000000001</v>
      </c>
    </row>
    <row r="62" spans="1:5" x14ac:dyDescent="0.25">
      <c r="A62" t="s">
        <v>69</v>
      </c>
      <c r="B62" t="s">
        <v>381</v>
      </c>
      <c r="C62">
        <v>1.3216783216783199</v>
      </c>
      <c r="D62">
        <v>1.03</v>
      </c>
      <c r="E62">
        <v>1.22</v>
      </c>
    </row>
    <row r="63" spans="1:5" x14ac:dyDescent="0.25">
      <c r="A63" t="s">
        <v>69</v>
      </c>
      <c r="B63" t="s">
        <v>76</v>
      </c>
      <c r="C63">
        <v>1.3216783216783199</v>
      </c>
      <c r="D63">
        <v>0.4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1.3216783216783199</v>
      </c>
      <c r="D64">
        <v>1.03</v>
      </c>
      <c r="E64">
        <v>0.95</v>
      </c>
    </row>
    <row r="65" spans="1:5" x14ac:dyDescent="0.25">
      <c r="A65" t="s">
        <v>69</v>
      </c>
      <c r="B65" t="s">
        <v>78</v>
      </c>
      <c r="C65">
        <v>1.3216783216783199</v>
      </c>
      <c r="D65">
        <v>1.35</v>
      </c>
      <c r="E65">
        <v>1.06</v>
      </c>
    </row>
    <row r="66" spans="1:5" x14ac:dyDescent="0.25">
      <c r="A66" t="s">
        <v>69</v>
      </c>
      <c r="B66" t="s">
        <v>260</v>
      </c>
      <c r="C66">
        <v>1.3216783216783199</v>
      </c>
      <c r="D66">
        <v>1.1100000000000001</v>
      </c>
      <c r="E66">
        <v>0.94</v>
      </c>
    </row>
    <row r="67" spans="1:5" x14ac:dyDescent="0.25">
      <c r="A67" t="s">
        <v>69</v>
      </c>
      <c r="B67" t="s">
        <v>262</v>
      </c>
      <c r="C67">
        <v>1.3216783216783199</v>
      </c>
      <c r="D67">
        <v>1.7</v>
      </c>
      <c r="E67">
        <v>0.63</v>
      </c>
    </row>
    <row r="68" spans="1:5" x14ac:dyDescent="0.25">
      <c r="A68" t="s">
        <v>69</v>
      </c>
      <c r="B68" t="s">
        <v>261</v>
      </c>
      <c r="C68">
        <v>1.3216783216783199</v>
      </c>
      <c r="D68">
        <v>1.57</v>
      </c>
      <c r="E68">
        <v>1.06</v>
      </c>
    </row>
    <row r="69" spans="1:5" x14ac:dyDescent="0.25">
      <c r="A69" t="s">
        <v>69</v>
      </c>
      <c r="B69" t="s">
        <v>325</v>
      </c>
      <c r="C69">
        <v>1.3216783216783199</v>
      </c>
      <c r="D69">
        <v>0.92</v>
      </c>
      <c r="E69">
        <v>1.28</v>
      </c>
    </row>
    <row r="70" spans="1:5" x14ac:dyDescent="0.25">
      <c r="A70" t="s">
        <v>69</v>
      </c>
      <c r="B70" t="s">
        <v>258</v>
      </c>
      <c r="C70">
        <v>1.3216783216783199</v>
      </c>
      <c r="D70">
        <v>0.5</v>
      </c>
      <c r="E70">
        <v>1.1399999999999999</v>
      </c>
    </row>
    <row r="71" spans="1:5" x14ac:dyDescent="0.25">
      <c r="A71" t="s">
        <v>69</v>
      </c>
      <c r="B71" t="s">
        <v>79</v>
      </c>
      <c r="C71">
        <v>1.3216783216783199</v>
      </c>
      <c r="D71">
        <v>0.97</v>
      </c>
      <c r="E71">
        <v>1</v>
      </c>
    </row>
    <row r="72" spans="1:5" x14ac:dyDescent="0.25">
      <c r="A72" t="s">
        <v>69</v>
      </c>
      <c r="B72" t="s">
        <v>259</v>
      </c>
      <c r="C72">
        <v>1.3216783216783199</v>
      </c>
      <c r="D72">
        <v>1.35</v>
      </c>
      <c r="E72">
        <v>0.78</v>
      </c>
    </row>
    <row r="73" spans="1:5" x14ac:dyDescent="0.25">
      <c r="A73" t="s">
        <v>69</v>
      </c>
      <c r="B73" t="s">
        <v>71</v>
      </c>
      <c r="C73">
        <v>1.3216783216783199</v>
      </c>
      <c r="D73">
        <v>0.45</v>
      </c>
      <c r="E73">
        <v>1.71</v>
      </c>
    </row>
    <row r="74" spans="1:5" x14ac:dyDescent="0.25">
      <c r="A74" t="s">
        <v>69</v>
      </c>
      <c r="B74" t="s">
        <v>74</v>
      </c>
      <c r="C74">
        <v>1.3216783216783199</v>
      </c>
      <c r="D74">
        <v>1.24</v>
      </c>
      <c r="E74">
        <v>0.83</v>
      </c>
    </row>
    <row r="75" spans="1:5" x14ac:dyDescent="0.25">
      <c r="A75" t="s">
        <v>69</v>
      </c>
      <c r="B75" t="s">
        <v>70</v>
      </c>
      <c r="C75">
        <v>1.3216783216783199</v>
      </c>
      <c r="D75">
        <v>0.81</v>
      </c>
      <c r="E75">
        <v>0.83</v>
      </c>
    </row>
    <row r="76" spans="1:5" x14ac:dyDescent="0.25">
      <c r="A76" t="s">
        <v>80</v>
      </c>
      <c r="B76" t="s">
        <v>97</v>
      </c>
      <c r="C76">
        <v>1.2186788154897501</v>
      </c>
      <c r="D76">
        <v>1.05</v>
      </c>
      <c r="E76">
        <v>0.92</v>
      </c>
    </row>
    <row r="77" spans="1:5" x14ac:dyDescent="0.25">
      <c r="A77" t="s">
        <v>80</v>
      </c>
      <c r="B77" t="s">
        <v>82</v>
      </c>
      <c r="C77">
        <v>1.2186788154897501</v>
      </c>
      <c r="D77">
        <v>0.6</v>
      </c>
      <c r="E77">
        <v>1.64</v>
      </c>
    </row>
    <row r="78" spans="1:5" x14ac:dyDescent="0.25">
      <c r="A78" t="s">
        <v>80</v>
      </c>
      <c r="B78" t="s">
        <v>83</v>
      </c>
      <c r="C78">
        <v>1.2186788154897501</v>
      </c>
      <c r="D78">
        <v>1.08</v>
      </c>
      <c r="E78">
        <v>1.07</v>
      </c>
    </row>
    <row r="79" spans="1:5" x14ac:dyDescent="0.25">
      <c r="A79" t="s">
        <v>80</v>
      </c>
      <c r="B79" t="s">
        <v>85</v>
      </c>
      <c r="C79">
        <v>1.2186788154897501</v>
      </c>
      <c r="D79">
        <v>1.43</v>
      </c>
      <c r="E79">
        <v>0.97</v>
      </c>
    </row>
    <row r="80" spans="1:5" x14ac:dyDescent="0.25">
      <c r="A80" t="s">
        <v>80</v>
      </c>
      <c r="B80" t="s">
        <v>359</v>
      </c>
      <c r="C80">
        <v>1.2186788154897501</v>
      </c>
      <c r="D80">
        <v>1.64</v>
      </c>
      <c r="E80">
        <v>1.03</v>
      </c>
    </row>
    <row r="81" spans="1:5" x14ac:dyDescent="0.25">
      <c r="A81" t="s">
        <v>80</v>
      </c>
      <c r="B81" t="s">
        <v>87</v>
      </c>
      <c r="C81">
        <v>1.2186788154897501</v>
      </c>
      <c r="D81">
        <v>0.68</v>
      </c>
      <c r="E81">
        <v>1.08</v>
      </c>
    </row>
    <row r="82" spans="1:5" x14ac:dyDescent="0.25">
      <c r="A82" t="s">
        <v>80</v>
      </c>
      <c r="B82" t="s">
        <v>89</v>
      </c>
      <c r="C82">
        <v>1.2186788154897501</v>
      </c>
      <c r="D82">
        <v>1.38</v>
      </c>
      <c r="E82">
        <v>1.07</v>
      </c>
    </row>
    <row r="83" spans="1:5" x14ac:dyDescent="0.25">
      <c r="A83" t="s">
        <v>80</v>
      </c>
      <c r="B83" t="s">
        <v>369</v>
      </c>
      <c r="C83">
        <v>1.2186788154897501</v>
      </c>
      <c r="D83">
        <v>0.87</v>
      </c>
      <c r="E83">
        <v>1.03</v>
      </c>
    </row>
    <row r="84" spans="1:5" x14ac:dyDescent="0.25">
      <c r="A84" t="s">
        <v>80</v>
      </c>
      <c r="B84" t="s">
        <v>91</v>
      </c>
      <c r="C84">
        <v>1.2186788154897501</v>
      </c>
      <c r="D84">
        <v>0.6</v>
      </c>
      <c r="E84">
        <v>1.02</v>
      </c>
    </row>
    <row r="85" spans="1:5" x14ac:dyDescent="0.25">
      <c r="A85" t="s">
        <v>80</v>
      </c>
      <c r="B85" t="s">
        <v>96</v>
      </c>
      <c r="C85">
        <v>1.2186788154897501</v>
      </c>
      <c r="D85">
        <v>1.1399999999999999</v>
      </c>
      <c r="E85">
        <v>0.97</v>
      </c>
    </row>
    <row r="86" spans="1:5" x14ac:dyDescent="0.25">
      <c r="A86" t="s">
        <v>80</v>
      </c>
      <c r="B86" t="s">
        <v>86</v>
      </c>
      <c r="C86">
        <v>1.2186788154897501</v>
      </c>
      <c r="D86">
        <v>1</v>
      </c>
      <c r="E86">
        <v>1.08</v>
      </c>
    </row>
    <row r="87" spans="1:5" x14ac:dyDescent="0.25">
      <c r="A87" t="s">
        <v>80</v>
      </c>
      <c r="B87" t="s">
        <v>81</v>
      </c>
      <c r="C87">
        <v>1.2186788154897501</v>
      </c>
      <c r="D87">
        <v>1.08</v>
      </c>
      <c r="E87">
        <v>0.92</v>
      </c>
    </row>
    <row r="88" spans="1:5" x14ac:dyDescent="0.25">
      <c r="A88" t="s">
        <v>80</v>
      </c>
      <c r="B88" t="s">
        <v>94</v>
      </c>
      <c r="C88">
        <v>1.2186788154897501</v>
      </c>
      <c r="D88">
        <v>0.77</v>
      </c>
      <c r="E88">
        <v>0.86</v>
      </c>
    </row>
    <row r="89" spans="1:5" x14ac:dyDescent="0.25">
      <c r="A89" t="s">
        <v>80</v>
      </c>
      <c r="B89" t="s">
        <v>90</v>
      </c>
      <c r="C89">
        <v>1.2186788154897501</v>
      </c>
      <c r="D89">
        <v>1.19</v>
      </c>
      <c r="E89">
        <v>0.49</v>
      </c>
    </row>
    <row r="90" spans="1:5" x14ac:dyDescent="0.25">
      <c r="A90" t="s">
        <v>80</v>
      </c>
      <c r="B90" t="s">
        <v>93</v>
      </c>
      <c r="C90">
        <v>1.2186788154897501</v>
      </c>
      <c r="D90">
        <v>0.69</v>
      </c>
      <c r="E90">
        <v>0.92</v>
      </c>
    </row>
    <row r="91" spans="1:5" x14ac:dyDescent="0.25">
      <c r="A91" t="s">
        <v>80</v>
      </c>
      <c r="B91" t="s">
        <v>88</v>
      </c>
      <c r="C91">
        <v>1.2186788154897501</v>
      </c>
      <c r="D91">
        <v>0.68</v>
      </c>
      <c r="E91">
        <v>0.92</v>
      </c>
    </row>
    <row r="92" spans="1:5" x14ac:dyDescent="0.25">
      <c r="A92" t="s">
        <v>80</v>
      </c>
      <c r="B92" t="s">
        <v>410</v>
      </c>
      <c r="C92">
        <v>1.2186788154897501</v>
      </c>
      <c r="D92">
        <v>0.91</v>
      </c>
      <c r="E92">
        <v>1.1200000000000001</v>
      </c>
    </row>
    <row r="93" spans="1:5" x14ac:dyDescent="0.25">
      <c r="A93" t="s">
        <v>80</v>
      </c>
      <c r="B93" t="s">
        <v>412</v>
      </c>
      <c r="C93">
        <v>1.2186788154897501</v>
      </c>
      <c r="D93">
        <v>1.28</v>
      </c>
      <c r="E93">
        <v>1.08</v>
      </c>
    </row>
    <row r="94" spans="1:5" x14ac:dyDescent="0.25">
      <c r="A94" t="s">
        <v>80</v>
      </c>
      <c r="B94" t="s">
        <v>92</v>
      </c>
      <c r="C94">
        <v>1.2186788154897501</v>
      </c>
      <c r="D94">
        <v>1.01</v>
      </c>
      <c r="E94">
        <v>1.49</v>
      </c>
    </row>
    <row r="95" spans="1:5" x14ac:dyDescent="0.25">
      <c r="A95" t="s">
        <v>80</v>
      </c>
      <c r="B95" t="s">
        <v>416</v>
      </c>
      <c r="C95">
        <v>1.2186788154897501</v>
      </c>
      <c r="D95">
        <v>0.68</v>
      </c>
      <c r="E95">
        <v>0.76</v>
      </c>
    </row>
    <row r="96" spans="1:5" x14ac:dyDescent="0.25">
      <c r="A96" t="s">
        <v>80</v>
      </c>
      <c r="B96" t="s">
        <v>84</v>
      </c>
      <c r="C96">
        <v>1.2186788154897501</v>
      </c>
      <c r="D96">
        <v>1.1399999999999999</v>
      </c>
      <c r="E96">
        <v>1.1299999999999999</v>
      </c>
    </row>
    <row r="97" spans="1:5" x14ac:dyDescent="0.25">
      <c r="A97" t="s">
        <v>80</v>
      </c>
      <c r="B97" t="s">
        <v>98</v>
      </c>
      <c r="C97">
        <v>1.2186788154897501</v>
      </c>
      <c r="D97">
        <v>1.05</v>
      </c>
      <c r="E97">
        <v>0.54</v>
      </c>
    </row>
    <row r="98" spans="1:5" x14ac:dyDescent="0.25">
      <c r="A98" t="s">
        <v>80</v>
      </c>
      <c r="B98" t="s">
        <v>95</v>
      </c>
      <c r="C98">
        <v>1.2186788154897501</v>
      </c>
      <c r="D98">
        <v>1.6</v>
      </c>
      <c r="E98">
        <v>0.65</v>
      </c>
    </row>
    <row r="99" spans="1:5" x14ac:dyDescent="0.25">
      <c r="A99" t="s">
        <v>80</v>
      </c>
      <c r="B99" t="s">
        <v>435</v>
      </c>
      <c r="C99">
        <v>1.2186788154897501</v>
      </c>
      <c r="D99">
        <v>0.52</v>
      </c>
      <c r="E99">
        <v>1.23</v>
      </c>
    </row>
    <row r="100" spans="1:5" x14ac:dyDescent="0.25">
      <c r="A100" t="s">
        <v>99</v>
      </c>
      <c r="B100" t="s">
        <v>100</v>
      </c>
      <c r="C100">
        <v>1.33253012048193</v>
      </c>
      <c r="D100">
        <v>0.8</v>
      </c>
      <c r="E100">
        <v>1.48</v>
      </c>
    </row>
    <row r="101" spans="1:5" x14ac:dyDescent="0.25">
      <c r="A101" t="s">
        <v>99</v>
      </c>
      <c r="B101" t="s">
        <v>102</v>
      </c>
      <c r="C101">
        <v>1.33253012048193</v>
      </c>
      <c r="D101">
        <v>0.93</v>
      </c>
      <c r="E101">
        <v>0.7</v>
      </c>
    </row>
    <row r="102" spans="1:5" x14ac:dyDescent="0.25">
      <c r="A102" t="s">
        <v>99</v>
      </c>
      <c r="B102" t="s">
        <v>111</v>
      </c>
      <c r="C102">
        <v>1.33253012048193</v>
      </c>
      <c r="D102">
        <v>0.85</v>
      </c>
      <c r="E102">
        <v>0.69</v>
      </c>
    </row>
    <row r="103" spans="1:5" x14ac:dyDescent="0.25">
      <c r="A103" t="s">
        <v>99</v>
      </c>
      <c r="B103" t="s">
        <v>104</v>
      </c>
      <c r="C103">
        <v>1.33253012048193</v>
      </c>
      <c r="D103">
        <v>0.93</v>
      </c>
      <c r="E103">
        <v>1.1599999999999999</v>
      </c>
    </row>
    <row r="104" spans="1:5" x14ac:dyDescent="0.25">
      <c r="A104" t="s">
        <v>99</v>
      </c>
      <c r="B104" t="s">
        <v>106</v>
      </c>
      <c r="C104">
        <v>1.33253012048193</v>
      </c>
      <c r="D104">
        <v>0.98</v>
      </c>
      <c r="E104">
        <v>1.58</v>
      </c>
    </row>
    <row r="105" spans="1:5" x14ac:dyDescent="0.25">
      <c r="A105" t="s">
        <v>99</v>
      </c>
      <c r="B105" t="s">
        <v>105</v>
      </c>
      <c r="C105">
        <v>1.33253012048193</v>
      </c>
      <c r="D105">
        <v>1.25</v>
      </c>
      <c r="E105">
        <v>1.45</v>
      </c>
    </row>
    <row r="106" spans="1:5" x14ac:dyDescent="0.25">
      <c r="A106" t="s">
        <v>99</v>
      </c>
      <c r="B106" t="s">
        <v>117</v>
      </c>
      <c r="C106">
        <v>1.33253012048193</v>
      </c>
      <c r="D106">
        <v>1.1299999999999999</v>
      </c>
      <c r="E106">
        <v>0.84</v>
      </c>
    </row>
    <row r="107" spans="1:5" x14ac:dyDescent="0.25">
      <c r="A107" t="s">
        <v>99</v>
      </c>
      <c r="B107" t="s">
        <v>121</v>
      </c>
      <c r="C107">
        <v>1.33253012048193</v>
      </c>
      <c r="D107">
        <v>1.33</v>
      </c>
      <c r="E107">
        <v>0.84</v>
      </c>
    </row>
    <row r="108" spans="1:5" x14ac:dyDescent="0.25">
      <c r="A108" t="s">
        <v>99</v>
      </c>
      <c r="B108" t="s">
        <v>108</v>
      </c>
      <c r="C108">
        <v>1.33253012048193</v>
      </c>
      <c r="D108">
        <v>1</v>
      </c>
      <c r="E108">
        <v>0.48</v>
      </c>
    </row>
    <row r="109" spans="1:5" x14ac:dyDescent="0.25">
      <c r="A109" t="s">
        <v>99</v>
      </c>
      <c r="B109" t="s">
        <v>103</v>
      </c>
      <c r="C109">
        <v>1.33253012048193</v>
      </c>
      <c r="D109">
        <v>1.04</v>
      </c>
      <c r="E109">
        <v>1.1399999999999999</v>
      </c>
    </row>
    <row r="110" spans="1:5" x14ac:dyDescent="0.25">
      <c r="A110" t="s">
        <v>99</v>
      </c>
      <c r="B110" t="s">
        <v>110</v>
      </c>
      <c r="C110">
        <v>1.33253012048193</v>
      </c>
      <c r="D110">
        <v>0.88</v>
      </c>
      <c r="E110">
        <v>0.4</v>
      </c>
    </row>
    <row r="111" spans="1:5" x14ac:dyDescent="0.25">
      <c r="A111" t="s">
        <v>99</v>
      </c>
      <c r="B111" t="s">
        <v>107</v>
      </c>
      <c r="C111">
        <v>1.33253012048193</v>
      </c>
      <c r="D111">
        <v>0.79</v>
      </c>
      <c r="E111">
        <v>0.67</v>
      </c>
    </row>
    <row r="112" spans="1:5" x14ac:dyDescent="0.25">
      <c r="A112" t="s">
        <v>99</v>
      </c>
      <c r="B112" t="s">
        <v>395</v>
      </c>
      <c r="C112">
        <v>1.33253012048193</v>
      </c>
      <c r="D112">
        <v>1.1100000000000001</v>
      </c>
      <c r="E112">
        <v>1.08</v>
      </c>
    </row>
    <row r="113" spans="1:5" x14ac:dyDescent="0.25">
      <c r="A113" t="s">
        <v>99</v>
      </c>
      <c r="B113" t="s">
        <v>115</v>
      </c>
      <c r="C113">
        <v>1.33253012048193</v>
      </c>
      <c r="D113">
        <v>1.21</v>
      </c>
      <c r="E113">
        <v>1.01</v>
      </c>
    </row>
    <row r="114" spans="1:5" x14ac:dyDescent="0.25">
      <c r="A114" t="s">
        <v>99</v>
      </c>
      <c r="B114" t="s">
        <v>112</v>
      </c>
      <c r="C114">
        <v>1.33253012048193</v>
      </c>
      <c r="D114">
        <v>0.62</v>
      </c>
      <c r="E114">
        <v>0.98</v>
      </c>
    </row>
    <row r="115" spans="1:5" x14ac:dyDescent="0.25">
      <c r="A115" t="s">
        <v>99</v>
      </c>
      <c r="B115" t="s">
        <v>113</v>
      </c>
      <c r="C115">
        <v>1.33253012048193</v>
      </c>
      <c r="D115">
        <v>1.03</v>
      </c>
      <c r="E115">
        <v>0.59</v>
      </c>
    </row>
    <row r="116" spans="1:5" x14ac:dyDescent="0.25">
      <c r="A116" t="s">
        <v>99</v>
      </c>
      <c r="B116" t="s">
        <v>114</v>
      </c>
      <c r="C116">
        <v>1.33253012048193</v>
      </c>
      <c r="D116">
        <v>1.59</v>
      </c>
      <c r="E116">
        <v>0.65</v>
      </c>
    </row>
    <row r="117" spans="1:5" x14ac:dyDescent="0.25">
      <c r="A117" t="s">
        <v>99</v>
      </c>
      <c r="B117" t="s">
        <v>116</v>
      </c>
      <c r="C117">
        <v>1.33253012048193</v>
      </c>
      <c r="D117">
        <v>1.1299999999999999</v>
      </c>
      <c r="E117">
        <v>1.19</v>
      </c>
    </row>
    <row r="118" spans="1:5" x14ac:dyDescent="0.25">
      <c r="A118" t="s">
        <v>99</v>
      </c>
      <c r="B118" t="s">
        <v>109</v>
      </c>
      <c r="C118">
        <v>1.33253012048193</v>
      </c>
      <c r="D118">
        <v>0.96</v>
      </c>
      <c r="E118">
        <v>0.84</v>
      </c>
    </row>
    <row r="119" spans="1:5" x14ac:dyDescent="0.25">
      <c r="A119" t="s">
        <v>99</v>
      </c>
      <c r="B119" t="s">
        <v>118</v>
      </c>
      <c r="C119">
        <v>1.33253012048193</v>
      </c>
      <c r="D119">
        <v>0.75</v>
      </c>
      <c r="E119">
        <v>1.63</v>
      </c>
    </row>
    <row r="120" spans="1:5" x14ac:dyDescent="0.25">
      <c r="A120" t="s">
        <v>99</v>
      </c>
      <c r="B120" t="s">
        <v>417</v>
      </c>
      <c r="C120">
        <v>1.33253012048193</v>
      </c>
      <c r="D120">
        <v>1</v>
      </c>
      <c r="E120">
        <v>1.06</v>
      </c>
    </row>
    <row r="121" spans="1:5" x14ac:dyDescent="0.25">
      <c r="A121" t="s">
        <v>99</v>
      </c>
      <c r="B121" t="s">
        <v>101</v>
      </c>
      <c r="C121">
        <v>1.33253012048193</v>
      </c>
      <c r="D121">
        <v>1.02</v>
      </c>
      <c r="E121">
        <v>0.75</v>
      </c>
    </row>
    <row r="122" spans="1:5" x14ac:dyDescent="0.25">
      <c r="A122" t="s">
        <v>99</v>
      </c>
      <c r="B122" t="s">
        <v>120</v>
      </c>
      <c r="C122">
        <v>1.33253012048193</v>
      </c>
      <c r="D122">
        <v>0.83</v>
      </c>
      <c r="E122">
        <v>1.25</v>
      </c>
    </row>
    <row r="123" spans="1:5" x14ac:dyDescent="0.25">
      <c r="A123" t="s">
        <v>99</v>
      </c>
      <c r="B123" t="s">
        <v>119</v>
      </c>
      <c r="C123">
        <v>1.33253012048193</v>
      </c>
      <c r="D123">
        <v>0.79</v>
      </c>
      <c r="E123">
        <v>1.63</v>
      </c>
    </row>
    <row r="124" spans="1:5" x14ac:dyDescent="0.25">
      <c r="A124" t="s">
        <v>122</v>
      </c>
      <c r="B124" t="s">
        <v>123</v>
      </c>
      <c r="C124">
        <v>1.28571428571429</v>
      </c>
      <c r="D124">
        <v>1.07</v>
      </c>
      <c r="E124">
        <v>1.17</v>
      </c>
    </row>
    <row r="125" spans="1:5" x14ac:dyDescent="0.25">
      <c r="A125" t="s">
        <v>122</v>
      </c>
      <c r="B125" t="s">
        <v>125</v>
      </c>
      <c r="C125">
        <v>1.28571428571429</v>
      </c>
      <c r="D125">
        <v>0.91</v>
      </c>
      <c r="E125">
        <v>0.94</v>
      </c>
    </row>
    <row r="126" spans="1:5" x14ac:dyDescent="0.25">
      <c r="A126" t="s">
        <v>122</v>
      </c>
      <c r="B126" t="s">
        <v>127</v>
      </c>
      <c r="C126">
        <v>1.28571428571429</v>
      </c>
      <c r="D126">
        <v>0.83</v>
      </c>
      <c r="E126">
        <v>0.78</v>
      </c>
    </row>
    <row r="127" spans="1:5" x14ac:dyDescent="0.25">
      <c r="A127" t="s">
        <v>122</v>
      </c>
      <c r="B127" t="s">
        <v>130</v>
      </c>
      <c r="C127">
        <v>1.28571428571429</v>
      </c>
      <c r="D127">
        <v>0.99</v>
      </c>
      <c r="E127">
        <v>0.69</v>
      </c>
    </row>
    <row r="128" spans="1:5" x14ac:dyDescent="0.25">
      <c r="A128" t="s">
        <v>122</v>
      </c>
      <c r="B128" t="s">
        <v>362</v>
      </c>
      <c r="C128">
        <v>1.28571428571429</v>
      </c>
      <c r="D128">
        <v>1.56</v>
      </c>
      <c r="E128">
        <v>1.17</v>
      </c>
    </row>
    <row r="129" spans="1:5" x14ac:dyDescent="0.25">
      <c r="A129" t="s">
        <v>122</v>
      </c>
      <c r="B129" t="s">
        <v>126</v>
      </c>
      <c r="C129">
        <v>1.28571428571429</v>
      </c>
      <c r="D129">
        <v>1.1000000000000001</v>
      </c>
      <c r="E129">
        <v>0.99</v>
      </c>
    </row>
    <row r="130" spans="1:5" x14ac:dyDescent="0.25">
      <c r="A130" t="s">
        <v>122</v>
      </c>
      <c r="B130" t="s">
        <v>129</v>
      </c>
      <c r="C130">
        <v>1.28571428571429</v>
      </c>
      <c r="D130">
        <v>1.1200000000000001</v>
      </c>
      <c r="E130">
        <v>1.06</v>
      </c>
    </row>
    <row r="131" spans="1:5" x14ac:dyDescent="0.25">
      <c r="A131" t="s">
        <v>122</v>
      </c>
      <c r="B131" t="s">
        <v>128</v>
      </c>
      <c r="C131">
        <v>1.28571428571429</v>
      </c>
      <c r="D131">
        <v>1.1200000000000001</v>
      </c>
      <c r="E131">
        <v>0.79</v>
      </c>
    </row>
    <row r="132" spans="1:5" x14ac:dyDescent="0.25">
      <c r="A132" t="s">
        <v>122</v>
      </c>
      <c r="B132" t="s">
        <v>136</v>
      </c>
      <c r="C132">
        <v>1.28571428571429</v>
      </c>
      <c r="D132">
        <v>1.51</v>
      </c>
      <c r="E132">
        <v>0.89</v>
      </c>
    </row>
    <row r="133" spans="1:5" x14ac:dyDescent="0.25">
      <c r="A133" t="s">
        <v>122</v>
      </c>
      <c r="B133" t="s">
        <v>131</v>
      </c>
      <c r="C133">
        <v>1.28571428571429</v>
      </c>
      <c r="D133">
        <v>1.19</v>
      </c>
      <c r="E133">
        <v>0.99</v>
      </c>
    </row>
    <row r="134" spans="1:5" x14ac:dyDescent="0.25">
      <c r="A134" t="s">
        <v>122</v>
      </c>
      <c r="B134" t="s">
        <v>133</v>
      </c>
      <c r="C134">
        <v>1.28571428571429</v>
      </c>
      <c r="D134">
        <v>0.52</v>
      </c>
      <c r="E134">
        <v>1.19</v>
      </c>
    </row>
    <row r="135" spans="1:5" x14ac:dyDescent="0.25">
      <c r="A135" t="s">
        <v>122</v>
      </c>
      <c r="B135" t="s">
        <v>135</v>
      </c>
      <c r="C135">
        <v>1.28571428571429</v>
      </c>
      <c r="D135">
        <v>0.73</v>
      </c>
      <c r="E135">
        <v>0.83</v>
      </c>
    </row>
    <row r="136" spans="1:5" x14ac:dyDescent="0.25">
      <c r="A136" t="s">
        <v>122</v>
      </c>
      <c r="B136" t="s">
        <v>137</v>
      </c>
      <c r="C136">
        <v>1.28571428571429</v>
      </c>
      <c r="D136">
        <v>1.04</v>
      </c>
      <c r="E136">
        <v>0.84</v>
      </c>
    </row>
    <row r="137" spans="1:5" x14ac:dyDescent="0.25">
      <c r="A137" t="s">
        <v>122</v>
      </c>
      <c r="B137" t="s">
        <v>401</v>
      </c>
      <c r="C137">
        <v>1.28571428571429</v>
      </c>
      <c r="D137">
        <v>1.05</v>
      </c>
      <c r="E137">
        <v>1.31</v>
      </c>
    </row>
    <row r="138" spans="1:5" x14ac:dyDescent="0.25">
      <c r="A138" t="s">
        <v>122</v>
      </c>
      <c r="B138" t="s">
        <v>138</v>
      </c>
      <c r="C138">
        <v>1.28571428571429</v>
      </c>
      <c r="D138">
        <v>1.19</v>
      </c>
      <c r="E138">
        <v>1.1000000000000001</v>
      </c>
    </row>
    <row r="139" spans="1:5" x14ac:dyDescent="0.25">
      <c r="A139" t="s">
        <v>122</v>
      </c>
      <c r="B139" t="s">
        <v>139</v>
      </c>
      <c r="C139">
        <v>1.28571428571429</v>
      </c>
      <c r="D139">
        <v>0.92</v>
      </c>
      <c r="E139">
        <v>0.83</v>
      </c>
    </row>
    <row r="140" spans="1:5" x14ac:dyDescent="0.25">
      <c r="A140" t="s">
        <v>122</v>
      </c>
      <c r="B140" t="s">
        <v>144</v>
      </c>
      <c r="C140">
        <v>1.28571428571429</v>
      </c>
      <c r="D140">
        <v>0.99</v>
      </c>
      <c r="E140">
        <v>1.63</v>
      </c>
    </row>
    <row r="141" spans="1:5" x14ac:dyDescent="0.25">
      <c r="A141" t="s">
        <v>122</v>
      </c>
      <c r="B141" t="s">
        <v>132</v>
      </c>
      <c r="C141">
        <v>1.28571428571429</v>
      </c>
      <c r="D141">
        <v>0.94</v>
      </c>
      <c r="E141">
        <v>0.98</v>
      </c>
    </row>
    <row r="142" spans="1:5" x14ac:dyDescent="0.25">
      <c r="A142" t="s">
        <v>122</v>
      </c>
      <c r="B142" t="s">
        <v>140</v>
      </c>
      <c r="C142">
        <v>1.28571428571429</v>
      </c>
      <c r="D142">
        <v>1.21</v>
      </c>
      <c r="E142">
        <v>0.59</v>
      </c>
    </row>
    <row r="143" spans="1:5" x14ac:dyDescent="0.25">
      <c r="A143" t="s">
        <v>122</v>
      </c>
      <c r="B143" t="s">
        <v>124</v>
      </c>
      <c r="C143">
        <v>1.28571428571429</v>
      </c>
      <c r="D143">
        <v>0.87</v>
      </c>
      <c r="E143">
        <v>1.26</v>
      </c>
    </row>
    <row r="144" spans="1:5" x14ac:dyDescent="0.25">
      <c r="A144" t="s">
        <v>122</v>
      </c>
      <c r="B144" t="s">
        <v>134</v>
      </c>
      <c r="C144">
        <v>1.28571428571429</v>
      </c>
      <c r="D144">
        <v>0.56000000000000005</v>
      </c>
      <c r="E144">
        <v>1.24</v>
      </c>
    </row>
    <row r="145" spans="1:5" x14ac:dyDescent="0.25">
      <c r="A145" t="s">
        <v>122</v>
      </c>
      <c r="B145" t="s">
        <v>141</v>
      </c>
      <c r="C145">
        <v>1.28571428571429</v>
      </c>
      <c r="D145">
        <v>0.78</v>
      </c>
      <c r="E145">
        <v>0.63</v>
      </c>
    </row>
    <row r="146" spans="1:5" x14ac:dyDescent="0.25">
      <c r="A146" t="s">
        <v>122</v>
      </c>
      <c r="B146" t="s">
        <v>142</v>
      </c>
      <c r="C146">
        <v>1.28571428571429</v>
      </c>
      <c r="D146">
        <v>1.1399999999999999</v>
      </c>
      <c r="E146">
        <v>0.99</v>
      </c>
    </row>
    <row r="147" spans="1:5" x14ac:dyDescent="0.25">
      <c r="A147" t="s">
        <v>122</v>
      </c>
      <c r="B147" t="s">
        <v>143</v>
      </c>
      <c r="C147">
        <v>1.28571428571429</v>
      </c>
      <c r="D147">
        <v>0.73</v>
      </c>
      <c r="E147">
        <v>1.0900000000000001</v>
      </c>
    </row>
    <row r="148" spans="1:5" x14ac:dyDescent="0.25">
      <c r="A148" t="s">
        <v>145</v>
      </c>
      <c r="B148" t="s">
        <v>347</v>
      </c>
      <c r="C148">
        <v>1.4323432343234299</v>
      </c>
      <c r="D148">
        <v>0.99</v>
      </c>
      <c r="E148">
        <v>1.17</v>
      </c>
    </row>
    <row r="149" spans="1:5" x14ac:dyDescent="0.25">
      <c r="A149" t="s">
        <v>145</v>
      </c>
      <c r="B149" t="s">
        <v>349</v>
      </c>
      <c r="C149">
        <v>1.4323432343234299</v>
      </c>
      <c r="D149">
        <v>0.81</v>
      </c>
      <c r="E149">
        <v>0.97</v>
      </c>
    </row>
    <row r="150" spans="1:5" x14ac:dyDescent="0.25">
      <c r="A150" t="s">
        <v>145</v>
      </c>
      <c r="B150" t="s">
        <v>355</v>
      </c>
      <c r="C150">
        <v>1.4323432343234299</v>
      </c>
      <c r="D150">
        <v>0.4</v>
      </c>
      <c r="E150">
        <v>1.66</v>
      </c>
    </row>
    <row r="151" spans="1:5" x14ac:dyDescent="0.25">
      <c r="A151" t="s">
        <v>145</v>
      </c>
      <c r="B151" t="s">
        <v>357</v>
      </c>
      <c r="C151">
        <v>1.4323432343234299</v>
      </c>
      <c r="D151">
        <v>0.7</v>
      </c>
      <c r="E151">
        <v>0.89</v>
      </c>
    </row>
    <row r="152" spans="1:5" x14ac:dyDescent="0.25">
      <c r="A152" t="s">
        <v>145</v>
      </c>
      <c r="B152" t="s">
        <v>360</v>
      </c>
      <c r="C152">
        <v>1.4323432343234299</v>
      </c>
      <c r="D152">
        <v>1.21</v>
      </c>
      <c r="E152">
        <v>1.21</v>
      </c>
    </row>
    <row r="153" spans="1:5" x14ac:dyDescent="0.25">
      <c r="A153" t="s">
        <v>145</v>
      </c>
      <c r="B153" t="s">
        <v>366</v>
      </c>
      <c r="C153">
        <v>1.4323432343234299</v>
      </c>
      <c r="D153">
        <v>1.24</v>
      </c>
      <c r="E153">
        <v>0.7</v>
      </c>
    </row>
    <row r="154" spans="1:5" x14ac:dyDescent="0.25">
      <c r="A154" t="s">
        <v>145</v>
      </c>
      <c r="B154" t="s">
        <v>371</v>
      </c>
      <c r="C154">
        <v>1.4323432343234299</v>
      </c>
      <c r="D154">
        <v>0.75</v>
      </c>
      <c r="E154">
        <v>0.96</v>
      </c>
    </row>
    <row r="155" spans="1:5" x14ac:dyDescent="0.25">
      <c r="A155" t="s">
        <v>145</v>
      </c>
      <c r="B155" t="s">
        <v>149</v>
      </c>
      <c r="C155">
        <v>1.4323432343234299</v>
      </c>
      <c r="D155">
        <v>0.7</v>
      </c>
      <c r="E155">
        <v>1.66</v>
      </c>
    </row>
    <row r="156" spans="1:5" x14ac:dyDescent="0.25">
      <c r="A156" t="s">
        <v>145</v>
      </c>
      <c r="B156" t="s">
        <v>375</v>
      </c>
      <c r="C156">
        <v>1.4323432343234299</v>
      </c>
      <c r="D156">
        <v>0.85</v>
      </c>
      <c r="E156">
        <v>0.65</v>
      </c>
    </row>
    <row r="157" spans="1:5" x14ac:dyDescent="0.25">
      <c r="A157" t="s">
        <v>145</v>
      </c>
      <c r="B157" t="s">
        <v>388</v>
      </c>
      <c r="C157">
        <v>1.4323432343234299</v>
      </c>
      <c r="D157">
        <v>1.22</v>
      </c>
      <c r="E157">
        <v>0.97</v>
      </c>
    </row>
    <row r="158" spans="1:5" x14ac:dyDescent="0.25">
      <c r="A158" t="s">
        <v>145</v>
      </c>
      <c r="B158" t="s">
        <v>389</v>
      </c>
      <c r="C158">
        <v>1.4323432343234299</v>
      </c>
      <c r="D158">
        <v>1.02</v>
      </c>
      <c r="E158">
        <v>0.72</v>
      </c>
    </row>
    <row r="159" spans="1:5" x14ac:dyDescent="0.25">
      <c r="A159" t="s">
        <v>145</v>
      </c>
      <c r="B159" t="s">
        <v>391</v>
      </c>
      <c r="C159">
        <v>1.4323432343234299</v>
      </c>
      <c r="D159">
        <v>1</v>
      </c>
      <c r="E159">
        <v>1.42</v>
      </c>
    </row>
    <row r="160" spans="1:5" x14ac:dyDescent="0.25">
      <c r="A160" t="s">
        <v>145</v>
      </c>
      <c r="B160" t="s">
        <v>146</v>
      </c>
      <c r="C160">
        <v>1.4323432343234299</v>
      </c>
      <c r="D160">
        <v>1.45</v>
      </c>
      <c r="E160">
        <v>1.31</v>
      </c>
    </row>
    <row r="161" spans="1:5" x14ac:dyDescent="0.25">
      <c r="A161" t="s">
        <v>145</v>
      </c>
      <c r="B161" t="s">
        <v>404</v>
      </c>
      <c r="C161">
        <v>1.4323432343234299</v>
      </c>
      <c r="D161">
        <v>1.1000000000000001</v>
      </c>
      <c r="E161">
        <v>0.83</v>
      </c>
    </row>
    <row r="162" spans="1:5" x14ac:dyDescent="0.25">
      <c r="A162" t="s">
        <v>145</v>
      </c>
      <c r="B162" t="s">
        <v>419</v>
      </c>
      <c r="C162">
        <v>1.4323432343234299</v>
      </c>
      <c r="D162">
        <v>0.95</v>
      </c>
      <c r="E162">
        <v>0.9</v>
      </c>
    </row>
    <row r="163" spans="1:5" x14ac:dyDescent="0.25">
      <c r="A163" t="s">
        <v>145</v>
      </c>
      <c r="B163" t="s">
        <v>423</v>
      </c>
      <c r="C163">
        <v>1.4323432343234299</v>
      </c>
      <c r="D163">
        <v>0.86</v>
      </c>
      <c r="E163">
        <v>0.56999999999999995</v>
      </c>
    </row>
    <row r="164" spans="1:5" x14ac:dyDescent="0.25">
      <c r="A164" t="s">
        <v>145</v>
      </c>
      <c r="B164" t="s">
        <v>425</v>
      </c>
      <c r="C164">
        <v>1.4323432343234299</v>
      </c>
      <c r="D164">
        <v>1.5</v>
      </c>
      <c r="E164">
        <v>0.65</v>
      </c>
    </row>
    <row r="165" spans="1:5" x14ac:dyDescent="0.25">
      <c r="A165" t="s">
        <v>145</v>
      </c>
      <c r="B165" t="s">
        <v>427</v>
      </c>
      <c r="C165">
        <v>1.4323432343234299</v>
      </c>
      <c r="D165">
        <v>1.1299999999999999</v>
      </c>
      <c r="E165">
        <v>0.83</v>
      </c>
    </row>
    <row r="166" spans="1:5" x14ac:dyDescent="0.25">
      <c r="A166" t="s">
        <v>145</v>
      </c>
      <c r="B166" t="s">
        <v>432</v>
      </c>
      <c r="C166">
        <v>1.4323432343234299</v>
      </c>
      <c r="D166">
        <v>1.29</v>
      </c>
      <c r="E166">
        <v>1.53</v>
      </c>
    </row>
    <row r="167" spans="1:5" x14ac:dyDescent="0.25">
      <c r="A167" t="s">
        <v>145</v>
      </c>
      <c r="B167" t="s">
        <v>433</v>
      </c>
      <c r="C167">
        <v>1.4323432343234299</v>
      </c>
      <c r="D167">
        <v>0.74</v>
      </c>
      <c r="E167">
        <v>1.43</v>
      </c>
    </row>
    <row r="168" spans="1:5" x14ac:dyDescent="0.25">
      <c r="A168" t="s">
        <v>145</v>
      </c>
      <c r="B168" t="s">
        <v>434</v>
      </c>
      <c r="C168">
        <v>1.4323432343234299</v>
      </c>
      <c r="D168">
        <v>0.85</v>
      </c>
      <c r="E168">
        <v>0.59</v>
      </c>
    </row>
    <row r="169" spans="1:5" x14ac:dyDescent="0.25">
      <c r="A169" t="s">
        <v>145</v>
      </c>
      <c r="B169" t="s">
        <v>148</v>
      </c>
      <c r="C169">
        <v>1.4323432343234299</v>
      </c>
      <c r="D169">
        <v>1.1000000000000001</v>
      </c>
      <c r="E169">
        <v>0.53</v>
      </c>
    </row>
    <row r="170" spans="1:5" x14ac:dyDescent="0.25">
      <c r="A170" t="s">
        <v>145</v>
      </c>
      <c r="B170" t="s">
        <v>147</v>
      </c>
      <c r="C170">
        <v>1.4323432343234299</v>
      </c>
      <c r="D170">
        <v>1.1000000000000001</v>
      </c>
      <c r="E170">
        <v>1.06</v>
      </c>
    </row>
    <row r="171" spans="1:5" x14ac:dyDescent="0.25">
      <c r="A171" t="s">
        <v>21</v>
      </c>
      <c r="B171" t="s">
        <v>152</v>
      </c>
      <c r="C171">
        <v>1.36551724137931</v>
      </c>
      <c r="D171">
        <v>0.78</v>
      </c>
      <c r="E171">
        <v>1.08</v>
      </c>
    </row>
    <row r="172" spans="1:5" x14ac:dyDescent="0.25">
      <c r="A172" t="s">
        <v>21</v>
      </c>
      <c r="B172" t="s">
        <v>269</v>
      </c>
      <c r="C172">
        <v>1.36551724137931</v>
      </c>
      <c r="D172">
        <v>0.63</v>
      </c>
      <c r="E172">
        <v>0.76</v>
      </c>
    </row>
    <row r="173" spans="1:5" x14ac:dyDescent="0.25">
      <c r="A173" t="s">
        <v>21</v>
      </c>
      <c r="B173" t="s">
        <v>264</v>
      </c>
      <c r="C173">
        <v>1.36551724137931</v>
      </c>
      <c r="D173">
        <v>1.52</v>
      </c>
      <c r="E173">
        <v>1.36</v>
      </c>
    </row>
    <row r="174" spans="1:5" x14ac:dyDescent="0.25">
      <c r="A174" t="s">
        <v>21</v>
      </c>
      <c r="B174" t="s">
        <v>372</v>
      </c>
      <c r="C174">
        <v>1.36551724137931</v>
      </c>
      <c r="D174">
        <v>0.24</v>
      </c>
      <c r="E174">
        <v>1.06</v>
      </c>
    </row>
    <row r="175" spans="1:5" x14ac:dyDescent="0.25">
      <c r="A175" t="s">
        <v>21</v>
      </c>
      <c r="B175" t="s">
        <v>267</v>
      </c>
      <c r="C175">
        <v>1.36551724137931</v>
      </c>
      <c r="D175">
        <v>1.1000000000000001</v>
      </c>
      <c r="E175">
        <v>1.08</v>
      </c>
    </row>
    <row r="176" spans="1:5" x14ac:dyDescent="0.25">
      <c r="A176" t="s">
        <v>21</v>
      </c>
      <c r="B176" t="s">
        <v>272</v>
      </c>
      <c r="C176">
        <v>1.36551724137931</v>
      </c>
      <c r="D176">
        <v>1.17</v>
      </c>
      <c r="E176">
        <v>0.4</v>
      </c>
    </row>
    <row r="177" spans="1:5" x14ac:dyDescent="0.25">
      <c r="A177" t="s">
        <v>21</v>
      </c>
      <c r="B177" t="s">
        <v>397</v>
      </c>
      <c r="C177">
        <v>1.36551724137931</v>
      </c>
      <c r="D177">
        <v>1.07</v>
      </c>
      <c r="E177">
        <v>1.37</v>
      </c>
    </row>
    <row r="178" spans="1:5" x14ac:dyDescent="0.25">
      <c r="A178" t="s">
        <v>21</v>
      </c>
      <c r="B178" t="s">
        <v>274</v>
      </c>
      <c r="C178">
        <v>1.36551724137931</v>
      </c>
      <c r="D178">
        <v>1.52</v>
      </c>
      <c r="E178">
        <v>0.65</v>
      </c>
    </row>
    <row r="179" spans="1:5" x14ac:dyDescent="0.25">
      <c r="A179" t="s">
        <v>21</v>
      </c>
      <c r="B179" t="s">
        <v>150</v>
      </c>
      <c r="C179">
        <v>1.36551724137931</v>
      </c>
      <c r="D179">
        <v>1.1200000000000001</v>
      </c>
      <c r="E179">
        <v>0.91</v>
      </c>
    </row>
    <row r="180" spans="1:5" x14ac:dyDescent="0.25">
      <c r="A180" t="s">
        <v>21</v>
      </c>
      <c r="B180" t="s">
        <v>275</v>
      </c>
      <c r="C180">
        <v>1.36551724137931</v>
      </c>
      <c r="D180">
        <v>0.84</v>
      </c>
      <c r="E180">
        <v>0.76</v>
      </c>
    </row>
    <row r="181" spans="1:5" x14ac:dyDescent="0.25">
      <c r="A181" t="s">
        <v>21</v>
      </c>
      <c r="B181" t="s">
        <v>23</v>
      </c>
      <c r="C181">
        <v>1.36551724137931</v>
      </c>
      <c r="D181">
        <v>1.56</v>
      </c>
      <c r="E181">
        <v>0.86</v>
      </c>
    </row>
    <row r="182" spans="1:5" x14ac:dyDescent="0.25">
      <c r="A182" t="s">
        <v>21</v>
      </c>
      <c r="B182" t="s">
        <v>22</v>
      </c>
      <c r="C182">
        <v>1.36551724137931</v>
      </c>
      <c r="D182">
        <v>1.32</v>
      </c>
      <c r="E182">
        <v>1.47</v>
      </c>
    </row>
    <row r="183" spans="1:5" x14ac:dyDescent="0.25">
      <c r="A183" t="s">
        <v>21</v>
      </c>
      <c r="B183" t="s">
        <v>266</v>
      </c>
      <c r="C183">
        <v>1.36551724137931</v>
      </c>
      <c r="D183">
        <v>0.73</v>
      </c>
      <c r="E183">
        <v>1.19</v>
      </c>
    </row>
    <row r="184" spans="1:5" x14ac:dyDescent="0.25">
      <c r="A184" t="s">
        <v>21</v>
      </c>
      <c r="B184" t="s">
        <v>268</v>
      </c>
      <c r="C184">
        <v>1.36551724137931</v>
      </c>
      <c r="D184">
        <v>0.84</v>
      </c>
      <c r="E184">
        <v>1.36</v>
      </c>
    </row>
    <row r="185" spans="1:5" x14ac:dyDescent="0.25">
      <c r="A185" t="s">
        <v>21</v>
      </c>
      <c r="B185" t="s">
        <v>151</v>
      </c>
      <c r="C185">
        <v>1.36551724137931</v>
      </c>
      <c r="D185">
        <v>0.83</v>
      </c>
      <c r="E185">
        <v>1.47</v>
      </c>
    </row>
    <row r="186" spans="1:5" x14ac:dyDescent="0.25">
      <c r="A186" t="s">
        <v>21</v>
      </c>
      <c r="B186" t="s">
        <v>153</v>
      </c>
      <c r="C186">
        <v>1.36551724137931</v>
      </c>
      <c r="D186">
        <v>1.71</v>
      </c>
      <c r="E186">
        <v>0.51</v>
      </c>
    </row>
    <row r="187" spans="1:5" x14ac:dyDescent="0.25">
      <c r="A187" t="s">
        <v>21</v>
      </c>
      <c r="B187" t="s">
        <v>273</v>
      </c>
      <c r="C187">
        <v>1.36551724137931</v>
      </c>
      <c r="D187">
        <v>0.63</v>
      </c>
      <c r="E187">
        <v>0.7</v>
      </c>
    </row>
    <row r="188" spans="1:5" x14ac:dyDescent="0.25">
      <c r="A188" t="s">
        <v>21</v>
      </c>
      <c r="B188" t="s">
        <v>265</v>
      </c>
      <c r="C188">
        <v>1.36551724137931</v>
      </c>
      <c r="D188">
        <v>0.83</v>
      </c>
      <c r="E188">
        <v>0.96</v>
      </c>
    </row>
    <row r="189" spans="1:5" x14ac:dyDescent="0.25">
      <c r="A189" t="s">
        <v>21</v>
      </c>
      <c r="B189" t="s">
        <v>271</v>
      </c>
      <c r="C189">
        <v>1.36551724137931</v>
      </c>
      <c r="D189">
        <v>0.73</v>
      </c>
      <c r="E189">
        <v>1.1399999999999999</v>
      </c>
    </row>
    <row r="190" spans="1:5" x14ac:dyDescent="0.25">
      <c r="A190" t="s">
        <v>21</v>
      </c>
      <c r="B190" t="s">
        <v>270</v>
      </c>
      <c r="C190">
        <v>1.36551724137931</v>
      </c>
      <c r="D190">
        <v>0.78</v>
      </c>
      <c r="E190">
        <v>0.92</v>
      </c>
    </row>
    <row r="191" spans="1:5" x14ac:dyDescent="0.25">
      <c r="A191" t="s">
        <v>154</v>
      </c>
      <c r="B191" t="s">
        <v>159</v>
      </c>
      <c r="C191">
        <v>1.2951388888888899</v>
      </c>
      <c r="D191">
        <v>0.62</v>
      </c>
      <c r="E191">
        <v>0.91</v>
      </c>
    </row>
    <row r="192" spans="1:5" x14ac:dyDescent="0.25">
      <c r="A192" t="s">
        <v>154</v>
      </c>
      <c r="B192" t="s">
        <v>161</v>
      </c>
      <c r="C192">
        <v>1.2951388888888899</v>
      </c>
      <c r="D192">
        <v>0.44</v>
      </c>
      <c r="E192">
        <v>0.48</v>
      </c>
    </row>
    <row r="193" spans="1:5" x14ac:dyDescent="0.25">
      <c r="A193" t="s">
        <v>154</v>
      </c>
      <c r="B193" t="s">
        <v>163</v>
      </c>
      <c r="C193">
        <v>1.2951388888888899</v>
      </c>
      <c r="D193">
        <v>1.6</v>
      </c>
      <c r="E193">
        <v>0.84</v>
      </c>
    </row>
    <row r="194" spans="1:5" x14ac:dyDescent="0.25">
      <c r="A194" t="s">
        <v>154</v>
      </c>
      <c r="B194" t="s">
        <v>160</v>
      </c>
      <c r="C194">
        <v>1.2951388888888899</v>
      </c>
      <c r="D194">
        <v>0.67</v>
      </c>
      <c r="E194">
        <v>1.03</v>
      </c>
    </row>
    <row r="195" spans="1:5" x14ac:dyDescent="0.25">
      <c r="A195" t="s">
        <v>154</v>
      </c>
      <c r="B195" t="s">
        <v>165</v>
      </c>
      <c r="C195">
        <v>1.2951388888888899</v>
      </c>
      <c r="D195">
        <v>0.77</v>
      </c>
      <c r="E195">
        <v>1.62</v>
      </c>
    </row>
    <row r="196" spans="1:5" x14ac:dyDescent="0.25">
      <c r="A196" t="s">
        <v>154</v>
      </c>
      <c r="B196" t="s">
        <v>164</v>
      </c>
      <c r="C196">
        <v>1.2951388888888899</v>
      </c>
      <c r="D196">
        <v>0.88</v>
      </c>
      <c r="E196">
        <v>1.66</v>
      </c>
    </row>
    <row r="197" spans="1:5" x14ac:dyDescent="0.25">
      <c r="A197" t="s">
        <v>154</v>
      </c>
      <c r="B197" t="s">
        <v>167</v>
      </c>
      <c r="C197">
        <v>1.2951388888888899</v>
      </c>
      <c r="D197">
        <v>1.54</v>
      </c>
      <c r="E197">
        <v>0.42</v>
      </c>
    </row>
    <row r="198" spans="1:5" x14ac:dyDescent="0.25">
      <c r="A198" t="s">
        <v>154</v>
      </c>
      <c r="B198" t="s">
        <v>168</v>
      </c>
      <c r="C198">
        <v>1.2951388888888899</v>
      </c>
      <c r="D198">
        <v>0.82</v>
      </c>
      <c r="E198">
        <v>0.84</v>
      </c>
    </row>
    <row r="199" spans="1:5" x14ac:dyDescent="0.25">
      <c r="A199" t="s">
        <v>154</v>
      </c>
      <c r="B199" t="s">
        <v>156</v>
      </c>
      <c r="C199">
        <v>1.2951388888888899</v>
      </c>
      <c r="D199">
        <v>1.43</v>
      </c>
      <c r="E199">
        <v>0.62</v>
      </c>
    </row>
    <row r="200" spans="1:5" x14ac:dyDescent="0.25">
      <c r="A200" t="s">
        <v>154</v>
      </c>
      <c r="B200" t="s">
        <v>169</v>
      </c>
      <c r="C200">
        <v>1.2951388888888899</v>
      </c>
      <c r="D200">
        <v>0.77</v>
      </c>
      <c r="E200">
        <v>1.45</v>
      </c>
    </row>
    <row r="201" spans="1:5" x14ac:dyDescent="0.25">
      <c r="A201" t="s">
        <v>154</v>
      </c>
      <c r="B201" t="s">
        <v>162</v>
      </c>
      <c r="C201">
        <v>1.2951388888888899</v>
      </c>
      <c r="D201">
        <v>0.55000000000000004</v>
      </c>
      <c r="E201">
        <v>0.9</v>
      </c>
    </row>
    <row r="202" spans="1:5" x14ac:dyDescent="0.25">
      <c r="A202" t="s">
        <v>154</v>
      </c>
      <c r="B202" t="s">
        <v>170</v>
      </c>
      <c r="C202">
        <v>1.2951388888888899</v>
      </c>
      <c r="D202">
        <v>1.21</v>
      </c>
      <c r="E202">
        <v>1.59</v>
      </c>
    </row>
    <row r="203" spans="1:5" x14ac:dyDescent="0.25">
      <c r="A203" t="s">
        <v>154</v>
      </c>
      <c r="B203" t="s">
        <v>166</v>
      </c>
      <c r="C203">
        <v>1.2951388888888899</v>
      </c>
      <c r="D203">
        <v>0.89</v>
      </c>
      <c r="E203">
        <v>0.9</v>
      </c>
    </row>
    <row r="204" spans="1:5" x14ac:dyDescent="0.25">
      <c r="A204" t="s">
        <v>154</v>
      </c>
      <c r="B204" t="s">
        <v>174</v>
      </c>
      <c r="C204">
        <v>1.2951388888888899</v>
      </c>
      <c r="D204">
        <v>1.21</v>
      </c>
      <c r="E204">
        <v>1.04</v>
      </c>
    </row>
    <row r="205" spans="1:5" x14ac:dyDescent="0.25">
      <c r="A205" t="s">
        <v>154</v>
      </c>
      <c r="B205" t="s">
        <v>172</v>
      </c>
      <c r="C205">
        <v>1.2951388888888899</v>
      </c>
      <c r="D205">
        <v>0.77</v>
      </c>
      <c r="E205">
        <v>0.97</v>
      </c>
    </row>
    <row r="206" spans="1:5" x14ac:dyDescent="0.25">
      <c r="A206" t="s">
        <v>154</v>
      </c>
      <c r="B206" t="s">
        <v>171</v>
      </c>
      <c r="C206">
        <v>1.2951388888888899</v>
      </c>
      <c r="D206">
        <v>0.88</v>
      </c>
      <c r="E206">
        <v>0.91</v>
      </c>
    </row>
    <row r="207" spans="1:5" x14ac:dyDescent="0.25">
      <c r="A207" t="s">
        <v>154</v>
      </c>
      <c r="B207" t="s">
        <v>158</v>
      </c>
      <c r="C207">
        <v>1.2951388888888899</v>
      </c>
      <c r="D207">
        <v>0.98</v>
      </c>
      <c r="E207">
        <v>1.03</v>
      </c>
    </row>
    <row r="208" spans="1:5" x14ac:dyDescent="0.25">
      <c r="A208" t="s">
        <v>154</v>
      </c>
      <c r="B208" t="s">
        <v>155</v>
      </c>
      <c r="C208">
        <v>1.2951388888888899</v>
      </c>
      <c r="D208">
        <v>1.75</v>
      </c>
      <c r="E208">
        <v>0.97</v>
      </c>
    </row>
    <row r="209" spans="1:5" x14ac:dyDescent="0.25">
      <c r="A209" t="s">
        <v>154</v>
      </c>
      <c r="B209" t="s">
        <v>157</v>
      </c>
      <c r="C209">
        <v>1.2951388888888899</v>
      </c>
      <c r="D209">
        <v>1.29</v>
      </c>
      <c r="E209">
        <v>0.91</v>
      </c>
    </row>
    <row r="210" spans="1:5" x14ac:dyDescent="0.25">
      <c r="A210" t="s">
        <v>154</v>
      </c>
      <c r="B210" t="s">
        <v>173</v>
      </c>
      <c r="C210">
        <v>1.2951388888888899</v>
      </c>
      <c r="D210">
        <v>0.88</v>
      </c>
      <c r="E210">
        <v>0.9</v>
      </c>
    </row>
    <row r="211" spans="1:5" x14ac:dyDescent="0.25">
      <c r="A211" t="s">
        <v>175</v>
      </c>
      <c r="B211" t="s">
        <v>284</v>
      </c>
      <c r="C211">
        <v>1.2032967032966999</v>
      </c>
      <c r="D211">
        <v>1.34</v>
      </c>
      <c r="E211">
        <v>1.0900000000000001</v>
      </c>
    </row>
    <row r="212" spans="1:5" x14ac:dyDescent="0.25">
      <c r="A212" t="s">
        <v>175</v>
      </c>
      <c r="B212" t="s">
        <v>179</v>
      </c>
      <c r="C212">
        <v>1.2032967032966999</v>
      </c>
      <c r="D212">
        <v>0.96</v>
      </c>
      <c r="E212">
        <v>1.53</v>
      </c>
    </row>
    <row r="213" spans="1:5" x14ac:dyDescent="0.25">
      <c r="A213" t="s">
        <v>175</v>
      </c>
      <c r="B213" t="s">
        <v>282</v>
      </c>
      <c r="C213">
        <v>1.2032967032966999</v>
      </c>
      <c r="D213">
        <v>1.02</v>
      </c>
      <c r="E213">
        <v>0.51</v>
      </c>
    </row>
    <row r="214" spans="1:5" x14ac:dyDescent="0.25">
      <c r="A214" t="s">
        <v>175</v>
      </c>
      <c r="B214" t="s">
        <v>176</v>
      </c>
      <c r="C214">
        <v>1.2032967032966999</v>
      </c>
      <c r="D214">
        <v>0.83</v>
      </c>
      <c r="E214">
        <v>0.73</v>
      </c>
    </row>
    <row r="215" spans="1:5" x14ac:dyDescent="0.25">
      <c r="A215" t="s">
        <v>175</v>
      </c>
      <c r="B215" t="s">
        <v>285</v>
      </c>
      <c r="C215">
        <v>1.2032967032966999</v>
      </c>
      <c r="D215">
        <v>1.02</v>
      </c>
      <c r="E215">
        <v>1.24</v>
      </c>
    </row>
    <row r="216" spans="1:5" x14ac:dyDescent="0.25">
      <c r="A216" t="s">
        <v>175</v>
      </c>
      <c r="B216" t="s">
        <v>277</v>
      </c>
      <c r="C216">
        <v>1.2032967032966999</v>
      </c>
      <c r="D216">
        <v>0.57999999999999996</v>
      </c>
      <c r="E216">
        <v>0.95</v>
      </c>
    </row>
    <row r="217" spans="1:5" x14ac:dyDescent="0.25">
      <c r="A217" t="s">
        <v>175</v>
      </c>
      <c r="B217" t="s">
        <v>281</v>
      </c>
      <c r="C217">
        <v>1.2032967032966999</v>
      </c>
      <c r="D217">
        <v>0.57999999999999996</v>
      </c>
      <c r="E217">
        <v>1.31</v>
      </c>
    </row>
    <row r="218" spans="1:5" x14ac:dyDescent="0.25">
      <c r="A218" t="s">
        <v>175</v>
      </c>
      <c r="B218" t="s">
        <v>178</v>
      </c>
      <c r="C218">
        <v>1.2032967032966999</v>
      </c>
      <c r="D218">
        <v>0.45</v>
      </c>
      <c r="E218">
        <v>1.31</v>
      </c>
    </row>
    <row r="219" spans="1:5" x14ac:dyDescent="0.25">
      <c r="A219" t="s">
        <v>175</v>
      </c>
      <c r="B219" t="s">
        <v>278</v>
      </c>
      <c r="C219">
        <v>1.2032967032966999</v>
      </c>
      <c r="D219">
        <v>0.77</v>
      </c>
      <c r="E219">
        <v>1.75</v>
      </c>
    </row>
    <row r="220" spans="1:5" x14ac:dyDescent="0.25">
      <c r="A220" t="s">
        <v>175</v>
      </c>
      <c r="B220" t="s">
        <v>276</v>
      </c>
      <c r="C220">
        <v>1.2032967032966999</v>
      </c>
      <c r="D220">
        <v>2.2400000000000002</v>
      </c>
      <c r="E220">
        <v>0.22</v>
      </c>
    </row>
    <row r="221" spans="1:5" x14ac:dyDescent="0.25">
      <c r="A221" t="s">
        <v>175</v>
      </c>
      <c r="B221" t="s">
        <v>279</v>
      </c>
      <c r="C221">
        <v>1.2032967032966999</v>
      </c>
      <c r="D221">
        <v>1.92</v>
      </c>
      <c r="E221">
        <v>0.8</v>
      </c>
    </row>
    <row r="222" spans="1:5" x14ac:dyDescent="0.25">
      <c r="A222" t="s">
        <v>175</v>
      </c>
      <c r="B222" t="s">
        <v>283</v>
      </c>
      <c r="C222">
        <v>1.2032967032966999</v>
      </c>
      <c r="D222">
        <v>0.96</v>
      </c>
      <c r="E222">
        <v>0.51</v>
      </c>
    </row>
    <row r="223" spans="1:5" x14ac:dyDescent="0.25">
      <c r="A223" t="s">
        <v>175</v>
      </c>
      <c r="B223" t="s">
        <v>177</v>
      </c>
      <c r="C223">
        <v>1.2032967032966999</v>
      </c>
      <c r="D223">
        <v>0.7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1.2032967032966999</v>
      </c>
      <c r="D224">
        <v>0.64</v>
      </c>
      <c r="E224">
        <v>0.95</v>
      </c>
    </row>
    <row r="225" spans="1:5" x14ac:dyDescent="0.25">
      <c r="A225" t="s">
        <v>24</v>
      </c>
      <c r="B225" t="s">
        <v>292</v>
      </c>
      <c r="C225">
        <v>1.6156716417910399</v>
      </c>
      <c r="D225">
        <v>1.68</v>
      </c>
      <c r="E225">
        <v>1.02</v>
      </c>
    </row>
    <row r="226" spans="1:5" x14ac:dyDescent="0.25">
      <c r="A226" t="s">
        <v>24</v>
      </c>
      <c r="B226" t="s">
        <v>289</v>
      </c>
      <c r="C226">
        <v>1.6156716417910399</v>
      </c>
      <c r="D226">
        <v>0.56999999999999995</v>
      </c>
      <c r="E226">
        <v>1.43</v>
      </c>
    </row>
    <row r="227" spans="1:5" x14ac:dyDescent="0.25">
      <c r="A227" t="s">
        <v>24</v>
      </c>
      <c r="B227" t="s">
        <v>180</v>
      </c>
      <c r="C227">
        <v>1.6156716417910399</v>
      </c>
      <c r="D227">
        <v>1.1399999999999999</v>
      </c>
      <c r="E227">
        <v>1.1499999999999999</v>
      </c>
    </row>
    <row r="228" spans="1:5" x14ac:dyDescent="0.25">
      <c r="A228" t="s">
        <v>24</v>
      </c>
      <c r="B228" t="s">
        <v>326</v>
      </c>
      <c r="C228">
        <v>1.6156716417910399</v>
      </c>
      <c r="D228">
        <v>0.66</v>
      </c>
      <c r="E228">
        <v>1.23</v>
      </c>
    </row>
    <row r="229" spans="1:5" x14ac:dyDescent="0.25">
      <c r="A229" t="s">
        <v>24</v>
      </c>
      <c r="B229" t="s">
        <v>288</v>
      </c>
      <c r="C229">
        <v>1.6156716417910399</v>
      </c>
      <c r="D229">
        <v>0.86</v>
      </c>
      <c r="E229">
        <v>1.43</v>
      </c>
    </row>
    <row r="230" spans="1:5" x14ac:dyDescent="0.25">
      <c r="A230" t="s">
        <v>24</v>
      </c>
      <c r="B230" t="s">
        <v>287</v>
      </c>
      <c r="C230">
        <v>1.6156716417910399</v>
      </c>
      <c r="D230">
        <v>0.8</v>
      </c>
      <c r="E230">
        <v>0.82</v>
      </c>
    </row>
    <row r="231" spans="1:5" x14ac:dyDescent="0.25">
      <c r="A231" t="s">
        <v>24</v>
      </c>
      <c r="B231" t="s">
        <v>293</v>
      </c>
      <c r="C231">
        <v>1.6156716417910399</v>
      </c>
      <c r="D231">
        <v>0.88</v>
      </c>
      <c r="E231">
        <v>1.07</v>
      </c>
    </row>
    <row r="232" spans="1:5" x14ac:dyDescent="0.25">
      <c r="A232" t="s">
        <v>24</v>
      </c>
      <c r="B232" t="s">
        <v>294</v>
      </c>
      <c r="C232">
        <v>1.6156716417910399</v>
      </c>
      <c r="D232">
        <v>1.71</v>
      </c>
      <c r="E232">
        <v>0.77</v>
      </c>
    </row>
    <row r="233" spans="1:5" x14ac:dyDescent="0.25">
      <c r="A233" t="s">
        <v>24</v>
      </c>
      <c r="B233" t="s">
        <v>295</v>
      </c>
      <c r="C233">
        <v>1.6156716417910399</v>
      </c>
      <c r="D233">
        <v>1.38</v>
      </c>
      <c r="E233">
        <v>0.49</v>
      </c>
    </row>
    <row r="234" spans="1:5" x14ac:dyDescent="0.25">
      <c r="A234" t="s">
        <v>24</v>
      </c>
      <c r="B234" t="s">
        <v>25</v>
      </c>
      <c r="C234">
        <v>1.6156716417910399</v>
      </c>
      <c r="D234">
        <v>1</v>
      </c>
      <c r="E234">
        <v>0.88</v>
      </c>
    </row>
    <row r="235" spans="1:5" x14ac:dyDescent="0.25">
      <c r="A235" t="s">
        <v>24</v>
      </c>
      <c r="B235" t="s">
        <v>327</v>
      </c>
      <c r="C235">
        <v>1.6156716417910399</v>
      </c>
      <c r="D235">
        <v>1.1100000000000001</v>
      </c>
      <c r="E235">
        <v>1.02</v>
      </c>
    </row>
    <row r="236" spans="1:5" x14ac:dyDescent="0.25">
      <c r="A236" t="s">
        <v>24</v>
      </c>
      <c r="B236" t="s">
        <v>286</v>
      </c>
      <c r="C236">
        <v>1.6156716417910399</v>
      </c>
      <c r="D236">
        <v>1.57</v>
      </c>
      <c r="E236">
        <v>0.6</v>
      </c>
    </row>
    <row r="237" spans="1:5" x14ac:dyDescent="0.25">
      <c r="A237" t="s">
        <v>24</v>
      </c>
      <c r="B237" t="s">
        <v>291</v>
      </c>
      <c r="C237">
        <v>1.6156716417910399</v>
      </c>
      <c r="D237">
        <v>0.35</v>
      </c>
      <c r="E237">
        <v>1.1200000000000001</v>
      </c>
    </row>
    <row r="238" spans="1:5" x14ac:dyDescent="0.25">
      <c r="A238" t="s">
        <v>24</v>
      </c>
      <c r="B238" t="s">
        <v>26</v>
      </c>
      <c r="C238">
        <v>1.6156716417910399</v>
      </c>
      <c r="D238">
        <v>1.46</v>
      </c>
      <c r="E238">
        <v>0.77</v>
      </c>
    </row>
    <row r="239" spans="1:5" x14ac:dyDescent="0.25">
      <c r="A239" t="s">
        <v>24</v>
      </c>
      <c r="B239" t="s">
        <v>184</v>
      </c>
      <c r="C239">
        <v>1.6156716417910399</v>
      </c>
      <c r="D239">
        <v>1</v>
      </c>
      <c r="E239">
        <v>1.1499999999999999</v>
      </c>
    </row>
    <row r="240" spans="1:5" x14ac:dyDescent="0.25">
      <c r="A240" t="s">
        <v>24</v>
      </c>
      <c r="B240" t="s">
        <v>290</v>
      </c>
      <c r="C240">
        <v>1.6156716417910399</v>
      </c>
      <c r="D240">
        <v>1</v>
      </c>
      <c r="E240">
        <v>1.1000000000000001</v>
      </c>
    </row>
    <row r="241" spans="1:5" x14ac:dyDescent="0.25">
      <c r="A241" t="s">
        <v>24</v>
      </c>
      <c r="B241" t="s">
        <v>183</v>
      </c>
      <c r="C241">
        <v>1.6156716417910399</v>
      </c>
      <c r="D241">
        <v>0.71</v>
      </c>
      <c r="E241">
        <v>1.21</v>
      </c>
    </row>
    <row r="242" spans="1:5" x14ac:dyDescent="0.25">
      <c r="A242" t="s">
        <v>24</v>
      </c>
      <c r="B242" t="s">
        <v>182</v>
      </c>
      <c r="C242">
        <v>1.6156716417910399</v>
      </c>
      <c r="D242">
        <v>0.86</v>
      </c>
      <c r="E242">
        <v>1.26</v>
      </c>
    </row>
    <row r="243" spans="1:5" x14ac:dyDescent="0.25">
      <c r="A243" t="s">
        <v>24</v>
      </c>
      <c r="B243" t="s">
        <v>185</v>
      </c>
      <c r="C243">
        <v>1.6156716417910399</v>
      </c>
      <c r="D243">
        <v>0.56999999999999995</v>
      </c>
      <c r="E243">
        <v>0.66</v>
      </c>
    </row>
    <row r="244" spans="1:5" x14ac:dyDescent="0.25">
      <c r="A244" t="s">
        <v>24</v>
      </c>
      <c r="B244" t="s">
        <v>181</v>
      </c>
      <c r="C244">
        <v>1.6156716417910399</v>
      </c>
      <c r="D244">
        <v>0.71</v>
      </c>
      <c r="E244">
        <v>0.77</v>
      </c>
    </row>
    <row r="245" spans="1:5" x14ac:dyDescent="0.25">
      <c r="A245" t="s">
        <v>27</v>
      </c>
      <c r="B245" t="s">
        <v>187</v>
      </c>
      <c r="C245">
        <v>1.24827586206897</v>
      </c>
      <c r="D245">
        <v>0.63</v>
      </c>
      <c r="E245">
        <v>1.17</v>
      </c>
    </row>
    <row r="246" spans="1:5" x14ac:dyDescent="0.25">
      <c r="A246" t="s">
        <v>27</v>
      </c>
      <c r="B246" t="s">
        <v>191</v>
      </c>
      <c r="C246">
        <v>1.24827586206897</v>
      </c>
      <c r="D246">
        <v>1.28</v>
      </c>
      <c r="E246">
        <v>1.28</v>
      </c>
    </row>
    <row r="247" spans="1:5" x14ac:dyDescent="0.25">
      <c r="A247" t="s">
        <v>27</v>
      </c>
      <c r="B247" t="s">
        <v>28</v>
      </c>
      <c r="C247">
        <v>1.24827586206897</v>
      </c>
      <c r="D247">
        <v>1.17</v>
      </c>
      <c r="E247">
        <v>0.73</v>
      </c>
    </row>
    <row r="248" spans="1:5" x14ac:dyDescent="0.25">
      <c r="A248" t="s">
        <v>27</v>
      </c>
      <c r="B248" t="s">
        <v>186</v>
      </c>
      <c r="C248">
        <v>1.24827586206897</v>
      </c>
      <c r="D248">
        <v>1.1200000000000001</v>
      </c>
      <c r="E248">
        <v>0.73</v>
      </c>
    </row>
    <row r="249" spans="1:5" x14ac:dyDescent="0.25">
      <c r="A249" t="s">
        <v>27</v>
      </c>
      <c r="B249" t="s">
        <v>189</v>
      </c>
      <c r="C249">
        <v>1.24827586206897</v>
      </c>
      <c r="D249">
        <v>0.53</v>
      </c>
      <c r="E249">
        <v>0.91</v>
      </c>
    </row>
    <row r="250" spans="1:5" x14ac:dyDescent="0.25">
      <c r="A250" t="s">
        <v>27</v>
      </c>
      <c r="B250" t="s">
        <v>297</v>
      </c>
      <c r="C250">
        <v>1.24827586206897</v>
      </c>
      <c r="D250">
        <v>1.01</v>
      </c>
      <c r="E250">
        <v>1.0900000000000001</v>
      </c>
    </row>
    <row r="251" spans="1:5" x14ac:dyDescent="0.25">
      <c r="A251" t="s">
        <v>27</v>
      </c>
      <c r="B251" t="s">
        <v>298</v>
      </c>
      <c r="C251">
        <v>1.24827586206897</v>
      </c>
      <c r="D251">
        <v>1.43</v>
      </c>
      <c r="E251">
        <v>0.65</v>
      </c>
    </row>
    <row r="252" spans="1:5" x14ac:dyDescent="0.25">
      <c r="A252" t="s">
        <v>27</v>
      </c>
      <c r="B252" t="s">
        <v>31</v>
      </c>
      <c r="C252">
        <v>1.24827586206897</v>
      </c>
      <c r="D252">
        <v>0.63</v>
      </c>
      <c r="E252">
        <v>0.98</v>
      </c>
    </row>
    <row r="253" spans="1:5" x14ac:dyDescent="0.25">
      <c r="A253" t="s">
        <v>27</v>
      </c>
      <c r="B253" t="s">
        <v>195</v>
      </c>
      <c r="C253">
        <v>1.24827586206897</v>
      </c>
      <c r="D253">
        <v>1.6</v>
      </c>
      <c r="E253">
        <v>1.28</v>
      </c>
    </row>
    <row r="254" spans="1:5" x14ac:dyDescent="0.25">
      <c r="A254" t="s">
        <v>27</v>
      </c>
      <c r="B254" t="s">
        <v>188</v>
      </c>
      <c r="C254">
        <v>1.24827586206897</v>
      </c>
      <c r="D254">
        <v>1.26</v>
      </c>
      <c r="E254">
        <v>0.52</v>
      </c>
    </row>
    <row r="255" spans="1:5" x14ac:dyDescent="0.25">
      <c r="A255" t="s">
        <v>27</v>
      </c>
      <c r="B255" t="s">
        <v>296</v>
      </c>
      <c r="C255">
        <v>1.24827586206897</v>
      </c>
      <c r="D255">
        <v>0.69</v>
      </c>
      <c r="E255">
        <v>1.46</v>
      </c>
    </row>
    <row r="256" spans="1:5" x14ac:dyDescent="0.25">
      <c r="A256" t="s">
        <v>27</v>
      </c>
      <c r="B256" t="s">
        <v>190</v>
      </c>
      <c r="C256">
        <v>1.24827586206897</v>
      </c>
      <c r="D256">
        <v>0.96</v>
      </c>
      <c r="E256">
        <v>0.85</v>
      </c>
    </row>
    <row r="257" spans="1:5" x14ac:dyDescent="0.25">
      <c r="A257" t="s">
        <v>27</v>
      </c>
      <c r="B257" t="s">
        <v>192</v>
      </c>
      <c r="C257">
        <v>1.24827586206897</v>
      </c>
      <c r="D257">
        <v>0.97</v>
      </c>
      <c r="E257">
        <v>0.98</v>
      </c>
    </row>
    <row r="258" spans="1:5" x14ac:dyDescent="0.25">
      <c r="A258" t="s">
        <v>27</v>
      </c>
      <c r="B258" t="s">
        <v>329</v>
      </c>
      <c r="C258">
        <v>1.24827586206897</v>
      </c>
      <c r="D258">
        <v>0.8</v>
      </c>
      <c r="E258">
        <v>1.1100000000000001</v>
      </c>
    </row>
    <row r="259" spans="1:5" x14ac:dyDescent="0.25">
      <c r="A259" t="s">
        <v>27</v>
      </c>
      <c r="B259" t="s">
        <v>194</v>
      </c>
      <c r="C259">
        <v>1.24827586206897</v>
      </c>
      <c r="D259">
        <v>0.69</v>
      </c>
      <c r="E259">
        <v>0.91</v>
      </c>
    </row>
    <row r="260" spans="1:5" x14ac:dyDescent="0.25">
      <c r="A260" t="s">
        <v>27</v>
      </c>
      <c r="B260" t="s">
        <v>299</v>
      </c>
      <c r="C260">
        <v>1.24827586206897</v>
      </c>
      <c r="D260">
        <v>1.0900000000000001</v>
      </c>
      <c r="E260">
        <v>0.59</v>
      </c>
    </row>
    <row r="261" spans="1:5" x14ac:dyDescent="0.25">
      <c r="A261" t="s">
        <v>27</v>
      </c>
      <c r="B261" t="s">
        <v>328</v>
      </c>
      <c r="C261">
        <v>1.24827586206897</v>
      </c>
      <c r="D261">
        <v>1.2</v>
      </c>
      <c r="E261">
        <v>0.98</v>
      </c>
    </row>
    <row r="262" spans="1:5" x14ac:dyDescent="0.25">
      <c r="A262" t="s">
        <v>27</v>
      </c>
      <c r="B262" t="s">
        <v>193</v>
      </c>
      <c r="C262">
        <v>1.24827586206897</v>
      </c>
      <c r="D262">
        <v>1.17</v>
      </c>
      <c r="E262">
        <v>0.97</v>
      </c>
    </row>
    <row r="263" spans="1:5" x14ac:dyDescent="0.25">
      <c r="A263" t="s">
        <v>27</v>
      </c>
      <c r="B263" t="s">
        <v>30</v>
      </c>
      <c r="C263">
        <v>1.24827586206897</v>
      </c>
      <c r="D263">
        <v>0.97</v>
      </c>
      <c r="E263">
        <v>1.17</v>
      </c>
    </row>
    <row r="264" spans="1:5" x14ac:dyDescent="0.25">
      <c r="A264" t="s">
        <v>27</v>
      </c>
      <c r="B264" t="s">
        <v>29</v>
      </c>
      <c r="C264">
        <v>1.24827586206897</v>
      </c>
      <c r="D264">
        <v>0.75</v>
      </c>
      <c r="E264">
        <v>1.58</v>
      </c>
    </row>
    <row r="265" spans="1:5" x14ac:dyDescent="0.25">
      <c r="A265" t="s">
        <v>196</v>
      </c>
      <c r="B265" t="s">
        <v>205</v>
      </c>
      <c r="C265">
        <v>1.6266094420600901</v>
      </c>
      <c r="D265">
        <v>1.37</v>
      </c>
      <c r="E265">
        <v>0.95</v>
      </c>
    </row>
    <row r="266" spans="1:5" x14ac:dyDescent="0.25">
      <c r="A266" t="s">
        <v>196</v>
      </c>
      <c r="B266" t="s">
        <v>306</v>
      </c>
      <c r="C266">
        <v>1.6266094420600901</v>
      </c>
      <c r="D266">
        <v>1.95</v>
      </c>
      <c r="E266">
        <v>0.69</v>
      </c>
    </row>
    <row r="267" spans="1:5" x14ac:dyDescent="0.25">
      <c r="A267" t="s">
        <v>196</v>
      </c>
      <c r="B267" t="s">
        <v>206</v>
      </c>
      <c r="C267">
        <v>1.6266094420600901</v>
      </c>
      <c r="D267">
        <v>0.56999999999999995</v>
      </c>
      <c r="E267">
        <v>1.32</v>
      </c>
    </row>
    <row r="268" spans="1:5" x14ac:dyDescent="0.25">
      <c r="A268" t="s">
        <v>196</v>
      </c>
      <c r="B268" t="s">
        <v>197</v>
      </c>
      <c r="C268">
        <v>1.6266094420600901</v>
      </c>
      <c r="D268">
        <v>0.8</v>
      </c>
      <c r="E268">
        <v>1.8</v>
      </c>
    </row>
    <row r="269" spans="1:5" x14ac:dyDescent="0.25">
      <c r="A269" t="s">
        <v>196</v>
      </c>
      <c r="B269" t="s">
        <v>307</v>
      </c>
      <c r="C269">
        <v>1.6266094420600901</v>
      </c>
      <c r="D269">
        <v>1.49</v>
      </c>
      <c r="E269">
        <v>0.52</v>
      </c>
    </row>
    <row r="270" spans="1:5" x14ac:dyDescent="0.25">
      <c r="A270" t="s">
        <v>196</v>
      </c>
      <c r="B270" t="s">
        <v>204</v>
      </c>
      <c r="C270">
        <v>1.6266094420600901</v>
      </c>
      <c r="D270">
        <v>0.95</v>
      </c>
      <c r="E270">
        <v>1.37</v>
      </c>
    </row>
    <row r="271" spans="1:5" x14ac:dyDescent="0.25">
      <c r="A271" t="s">
        <v>196</v>
      </c>
      <c r="B271" t="s">
        <v>302</v>
      </c>
      <c r="C271">
        <v>1.6266094420600901</v>
      </c>
      <c r="D271">
        <v>0.7</v>
      </c>
      <c r="E271">
        <v>0.44</v>
      </c>
    </row>
    <row r="272" spans="1:5" x14ac:dyDescent="0.25">
      <c r="A272" t="s">
        <v>196</v>
      </c>
      <c r="B272" t="s">
        <v>305</v>
      </c>
      <c r="C272">
        <v>1.6266094420600901</v>
      </c>
      <c r="D272">
        <v>1.02</v>
      </c>
      <c r="E272">
        <v>0.69</v>
      </c>
    </row>
    <row r="273" spans="1:5" x14ac:dyDescent="0.25">
      <c r="A273" t="s">
        <v>196</v>
      </c>
      <c r="B273" t="s">
        <v>202</v>
      </c>
      <c r="C273">
        <v>1.6266094420600901</v>
      </c>
      <c r="D273">
        <v>0.9</v>
      </c>
      <c r="E273">
        <v>0.74</v>
      </c>
    </row>
    <row r="274" spans="1:5" x14ac:dyDescent="0.25">
      <c r="A274" t="s">
        <v>196</v>
      </c>
      <c r="B274" t="s">
        <v>200</v>
      </c>
      <c r="C274">
        <v>1.6266094420600901</v>
      </c>
      <c r="D274">
        <v>1.37</v>
      </c>
      <c r="E274">
        <v>0.48</v>
      </c>
    </row>
    <row r="275" spans="1:5" x14ac:dyDescent="0.25">
      <c r="A275" t="s">
        <v>196</v>
      </c>
      <c r="B275" t="s">
        <v>199</v>
      </c>
      <c r="C275">
        <v>1.6266094420600901</v>
      </c>
      <c r="D275">
        <v>1.04</v>
      </c>
      <c r="E275">
        <v>1.32</v>
      </c>
    </row>
    <row r="276" spans="1:5" x14ac:dyDescent="0.25">
      <c r="A276" t="s">
        <v>196</v>
      </c>
      <c r="B276" t="s">
        <v>303</v>
      </c>
      <c r="C276">
        <v>1.6266094420600901</v>
      </c>
      <c r="D276">
        <v>0.8</v>
      </c>
      <c r="E276">
        <v>0.95</v>
      </c>
    </row>
    <row r="277" spans="1:5" x14ac:dyDescent="0.25">
      <c r="A277" t="s">
        <v>196</v>
      </c>
      <c r="B277" t="s">
        <v>201</v>
      </c>
      <c r="C277">
        <v>1.6266094420600901</v>
      </c>
      <c r="D277">
        <v>0.97</v>
      </c>
      <c r="E277">
        <v>0.98</v>
      </c>
    </row>
    <row r="278" spans="1:5" x14ac:dyDescent="0.25">
      <c r="A278" t="s">
        <v>196</v>
      </c>
      <c r="B278" t="s">
        <v>304</v>
      </c>
      <c r="C278">
        <v>1.6266094420600901</v>
      </c>
      <c r="D278">
        <v>0.8</v>
      </c>
      <c r="E278">
        <v>1.9</v>
      </c>
    </row>
    <row r="279" spans="1:5" x14ac:dyDescent="0.25">
      <c r="A279" t="s">
        <v>196</v>
      </c>
      <c r="B279" t="s">
        <v>198</v>
      </c>
      <c r="C279">
        <v>1.6266094420600901</v>
      </c>
      <c r="D279">
        <v>1.0900000000000001</v>
      </c>
      <c r="E279">
        <v>0.42</v>
      </c>
    </row>
    <row r="280" spans="1:5" x14ac:dyDescent="0.25">
      <c r="A280" t="s">
        <v>196</v>
      </c>
      <c r="B280" t="s">
        <v>300</v>
      </c>
      <c r="C280">
        <v>1.6266094420600901</v>
      </c>
      <c r="D280">
        <v>0.71</v>
      </c>
      <c r="E280">
        <v>1</v>
      </c>
    </row>
    <row r="281" spans="1:5" x14ac:dyDescent="0.25">
      <c r="A281" t="s">
        <v>196</v>
      </c>
      <c r="B281" t="s">
        <v>301</v>
      </c>
      <c r="C281">
        <v>1.6266094420600901</v>
      </c>
      <c r="D281">
        <v>0.9</v>
      </c>
      <c r="E281">
        <v>1.53</v>
      </c>
    </row>
    <row r="282" spans="1:5" x14ac:dyDescent="0.25">
      <c r="A282" t="s">
        <v>196</v>
      </c>
      <c r="B282" t="s">
        <v>203</v>
      </c>
      <c r="C282">
        <v>1.6266094420600901</v>
      </c>
      <c r="D282">
        <v>0.71</v>
      </c>
      <c r="E282">
        <v>0.85</v>
      </c>
    </row>
    <row r="283" spans="1:5" x14ac:dyDescent="0.25">
      <c r="A283" t="s">
        <v>32</v>
      </c>
      <c r="B283" t="s">
        <v>331</v>
      </c>
      <c r="C283">
        <v>1.2705314009661799</v>
      </c>
      <c r="D283">
        <v>0.66</v>
      </c>
      <c r="E283">
        <v>0.98</v>
      </c>
    </row>
    <row r="284" spans="1:5" x14ac:dyDescent="0.25">
      <c r="A284" t="s">
        <v>32</v>
      </c>
      <c r="B284" t="s">
        <v>36</v>
      </c>
      <c r="C284">
        <v>1.2705314009661799</v>
      </c>
      <c r="D284">
        <v>1.44</v>
      </c>
      <c r="E284">
        <v>0.61</v>
      </c>
    </row>
    <row r="285" spans="1:5" x14ac:dyDescent="0.25">
      <c r="A285" t="s">
        <v>32</v>
      </c>
      <c r="B285" t="s">
        <v>212</v>
      </c>
      <c r="C285">
        <v>1.2705314009661799</v>
      </c>
      <c r="D285">
        <v>0.72</v>
      </c>
      <c r="E285">
        <v>1.32</v>
      </c>
    </row>
    <row r="286" spans="1:5" x14ac:dyDescent="0.25">
      <c r="A286" t="s">
        <v>32</v>
      </c>
      <c r="B286" t="s">
        <v>311</v>
      </c>
      <c r="C286">
        <v>1.2705314009661799</v>
      </c>
      <c r="D286">
        <v>0.72</v>
      </c>
      <c r="E286">
        <v>1.59</v>
      </c>
    </row>
    <row r="287" spans="1:5" x14ac:dyDescent="0.25">
      <c r="A287" t="s">
        <v>32</v>
      </c>
      <c r="B287" t="s">
        <v>210</v>
      </c>
      <c r="C287">
        <v>1.2705314009661799</v>
      </c>
      <c r="D287">
        <v>0.92</v>
      </c>
      <c r="E287">
        <v>1.06</v>
      </c>
    </row>
    <row r="288" spans="1:5" x14ac:dyDescent="0.25">
      <c r="A288" t="s">
        <v>32</v>
      </c>
      <c r="B288" t="s">
        <v>312</v>
      </c>
      <c r="C288">
        <v>1.2705314009661799</v>
      </c>
      <c r="D288">
        <v>0.56999999999999995</v>
      </c>
      <c r="E288">
        <v>0.99</v>
      </c>
    </row>
    <row r="289" spans="1:5" x14ac:dyDescent="0.25">
      <c r="A289" t="s">
        <v>32</v>
      </c>
      <c r="B289" t="s">
        <v>209</v>
      </c>
      <c r="C289">
        <v>1.2705314009661799</v>
      </c>
      <c r="D289">
        <v>0.98</v>
      </c>
      <c r="E289">
        <v>1.51</v>
      </c>
    </row>
    <row r="290" spans="1:5" x14ac:dyDescent="0.25">
      <c r="A290" t="s">
        <v>32</v>
      </c>
      <c r="B290" t="s">
        <v>313</v>
      </c>
      <c r="C290">
        <v>1.2705314009661799</v>
      </c>
      <c r="D290">
        <v>0.5</v>
      </c>
      <c r="E290">
        <v>1.32</v>
      </c>
    </row>
    <row r="291" spans="1:5" x14ac:dyDescent="0.25">
      <c r="A291" t="s">
        <v>32</v>
      </c>
      <c r="B291" t="s">
        <v>309</v>
      </c>
      <c r="C291">
        <v>1.2705314009661799</v>
      </c>
      <c r="D291">
        <v>0.98</v>
      </c>
      <c r="E291">
        <v>1.21</v>
      </c>
    </row>
    <row r="292" spans="1:5" x14ac:dyDescent="0.25">
      <c r="A292" t="s">
        <v>32</v>
      </c>
      <c r="B292" t="s">
        <v>308</v>
      </c>
      <c r="C292">
        <v>1.2705314009661799</v>
      </c>
      <c r="D292">
        <v>0.98</v>
      </c>
      <c r="E292">
        <v>1.44</v>
      </c>
    </row>
    <row r="293" spans="1:5" x14ac:dyDescent="0.25">
      <c r="A293" t="s">
        <v>32</v>
      </c>
      <c r="B293" t="s">
        <v>207</v>
      </c>
      <c r="C293">
        <v>1.2705314009661799</v>
      </c>
      <c r="D293">
        <v>1.29</v>
      </c>
      <c r="E293">
        <v>0.74</v>
      </c>
    </row>
    <row r="294" spans="1:5" x14ac:dyDescent="0.25">
      <c r="A294" t="s">
        <v>32</v>
      </c>
      <c r="B294" t="s">
        <v>330</v>
      </c>
      <c r="C294">
        <v>1.2705314009661799</v>
      </c>
      <c r="D294">
        <v>1</v>
      </c>
      <c r="E294">
        <v>0.66</v>
      </c>
    </row>
    <row r="295" spans="1:5" x14ac:dyDescent="0.25">
      <c r="A295" t="s">
        <v>32</v>
      </c>
      <c r="B295" t="s">
        <v>35</v>
      </c>
      <c r="C295">
        <v>1.2705314009661799</v>
      </c>
      <c r="D295">
        <v>1.64</v>
      </c>
      <c r="E295">
        <v>0.83</v>
      </c>
    </row>
    <row r="296" spans="1:5" x14ac:dyDescent="0.25">
      <c r="A296" t="s">
        <v>32</v>
      </c>
      <c r="B296" t="s">
        <v>34</v>
      </c>
      <c r="C296">
        <v>1.2705314009661799</v>
      </c>
      <c r="D296">
        <v>0.79</v>
      </c>
      <c r="E296">
        <v>0.83</v>
      </c>
    </row>
    <row r="297" spans="1:5" x14ac:dyDescent="0.25">
      <c r="A297" t="s">
        <v>32</v>
      </c>
      <c r="B297" t="s">
        <v>310</v>
      </c>
      <c r="C297">
        <v>1.2705314009661799</v>
      </c>
      <c r="D297">
        <v>0.86</v>
      </c>
      <c r="E297">
        <v>0.91</v>
      </c>
    </row>
    <row r="298" spans="1:5" x14ac:dyDescent="0.25">
      <c r="A298" t="s">
        <v>32</v>
      </c>
      <c r="B298" t="s">
        <v>208</v>
      </c>
      <c r="C298">
        <v>1.2705314009661799</v>
      </c>
      <c r="D298">
        <v>1.5</v>
      </c>
      <c r="E298">
        <v>0.66</v>
      </c>
    </row>
    <row r="299" spans="1:5" x14ac:dyDescent="0.25">
      <c r="A299" t="s">
        <v>32</v>
      </c>
      <c r="B299" t="s">
        <v>33</v>
      </c>
      <c r="C299">
        <v>1.2705314009661799</v>
      </c>
      <c r="D299">
        <v>1.57</v>
      </c>
      <c r="E299">
        <v>0.5</v>
      </c>
    </row>
    <row r="300" spans="1:5" x14ac:dyDescent="0.25">
      <c r="A300" t="s">
        <v>32</v>
      </c>
      <c r="B300" t="s">
        <v>211</v>
      </c>
      <c r="C300">
        <v>1.2705314009661799</v>
      </c>
      <c r="D300">
        <v>0.85</v>
      </c>
      <c r="E300">
        <v>0.76</v>
      </c>
    </row>
    <row r="301" spans="1:5" x14ac:dyDescent="0.25">
      <c r="A301" t="s">
        <v>213</v>
      </c>
      <c r="B301" t="s">
        <v>221</v>
      </c>
      <c r="C301">
        <v>1.234375</v>
      </c>
      <c r="D301">
        <v>1.05</v>
      </c>
      <c r="E301">
        <v>0.8</v>
      </c>
    </row>
    <row r="302" spans="1:5" x14ac:dyDescent="0.25">
      <c r="A302" t="s">
        <v>213</v>
      </c>
      <c r="B302" t="s">
        <v>214</v>
      </c>
      <c r="C302">
        <v>1.234375</v>
      </c>
      <c r="D302">
        <v>1.52</v>
      </c>
      <c r="E302">
        <v>0.53</v>
      </c>
    </row>
    <row r="303" spans="1:5" x14ac:dyDescent="0.25">
      <c r="A303" t="s">
        <v>213</v>
      </c>
      <c r="B303" t="s">
        <v>217</v>
      </c>
      <c r="C303">
        <v>1.234375</v>
      </c>
      <c r="D303">
        <v>0.91</v>
      </c>
      <c r="E303">
        <v>1.07</v>
      </c>
    </row>
    <row r="304" spans="1:5" x14ac:dyDescent="0.25">
      <c r="A304" t="s">
        <v>213</v>
      </c>
      <c r="B304" t="s">
        <v>216</v>
      </c>
      <c r="C304">
        <v>1.234375</v>
      </c>
      <c r="D304">
        <v>0.65</v>
      </c>
      <c r="E304">
        <v>1.37</v>
      </c>
    </row>
    <row r="305" spans="1:5" x14ac:dyDescent="0.25">
      <c r="A305" t="s">
        <v>213</v>
      </c>
      <c r="B305" t="s">
        <v>218</v>
      </c>
      <c r="C305">
        <v>1.234375</v>
      </c>
      <c r="D305">
        <v>0.96</v>
      </c>
      <c r="E305">
        <v>1.01</v>
      </c>
    </row>
    <row r="306" spans="1:5" x14ac:dyDescent="0.25">
      <c r="A306" t="s">
        <v>213</v>
      </c>
      <c r="B306" t="s">
        <v>219</v>
      </c>
      <c r="C306">
        <v>1.234375</v>
      </c>
      <c r="D306">
        <v>0.97</v>
      </c>
      <c r="E306">
        <v>1.19</v>
      </c>
    </row>
    <row r="307" spans="1:5" x14ac:dyDescent="0.25">
      <c r="A307" t="s">
        <v>213</v>
      </c>
      <c r="B307" t="s">
        <v>215</v>
      </c>
      <c r="C307">
        <v>1.234375</v>
      </c>
      <c r="D307">
        <v>0.91</v>
      </c>
      <c r="E307">
        <v>1.01</v>
      </c>
    </row>
    <row r="308" spans="1:5" x14ac:dyDescent="0.25">
      <c r="A308" t="s">
        <v>213</v>
      </c>
      <c r="B308" t="s">
        <v>314</v>
      </c>
      <c r="C308">
        <v>1.234375</v>
      </c>
      <c r="D308">
        <v>0.81</v>
      </c>
      <c r="E308">
        <v>1.55</v>
      </c>
    </row>
    <row r="309" spans="1:5" x14ac:dyDescent="0.25">
      <c r="A309" t="s">
        <v>213</v>
      </c>
      <c r="B309" t="s">
        <v>315</v>
      </c>
      <c r="C309">
        <v>1.234375</v>
      </c>
      <c r="D309">
        <v>2.38</v>
      </c>
      <c r="E309">
        <v>0.11</v>
      </c>
    </row>
    <row r="310" spans="1:5" x14ac:dyDescent="0.25">
      <c r="A310" t="s">
        <v>213</v>
      </c>
      <c r="B310" t="s">
        <v>220</v>
      </c>
      <c r="C310">
        <v>1.234375</v>
      </c>
      <c r="D310">
        <v>0.76</v>
      </c>
      <c r="E310">
        <v>1.56</v>
      </c>
    </row>
    <row r="311" spans="1:5" x14ac:dyDescent="0.25">
      <c r="A311" t="s">
        <v>213</v>
      </c>
      <c r="B311" t="s">
        <v>222</v>
      </c>
      <c r="C311">
        <v>1.234375</v>
      </c>
      <c r="D311">
        <v>0.38</v>
      </c>
      <c r="E311">
        <v>0.74</v>
      </c>
    </row>
    <row r="312" spans="1:5" x14ac:dyDescent="0.25">
      <c r="A312" t="s">
        <v>213</v>
      </c>
      <c r="B312" t="s">
        <v>223</v>
      </c>
      <c r="C312">
        <v>1.234375</v>
      </c>
      <c r="D312">
        <v>0.67</v>
      </c>
      <c r="E312">
        <v>1.05</v>
      </c>
    </row>
    <row r="313" spans="1:5" x14ac:dyDescent="0.25">
      <c r="A313" t="s">
        <v>37</v>
      </c>
      <c r="B313" t="s">
        <v>224</v>
      </c>
      <c r="C313">
        <v>1.59183673469388</v>
      </c>
      <c r="D313">
        <v>0.88</v>
      </c>
      <c r="E313">
        <v>1.71</v>
      </c>
    </row>
    <row r="314" spans="1:5" x14ac:dyDescent="0.25">
      <c r="A314" t="s">
        <v>37</v>
      </c>
      <c r="B314" t="s">
        <v>229</v>
      </c>
      <c r="C314">
        <v>1.59183673469388</v>
      </c>
      <c r="D314">
        <v>0.63</v>
      </c>
      <c r="E314">
        <v>0.78</v>
      </c>
    </row>
    <row r="315" spans="1:5" x14ac:dyDescent="0.25">
      <c r="A315" t="s">
        <v>37</v>
      </c>
      <c r="B315" t="s">
        <v>227</v>
      </c>
      <c r="C315">
        <v>1.59183673469388</v>
      </c>
      <c r="D315">
        <v>0.63</v>
      </c>
      <c r="E315">
        <v>0.6</v>
      </c>
    </row>
    <row r="316" spans="1:5" x14ac:dyDescent="0.25">
      <c r="A316" t="s">
        <v>37</v>
      </c>
      <c r="B316" t="s">
        <v>226</v>
      </c>
      <c r="C316">
        <v>1.59183673469388</v>
      </c>
      <c r="D316">
        <v>1.19</v>
      </c>
      <c r="E316">
        <v>1.01</v>
      </c>
    </row>
    <row r="317" spans="1:5" x14ac:dyDescent="0.25">
      <c r="A317" t="s">
        <v>37</v>
      </c>
      <c r="B317" t="s">
        <v>39</v>
      </c>
      <c r="C317">
        <v>1.59183673469388</v>
      </c>
      <c r="D317">
        <v>1.19</v>
      </c>
      <c r="E317">
        <v>0.69</v>
      </c>
    </row>
    <row r="318" spans="1:5" x14ac:dyDescent="0.25">
      <c r="A318" t="s">
        <v>37</v>
      </c>
      <c r="B318" t="s">
        <v>225</v>
      </c>
      <c r="C318">
        <v>1.59183673469388</v>
      </c>
      <c r="D318">
        <v>1.88</v>
      </c>
      <c r="E318">
        <v>0.92</v>
      </c>
    </row>
    <row r="319" spans="1:5" x14ac:dyDescent="0.25">
      <c r="A319" t="s">
        <v>37</v>
      </c>
      <c r="B319" t="s">
        <v>231</v>
      </c>
      <c r="C319">
        <v>1.59183673469388</v>
      </c>
      <c r="D319">
        <v>0.75</v>
      </c>
      <c r="E319">
        <v>0.78</v>
      </c>
    </row>
    <row r="320" spans="1:5" x14ac:dyDescent="0.25">
      <c r="A320" t="s">
        <v>37</v>
      </c>
      <c r="B320" t="s">
        <v>38</v>
      </c>
      <c r="C320">
        <v>1.59183673469388</v>
      </c>
      <c r="D320">
        <v>0.63</v>
      </c>
      <c r="E320">
        <v>0.93</v>
      </c>
    </row>
    <row r="321" spans="1:5" x14ac:dyDescent="0.25">
      <c r="A321" t="s">
        <v>37</v>
      </c>
      <c r="B321" t="s">
        <v>228</v>
      </c>
      <c r="C321">
        <v>1.59183673469388</v>
      </c>
      <c r="D321">
        <v>1.01</v>
      </c>
      <c r="E321">
        <v>1.56</v>
      </c>
    </row>
    <row r="322" spans="1:5" x14ac:dyDescent="0.25">
      <c r="A322" t="s">
        <v>37</v>
      </c>
      <c r="B322" t="s">
        <v>230</v>
      </c>
      <c r="C322">
        <v>1.59183673469388</v>
      </c>
      <c r="D322">
        <v>1.1200000000000001</v>
      </c>
      <c r="E322">
        <v>0.95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1.3592592592592601</v>
      </c>
      <c r="D343">
        <v>0.57999999999999996</v>
      </c>
      <c r="E343">
        <v>1.0900000000000001</v>
      </c>
    </row>
    <row r="344" spans="1:5" x14ac:dyDescent="0.25">
      <c r="A344" t="s">
        <v>340</v>
      </c>
      <c r="B344" t="s">
        <v>352</v>
      </c>
      <c r="C344">
        <v>1.3592592592592601</v>
      </c>
      <c r="D344">
        <v>1.25</v>
      </c>
      <c r="E344">
        <v>0.83</v>
      </c>
    </row>
    <row r="345" spans="1:5" x14ac:dyDescent="0.25">
      <c r="A345" t="s">
        <v>340</v>
      </c>
      <c r="B345" t="s">
        <v>353</v>
      </c>
      <c r="C345">
        <v>1.3592592592592601</v>
      </c>
      <c r="D345">
        <v>1.52</v>
      </c>
      <c r="E345">
        <v>0.56999999999999995</v>
      </c>
    </row>
    <row r="346" spans="1:5" x14ac:dyDescent="0.25">
      <c r="A346" t="s">
        <v>340</v>
      </c>
      <c r="B346" t="s">
        <v>354</v>
      </c>
      <c r="C346">
        <v>1.3592592592592601</v>
      </c>
      <c r="D346">
        <v>1.89</v>
      </c>
      <c r="E346">
        <v>0.89</v>
      </c>
    </row>
    <row r="347" spans="1:5" x14ac:dyDescent="0.25">
      <c r="A347" t="s">
        <v>340</v>
      </c>
      <c r="B347" t="s">
        <v>356</v>
      </c>
      <c r="C347">
        <v>1.3592592592592601</v>
      </c>
      <c r="D347">
        <v>1.08</v>
      </c>
      <c r="E347">
        <v>1.17</v>
      </c>
    </row>
    <row r="348" spans="1:5" x14ac:dyDescent="0.25">
      <c r="A348" t="s">
        <v>340</v>
      </c>
      <c r="B348" t="s">
        <v>361</v>
      </c>
      <c r="C348">
        <v>1.3592592592592601</v>
      </c>
      <c r="D348">
        <v>0.63</v>
      </c>
      <c r="E348">
        <v>1.4</v>
      </c>
    </row>
    <row r="349" spans="1:5" x14ac:dyDescent="0.25">
      <c r="A349" t="s">
        <v>340</v>
      </c>
      <c r="B349" t="s">
        <v>365</v>
      </c>
      <c r="C349">
        <v>1.3592592592592601</v>
      </c>
      <c r="D349">
        <v>1.08</v>
      </c>
      <c r="E349">
        <v>1.31</v>
      </c>
    </row>
    <row r="350" spans="1:5" x14ac:dyDescent="0.25">
      <c r="A350" t="s">
        <v>340</v>
      </c>
      <c r="B350" t="s">
        <v>377</v>
      </c>
      <c r="C350">
        <v>1.3592592592592601</v>
      </c>
      <c r="D350">
        <v>0.42</v>
      </c>
      <c r="E350">
        <v>1.0900000000000001</v>
      </c>
    </row>
    <row r="351" spans="1:5" x14ac:dyDescent="0.25">
      <c r="A351" t="s">
        <v>340</v>
      </c>
      <c r="B351" t="s">
        <v>378</v>
      </c>
      <c r="C351">
        <v>1.3592592592592601</v>
      </c>
      <c r="D351">
        <v>0.74</v>
      </c>
      <c r="E351">
        <v>1.24</v>
      </c>
    </row>
    <row r="352" spans="1:5" x14ac:dyDescent="0.25">
      <c r="A352" t="s">
        <v>340</v>
      </c>
      <c r="B352" t="s">
        <v>385</v>
      </c>
      <c r="C352">
        <v>1.3592592592592601</v>
      </c>
      <c r="D352">
        <v>0.63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1.3592592592592601</v>
      </c>
      <c r="D353">
        <v>1.05</v>
      </c>
      <c r="E353">
        <v>1.02</v>
      </c>
    </row>
    <row r="354" spans="1:5" x14ac:dyDescent="0.25">
      <c r="A354" t="s">
        <v>340</v>
      </c>
      <c r="B354" t="s">
        <v>390</v>
      </c>
      <c r="C354">
        <v>1.3592592592592601</v>
      </c>
      <c r="D354">
        <v>0.68</v>
      </c>
      <c r="E354">
        <v>1.24</v>
      </c>
    </row>
    <row r="355" spans="1:5" x14ac:dyDescent="0.25">
      <c r="A355" t="s">
        <v>340</v>
      </c>
      <c r="B355" t="s">
        <v>394</v>
      </c>
      <c r="C355">
        <v>1.3592592592592601</v>
      </c>
      <c r="D355">
        <v>1.1000000000000001</v>
      </c>
      <c r="E355">
        <v>1.0900000000000001</v>
      </c>
    </row>
    <row r="356" spans="1:5" x14ac:dyDescent="0.25">
      <c r="A356" t="s">
        <v>340</v>
      </c>
      <c r="B356" t="s">
        <v>405</v>
      </c>
      <c r="C356">
        <v>1.3592592592592601</v>
      </c>
      <c r="D356">
        <v>0.68</v>
      </c>
      <c r="E356">
        <v>1.21</v>
      </c>
    </row>
    <row r="357" spans="1:5" x14ac:dyDescent="0.25">
      <c r="A357" t="s">
        <v>340</v>
      </c>
      <c r="B357" t="s">
        <v>413</v>
      </c>
      <c r="C357">
        <v>1.3592592592592601</v>
      </c>
      <c r="D357">
        <v>1.3</v>
      </c>
      <c r="E357">
        <v>0.62</v>
      </c>
    </row>
    <row r="358" spans="1:5" x14ac:dyDescent="0.25">
      <c r="A358" t="s">
        <v>340</v>
      </c>
      <c r="B358" t="s">
        <v>415</v>
      </c>
      <c r="C358">
        <v>1.3592592592592601</v>
      </c>
      <c r="D358">
        <v>1.1599999999999999</v>
      </c>
      <c r="E358">
        <v>0.56999999999999995</v>
      </c>
    </row>
    <row r="359" spans="1:5" x14ac:dyDescent="0.25">
      <c r="A359" t="s">
        <v>340</v>
      </c>
      <c r="B359" t="s">
        <v>418</v>
      </c>
      <c r="C359">
        <v>1.3592592592592601</v>
      </c>
      <c r="D359">
        <v>1.3</v>
      </c>
      <c r="E359">
        <v>0.69</v>
      </c>
    </row>
    <row r="360" spans="1:5" x14ac:dyDescent="0.25">
      <c r="A360" t="s">
        <v>340</v>
      </c>
      <c r="B360" t="s">
        <v>428</v>
      </c>
      <c r="C360">
        <v>1.3592592592592601</v>
      </c>
      <c r="D360">
        <v>1.1299999999999999</v>
      </c>
      <c r="E360">
        <v>1.03</v>
      </c>
    </row>
    <row r="361" spans="1:5" x14ac:dyDescent="0.25">
      <c r="A361" t="s">
        <v>340</v>
      </c>
      <c r="B361" t="s">
        <v>429</v>
      </c>
      <c r="C361">
        <v>1.3592592592592601</v>
      </c>
      <c r="D361">
        <v>0.79</v>
      </c>
      <c r="E361">
        <v>1.44</v>
      </c>
    </row>
    <row r="362" spans="1:5" x14ac:dyDescent="0.25">
      <c r="A362" t="s">
        <v>340</v>
      </c>
      <c r="B362" t="s">
        <v>431</v>
      </c>
      <c r="C362">
        <v>1.3592592592592601</v>
      </c>
      <c r="D362">
        <v>1.02</v>
      </c>
      <c r="E362">
        <v>0.96</v>
      </c>
    </row>
    <row r="363" spans="1:5" x14ac:dyDescent="0.25">
      <c r="A363" t="s">
        <v>342</v>
      </c>
      <c r="B363" t="s">
        <v>343</v>
      </c>
      <c r="C363">
        <v>1.1786833855799399</v>
      </c>
      <c r="D363">
        <v>0.67</v>
      </c>
      <c r="E363">
        <v>1.27</v>
      </c>
    </row>
    <row r="364" spans="1:5" x14ac:dyDescent="0.25">
      <c r="A364" t="s">
        <v>342</v>
      </c>
      <c r="B364" t="s">
        <v>346</v>
      </c>
      <c r="C364">
        <v>1.1786833855799399</v>
      </c>
      <c r="D364">
        <v>0.79</v>
      </c>
      <c r="E364">
        <v>1.1000000000000001</v>
      </c>
    </row>
    <row r="365" spans="1:5" x14ac:dyDescent="0.25">
      <c r="A365" t="s">
        <v>342</v>
      </c>
      <c r="B365" t="s">
        <v>348</v>
      </c>
      <c r="C365">
        <v>1.1786833855799399</v>
      </c>
      <c r="D365">
        <v>1.53</v>
      </c>
      <c r="E365">
        <v>0.87</v>
      </c>
    </row>
    <row r="366" spans="1:5" x14ac:dyDescent="0.25">
      <c r="A366" t="s">
        <v>342</v>
      </c>
      <c r="B366" t="s">
        <v>363</v>
      </c>
      <c r="C366">
        <v>1.1786833855799399</v>
      </c>
      <c r="D366">
        <v>1.07</v>
      </c>
      <c r="E366">
        <v>1.42</v>
      </c>
    </row>
    <row r="367" spans="1:5" x14ac:dyDescent="0.25">
      <c r="A367" t="s">
        <v>342</v>
      </c>
      <c r="B367" t="s">
        <v>364</v>
      </c>
      <c r="C367">
        <v>1.1786833855799399</v>
      </c>
      <c r="D367">
        <v>1.02</v>
      </c>
      <c r="E367">
        <v>1.02</v>
      </c>
    </row>
    <row r="368" spans="1:5" x14ac:dyDescent="0.25">
      <c r="A368" t="s">
        <v>342</v>
      </c>
      <c r="B368" t="s">
        <v>380</v>
      </c>
      <c r="C368">
        <v>1.1786833855799399</v>
      </c>
      <c r="D368">
        <v>1.39</v>
      </c>
      <c r="E368">
        <v>0.68</v>
      </c>
    </row>
    <row r="369" spans="1:5" x14ac:dyDescent="0.25">
      <c r="A369" t="s">
        <v>342</v>
      </c>
      <c r="B369" t="s">
        <v>384</v>
      </c>
      <c r="C369">
        <v>1.1786833855799399</v>
      </c>
      <c r="D369">
        <v>0.68</v>
      </c>
      <c r="E369">
        <v>1.02</v>
      </c>
    </row>
    <row r="370" spans="1:5" x14ac:dyDescent="0.25">
      <c r="A370" t="s">
        <v>342</v>
      </c>
      <c r="B370" t="s">
        <v>386</v>
      </c>
      <c r="C370">
        <v>1.1786833855799399</v>
      </c>
      <c r="D370">
        <v>0.62</v>
      </c>
      <c r="E370">
        <v>0.79</v>
      </c>
    </row>
    <row r="371" spans="1:5" x14ac:dyDescent="0.25">
      <c r="A371" t="s">
        <v>342</v>
      </c>
      <c r="B371" t="s">
        <v>392</v>
      </c>
      <c r="C371">
        <v>1.1786833855799399</v>
      </c>
      <c r="D371">
        <v>1.21</v>
      </c>
      <c r="E371">
        <v>1.18</v>
      </c>
    </row>
    <row r="372" spans="1:5" x14ac:dyDescent="0.25">
      <c r="A372" t="s">
        <v>342</v>
      </c>
      <c r="B372" t="s">
        <v>393</v>
      </c>
      <c r="C372">
        <v>1.1786833855799399</v>
      </c>
      <c r="D372">
        <v>1.19</v>
      </c>
      <c r="E372">
        <v>0.63</v>
      </c>
    </row>
    <row r="373" spans="1:5" x14ac:dyDescent="0.25">
      <c r="A373" t="s">
        <v>342</v>
      </c>
      <c r="B373" t="s">
        <v>396</v>
      </c>
      <c r="C373">
        <v>1.1786833855799399</v>
      </c>
      <c r="D373">
        <v>0.67</v>
      </c>
      <c r="E373">
        <v>1.43</v>
      </c>
    </row>
    <row r="374" spans="1:5" x14ac:dyDescent="0.25">
      <c r="A374" t="s">
        <v>342</v>
      </c>
      <c r="B374" t="s">
        <v>398</v>
      </c>
      <c r="C374">
        <v>1.1786833855799399</v>
      </c>
      <c r="D374">
        <v>0.79</v>
      </c>
      <c r="E374">
        <v>0.59</v>
      </c>
    </row>
    <row r="375" spans="1:5" x14ac:dyDescent="0.25">
      <c r="A375" t="s">
        <v>342</v>
      </c>
      <c r="B375" t="s">
        <v>399</v>
      </c>
      <c r="C375">
        <v>1.1786833855799399</v>
      </c>
      <c r="D375">
        <v>0.79</v>
      </c>
      <c r="E375">
        <v>1.27</v>
      </c>
    </row>
    <row r="376" spans="1:5" x14ac:dyDescent="0.25">
      <c r="A376" t="s">
        <v>342</v>
      </c>
      <c r="B376" t="s">
        <v>400</v>
      </c>
      <c r="C376">
        <v>1.1786833855799399</v>
      </c>
      <c r="D376">
        <v>1.36</v>
      </c>
      <c r="E376">
        <v>0.79</v>
      </c>
    </row>
    <row r="377" spans="1:5" x14ac:dyDescent="0.25">
      <c r="A377" t="s">
        <v>342</v>
      </c>
      <c r="B377" t="s">
        <v>402</v>
      </c>
      <c r="C377">
        <v>1.1786833855799399</v>
      </c>
      <c r="D377">
        <v>0.9</v>
      </c>
      <c r="E377">
        <v>1.02</v>
      </c>
    </row>
    <row r="378" spans="1:5" x14ac:dyDescent="0.25">
      <c r="A378" t="s">
        <v>342</v>
      </c>
      <c r="B378" t="s">
        <v>406</v>
      </c>
      <c r="C378">
        <v>1.1786833855799399</v>
      </c>
      <c r="D378">
        <v>1.19</v>
      </c>
      <c r="E378">
        <v>1.42</v>
      </c>
    </row>
    <row r="379" spans="1:5" x14ac:dyDescent="0.25">
      <c r="A379" t="s">
        <v>342</v>
      </c>
      <c r="B379" t="s">
        <v>409</v>
      </c>
      <c r="C379">
        <v>1.1786833855799399</v>
      </c>
      <c r="D379">
        <v>1.0900000000000001</v>
      </c>
      <c r="E379">
        <v>1.18</v>
      </c>
    </row>
    <row r="380" spans="1:5" x14ac:dyDescent="0.25">
      <c r="A380" t="s">
        <v>342</v>
      </c>
      <c r="B380" t="s">
        <v>414</v>
      </c>
      <c r="C380">
        <v>1.1786833855799399</v>
      </c>
      <c r="D380">
        <v>0.67</v>
      </c>
      <c r="E380">
        <v>1.27</v>
      </c>
    </row>
    <row r="381" spans="1:5" x14ac:dyDescent="0.25">
      <c r="A381" t="s">
        <v>342</v>
      </c>
      <c r="B381" t="s">
        <v>420</v>
      </c>
      <c r="C381">
        <v>1.1786833855799399</v>
      </c>
      <c r="D381">
        <v>1.07</v>
      </c>
      <c r="E381">
        <v>0.55000000000000004</v>
      </c>
    </row>
    <row r="382" spans="1:5" x14ac:dyDescent="0.25">
      <c r="A382" t="s">
        <v>342</v>
      </c>
      <c r="B382" t="s">
        <v>426</v>
      </c>
      <c r="C382">
        <v>1.1786833855799399</v>
      </c>
      <c r="D382">
        <v>1.07</v>
      </c>
      <c r="E382">
        <v>0.63</v>
      </c>
    </row>
    <row r="383" spans="1:5" x14ac:dyDescent="0.25">
      <c r="A383" t="s">
        <v>342</v>
      </c>
      <c r="B383" t="s">
        <v>430</v>
      </c>
      <c r="C383">
        <v>1.1786833855799399</v>
      </c>
      <c r="D383">
        <v>1.33</v>
      </c>
      <c r="E383">
        <v>1.01</v>
      </c>
    </row>
    <row r="384" spans="1:5" x14ac:dyDescent="0.25">
      <c r="A384" t="s">
        <v>342</v>
      </c>
      <c r="B384" t="s">
        <v>436</v>
      </c>
      <c r="C384">
        <v>1.1786833855799399</v>
      </c>
      <c r="D384">
        <v>0.85</v>
      </c>
      <c r="E384">
        <v>0.93</v>
      </c>
    </row>
    <row r="385" spans="1:5" x14ac:dyDescent="0.25">
      <c r="A385" t="s">
        <v>40</v>
      </c>
      <c r="B385" t="s">
        <v>339</v>
      </c>
      <c r="C385">
        <v>1.45333333333333</v>
      </c>
      <c r="D385">
        <v>1.51</v>
      </c>
      <c r="E385">
        <v>0.69</v>
      </c>
    </row>
    <row r="386" spans="1:5" x14ac:dyDescent="0.25">
      <c r="A386" t="s">
        <v>40</v>
      </c>
      <c r="B386" t="s">
        <v>333</v>
      </c>
      <c r="C386">
        <v>1.45333333333333</v>
      </c>
      <c r="D386">
        <v>1.03</v>
      </c>
      <c r="E386">
        <v>1.17</v>
      </c>
    </row>
    <row r="387" spans="1:5" x14ac:dyDescent="0.25">
      <c r="A387" t="s">
        <v>40</v>
      </c>
      <c r="B387" t="s">
        <v>238</v>
      </c>
      <c r="C387">
        <v>1.45333333333333</v>
      </c>
      <c r="D387">
        <v>0.74</v>
      </c>
      <c r="E387">
        <v>0.98</v>
      </c>
    </row>
    <row r="388" spans="1:5" x14ac:dyDescent="0.25">
      <c r="A388" t="s">
        <v>40</v>
      </c>
      <c r="B388" t="s">
        <v>320</v>
      </c>
      <c r="C388">
        <v>1.45333333333333</v>
      </c>
      <c r="D388">
        <v>1.57</v>
      </c>
      <c r="E388">
        <v>0.49</v>
      </c>
    </row>
    <row r="389" spans="1:5" x14ac:dyDescent="0.25">
      <c r="A389" t="s">
        <v>40</v>
      </c>
      <c r="B389" t="s">
        <v>234</v>
      </c>
      <c r="C389">
        <v>1.45333333333333</v>
      </c>
      <c r="D389">
        <v>0.92</v>
      </c>
      <c r="E389">
        <v>1.38</v>
      </c>
    </row>
    <row r="390" spans="1:5" x14ac:dyDescent="0.25">
      <c r="A390" t="s">
        <v>40</v>
      </c>
      <c r="B390" t="s">
        <v>316</v>
      </c>
      <c r="C390">
        <v>1.45333333333333</v>
      </c>
      <c r="D390">
        <v>0.59</v>
      </c>
      <c r="E390">
        <v>1.04</v>
      </c>
    </row>
    <row r="391" spans="1:5" x14ac:dyDescent="0.25">
      <c r="A391" t="s">
        <v>40</v>
      </c>
      <c r="B391" t="s">
        <v>335</v>
      </c>
      <c r="C391">
        <v>1.45333333333333</v>
      </c>
      <c r="D391">
        <v>0.6</v>
      </c>
      <c r="E391">
        <v>1.2</v>
      </c>
    </row>
    <row r="392" spans="1:5" x14ac:dyDescent="0.25">
      <c r="A392" t="s">
        <v>40</v>
      </c>
      <c r="B392" t="s">
        <v>332</v>
      </c>
      <c r="C392">
        <v>1.45333333333333</v>
      </c>
      <c r="D392">
        <v>1.06</v>
      </c>
      <c r="E392">
        <v>1.0900000000000001</v>
      </c>
    </row>
    <row r="393" spans="1:5" x14ac:dyDescent="0.25">
      <c r="A393" t="s">
        <v>40</v>
      </c>
      <c r="B393" t="s">
        <v>321</v>
      </c>
      <c r="C393">
        <v>1.45333333333333</v>
      </c>
      <c r="D393">
        <v>1.62</v>
      </c>
      <c r="E393">
        <v>0.55000000000000004</v>
      </c>
    </row>
    <row r="394" spans="1:5" x14ac:dyDescent="0.25">
      <c r="A394" t="s">
        <v>40</v>
      </c>
      <c r="B394" t="s">
        <v>236</v>
      </c>
      <c r="C394">
        <v>1.45333333333333</v>
      </c>
      <c r="D394">
        <v>1.24</v>
      </c>
      <c r="E394">
        <v>0.74</v>
      </c>
    </row>
    <row r="395" spans="1:5" x14ac:dyDescent="0.25">
      <c r="A395" t="s">
        <v>40</v>
      </c>
      <c r="B395" t="s">
        <v>41</v>
      </c>
      <c r="C395">
        <v>1.45333333333333</v>
      </c>
      <c r="D395">
        <v>0.74</v>
      </c>
      <c r="E395">
        <v>1.47</v>
      </c>
    </row>
    <row r="396" spans="1:5" x14ac:dyDescent="0.25">
      <c r="A396" t="s">
        <v>40</v>
      </c>
      <c r="B396" t="s">
        <v>233</v>
      </c>
      <c r="C396">
        <v>1.45333333333333</v>
      </c>
      <c r="D396">
        <v>1.33</v>
      </c>
      <c r="E396">
        <v>0.92</v>
      </c>
    </row>
    <row r="397" spans="1:5" x14ac:dyDescent="0.25">
      <c r="A397" t="s">
        <v>40</v>
      </c>
      <c r="B397" t="s">
        <v>317</v>
      </c>
      <c r="C397">
        <v>1.45333333333333</v>
      </c>
      <c r="D397">
        <v>1.1299999999999999</v>
      </c>
      <c r="E397">
        <v>0.98</v>
      </c>
    </row>
    <row r="398" spans="1:5" x14ac:dyDescent="0.25">
      <c r="A398" t="s">
        <v>40</v>
      </c>
      <c r="B398" t="s">
        <v>42</v>
      </c>
      <c r="C398">
        <v>1.45333333333333</v>
      </c>
      <c r="D398">
        <v>1.23</v>
      </c>
      <c r="E398">
        <v>0.92</v>
      </c>
    </row>
    <row r="399" spans="1:5" x14ac:dyDescent="0.25">
      <c r="A399" t="s">
        <v>40</v>
      </c>
      <c r="B399" t="s">
        <v>334</v>
      </c>
      <c r="C399">
        <v>1.45333333333333</v>
      </c>
      <c r="D399">
        <v>0.87</v>
      </c>
      <c r="E399">
        <v>1.32</v>
      </c>
    </row>
    <row r="400" spans="1:5" x14ac:dyDescent="0.25">
      <c r="A400" t="s">
        <v>40</v>
      </c>
      <c r="B400" t="s">
        <v>237</v>
      </c>
      <c r="C400">
        <v>1.45333333333333</v>
      </c>
      <c r="D400">
        <v>0.49</v>
      </c>
      <c r="E400">
        <v>0.98</v>
      </c>
    </row>
    <row r="401" spans="1:5" x14ac:dyDescent="0.25">
      <c r="A401" t="s">
        <v>40</v>
      </c>
      <c r="B401" t="s">
        <v>232</v>
      </c>
      <c r="C401">
        <v>1.45333333333333</v>
      </c>
      <c r="D401">
        <v>0.93</v>
      </c>
      <c r="E401">
        <v>0.98</v>
      </c>
    </row>
    <row r="402" spans="1:5" x14ac:dyDescent="0.25">
      <c r="A402" t="s">
        <v>40</v>
      </c>
      <c r="B402" t="s">
        <v>319</v>
      </c>
      <c r="C402">
        <v>1.45333333333333</v>
      </c>
      <c r="D402">
        <v>0.98</v>
      </c>
      <c r="E402">
        <v>1.1100000000000001</v>
      </c>
    </row>
    <row r="403" spans="1:5" x14ac:dyDescent="0.25">
      <c r="A403" t="s">
        <v>40</v>
      </c>
      <c r="B403" t="s">
        <v>235</v>
      </c>
      <c r="C403">
        <v>1.45333333333333</v>
      </c>
      <c r="D403">
        <v>0.64</v>
      </c>
      <c r="E403">
        <v>0.8</v>
      </c>
    </row>
    <row r="404" spans="1:5" x14ac:dyDescent="0.25">
      <c r="A404" t="s">
        <v>40</v>
      </c>
      <c r="B404" t="s">
        <v>239</v>
      </c>
      <c r="C404">
        <v>1.45333333333333</v>
      </c>
      <c r="D404">
        <v>0.88</v>
      </c>
      <c r="E404">
        <v>1.17</v>
      </c>
    </row>
    <row r="405" spans="1:5" x14ac:dyDescent="0.25">
      <c r="A405" t="s">
        <v>40</v>
      </c>
      <c r="B405" t="s">
        <v>318</v>
      </c>
      <c r="C405">
        <v>1.45333333333333</v>
      </c>
      <c r="D405">
        <v>0.88</v>
      </c>
      <c r="E405">
        <v>0.98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G17" sqref="G17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1.388888889</v>
      </c>
      <c r="D2">
        <v>0.94</v>
      </c>
      <c r="E2">
        <v>0.98</v>
      </c>
    </row>
    <row r="3" spans="1:5" x14ac:dyDescent="0.25">
      <c r="A3" t="s">
        <v>10</v>
      </c>
      <c r="B3" t="s">
        <v>241</v>
      </c>
      <c r="C3">
        <v>1.388888889</v>
      </c>
      <c r="D3">
        <v>0.98</v>
      </c>
      <c r="E3">
        <v>0.94</v>
      </c>
    </row>
    <row r="4" spans="1:5" x14ac:dyDescent="0.25">
      <c r="A4" t="s">
        <v>10</v>
      </c>
      <c r="B4" t="s">
        <v>244</v>
      </c>
      <c r="C4">
        <v>1.388888889</v>
      </c>
      <c r="D4">
        <v>1.1100000000000001</v>
      </c>
      <c r="E4">
        <v>1.34</v>
      </c>
    </row>
    <row r="5" spans="1:5" x14ac:dyDescent="0.25">
      <c r="A5" t="s">
        <v>10</v>
      </c>
      <c r="B5" t="s">
        <v>242</v>
      </c>
      <c r="C5">
        <v>1.388888889</v>
      </c>
      <c r="D5">
        <v>0.62</v>
      </c>
      <c r="E5">
        <v>1.02</v>
      </c>
    </row>
    <row r="6" spans="1:5" x14ac:dyDescent="0.25">
      <c r="A6" t="s">
        <v>10</v>
      </c>
      <c r="B6" t="s">
        <v>49</v>
      </c>
      <c r="C6">
        <v>1.388888889</v>
      </c>
      <c r="D6">
        <v>1.2</v>
      </c>
      <c r="E6">
        <v>1.2</v>
      </c>
    </row>
    <row r="7" spans="1:5" x14ac:dyDescent="0.25">
      <c r="A7" t="s">
        <v>10</v>
      </c>
      <c r="B7" t="s">
        <v>245</v>
      </c>
      <c r="C7">
        <v>1.388888889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1.388888889</v>
      </c>
      <c r="D8">
        <v>0.71</v>
      </c>
      <c r="E8">
        <v>0.94</v>
      </c>
    </row>
    <row r="9" spans="1:5" x14ac:dyDescent="0.25">
      <c r="A9" t="s">
        <v>10</v>
      </c>
      <c r="B9" t="s">
        <v>46</v>
      </c>
      <c r="C9">
        <v>1.388888889</v>
      </c>
      <c r="D9">
        <v>1.07</v>
      </c>
      <c r="E9">
        <v>1.02</v>
      </c>
    </row>
    <row r="10" spans="1:5" x14ac:dyDescent="0.25">
      <c r="A10" t="s">
        <v>10</v>
      </c>
      <c r="B10" t="s">
        <v>240</v>
      </c>
      <c r="C10">
        <v>1.388888889</v>
      </c>
      <c r="D10">
        <v>0.8</v>
      </c>
      <c r="E10">
        <v>0.76</v>
      </c>
    </row>
    <row r="11" spans="1:5" x14ac:dyDescent="0.25">
      <c r="A11" t="s">
        <v>10</v>
      </c>
      <c r="B11" t="s">
        <v>44</v>
      </c>
      <c r="C11">
        <v>1.388888889</v>
      </c>
      <c r="D11">
        <v>0.71</v>
      </c>
      <c r="E11">
        <v>0.76</v>
      </c>
    </row>
    <row r="12" spans="1:5" x14ac:dyDescent="0.25">
      <c r="A12" t="s">
        <v>10</v>
      </c>
      <c r="B12" t="s">
        <v>50</v>
      </c>
      <c r="C12">
        <v>1.388888889</v>
      </c>
      <c r="D12">
        <v>0.89</v>
      </c>
      <c r="E12">
        <v>0.94</v>
      </c>
    </row>
    <row r="13" spans="1:5" x14ac:dyDescent="0.25">
      <c r="A13" t="s">
        <v>10</v>
      </c>
      <c r="B13" t="s">
        <v>45</v>
      </c>
      <c r="C13">
        <v>1.388888889</v>
      </c>
      <c r="D13">
        <v>0.53</v>
      </c>
      <c r="E13">
        <v>1.2</v>
      </c>
    </row>
    <row r="14" spans="1:5" x14ac:dyDescent="0.25">
      <c r="A14" t="s">
        <v>10</v>
      </c>
      <c r="B14" t="s">
        <v>43</v>
      </c>
      <c r="C14">
        <v>1.388888889</v>
      </c>
      <c r="D14">
        <v>0.57999999999999996</v>
      </c>
      <c r="E14">
        <v>0.85</v>
      </c>
    </row>
    <row r="15" spans="1:5" x14ac:dyDescent="0.25">
      <c r="A15" t="s">
        <v>10</v>
      </c>
      <c r="B15" t="s">
        <v>247</v>
      </c>
      <c r="C15">
        <v>1.388888889</v>
      </c>
      <c r="D15">
        <v>1.25</v>
      </c>
      <c r="E15">
        <v>1.38</v>
      </c>
    </row>
    <row r="16" spans="1:5" x14ac:dyDescent="0.25">
      <c r="A16" t="s">
        <v>10</v>
      </c>
      <c r="B16" t="s">
        <v>246</v>
      </c>
      <c r="C16">
        <v>1.388888889</v>
      </c>
      <c r="D16">
        <v>0.76</v>
      </c>
      <c r="E16">
        <v>1.1599999999999999</v>
      </c>
    </row>
    <row r="17" spans="1:5" x14ac:dyDescent="0.25">
      <c r="A17" t="s">
        <v>10</v>
      </c>
      <c r="B17" t="s">
        <v>243</v>
      </c>
      <c r="C17">
        <v>1.388888889</v>
      </c>
      <c r="D17">
        <v>0.89</v>
      </c>
      <c r="E17">
        <v>0.85</v>
      </c>
    </row>
    <row r="18" spans="1:5" x14ac:dyDescent="0.25">
      <c r="A18" t="s">
        <v>10</v>
      </c>
      <c r="B18" t="s">
        <v>47</v>
      </c>
      <c r="C18">
        <v>1.388888889</v>
      </c>
      <c r="D18">
        <v>0.85</v>
      </c>
      <c r="E18">
        <v>1.29</v>
      </c>
    </row>
    <row r="19" spans="1:5" x14ac:dyDescent="0.25">
      <c r="A19" t="s">
        <v>10</v>
      </c>
      <c r="B19" t="s">
        <v>48</v>
      </c>
      <c r="C19">
        <v>1.388888889</v>
      </c>
      <c r="D19">
        <v>1.2</v>
      </c>
      <c r="E19">
        <v>1.02</v>
      </c>
    </row>
    <row r="20" spans="1:5" x14ac:dyDescent="0.25">
      <c r="A20" t="s">
        <v>13</v>
      </c>
      <c r="B20" t="s">
        <v>58</v>
      </c>
      <c r="C20">
        <v>1.4044444439999999</v>
      </c>
      <c r="D20">
        <v>0.62</v>
      </c>
      <c r="E20">
        <v>0.88</v>
      </c>
    </row>
    <row r="21" spans="1:5" x14ac:dyDescent="0.25">
      <c r="A21" t="s">
        <v>13</v>
      </c>
      <c r="B21" t="s">
        <v>248</v>
      </c>
      <c r="C21">
        <v>1.4044444439999999</v>
      </c>
      <c r="D21">
        <v>1.34</v>
      </c>
      <c r="E21">
        <v>0.82</v>
      </c>
    </row>
    <row r="22" spans="1:5" x14ac:dyDescent="0.25">
      <c r="A22" t="s">
        <v>13</v>
      </c>
      <c r="B22" t="s">
        <v>56</v>
      </c>
      <c r="C22">
        <v>1.4044444439999999</v>
      </c>
      <c r="D22">
        <v>0.52</v>
      </c>
      <c r="E22">
        <v>1.19</v>
      </c>
    </row>
    <row r="23" spans="1:5" x14ac:dyDescent="0.25">
      <c r="A23" t="s">
        <v>13</v>
      </c>
      <c r="B23" t="s">
        <v>51</v>
      </c>
      <c r="C23">
        <v>1.4044444439999999</v>
      </c>
      <c r="D23">
        <v>1.2</v>
      </c>
      <c r="E23">
        <v>1.01</v>
      </c>
    </row>
    <row r="24" spans="1:5" x14ac:dyDescent="0.25">
      <c r="A24" t="s">
        <v>13</v>
      </c>
      <c r="B24" t="s">
        <v>250</v>
      </c>
      <c r="C24">
        <v>1.4044444439999999</v>
      </c>
      <c r="D24">
        <v>1.25</v>
      </c>
      <c r="E24">
        <v>1.01</v>
      </c>
    </row>
    <row r="25" spans="1:5" x14ac:dyDescent="0.25">
      <c r="A25" t="s">
        <v>13</v>
      </c>
      <c r="B25" t="s">
        <v>53</v>
      </c>
      <c r="C25">
        <v>1.4044444439999999</v>
      </c>
      <c r="D25">
        <v>0.53</v>
      </c>
      <c r="E25">
        <v>1.1000000000000001</v>
      </c>
    </row>
    <row r="26" spans="1:5" x14ac:dyDescent="0.25">
      <c r="A26" t="s">
        <v>13</v>
      </c>
      <c r="B26" t="s">
        <v>249</v>
      </c>
      <c r="C26">
        <v>1.4044444439999999</v>
      </c>
      <c r="D26">
        <v>0.68</v>
      </c>
      <c r="E26">
        <v>0.99</v>
      </c>
    </row>
    <row r="27" spans="1:5" x14ac:dyDescent="0.25">
      <c r="A27" t="s">
        <v>13</v>
      </c>
      <c r="B27" t="s">
        <v>54</v>
      </c>
      <c r="C27">
        <v>1.4044444439999999</v>
      </c>
      <c r="D27">
        <v>0.72</v>
      </c>
      <c r="E27">
        <v>1.01</v>
      </c>
    </row>
    <row r="28" spans="1:5" x14ac:dyDescent="0.25">
      <c r="A28" t="s">
        <v>13</v>
      </c>
      <c r="B28" t="s">
        <v>55</v>
      </c>
      <c r="C28">
        <v>1.4044444439999999</v>
      </c>
      <c r="D28">
        <v>0.82</v>
      </c>
      <c r="E28">
        <v>1.25</v>
      </c>
    </row>
    <row r="29" spans="1:5" x14ac:dyDescent="0.25">
      <c r="A29" t="s">
        <v>13</v>
      </c>
      <c r="B29" t="s">
        <v>15</v>
      </c>
      <c r="C29">
        <v>1.4044444439999999</v>
      </c>
      <c r="D29">
        <v>0.93</v>
      </c>
      <c r="E29">
        <v>0.47</v>
      </c>
    </row>
    <row r="30" spans="1:5" x14ac:dyDescent="0.25">
      <c r="A30" t="s">
        <v>13</v>
      </c>
      <c r="B30" t="s">
        <v>52</v>
      </c>
      <c r="C30">
        <v>1.4044444439999999</v>
      </c>
      <c r="D30">
        <v>0.68</v>
      </c>
      <c r="E30">
        <v>1.25</v>
      </c>
    </row>
    <row r="31" spans="1:5" x14ac:dyDescent="0.25">
      <c r="A31" t="s">
        <v>13</v>
      </c>
      <c r="B31" t="s">
        <v>62</v>
      </c>
      <c r="C31">
        <v>1.4044444439999999</v>
      </c>
      <c r="D31">
        <v>1.0900000000000001</v>
      </c>
      <c r="E31">
        <v>1.25</v>
      </c>
    </row>
    <row r="32" spans="1:5" x14ac:dyDescent="0.25">
      <c r="A32" t="s">
        <v>13</v>
      </c>
      <c r="B32" t="s">
        <v>60</v>
      </c>
      <c r="C32">
        <v>1.4044444439999999</v>
      </c>
      <c r="D32">
        <v>1.1399999999999999</v>
      </c>
      <c r="E32">
        <v>0.56999999999999995</v>
      </c>
    </row>
    <row r="33" spans="1:5" x14ac:dyDescent="0.25">
      <c r="A33" t="s">
        <v>13</v>
      </c>
      <c r="B33" t="s">
        <v>251</v>
      </c>
      <c r="C33">
        <v>1.4044444439999999</v>
      </c>
      <c r="D33">
        <v>0.42</v>
      </c>
      <c r="E33">
        <v>2.08</v>
      </c>
    </row>
    <row r="34" spans="1:5" x14ac:dyDescent="0.25">
      <c r="A34" t="s">
        <v>13</v>
      </c>
      <c r="B34" t="s">
        <v>61</v>
      </c>
      <c r="C34">
        <v>1.4044444439999999</v>
      </c>
      <c r="D34">
        <v>1.25</v>
      </c>
      <c r="E34">
        <v>0.96</v>
      </c>
    </row>
    <row r="35" spans="1:5" x14ac:dyDescent="0.25">
      <c r="A35" t="s">
        <v>13</v>
      </c>
      <c r="B35" t="s">
        <v>14</v>
      </c>
      <c r="C35">
        <v>1.4044444439999999</v>
      </c>
      <c r="D35">
        <v>0.73</v>
      </c>
      <c r="E35">
        <v>0.68</v>
      </c>
    </row>
    <row r="36" spans="1:5" x14ac:dyDescent="0.25">
      <c r="A36" t="s">
        <v>13</v>
      </c>
      <c r="B36" t="s">
        <v>57</v>
      </c>
      <c r="C36">
        <v>1.4044444439999999</v>
      </c>
      <c r="D36">
        <v>0.86</v>
      </c>
      <c r="E36">
        <v>0.91</v>
      </c>
    </row>
    <row r="37" spans="1:5" x14ac:dyDescent="0.25">
      <c r="A37" t="s">
        <v>13</v>
      </c>
      <c r="B37" t="s">
        <v>59</v>
      </c>
      <c r="C37">
        <v>1.4044444439999999</v>
      </c>
      <c r="D37">
        <v>0.91</v>
      </c>
      <c r="E37">
        <v>0.62</v>
      </c>
    </row>
    <row r="38" spans="1:5" x14ac:dyDescent="0.25">
      <c r="A38" t="s">
        <v>16</v>
      </c>
      <c r="B38" t="s">
        <v>63</v>
      </c>
      <c r="C38">
        <v>1.261261261</v>
      </c>
      <c r="D38">
        <v>1.01</v>
      </c>
      <c r="E38">
        <v>0.85</v>
      </c>
    </row>
    <row r="39" spans="1:5" x14ac:dyDescent="0.25">
      <c r="A39" t="s">
        <v>16</v>
      </c>
      <c r="B39" t="s">
        <v>20</v>
      </c>
      <c r="C39">
        <v>1.261261261</v>
      </c>
      <c r="D39">
        <v>0.37</v>
      </c>
      <c r="E39">
        <v>1.33</v>
      </c>
    </row>
    <row r="40" spans="1:5" x14ac:dyDescent="0.25">
      <c r="A40" t="s">
        <v>16</v>
      </c>
      <c r="B40" t="s">
        <v>253</v>
      </c>
      <c r="C40">
        <v>1.261261261</v>
      </c>
      <c r="D40">
        <v>1.22</v>
      </c>
      <c r="E40">
        <v>1.38</v>
      </c>
    </row>
    <row r="41" spans="1:5" x14ac:dyDescent="0.25">
      <c r="A41" t="s">
        <v>16</v>
      </c>
      <c r="B41" t="s">
        <v>65</v>
      </c>
      <c r="C41">
        <v>1.261261261</v>
      </c>
      <c r="D41">
        <v>0.59</v>
      </c>
      <c r="E41">
        <v>1.03</v>
      </c>
    </row>
    <row r="42" spans="1:5" x14ac:dyDescent="0.25">
      <c r="A42" t="s">
        <v>16</v>
      </c>
      <c r="B42" t="s">
        <v>66</v>
      </c>
      <c r="C42">
        <v>1.261261261</v>
      </c>
      <c r="D42">
        <v>0.74</v>
      </c>
      <c r="E42">
        <v>0.98</v>
      </c>
    </row>
    <row r="43" spans="1:5" x14ac:dyDescent="0.25">
      <c r="A43" t="s">
        <v>16</v>
      </c>
      <c r="B43" t="s">
        <v>17</v>
      </c>
      <c r="C43">
        <v>1.261261261</v>
      </c>
      <c r="D43">
        <v>1.32</v>
      </c>
      <c r="E43">
        <v>0.74</v>
      </c>
    </row>
    <row r="44" spans="1:5" x14ac:dyDescent="0.25">
      <c r="A44" t="s">
        <v>16</v>
      </c>
      <c r="B44" t="s">
        <v>322</v>
      </c>
      <c r="C44">
        <v>1.261261261</v>
      </c>
      <c r="D44">
        <v>1.18</v>
      </c>
      <c r="E44">
        <v>0.93</v>
      </c>
    </row>
    <row r="45" spans="1:5" x14ac:dyDescent="0.25">
      <c r="A45" t="s">
        <v>16</v>
      </c>
      <c r="B45" t="s">
        <v>67</v>
      </c>
      <c r="C45">
        <v>1.261261261</v>
      </c>
      <c r="D45">
        <v>0.79</v>
      </c>
      <c r="E45">
        <v>0.93</v>
      </c>
    </row>
    <row r="46" spans="1:5" x14ac:dyDescent="0.25">
      <c r="A46" t="s">
        <v>16</v>
      </c>
      <c r="B46" t="s">
        <v>252</v>
      </c>
      <c r="C46">
        <v>1.261261261</v>
      </c>
      <c r="D46">
        <v>0.69</v>
      </c>
      <c r="E46">
        <v>1.17</v>
      </c>
    </row>
    <row r="47" spans="1:5" x14ac:dyDescent="0.25">
      <c r="A47" t="s">
        <v>16</v>
      </c>
      <c r="B47" t="s">
        <v>254</v>
      </c>
      <c r="C47">
        <v>1.261261261</v>
      </c>
      <c r="D47">
        <v>1.01</v>
      </c>
      <c r="E47">
        <v>0.43</v>
      </c>
    </row>
    <row r="48" spans="1:5" x14ac:dyDescent="0.25">
      <c r="A48" t="s">
        <v>16</v>
      </c>
      <c r="B48" t="s">
        <v>255</v>
      </c>
      <c r="C48">
        <v>1.261261261</v>
      </c>
      <c r="D48">
        <v>1.22</v>
      </c>
      <c r="E48">
        <v>0.9</v>
      </c>
    </row>
    <row r="49" spans="1:5" x14ac:dyDescent="0.25">
      <c r="A49" t="s">
        <v>16</v>
      </c>
      <c r="B49" t="s">
        <v>64</v>
      </c>
      <c r="C49">
        <v>1.261261261</v>
      </c>
      <c r="D49">
        <v>0.85</v>
      </c>
      <c r="E49">
        <v>1.01</v>
      </c>
    </row>
    <row r="50" spans="1:5" x14ac:dyDescent="0.25">
      <c r="A50" t="s">
        <v>16</v>
      </c>
      <c r="B50" t="s">
        <v>323</v>
      </c>
      <c r="C50">
        <v>1.261261261</v>
      </c>
      <c r="D50">
        <v>0.59</v>
      </c>
      <c r="E50">
        <v>0.93</v>
      </c>
    </row>
    <row r="51" spans="1:5" x14ac:dyDescent="0.25">
      <c r="A51" t="s">
        <v>16</v>
      </c>
      <c r="B51" t="s">
        <v>18</v>
      </c>
      <c r="C51">
        <v>1.261261261</v>
      </c>
      <c r="D51">
        <v>0.54</v>
      </c>
      <c r="E51">
        <v>0.64</v>
      </c>
    </row>
    <row r="52" spans="1:5" x14ac:dyDescent="0.25">
      <c r="A52" t="s">
        <v>16</v>
      </c>
      <c r="B52" t="s">
        <v>256</v>
      </c>
      <c r="C52">
        <v>1.261261261</v>
      </c>
      <c r="D52">
        <v>0.46</v>
      </c>
      <c r="E52">
        <v>0.87</v>
      </c>
    </row>
    <row r="53" spans="1:5" x14ac:dyDescent="0.25">
      <c r="A53" t="s">
        <v>16</v>
      </c>
      <c r="B53" t="s">
        <v>257</v>
      </c>
      <c r="C53">
        <v>1.261261261</v>
      </c>
      <c r="D53">
        <v>0.43</v>
      </c>
      <c r="E53">
        <v>1.44</v>
      </c>
    </row>
    <row r="54" spans="1:5" x14ac:dyDescent="0.25">
      <c r="A54" t="s">
        <v>16</v>
      </c>
      <c r="B54" t="s">
        <v>68</v>
      </c>
      <c r="C54">
        <v>1.261261261</v>
      </c>
      <c r="D54">
        <v>0.96</v>
      </c>
      <c r="E54">
        <v>1.06</v>
      </c>
    </row>
    <row r="55" spans="1:5" x14ac:dyDescent="0.25">
      <c r="A55" t="s">
        <v>16</v>
      </c>
      <c r="B55" t="s">
        <v>19</v>
      </c>
      <c r="C55">
        <v>1.261261261</v>
      </c>
      <c r="D55">
        <v>0.48</v>
      </c>
      <c r="E55">
        <v>1.44</v>
      </c>
    </row>
    <row r="56" spans="1:5" x14ac:dyDescent="0.25">
      <c r="A56" t="s">
        <v>69</v>
      </c>
      <c r="B56" t="s">
        <v>324</v>
      </c>
      <c r="C56">
        <v>1.2832167830000001</v>
      </c>
      <c r="D56">
        <v>1.03</v>
      </c>
      <c r="E56">
        <v>0.76</v>
      </c>
    </row>
    <row r="57" spans="1:5" x14ac:dyDescent="0.25">
      <c r="A57" t="s">
        <v>69</v>
      </c>
      <c r="B57" t="s">
        <v>351</v>
      </c>
      <c r="C57">
        <v>1.2832167830000001</v>
      </c>
      <c r="D57">
        <v>0.96</v>
      </c>
      <c r="E57">
        <v>0.61</v>
      </c>
    </row>
    <row r="58" spans="1:5" x14ac:dyDescent="0.25">
      <c r="A58" t="s">
        <v>69</v>
      </c>
      <c r="B58" t="s">
        <v>73</v>
      </c>
      <c r="C58">
        <v>1.2832167830000001</v>
      </c>
      <c r="D58">
        <v>0.86</v>
      </c>
      <c r="E58">
        <v>0.92</v>
      </c>
    </row>
    <row r="59" spans="1:5" x14ac:dyDescent="0.25">
      <c r="A59" t="s">
        <v>69</v>
      </c>
      <c r="B59" t="s">
        <v>75</v>
      </c>
      <c r="C59">
        <v>1.2832167830000001</v>
      </c>
      <c r="D59">
        <v>0.54</v>
      </c>
      <c r="E59">
        <v>1.1299999999999999</v>
      </c>
    </row>
    <row r="60" spans="1:5" x14ac:dyDescent="0.25">
      <c r="A60" t="s">
        <v>69</v>
      </c>
      <c r="B60" t="s">
        <v>77</v>
      </c>
      <c r="C60">
        <v>1.2832167830000001</v>
      </c>
      <c r="D60">
        <v>0.96</v>
      </c>
      <c r="E60">
        <v>0.71</v>
      </c>
    </row>
    <row r="61" spans="1:5" x14ac:dyDescent="0.25">
      <c r="A61" t="s">
        <v>69</v>
      </c>
      <c r="B61" t="s">
        <v>263</v>
      </c>
      <c r="C61">
        <v>1.2832167830000001</v>
      </c>
      <c r="D61">
        <v>0.86</v>
      </c>
      <c r="E61">
        <v>1.41</v>
      </c>
    </row>
    <row r="62" spans="1:5" x14ac:dyDescent="0.25">
      <c r="A62" t="s">
        <v>69</v>
      </c>
      <c r="B62" t="s">
        <v>381</v>
      </c>
      <c r="C62">
        <v>1.2832167830000001</v>
      </c>
      <c r="D62">
        <v>1.1299999999999999</v>
      </c>
      <c r="E62">
        <v>0.81</v>
      </c>
    </row>
    <row r="63" spans="1:5" x14ac:dyDescent="0.25">
      <c r="A63" t="s">
        <v>69</v>
      </c>
      <c r="B63" t="s">
        <v>76</v>
      </c>
      <c r="C63">
        <v>1.2832167830000001</v>
      </c>
      <c r="D63">
        <v>0.76</v>
      </c>
      <c r="E63">
        <v>0.81</v>
      </c>
    </row>
    <row r="64" spans="1:5" x14ac:dyDescent="0.25">
      <c r="A64" t="s">
        <v>69</v>
      </c>
      <c r="B64" t="s">
        <v>72</v>
      </c>
      <c r="C64">
        <v>1.2832167830000001</v>
      </c>
      <c r="D64">
        <v>1.3</v>
      </c>
      <c r="E64">
        <v>1.57</v>
      </c>
    </row>
    <row r="65" spans="1:5" x14ac:dyDescent="0.25">
      <c r="A65" t="s">
        <v>69</v>
      </c>
      <c r="B65" t="s">
        <v>78</v>
      </c>
      <c r="C65">
        <v>1.2832167830000001</v>
      </c>
      <c r="D65">
        <v>1.41</v>
      </c>
      <c r="E65">
        <v>0.66</v>
      </c>
    </row>
    <row r="66" spans="1:5" x14ac:dyDescent="0.25">
      <c r="A66" t="s">
        <v>69</v>
      </c>
      <c r="B66" t="s">
        <v>260</v>
      </c>
      <c r="C66">
        <v>1.2832167830000001</v>
      </c>
      <c r="D66">
        <v>1.41</v>
      </c>
      <c r="E66">
        <v>0.97</v>
      </c>
    </row>
    <row r="67" spans="1:5" x14ac:dyDescent="0.25">
      <c r="A67" t="s">
        <v>69</v>
      </c>
      <c r="B67" t="s">
        <v>262</v>
      </c>
      <c r="C67">
        <v>1.2832167830000001</v>
      </c>
      <c r="D67">
        <v>1.51</v>
      </c>
      <c r="E67">
        <v>0.43</v>
      </c>
    </row>
    <row r="68" spans="1:5" x14ac:dyDescent="0.25">
      <c r="A68" t="s">
        <v>69</v>
      </c>
      <c r="B68" t="s">
        <v>261</v>
      </c>
      <c r="C68">
        <v>1.2832167830000001</v>
      </c>
      <c r="D68">
        <v>1.36</v>
      </c>
      <c r="E68">
        <v>0.66</v>
      </c>
    </row>
    <row r="69" spans="1:5" x14ac:dyDescent="0.25">
      <c r="A69" t="s">
        <v>69</v>
      </c>
      <c r="B69" t="s">
        <v>325</v>
      </c>
      <c r="C69">
        <v>1.2832167830000001</v>
      </c>
      <c r="D69">
        <v>0.59</v>
      </c>
      <c r="E69">
        <v>1.19</v>
      </c>
    </row>
    <row r="70" spans="1:5" x14ac:dyDescent="0.25">
      <c r="A70" t="s">
        <v>69</v>
      </c>
      <c r="B70" t="s">
        <v>258</v>
      </c>
      <c r="C70">
        <v>1.2832167830000001</v>
      </c>
      <c r="D70">
        <v>0.32</v>
      </c>
      <c r="E70">
        <v>1.51</v>
      </c>
    </row>
    <row r="71" spans="1:5" x14ac:dyDescent="0.25">
      <c r="A71" t="s">
        <v>69</v>
      </c>
      <c r="B71" t="s">
        <v>79</v>
      </c>
      <c r="C71">
        <v>1.2832167830000001</v>
      </c>
      <c r="D71">
        <v>0.91</v>
      </c>
      <c r="E71">
        <v>1.66</v>
      </c>
    </row>
    <row r="72" spans="1:5" x14ac:dyDescent="0.25">
      <c r="A72" t="s">
        <v>69</v>
      </c>
      <c r="B72" t="s">
        <v>259</v>
      </c>
      <c r="C72">
        <v>1.2832167830000001</v>
      </c>
      <c r="D72">
        <v>1.19</v>
      </c>
      <c r="E72">
        <v>0.86</v>
      </c>
    </row>
    <row r="73" spans="1:5" x14ac:dyDescent="0.25">
      <c r="A73" t="s">
        <v>69</v>
      </c>
      <c r="B73" t="s">
        <v>71</v>
      </c>
      <c r="C73">
        <v>1.2832167830000001</v>
      </c>
      <c r="D73">
        <v>0.59</v>
      </c>
      <c r="E73">
        <v>1.3</v>
      </c>
    </row>
    <row r="74" spans="1:5" x14ac:dyDescent="0.25">
      <c r="A74" t="s">
        <v>69</v>
      </c>
      <c r="B74" t="s">
        <v>74</v>
      </c>
      <c r="C74">
        <v>1.2832167830000001</v>
      </c>
      <c r="D74">
        <v>1.03</v>
      </c>
      <c r="E74">
        <v>0.92</v>
      </c>
    </row>
    <row r="75" spans="1:5" x14ac:dyDescent="0.25">
      <c r="A75" t="s">
        <v>69</v>
      </c>
      <c r="B75" t="s">
        <v>70</v>
      </c>
      <c r="C75">
        <v>1.2832167830000001</v>
      </c>
      <c r="D75">
        <v>0.66</v>
      </c>
      <c r="E75">
        <v>1.1599999999999999</v>
      </c>
    </row>
    <row r="76" spans="1:5" x14ac:dyDescent="0.25">
      <c r="A76" t="s">
        <v>80</v>
      </c>
      <c r="B76" t="s">
        <v>97</v>
      </c>
      <c r="C76">
        <v>1.0296127559999999</v>
      </c>
      <c r="D76">
        <v>1.08</v>
      </c>
      <c r="E76">
        <v>0.99</v>
      </c>
    </row>
    <row r="77" spans="1:5" x14ac:dyDescent="0.25">
      <c r="A77" t="s">
        <v>80</v>
      </c>
      <c r="B77" t="s">
        <v>82</v>
      </c>
      <c r="C77">
        <v>1.0296127559999999</v>
      </c>
      <c r="D77">
        <v>0.64</v>
      </c>
      <c r="E77">
        <v>0.68</v>
      </c>
    </row>
    <row r="78" spans="1:5" x14ac:dyDescent="0.25">
      <c r="A78" t="s">
        <v>80</v>
      </c>
      <c r="B78" t="s">
        <v>83</v>
      </c>
      <c r="C78">
        <v>1.0296127559999999</v>
      </c>
      <c r="D78">
        <v>1.0900000000000001</v>
      </c>
      <c r="E78">
        <v>0.91</v>
      </c>
    </row>
    <row r="79" spans="1:5" x14ac:dyDescent="0.25">
      <c r="A79" t="s">
        <v>80</v>
      </c>
      <c r="B79" t="s">
        <v>85</v>
      </c>
      <c r="C79">
        <v>1.0296127559999999</v>
      </c>
      <c r="D79">
        <v>1</v>
      </c>
      <c r="E79">
        <v>0.82</v>
      </c>
    </row>
    <row r="80" spans="1:5" x14ac:dyDescent="0.25">
      <c r="A80" t="s">
        <v>80</v>
      </c>
      <c r="B80" t="s">
        <v>359</v>
      </c>
      <c r="C80">
        <v>1.0296127559999999</v>
      </c>
      <c r="D80">
        <v>1.3</v>
      </c>
      <c r="E80">
        <v>0.86</v>
      </c>
    </row>
    <row r="81" spans="1:5" x14ac:dyDescent="0.25">
      <c r="A81" t="s">
        <v>80</v>
      </c>
      <c r="B81" t="s">
        <v>87</v>
      </c>
      <c r="C81">
        <v>1.0296127559999999</v>
      </c>
      <c r="D81">
        <v>1.04</v>
      </c>
      <c r="E81">
        <v>1.21</v>
      </c>
    </row>
    <row r="82" spans="1:5" x14ac:dyDescent="0.25">
      <c r="A82" t="s">
        <v>80</v>
      </c>
      <c r="B82" t="s">
        <v>89</v>
      </c>
      <c r="C82">
        <v>1.0296127559999999</v>
      </c>
      <c r="D82">
        <v>1</v>
      </c>
      <c r="E82">
        <v>0.73</v>
      </c>
    </row>
    <row r="83" spans="1:5" x14ac:dyDescent="0.25">
      <c r="A83" t="s">
        <v>80</v>
      </c>
      <c r="B83" t="s">
        <v>369</v>
      </c>
      <c r="C83">
        <v>1.0296127559999999</v>
      </c>
      <c r="D83">
        <v>0.59</v>
      </c>
      <c r="E83">
        <v>1.32</v>
      </c>
    </row>
    <row r="84" spans="1:5" x14ac:dyDescent="0.25">
      <c r="A84" t="s">
        <v>80</v>
      </c>
      <c r="B84" t="s">
        <v>91</v>
      </c>
      <c r="C84">
        <v>1.0296127559999999</v>
      </c>
      <c r="D84">
        <v>0.59</v>
      </c>
      <c r="E84">
        <v>0.96</v>
      </c>
    </row>
    <row r="85" spans="1:5" x14ac:dyDescent="0.25">
      <c r="A85" t="s">
        <v>80</v>
      </c>
      <c r="B85" t="s">
        <v>96</v>
      </c>
      <c r="C85">
        <v>1.0296127559999999</v>
      </c>
      <c r="D85">
        <v>0.69</v>
      </c>
      <c r="E85">
        <v>1.47</v>
      </c>
    </row>
    <row r="86" spans="1:5" x14ac:dyDescent="0.25">
      <c r="A86" t="s">
        <v>80</v>
      </c>
      <c r="B86" t="s">
        <v>86</v>
      </c>
      <c r="C86">
        <v>1.0296127559999999</v>
      </c>
      <c r="D86">
        <v>0.36</v>
      </c>
      <c r="E86">
        <v>0.96</v>
      </c>
    </row>
    <row r="87" spans="1:5" x14ac:dyDescent="0.25">
      <c r="A87" t="s">
        <v>80</v>
      </c>
      <c r="B87" t="s">
        <v>81</v>
      </c>
      <c r="C87">
        <v>1.0296127559999999</v>
      </c>
      <c r="D87">
        <v>0.96</v>
      </c>
      <c r="E87">
        <v>0.91</v>
      </c>
    </row>
    <row r="88" spans="1:5" x14ac:dyDescent="0.25">
      <c r="A88" t="s">
        <v>80</v>
      </c>
      <c r="B88" t="s">
        <v>94</v>
      </c>
      <c r="C88">
        <v>1.0296127559999999</v>
      </c>
      <c r="D88">
        <v>0.86</v>
      </c>
      <c r="E88">
        <v>0.86</v>
      </c>
    </row>
    <row r="89" spans="1:5" x14ac:dyDescent="0.25">
      <c r="A89" t="s">
        <v>80</v>
      </c>
      <c r="B89" t="s">
        <v>90</v>
      </c>
      <c r="C89">
        <v>1.0296127559999999</v>
      </c>
      <c r="D89">
        <v>1.25</v>
      </c>
      <c r="E89">
        <v>0.73</v>
      </c>
    </row>
    <row r="90" spans="1:5" x14ac:dyDescent="0.25">
      <c r="A90" t="s">
        <v>80</v>
      </c>
      <c r="B90" t="s">
        <v>93</v>
      </c>
      <c r="C90">
        <v>1.0296127559999999</v>
      </c>
      <c r="D90">
        <v>0.59</v>
      </c>
      <c r="E90">
        <v>0.87</v>
      </c>
    </row>
    <row r="91" spans="1:5" x14ac:dyDescent="0.25">
      <c r="A91" t="s">
        <v>80</v>
      </c>
      <c r="B91" t="s">
        <v>88</v>
      </c>
      <c r="C91">
        <v>1.0296127559999999</v>
      </c>
      <c r="D91">
        <v>1.04</v>
      </c>
      <c r="E91">
        <v>1.34</v>
      </c>
    </row>
    <row r="92" spans="1:5" x14ac:dyDescent="0.25">
      <c r="A92" t="s">
        <v>80</v>
      </c>
      <c r="B92" t="s">
        <v>410</v>
      </c>
      <c r="C92">
        <v>1.0296127559999999</v>
      </c>
      <c r="D92">
        <v>0.82</v>
      </c>
      <c r="E92">
        <v>0.97</v>
      </c>
    </row>
    <row r="93" spans="1:5" x14ac:dyDescent="0.25">
      <c r="A93" t="s">
        <v>80</v>
      </c>
      <c r="B93" t="s">
        <v>412</v>
      </c>
      <c r="C93">
        <v>1.0296127559999999</v>
      </c>
      <c r="D93">
        <v>0.99</v>
      </c>
      <c r="E93">
        <v>0.86</v>
      </c>
    </row>
    <row r="94" spans="1:5" x14ac:dyDescent="0.25">
      <c r="A94" t="s">
        <v>80</v>
      </c>
      <c r="B94" t="s">
        <v>92</v>
      </c>
      <c r="C94">
        <v>1.0296127559999999</v>
      </c>
      <c r="D94">
        <v>0.77</v>
      </c>
      <c r="E94">
        <v>1.08</v>
      </c>
    </row>
    <row r="95" spans="1:5" x14ac:dyDescent="0.25">
      <c r="A95" t="s">
        <v>80</v>
      </c>
      <c r="B95" t="s">
        <v>416</v>
      </c>
      <c r="C95">
        <v>1.0296127559999999</v>
      </c>
      <c r="D95">
        <v>0.5</v>
      </c>
      <c r="E95">
        <v>1.46</v>
      </c>
    </row>
    <row r="96" spans="1:5" x14ac:dyDescent="0.25">
      <c r="A96" t="s">
        <v>80</v>
      </c>
      <c r="B96" t="s">
        <v>84</v>
      </c>
      <c r="C96">
        <v>1.0296127559999999</v>
      </c>
      <c r="D96">
        <v>0.69</v>
      </c>
      <c r="E96">
        <v>0.91</v>
      </c>
    </row>
    <row r="97" spans="1:5" x14ac:dyDescent="0.25">
      <c r="A97" t="s">
        <v>80</v>
      </c>
      <c r="B97" t="s">
        <v>98</v>
      </c>
      <c r="C97">
        <v>1.0296127559999999</v>
      </c>
      <c r="D97">
        <v>1</v>
      </c>
      <c r="E97">
        <v>0.82</v>
      </c>
    </row>
    <row r="98" spans="1:5" x14ac:dyDescent="0.25">
      <c r="A98" t="s">
        <v>80</v>
      </c>
      <c r="B98" t="s">
        <v>95</v>
      </c>
      <c r="C98">
        <v>1.0296127559999999</v>
      </c>
      <c r="D98">
        <v>0.73</v>
      </c>
      <c r="E98">
        <v>0.6</v>
      </c>
    </row>
    <row r="99" spans="1:5" x14ac:dyDescent="0.25">
      <c r="A99" t="s">
        <v>80</v>
      </c>
      <c r="B99" t="s">
        <v>435</v>
      </c>
      <c r="C99">
        <v>1.0296127559999999</v>
      </c>
      <c r="D99">
        <v>0.59</v>
      </c>
      <c r="E99">
        <v>1.69</v>
      </c>
    </row>
    <row r="100" spans="1:5" x14ac:dyDescent="0.25">
      <c r="A100" t="s">
        <v>99</v>
      </c>
      <c r="B100" t="s">
        <v>100</v>
      </c>
      <c r="C100">
        <v>1.2626506019999999</v>
      </c>
      <c r="D100">
        <v>0.67</v>
      </c>
      <c r="E100">
        <v>1.1499999999999999</v>
      </c>
    </row>
    <row r="101" spans="1:5" x14ac:dyDescent="0.25">
      <c r="A101" t="s">
        <v>99</v>
      </c>
      <c r="B101" t="s">
        <v>102</v>
      </c>
      <c r="C101">
        <v>1.2626506019999999</v>
      </c>
      <c r="D101">
        <v>1.1000000000000001</v>
      </c>
      <c r="E101">
        <v>1.24</v>
      </c>
    </row>
    <row r="102" spans="1:5" x14ac:dyDescent="0.25">
      <c r="A102" t="s">
        <v>99</v>
      </c>
      <c r="B102" t="s">
        <v>111</v>
      </c>
      <c r="C102">
        <v>1.2626506019999999</v>
      </c>
      <c r="D102">
        <v>0.88</v>
      </c>
      <c r="E102">
        <v>0.71</v>
      </c>
    </row>
    <row r="103" spans="1:5" x14ac:dyDescent="0.25">
      <c r="A103" t="s">
        <v>99</v>
      </c>
      <c r="B103" t="s">
        <v>104</v>
      </c>
      <c r="C103">
        <v>1.2626506019999999</v>
      </c>
      <c r="D103">
        <v>0.63</v>
      </c>
      <c r="E103">
        <v>1.29</v>
      </c>
    </row>
    <row r="104" spans="1:5" x14ac:dyDescent="0.25">
      <c r="A104" t="s">
        <v>99</v>
      </c>
      <c r="B104" t="s">
        <v>106</v>
      </c>
      <c r="C104">
        <v>1.2626506019999999</v>
      </c>
      <c r="D104">
        <v>0.96</v>
      </c>
      <c r="E104">
        <v>1.04</v>
      </c>
    </row>
    <row r="105" spans="1:5" x14ac:dyDescent="0.25">
      <c r="A105" t="s">
        <v>99</v>
      </c>
      <c r="B105" t="s">
        <v>105</v>
      </c>
      <c r="C105">
        <v>1.2626506019999999</v>
      </c>
      <c r="D105">
        <v>0.92</v>
      </c>
      <c r="E105">
        <v>0.63</v>
      </c>
    </row>
    <row r="106" spans="1:5" x14ac:dyDescent="0.25">
      <c r="A106" t="s">
        <v>99</v>
      </c>
      <c r="B106" t="s">
        <v>117</v>
      </c>
      <c r="C106">
        <v>1.2626506019999999</v>
      </c>
      <c r="D106">
        <v>0.71</v>
      </c>
      <c r="E106">
        <v>1.19</v>
      </c>
    </row>
    <row r="107" spans="1:5" x14ac:dyDescent="0.25">
      <c r="A107" t="s">
        <v>99</v>
      </c>
      <c r="B107" t="s">
        <v>121</v>
      </c>
      <c r="C107">
        <v>1.2626506019999999</v>
      </c>
      <c r="D107">
        <v>0.95</v>
      </c>
      <c r="E107">
        <v>1.1499999999999999</v>
      </c>
    </row>
    <row r="108" spans="1:5" x14ac:dyDescent="0.25">
      <c r="A108" t="s">
        <v>99</v>
      </c>
      <c r="B108" t="s">
        <v>108</v>
      </c>
      <c r="C108">
        <v>1.2626506019999999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1.2626506019999999</v>
      </c>
      <c r="D109">
        <v>1.08</v>
      </c>
      <c r="E109">
        <v>0.88</v>
      </c>
    </row>
    <row r="110" spans="1:5" x14ac:dyDescent="0.25">
      <c r="A110" t="s">
        <v>99</v>
      </c>
      <c r="B110" t="s">
        <v>110</v>
      </c>
      <c r="C110">
        <v>1.2626506019999999</v>
      </c>
      <c r="D110">
        <v>1.67</v>
      </c>
      <c r="E110">
        <v>0.83</v>
      </c>
    </row>
    <row r="111" spans="1:5" x14ac:dyDescent="0.25">
      <c r="A111" t="s">
        <v>99</v>
      </c>
      <c r="B111" t="s">
        <v>107</v>
      </c>
      <c r="C111">
        <v>1.2626506019999999</v>
      </c>
      <c r="D111">
        <v>0.9</v>
      </c>
      <c r="E111">
        <v>0.95</v>
      </c>
    </row>
    <row r="112" spans="1:5" x14ac:dyDescent="0.25">
      <c r="A112" t="s">
        <v>99</v>
      </c>
      <c r="B112" t="s">
        <v>395</v>
      </c>
      <c r="C112">
        <v>1.2626506019999999</v>
      </c>
      <c r="D112">
        <v>1.17</v>
      </c>
      <c r="E112">
        <v>0.52</v>
      </c>
    </row>
    <row r="113" spans="1:5" x14ac:dyDescent="0.25">
      <c r="A113" t="s">
        <v>99</v>
      </c>
      <c r="B113" t="s">
        <v>115</v>
      </c>
      <c r="C113">
        <v>1.2626506019999999</v>
      </c>
      <c r="D113">
        <v>0.96</v>
      </c>
      <c r="E113">
        <v>1.17</v>
      </c>
    </row>
    <row r="114" spans="1:5" x14ac:dyDescent="0.25">
      <c r="A114" t="s">
        <v>99</v>
      </c>
      <c r="B114" t="s">
        <v>112</v>
      </c>
      <c r="C114">
        <v>1.2626506019999999</v>
      </c>
      <c r="D114">
        <v>0.71</v>
      </c>
      <c r="E114">
        <v>1.29</v>
      </c>
    </row>
    <row r="115" spans="1:5" x14ac:dyDescent="0.25">
      <c r="A115" t="s">
        <v>99</v>
      </c>
      <c r="B115" t="s">
        <v>113</v>
      </c>
      <c r="C115">
        <v>1.2626506019999999</v>
      </c>
      <c r="D115">
        <v>1.1299999999999999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1.2626506019999999</v>
      </c>
      <c r="D116">
        <v>0.79</v>
      </c>
      <c r="E116">
        <v>0.75</v>
      </c>
    </row>
    <row r="117" spans="1:5" x14ac:dyDescent="0.25">
      <c r="A117" t="s">
        <v>99</v>
      </c>
      <c r="B117" t="s">
        <v>116</v>
      </c>
      <c r="C117">
        <v>1.2626506019999999</v>
      </c>
      <c r="D117">
        <v>0.75</v>
      </c>
      <c r="E117">
        <v>1.29</v>
      </c>
    </row>
    <row r="118" spans="1:5" x14ac:dyDescent="0.25">
      <c r="A118" t="s">
        <v>99</v>
      </c>
      <c r="B118" t="s">
        <v>109</v>
      </c>
      <c r="C118">
        <v>1.2626506019999999</v>
      </c>
      <c r="D118">
        <v>1.22</v>
      </c>
      <c r="E118">
        <v>0.84</v>
      </c>
    </row>
    <row r="119" spans="1:5" x14ac:dyDescent="0.25">
      <c r="A119" t="s">
        <v>99</v>
      </c>
      <c r="B119" t="s">
        <v>118</v>
      </c>
      <c r="C119">
        <v>1.2626506019999999</v>
      </c>
      <c r="D119">
        <v>1.08</v>
      </c>
      <c r="E119">
        <v>1.21</v>
      </c>
    </row>
    <row r="120" spans="1:5" x14ac:dyDescent="0.25">
      <c r="A120" t="s">
        <v>99</v>
      </c>
      <c r="B120" t="s">
        <v>417</v>
      </c>
      <c r="C120">
        <v>1.2626506019999999</v>
      </c>
      <c r="D120">
        <v>0.71</v>
      </c>
      <c r="E120">
        <v>0.75</v>
      </c>
    </row>
    <row r="121" spans="1:5" x14ac:dyDescent="0.25">
      <c r="A121" t="s">
        <v>99</v>
      </c>
      <c r="B121" t="s">
        <v>101</v>
      </c>
      <c r="C121">
        <v>1.2626506019999999</v>
      </c>
      <c r="D121">
        <v>1.32</v>
      </c>
      <c r="E121">
        <v>0.44</v>
      </c>
    </row>
    <row r="122" spans="1:5" x14ac:dyDescent="0.25">
      <c r="A122" t="s">
        <v>99</v>
      </c>
      <c r="B122" t="s">
        <v>120</v>
      </c>
      <c r="C122">
        <v>1.2626506019999999</v>
      </c>
      <c r="D122">
        <v>0.94</v>
      </c>
      <c r="E122">
        <v>1.64</v>
      </c>
    </row>
    <row r="123" spans="1:5" x14ac:dyDescent="0.25">
      <c r="A123" t="s">
        <v>99</v>
      </c>
      <c r="B123" t="s">
        <v>119</v>
      </c>
      <c r="C123">
        <v>1.2626506019999999</v>
      </c>
      <c r="D123">
        <v>0.83</v>
      </c>
      <c r="E123">
        <v>1.08</v>
      </c>
    </row>
    <row r="124" spans="1:5" x14ac:dyDescent="0.25">
      <c r="A124" t="s">
        <v>122</v>
      </c>
      <c r="B124" t="s">
        <v>123</v>
      </c>
      <c r="C124">
        <v>1.1234866830000001</v>
      </c>
      <c r="D124">
        <v>0.73</v>
      </c>
      <c r="E124">
        <v>0.92</v>
      </c>
    </row>
    <row r="125" spans="1:5" x14ac:dyDescent="0.25">
      <c r="A125" t="s">
        <v>122</v>
      </c>
      <c r="B125" t="s">
        <v>125</v>
      </c>
      <c r="C125">
        <v>1.1234866830000001</v>
      </c>
      <c r="D125">
        <v>1.1000000000000001</v>
      </c>
      <c r="E125">
        <v>1.05</v>
      </c>
    </row>
    <row r="126" spans="1:5" x14ac:dyDescent="0.25">
      <c r="A126" t="s">
        <v>122</v>
      </c>
      <c r="B126" t="s">
        <v>127</v>
      </c>
      <c r="C126">
        <v>1.1234866830000001</v>
      </c>
      <c r="D126">
        <v>0.96</v>
      </c>
      <c r="E126">
        <v>1.1000000000000001</v>
      </c>
    </row>
    <row r="127" spans="1:5" x14ac:dyDescent="0.25">
      <c r="A127" t="s">
        <v>122</v>
      </c>
      <c r="B127" t="s">
        <v>130</v>
      </c>
      <c r="C127">
        <v>1.1234866830000001</v>
      </c>
      <c r="D127">
        <v>1.34</v>
      </c>
      <c r="E127">
        <v>0.86</v>
      </c>
    </row>
    <row r="128" spans="1:5" x14ac:dyDescent="0.25">
      <c r="A128" t="s">
        <v>122</v>
      </c>
      <c r="B128" t="s">
        <v>362</v>
      </c>
      <c r="C128">
        <v>1.1234866830000001</v>
      </c>
      <c r="D128">
        <v>0.63</v>
      </c>
      <c r="E128">
        <v>0.83</v>
      </c>
    </row>
    <row r="129" spans="1:5" x14ac:dyDescent="0.25">
      <c r="A129" t="s">
        <v>122</v>
      </c>
      <c r="B129" t="s">
        <v>126</v>
      </c>
      <c r="C129">
        <v>1.1234866830000001</v>
      </c>
      <c r="D129">
        <v>0.95</v>
      </c>
      <c r="E129">
        <v>0.6</v>
      </c>
    </row>
    <row r="130" spans="1:5" x14ac:dyDescent="0.25">
      <c r="A130" t="s">
        <v>122</v>
      </c>
      <c r="B130" t="s">
        <v>129</v>
      </c>
      <c r="C130">
        <v>1.1234866830000001</v>
      </c>
      <c r="D130">
        <v>0.41</v>
      </c>
      <c r="E130">
        <v>1.19</v>
      </c>
    </row>
    <row r="131" spans="1:5" x14ac:dyDescent="0.25">
      <c r="A131" t="s">
        <v>122</v>
      </c>
      <c r="B131" t="s">
        <v>128</v>
      </c>
      <c r="C131">
        <v>1.1234866830000001</v>
      </c>
      <c r="D131">
        <v>0.92</v>
      </c>
      <c r="E131">
        <v>1.22</v>
      </c>
    </row>
    <row r="132" spans="1:5" x14ac:dyDescent="0.25">
      <c r="A132" t="s">
        <v>122</v>
      </c>
      <c r="B132" t="s">
        <v>136</v>
      </c>
      <c r="C132">
        <v>1.1234866830000001</v>
      </c>
      <c r="D132">
        <v>1.17</v>
      </c>
      <c r="E132">
        <v>1.02</v>
      </c>
    </row>
    <row r="133" spans="1:5" x14ac:dyDescent="0.25">
      <c r="A133" t="s">
        <v>122</v>
      </c>
      <c r="B133" t="s">
        <v>131</v>
      </c>
      <c r="C133">
        <v>1.1234866830000001</v>
      </c>
      <c r="D133">
        <v>1.05</v>
      </c>
      <c r="E133">
        <v>0.78</v>
      </c>
    </row>
    <row r="134" spans="1:5" x14ac:dyDescent="0.25">
      <c r="A134" t="s">
        <v>122</v>
      </c>
      <c r="B134" t="s">
        <v>133</v>
      </c>
      <c r="C134">
        <v>1.1234866830000001</v>
      </c>
      <c r="D134">
        <v>0.57999999999999996</v>
      </c>
      <c r="E134">
        <v>1.36</v>
      </c>
    </row>
    <row r="135" spans="1:5" x14ac:dyDescent="0.25">
      <c r="A135" t="s">
        <v>122</v>
      </c>
      <c r="B135" t="s">
        <v>135</v>
      </c>
      <c r="C135">
        <v>1.1234866830000001</v>
      </c>
      <c r="D135">
        <v>1.02</v>
      </c>
      <c r="E135">
        <v>1.02</v>
      </c>
    </row>
    <row r="136" spans="1:5" x14ac:dyDescent="0.25">
      <c r="A136" t="s">
        <v>122</v>
      </c>
      <c r="B136" t="s">
        <v>137</v>
      </c>
      <c r="C136">
        <v>1.1234866830000001</v>
      </c>
      <c r="D136">
        <v>0.68</v>
      </c>
      <c r="E136">
        <v>1.07</v>
      </c>
    </row>
    <row r="137" spans="1:5" x14ac:dyDescent="0.25">
      <c r="A137" t="s">
        <v>122</v>
      </c>
      <c r="B137" t="s">
        <v>401</v>
      </c>
      <c r="C137">
        <v>1.1234866830000001</v>
      </c>
      <c r="D137">
        <v>0.82</v>
      </c>
      <c r="E137">
        <v>0.91</v>
      </c>
    </row>
    <row r="138" spans="1:5" x14ac:dyDescent="0.25">
      <c r="A138" t="s">
        <v>122</v>
      </c>
      <c r="B138" t="s">
        <v>138</v>
      </c>
      <c r="C138">
        <v>1.1234866830000001</v>
      </c>
      <c r="D138">
        <v>1.04</v>
      </c>
      <c r="E138">
        <v>1.21</v>
      </c>
    </row>
    <row r="139" spans="1:5" x14ac:dyDescent="0.25">
      <c r="A139" t="s">
        <v>122</v>
      </c>
      <c r="B139" t="s">
        <v>139</v>
      </c>
      <c r="C139">
        <v>1.1234866830000001</v>
      </c>
      <c r="D139">
        <v>1.1100000000000001</v>
      </c>
      <c r="E139">
        <v>0.86</v>
      </c>
    </row>
    <row r="140" spans="1:5" x14ac:dyDescent="0.25">
      <c r="A140" t="s">
        <v>122</v>
      </c>
      <c r="B140" t="s">
        <v>144</v>
      </c>
      <c r="C140">
        <v>1.1234866830000001</v>
      </c>
      <c r="D140">
        <v>1.33</v>
      </c>
      <c r="E140">
        <v>1.28</v>
      </c>
    </row>
    <row r="141" spans="1:5" x14ac:dyDescent="0.25">
      <c r="A141" t="s">
        <v>122</v>
      </c>
      <c r="B141" t="s">
        <v>132</v>
      </c>
      <c r="C141">
        <v>1.1234866830000001</v>
      </c>
      <c r="D141">
        <v>1.01</v>
      </c>
      <c r="E141">
        <v>1.37</v>
      </c>
    </row>
    <row r="142" spans="1:5" x14ac:dyDescent="0.25">
      <c r="A142" t="s">
        <v>122</v>
      </c>
      <c r="B142" t="s">
        <v>140</v>
      </c>
      <c r="C142">
        <v>1.1234866830000001</v>
      </c>
      <c r="D142">
        <v>0.63</v>
      </c>
      <c r="E142">
        <v>0.73</v>
      </c>
    </row>
    <row r="143" spans="1:5" x14ac:dyDescent="0.25">
      <c r="A143" t="s">
        <v>122</v>
      </c>
      <c r="B143" t="s">
        <v>124</v>
      </c>
      <c r="C143">
        <v>1.1234866830000001</v>
      </c>
      <c r="D143">
        <v>0.73</v>
      </c>
      <c r="E143">
        <v>0.92</v>
      </c>
    </row>
    <row r="144" spans="1:5" x14ac:dyDescent="0.25">
      <c r="A144" t="s">
        <v>122</v>
      </c>
      <c r="B144" t="s">
        <v>134</v>
      </c>
      <c r="C144">
        <v>1.1234866830000001</v>
      </c>
      <c r="D144">
        <v>0.37</v>
      </c>
      <c r="E144">
        <v>1.1000000000000001</v>
      </c>
    </row>
    <row r="145" spans="1:5" x14ac:dyDescent="0.25">
      <c r="A145" t="s">
        <v>122</v>
      </c>
      <c r="B145" t="s">
        <v>141</v>
      </c>
      <c r="C145">
        <v>1.1234866830000001</v>
      </c>
      <c r="D145">
        <v>0.45</v>
      </c>
      <c r="E145">
        <v>0.78</v>
      </c>
    </row>
    <row r="146" spans="1:5" x14ac:dyDescent="0.25">
      <c r="A146" t="s">
        <v>122</v>
      </c>
      <c r="B146" t="s">
        <v>142</v>
      </c>
      <c r="C146">
        <v>1.1234866830000001</v>
      </c>
      <c r="D146">
        <v>0.96</v>
      </c>
      <c r="E146">
        <v>0.87</v>
      </c>
    </row>
    <row r="147" spans="1:5" x14ac:dyDescent="0.25">
      <c r="A147" t="s">
        <v>122</v>
      </c>
      <c r="B147" t="s">
        <v>143</v>
      </c>
      <c r="C147">
        <v>1.1234866830000001</v>
      </c>
      <c r="D147">
        <v>0.97</v>
      </c>
      <c r="E147">
        <v>1.02</v>
      </c>
    </row>
    <row r="148" spans="1:5" x14ac:dyDescent="0.25">
      <c r="A148" t="s">
        <v>145</v>
      </c>
      <c r="B148" t="s">
        <v>347</v>
      </c>
      <c r="C148">
        <v>1.2079207919999999</v>
      </c>
      <c r="D148">
        <v>1.05</v>
      </c>
      <c r="E148">
        <v>1</v>
      </c>
    </row>
    <row r="149" spans="1:5" x14ac:dyDescent="0.25">
      <c r="A149" t="s">
        <v>145</v>
      </c>
      <c r="B149" t="s">
        <v>349</v>
      </c>
      <c r="C149">
        <v>1.2079207919999999</v>
      </c>
      <c r="D149">
        <v>0.78</v>
      </c>
      <c r="E149">
        <v>0.93</v>
      </c>
    </row>
    <row r="150" spans="1:5" x14ac:dyDescent="0.25">
      <c r="A150" t="s">
        <v>145</v>
      </c>
      <c r="B150" t="s">
        <v>355</v>
      </c>
      <c r="C150">
        <v>1.2079207919999999</v>
      </c>
      <c r="D150">
        <v>0.76</v>
      </c>
      <c r="E150">
        <v>2.04</v>
      </c>
    </row>
    <row r="151" spans="1:5" x14ac:dyDescent="0.25">
      <c r="A151" t="s">
        <v>145</v>
      </c>
      <c r="B151" t="s">
        <v>357</v>
      </c>
      <c r="C151">
        <v>1.2079207919999999</v>
      </c>
      <c r="D151">
        <v>0.87</v>
      </c>
      <c r="E151">
        <v>0.65</v>
      </c>
    </row>
    <row r="152" spans="1:5" x14ac:dyDescent="0.25">
      <c r="A152" t="s">
        <v>145</v>
      </c>
      <c r="B152" t="s">
        <v>360</v>
      </c>
      <c r="C152">
        <v>1.2079207919999999</v>
      </c>
      <c r="D152">
        <v>1.1100000000000001</v>
      </c>
      <c r="E152">
        <v>0.76</v>
      </c>
    </row>
    <row r="153" spans="1:5" x14ac:dyDescent="0.25">
      <c r="A153" t="s">
        <v>145</v>
      </c>
      <c r="B153" t="s">
        <v>366</v>
      </c>
      <c r="C153">
        <v>1.2079207919999999</v>
      </c>
      <c r="D153">
        <v>0.76</v>
      </c>
      <c r="E153">
        <v>0.99</v>
      </c>
    </row>
    <row r="154" spans="1:5" x14ac:dyDescent="0.25">
      <c r="A154" t="s">
        <v>145</v>
      </c>
      <c r="B154" t="s">
        <v>371</v>
      </c>
      <c r="C154">
        <v>1.2079207919999999</v>
      </c>
      <c r="D154">
        <v>0.65</v>
      </c>
      <c r="E154">
        <v>1</v>
      </c>
    </row>
    <row r="155" spans="1:5" x14ac:dyDescent="0.25">
      <c r="A155" t="s">
        <v>145</v>
      </c>
      <c r="B155" t="s">
        <v>149</v>
      </c>
      <c r="C155">
        <v>1.2079207919999999</v>
      </c>
      <c r="D155">
        <v>0.35</v>
      </c>
      <c r="E155">
        <v>1.98</v>
      </c>
    </row>
    <row r="156" spans="1:5" x14ac:dyDescent="0.25">
      <c r="A156" t="s">
        <v>145</v>
      </c>
      <c r="B156" t="s">
        <v>375</v>
      </c>
      <c r="C156">
        <v>1.2079207919999999</v>
      </c>
      <c r="D156">
        <v>0.97</v>
      </c>
      <c r="E156">
        <v>0.91</v>
      </c>
    </row>
    <row r="157" spans="1:5" x14ac:dyDescent="0.25">
      <c r="A157" t="s">
        <v>145</v>
      </c>
      <c r="B157" t="s">
        <v>388</v>
      </c>
      <c r="C157">
        <v>1.2079207919999999</v>
      </c>
      <c r="D157">
        <v>1.02</v>
      </c>
      <c r="E157">
        <v>0.84</v>
      </c>
    </row>
    <row r="158" spans="1:5" x14ac:dyDescent="0.25">
      <c r="A158" t="s">
        <v>145</v>
      </c>
      <c r="B158" t="s">
        <v>389</v>
      </c>
      <c r="C158">
        <v>1.2079207919999999</v>
      </c>
      <c r="D158">
        <v>0.8</v>
      </c>
      <c r="E158">
        <v>0.7</v>
      </c>
    </row>
    <row r="159" spans="1:5" x14ac:dyDescent="0.25">
      <c r="A159" t="s">
        <v>145</v>
      </c>
      <c r="B159" t="s">
        <v>391</v>
      </c>
      <c r="C159">
        <v>1.2079207919999999</v>
      </c>
      <c r="D159">
        <v>0.76</v>
      </c>
      <c r="E159">
        <v>1.69</v>
      </c>
    </row>
    <row r="160" spans="1:5" x14ac:dyDescent="0.25">
      <c r="A160" t="s">
        <v>145</v>
      </c>
      <c r="B160" t="s">
        <v>146</v>
      </c>
      <c r="C160">
        <v>1.2079207919999999</v>
      </c>
      <c r="D160">
        <v>0.81</v>
      </c>
      <c r="E160">
        <v>0.91</v>
      </c>
    </row>
    <row r="161" spans="1:5" x14ac:dyDescent="0.25">
      <c r="A161" t="s">
        <v>145</v>
      </c>
      <c r="B161" t="s">
        <v>404</v>
      </c>
      <c r="C161">
        <v>1.2079207919999999</v>
      </c>
      <c r="D161">
        <v>0.63</v>
      </c>
      <c r="E161">
        <v>0.44</v>
      </c>
    </row>
    <row r="162" spans="1:5" x14ac:dyDescent="0.25">
      <c r="A162" t="s">
        <v>145</v>
      </c>
      <c r="B162" t="s">
        <v>419</v>
      </c>
      <c r="C162">
        <v>1.2079207919999999</v>
      </c>
      <c r="D162">
        <v>0.65</v>
      </c>
      <c r="E162">
        <v>0.95</v>
      </c>
    </row>
    <row r="163" spans="1:5" x14ac:dyDescent="0.25">
      <c r="A163" t="s">
        <v>145</v>
      </c>
      <c r="B163" t="s">
        <v>423</v>
      </c>
      <c r="C163">
        <v>1.2079207919999999</v>
      </c>
      <c r="D163">
        <v>1.1499999999999999</v>
      </c>
      <c r="E163">
        <v>0.7</v>
      </c>
    </row>
    <row r="164" spans="1:5" x14ac:dyDescent="0.25">
      <c r="A164" t="s">
        <v>145</v>
      </c>
      <c r="B164" t="s">
        <v>425</v>
      </c>
      <c r="C164">
        <v>1.2079207919999999</v>
      </c>
      <c r="D164">
        <v>0.87</v>
      </c>
      <c r="E164">
        <v>0.64</v>
      </c>
    </row>
    <row r="165" spans="1:5" x14ac:dyDescent="0.25">
      <c r="A165" t="s">
        <v>145</v>
      </c>
      <c r="B165" t="s">
        <v>427</v>
      </c>
      <c r="C165">
        <v>1.2079207919999999</v>
      </c>
      <c r="D165">
        <v>1.3</v>
      </c>
      <c r="E165">
        <v>0.8</v>
      </c>
    </row>
    <row r="166" spans="1:5" x14ac:dyDescent="0.25">
      <c r="A166" t="s">
        <v>145</v>
      </c>
      <c r="B166" t="s">
        <v>432</v>
      </c>
      <c r="C166">
        <v>1.2079207919999999</v>
      </c>
      <c r="D166">
        <v>0.54</v>
      </c>
      <c r="E166">
        <v>1.5</v>
      </c>
    </row>
    <row r="167" spans="1:5" x14ac:dyDescent="0.25">
      <c r="A167" t="s">
        <v>145</v>
      </c>
      <c r="B167" t="s">
        <v>433</v>
      </c>
      <c r="C167">
        <v>1.2079207919999999</v>
      </c>
      <c r="D167">
        <v>0.64</v>
      </c>
      <c r="E167">
        <v>0.93</v>
      </c>
    </row>
    <row r="168" spans="1:5" x14ac:dyDescent="0.25">
      <c r="A168" t="s">
        <v>145</v>
      </c>
      <c r="B168" t="s">
        <v>434</v>
      </c>
      <c r="C168">
        <v>1.2079207919999999</v>
      </c>
      <c r="D168">
        <v>0.76</v>
      </c>
      <c r="E168">
        <v>1.1599999999999999</v>
      </c>
    </row>
    <row r="169" spans="1:5" x14ac:dyDescent="0.25">
      <c r="A169" t="s">
        <v>145</v>
      </c>
      <c r="B169" t="s">
        <v>148</v>
      </c>
      <c r="C169">
        <v>1.2079207919999999</v>
      </c>
      <c r="D169">
        <v>0.84</v>
      </c>
      <c r="E169">
        <v>0.93</v>
      </c>
    </row>
    <row r="170" spans="1:5" x14ac:dyDescent="0.25">
      <c r="A170" t="s">
        <v>145</v>
      </c>
      <c r="B170" t="s">
        <v>147</v>
      </c>
      <c r="C170">
        <v>1.2079207919999999</v>
      </c>
      <c r="D170">
        <v>0.98</v>
      </c>
      <c r="E170">
        <v>1.26</v>
      </c>
    </row>
    <row r="171" spans="1:5" x14ac:dyDescent="0.25">
      <c r="A171" t="s">
        <v>21</v>
      </c>
      <c r="B171" t="s">
        <v>152</v>
      </c>
      <c r="C171">
        <v>1.3172413789999999</v>
      </c>
      <c r="D171">
        <v>0.88</v>
      </c>
      <c r="E171">
        <v>1.1200000000000001</v>
      </c>
    </row>
    <row r="172" spans="1:5" x14ac:dyDescent="0.25">
      <c r="A172" t="s">
        <v>21</v>
      </c>
      <c r="B172" t="s">
        <v>269</v>
      </c>
      <c r="C172">
        <v>1.3172413789999999</v>
      </c>
      <c r="D172">
        <v>0.94</v>
      </c>
      <c r="E172">
        <v>1.05</v>
      </c>
    </row>
    <row r="173" spans="1:5" x14ac:dyDescent="0.25">
      <c r="A173" t="s">
        <v>21</v>
      </c>
      <c r="B173" t="s">
        <v>264</v>
      </c>
      <c r="C173">
        <v>1.3172413789999999</v>
      </c>
      <c r="D173">
        <v>0.68</v>
      </c>
      <c r="E173">
        <v>1.37</v>
      </c>
    </row>
    <row r="174" spans="1:5" x14ac:dyDescent="0.25">
      <c r="A174" t="s">
        <v>21</v>
      </c>
      <c r="B174" t="s">
        <v>372</v>
      </c>
      <c r="C174">
        <v>1.3172413789999999</v>
      </c>
      <c r="D174">
        <v>0.78</v>
      </c>
      <c r="E174">
        <v>1.52</v>
      </c>
    </row>
    <row r="175" spans="1:5" x14ac:dyDescent="0.25">
      <c r="A175" t="s">
        <v>21</v>
      </c>
      <c r="B175" t="s">
        <v>267</v>
      </c>
      <c r="C175">
        <v>1.3172413789999999</v>
      </c>
      <c r="D175">
        <v>1.1200000000000001</v>
      </c>
      <c r="E175">
        <v>1.03</v>
      </c>
    </row>
    <row r="176" spans="1:5" x14ac:dyDescent="0.25">
      <c r="A176" t="s">
        <v>21</v>
      </c>
      <c r="B176" t="s">
        <v>272</v>
      </c>
      <c r="C176">
        <v>1.3172413789999999</v>
      </c>
      <c r="D176">
        <v>1.31</v>
      </c>
      <c r="E176">
        <v>0.47</v>
      </c>
    </row>
    <row r="177" spans="1:5" x14ac:dyDescent="0.25">
      <c r="A177" t="s">
        <v>21</v>
      </c>
      <c r="B177" t="s">
        <v>397</v>
      </c>
      <c r="C177">
        <v>1.3172413789999999</v>
      </c>
      <c r="D177">
        <v>0.68</v>
      </c>
      <c r="E177">
        <v>1.36</v>
      </c>
    </row>
    <row r="178" spans="1:5" x14ac:dyDescent="0.25">
      <c r="A178" t="s">
        <v>21</v>
      </c>
      <c r="B178" t="s">
        <v>274</v>
      </c>
      <c r="C178">
        <v>1.3172413789999999</v>
      </c>
      <c r="D178">
        <v>1.37</v>
      </c>
      <c r="E178">
        <v>0.68</v>
      </c>
    </row>
    <row r="179" spans="1:5" x14ac:dyDescent="0.25">
      <c r="A179" t="s">
        <v>21</v>
      </c>
      <c r="B179" t="s">
        <v>150</v>
      </c>
      <c r="C179">
        <v>1.3172413789999999</v>
      </c>
      <c r="D179">
        <v>0.78</v>
      </c>
      <c r="E179">
        <v>0.78</v>
      </c>
    </row>
    <row r="180" spans="1:5" x14ac:dyDescent="0.25">
      <c r="A180" t="s">
        <v>21</v>
      </c>
      <c r="B180" t="s">
        <v>275</v>
      </c>
      <c r="C180">
        <v>1.3172413789999999</v>
      </c>
      <c r="D180">
        <v>0.93</v>
      </c>
      <c r="E180">
        <v>0.73</v>
      </c>
    </row>
    <row r="181" spans="1:5" x14ac:dyDescent="0.25">
      <c r="A181" t="s">
        <v>21</v>
      </c>
      <c r="B181" t="s">
        <v>23</v>
      </c>
      <c r="C181">
        <v>1.3172413789999999</v>
      </c>
      <c r="D181">
        <v>1.26</v>
      </c>
      <c r="E181">
        <v>1.1000000000000001</v>
      </c>
    </row>
    <row r="182" spans="1:5" x14ac:dyDescent="0.25">
      <c r="A182" t="s">
        <v>21</v>
      </c>
      <c r="B182" t="s">
        <v>22</v>
      </c>
      <c r="C182">
        <v>1.3172413789999999</v>
      </c>
      <c r="D182">
        <v>0.94</v>
      </c>
      <c r="E182">
        <v>0.99</v>
      </c>
    </row>
    <row r="183" spans="1:5" x14ac:dyDescent="0.25">
      <c r="A183" t="s">
        <v>21</v>
      </c>
      <c r="B183" t="s">
        <v>266</v>
      </c>
      <c r="C183">
        <v>1.3172413789999999</v>
      </c>
      <c r="D183">
        <v>0.78</v>
      </c>
      <c r="E183">
        <v>1.1200000000000001</v>
      </c>
    </row>
    <row r="184" spans="1:5" x14ac:dyDescent="0.25">
      <c r="A184" t="s">
        <v>21</v>
      </c>
      <c r="B184" t="s">
        <v>268</v>
      </c>
      <c r="C184">
        <v>1.3172413789999999</v>
      </c>
      <c r="D184">
        <v>0.98</v>
      </c>
      <c r="E184">
        <v>0.78</v>
      </c>
    </row>
    <row r="185" spans="1:5" x14ac:dyDescent="0.25">
      <c r="A185" t="s">
        <v>21</v>
      </c>
      <c r="B185" t="s">
        <v>151</v>
      </c>
      <c r="C185">
        <v>1.3172413789999999</v>
      </c>
      <c r="D185">
        <v>0.57999999999999996</v>
      </c>
      <c r="E185">
        <v>1.36</v>
      </c>
    </row>
    <row r="186" spans="1:5" x14ac:dyDescent="0.25">
      <c r="A186" t="s">
        <v>21</v>
      </c>
      <c r="B186" t="s">
        <v>153</v>
      </c>
      <c r="C186">
        <v>1.3172413789999999</v>
      </c>
      <c r="D186">
        <v>1.46</v>
      </c>
      <c r="E186">
        <v>0.47</v>
      </c>
    </row>
    <row r="187" spans="1:5" x14ac:dyDescent="0.25">
      <c r="A187" t="s">
        <v>21</v>
      </c>
      <c r="B187" t="s">
        <v>273</v>
      </c>
      <c r="C187">
        <v>1.3172413789999999</v>
      </c>
      <c r="D187">
        <v>1.1200000000000001</v>
      </c>
      <c r="E187">
        <v>1.1200000000000001</v>
      </c>
    </row>
    <row r="188" spans="1:5" x14ac:dyDescent="0.25">
      <c r="A188" t="s">
        <v>21</v>
      </c>
      <c r="B188" t="s">
        <v>265</v>
      </c>
      <c r="C188">
        <v>1.3172413789999999</v>
      </c>
      <c r="D188">
        <v>0.89</v>
      </c>
      <c r="E188">
        <v>0.68</v>
      </c>
    </row>
    <row r="189" spans="1:5" x14ac:dyDescent="0.25">
      <c r="A189" t="s">
        <v>21</v>
      </c>
      <c r="B189" t="s">
        <v>271</v>
      </c>
      <c r="C189">
        <v>1.3172413789999999</v>
      </c>
      <c r="D189">
        <v>0.78</v>
      </c>
      <c r="E189">
        <v>1.03</v>
      </c>
    </row>
    <row r="190" spans="1:5" x14ac:dyDescent="0.25">
      <c r="A190" t="s">
        <v>21</v>
      </c>
      <c r="B190" t="s">
        <v>270</v>
      </c>
      <c r="C190">
        <v>1.3172413789999999</v>
      </c>
      <c r="D190">
        <v>1.03</v>
      </c>
      <c r="E190">
        <v>1.22</v>
      </c>
    </row>
    <row r="191" spans="1:5" x14ac:dyDescent="0.25">
      <c r="A191" t="s">
        <v>154</v>
      </c>
      <c r="B191" t="s">
        <v>159</v>
      </c>
      <c r="C191">
        <v>1.03125</v>
      </c>
      <c r="D191">
        <v>0.61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1.03125</v>
      </c>
      <c r="D192">
        <v>0.77</v>
      </c>
      <c r="E192">
        <v>0.99</v>
      </c>
    </row>
    <row r="193" spans="1:5" x14ac:dyDescent="0.25">
      <c r="A193" t="s">
        <v>154</v>
      </c>
      <c r="B193" t="s">
        <v>163</v>
      </c>
      <c r="C193">
        <v>1.03125</v>
      </c>
      <c r="D193">
        <v>0.94</v>
      </c>
      <c r="E193">
        <v>0.99</v>
      </c>
    </row>
    <row r="194" spans="1:5" x14ac:dyDescent="0.25">
      <c r="A194" t="s">
        <v>154</v>
      </c>
      <c r="B194" t="s">
        <v>160</v>
      </c>
      <c r="C194">
        <v>1.03125</v>
      </c>
      <c r="D194">
        <v>0.77</v>
      </c>
      <c r="E194">
        <v>1.1000000000000001</v>
      </c>
    </row>
    <row r="195" spans="1:5" x14ac:dyDescent="0.25">
      <c r="A195" t="s">
        <v>154</v>
      </c>
      <c r="B195" t="s">
        <v>165</v>
      </c>
      <c r="C195">
        <v>1.03125</v>
      </c>
      <c r="D195">
        <v>0.72</v>
      </c>
      <c r="E195">
        <v>1.49</v>
      </c>
    </row>
    <row r="196" spans="1:5" x14ac:dyDescent="0.25">
      <c r="A196" t="s">
        <v>154</v>
      </c>
      <c r="B196" t="s">
        <v>164</v>
      </c>
      <c r="C196">
        <v>1.03125</v>
      </c>
      <c r="D196">
        <v>0.41</v>
      </c>
      <c r="E196">
        <v>1.03</v>
      </c>
    </row>
    <row r="197" spans="1:5" x14ac:dyDescent="0.25">
      <c r="A197" t="s">
        <v>154</v>
      </c>
      <c r="B197" t="s">
        <v>167</v>
      </c>
      <c r="C197">
        <v>1.03125</v>
      </c>
      <c r="D197">
        <v>1.05</v>
      </c>
      <c r="E197">
        <v>0.55000000000000004</v>
      </c>
    </row>
    <row r="198" spans="1:5" x14ac:dyDescent="0.25">
      <c r="A198" t="s">
        <v>154</v>
      </c>
      <c r="B198" t="s">
        <v>168</v>
      </c>
      <c r="C198">
        <v>1.03125</v>
      </c>
      <c r="D198">
        <v>0.39</v>
      </c>
      <c r="E198">
        <v>1.1000000000000001</v>
      </c>
    </row>
    <row r="199" spans="1:5" x14ac:dyDescent="0.25">
      <c r="A199" t="s">
        <v>154</v>
      </c>
      <c r="B199" t="s">
        <v>156</v>
      </c>
      <c r="C199">
        <v>1.03125</v>
      </c>
      <c r="D199">
        <v>0.67</v>
      </c>
      <c r="E199">
        <v>0.72</v>
      </c>
    </row>
    <row r="200" spans="1:5" x14ac:dyDescent="0.25">
      <c r="A200" t="s">
        <v>154</v>
      </c>
      <c r="B200" t="s">
        <v>169</v>
      </c>
      <c r="C200">
        <v>1.03125</v>
      </c>
      <c r="D200">
        <v>0.82</v>
      </c>
      <c r="E200">
        <v>0.98</v>
      </c>
    </row>
    <row r="201" spans="1:5" x14ac:dyDescent="0.25">
      <c r="A201" t="s">
        <v>154</v>
      </c>
      <c r="B201" t="s">
        <v>162</v>
      </c>
      <c r="C201">
        <v>1.03125</v>
      </c>
      <c r="D201">
        <v>0.72</v>
      </c>
      <c r="E201">
        <v>0.98</v>
      </c>
    </row>
    <row r="202" spans="1:5" x14ac:dyDescent="0.25">
      <c r="A202" t="s">
        <v>154</v>
      </c>
      <c r="B202" t="s">
        <v>170</v>
      </c>
      <c r="C202">
        <v>1.03125</v>
      </c>
      <c r="D202">
        <v>1.03</v>
      </c>
      <c r="E202">
        <v>0.82</v>
      </c>
    </row>
    <row r="203" spans="1:5" x14ac:dyDescent="0.25">
      <c r="A203" t="s">
        <v>154</v>
      </c>
      <c r="B203" t="s">
        <v>166</v>
      </c>
      <c r="C203">
        <v>1.03125</v>
      </c>
      <c r="D203">
        <v>0.82</v>
      </c>
      <c r="E203">
        <v>1.49</v>
      </c>
    </row>
    <row r="204" spans="1:5" x14ac:dyDescent="0.25">
      <c r="A204" t="s">
        <v>154</v>
      </c>
      <c r="B204" t="s">
        <v>174</v>
      </c>
      <c r="C204">
        <v>1.03125</v>
      </c>
      <c r="D204">
        <v>0.88</v>
      </c>
      <c r="E204">
        <v>0.77</v>
      </c>
    </row>
    <row r="205" spans="1:5" x14ac:dyDescent="0.25">
      <c r="A205" t="s">
        <v>154</v>
      </c>
      <c r="B205" t="s">
        <v>172</v>
      </c>
      <c r="C205">
        <v>1.03125</v>
      </c>
      <c r="D205">
        <v>0.62</v>
      </c>
      <c r="E205">
        <v>1.29</v>
      </c>
    </row>
    <row r="206" spans="1:5" x14ac:dyDescent="0.25">
      <c r="A206" t="s">
        <v>154</v>
      </c>
      <c r="B206" t="s">
        <v>171</v>
      </c>
      <c r="C206">
        <v>1.03125</v>
      </c>
      <c r="D206">
        <v>0.66</v>
      </c>
      <c r="E206">
        <v>1.05</v>
      </c>
    </row>
    <row r="207" spans="1:5" x14ac:dyDescent="0.25">
      <c r="A207" t="s">
        <v>154</v>
      </c>
      <c r="B207" t="s">
        <v>158</v>
      </c>
      <c r="C207">
        <v>1.03125</v>
      </c>
      <c r="D207">
        <v>0.99</v>
      </c>
      <c r="E207">
        <v>0.5</v>
      </c>
    </row>
    <row r="208" spans="1:5" x14ac:dyDescent="0.25">
      <c r="A208" t="s">
        <v>154</v>
      </c>
      <c r="B208" t="s">
        <v>155</v>
      </c>
      <c r="C208">
        <v>1.03125</v>
      </c>
      <c r="D208">
        <v>1.1599999999999999</v>
      </c>
      <c r="E208">
        <v>0.88</v>
      </c>
    </row>
    <row r="209" spans="1:5" x14ac:dyDescent="0.25">
      <c r="A209" t="s">
        <v>154</v>
      </c>
      <c r="B209" t="s">
        <v>157</v>
      </c>
      <c r="C209">
        <v>1.03125</v>
      </c>
      <c r="D209">
        <v>1.05</v>
      </c>
      <c r="E209">
        <v>0.72</v>
      </c>
    </row>
    <row r="210" spans="1:5" x14ac:dyDescent="0.25">
      <c r="A210" t="s">
        <v>154</v>
      </c>
      <c r="B210" t="s">
        <v>173</v>
      </c>
      <c r="C210">
        <v>1.03125</v>
      </c>
      <c r="D210">
        <v>0.88</v>
      </c>
      <c r="E210">
        <v>1.38</v>
      </c>
    </row>
    <row r="211" spans="1:5" x14ac:dyDescent="0.25">
      <c r="A211" t="s">
        <v>175</v>
      </c>
      <c r="B211" t="s">
        <v>284</v>
      </c>
      <c r="C211">
        <v>1.0549450549999999</v>
      </c>
      <c r="D211">
        <v>1.28</v>
      </c>
      <c r="E211">
        <v>0.89</v>
      </c>
    </row>
    <row r="212" spans="1:5" x14ac:dyDescent="0.25">
      <c r="A212" t="s">
        <v>175</v>
      </c>
      <c r="B212" t="s">
        <v>179</v>
      </c>
      <c r="C212">
        <v>1.0549450549999999</v>
      </c>
      <c r="D212">
        <v>0.7</v>
      </c>
      <c r="E212">
        <v>0.89</v>
      </c>
    </row>
    <row r="213" spans="1:5" x14ac:dyDescent="0.25">
      <c r="A213" t="s">
        <v>175</v>
      </c>
      <c r="B213" t="s">
        <v>282</v>
      </c>
      <c r="C213">
        <v>1.0549450549999999</v>
      </c>
      <c r="D213">
        <v>1.1499999999999999</v>
      </c>
      <c r="E213">
        <v>0.57999999999999996</v>
      </c>
    </row>
    <row r="214" spans="1:5" x14ac:dyDescent="0.25">
      <c r="A214" t="s">
        <v>175</v>
      </c>
      <c r="B214" t="s">
        <v>176</v>
      </c>
      <c r="C214">
        <v>1.0549450549999999</v>
      </c>
      <c r="D214">
        <v>0.89</v>
      </c>
      <c r="E214">
        <v>0.96</v>
      </c>
    </row>
    <row r="215" spans="1:5" x14ac:dyDescent="0.25">
      <c r="A215" t="s">
        <v>175</v>
      </c>
      <c r="B215" t="s">
        <v>285</v>
      </c>
      <c r="C215">
        <v>1.0549450549999999</v>
      </c>
      <c r="D215">
        <v>0.51</v>
      </c>
      <c r="E215">
        <v>1.1499999999999999</v>
      </c>
    </row>
    <row r="216" spans="1:5" x14ac:dyDescent="0.25">
      <c r="A216" t="s">
        <v>175</v>
      </c>
      <c r="B216" t="s">
        <v>277</v>
      </c>
      <c r="C216">
        <v>1.0549450549999999</v>
      </c>
      <c r="D216">
        <v>0.89</v>
      </c>
      <c r="E216">
        <v>0.83</v>
      </c>
    </row>
    <row r="217" spans="1:5" x14ac:dyDescent="0.25">
      <c r="A217" t="s">
        <v>175</v>
      </c>
      <c r="B217" t="s">
        <v>281</v>
      </c>
      <c r="C217">
        <v>1.0549450549999999</v>
      </c>
      <c r="D217">
        <v>0.32</v>
      </c>
      <c r="E217">
        <v>1.28</v>
      </c>
    </row>
    <row r="218" spans="1:5" x14ac:dyDescent="0.25">
      <c r="A218" t="s">
        <v>175</v>
      </c>
      <c r="B218" t="s">
        <v>178</v>
      </c>
      <c r="C218">
        <v>1.0549450549999999</v>
      </c>
      <c r="D218">
        <v>0.7</v>
      </c>
      <c r="E218">
        <v>1.53</v>
      </c>
    </row>
    <row r="219" spans="1:5" x14ac:dyDescent="0.25">
      <c r="A219" t="s">
        <v>175</v>
      </c>
      <c r="B219" t="s">
        <v>278</v>
      </c>
      <c r="C219">
        <v>1.0549450549999999</v>
      </c>
      <c r="D219">
        <v>0.64</v>
      </c>
      <c r="E219">
        <v>1.21</v>
      </c>
    </row>
    <row r="220" spans="1:5" x14ac:dyDescent="0.25">
      <c r="A220" t="s">
        <v>175</v>
      </c>
      <c r="B220" t="s">
        <v>276</v>
      </c>
      <c r="C220">
        <v>1.0549450549999999</v>
      </c>
      <c r="D220">
        <v>1.85</v>
      </c>
      <c r="E220">
        <v>0.64</v>
      </c>
    </row>
    <row r="221" spans="1:5" x14ac:dyDescent="0.25">
      <c r="A221" t="s">
        <v>175</v>
      </c>
      <c r="B221" t="s">
        <v>279</v>
      </c>
      <c r="C221">
        <v>1.0549450549999999</v>
      </c>
      <c r="D221">
        <v>1.21</v>
      </c>
      <c r="E221">
        <v>0.96</v>
      </c>
    </row>
    <row r="222" spans="1:5" x14ac:dyDescent="0.25">
      <c r="A222" t="s">
        <v>175</v>
      </c>
      <c r="B222" t="s">
        <v>283</v>
      </c>
      <c r="C222">
        <v>1.0549450549999999</v>
      </c>
      <c r="D222">
        <v>0.96</v>
      </c>
      <c r="E222">
        <v>0.77</v>
      </c>
    </row>
    <row r="223" spans="1:5" x14ac:dyDescent="0.25">
      <c r="A223" t="s">
        <v>175</v>
      </c>
      <c r="B223" t="s">
        <v>177</v>
      </c>
      <c r="C223">
        <v>1.0549450549999999</v>
      </c>
      <c r="D223">
        <v>0.13</v>
      </c>
      <c r="E223">
        <v>1.0900000000000001</v>
      </c>
    </row>
    <row r="224" spans="1:5" x14ac:dyDescent="0.25">
      <c r="A224" t="s">
        <v>175</v>
      </c>
      <c r="B224" t="s">
        <v>280</v>
      </c>
      <c r="C224">
        <v>1.0549450549999999</v>
      </c>
      <c r="D224">
        <v>1.02</v>
      </c>
      <c r="E224">
        <v>1.21</v>
      </c>
    </row>
    <row r="225" spans="1:5" x14ac:dyDescent="0.25">
      <c r="A225" t="s">
        <v>24</v>
      </c>
      <c r="B225" t="s">
        <v>292</v>
      </c>
      <c r="C225">
        <v>1.3992537309999999</v>
      </c>
      <c r="D225">
        <v>1.19</v>
      </c>
      <c r="E225">
        <v>0.67</v>
      </c>
    </row>
    <row r="226" spans="1:5" x14ac:dyDescent="0.25">
      <c r="A226" t="s">
        <v>24</v>
      </c>
      <c r="B226" t="s">
        <v>289</v>
      </c>
      <c r="C226">
        <v>1.3992537309999999</v>
      </c>
      <c r="D226">
        <v>0.67</v>
      </c>
      <c r="E226">
        <v>1.1399999999999999</v>
      </c>
    </row>
    <row r="227" spans="1:5" x14ac:dyDescent="0.25">
      <c r="A227" t="s">
        <v>24</v>
      </c>
      <c r="B227" t="s">
        <v>180</v>
      </c>
      <c r="C227">
        <v>1.3992537309999999</v>
      </c>
      <c r="D227">
        <v>0.53</v>
      </c>
      <c r="E227">
        <v>0.93</v>
      </c>
    </row>
    <row r="228" spans="1:5" x14ac:dyDescent="0.25">
      <c r="A228" t="s">
        <v>24</v>
      </c>
      <c r="B228" t="s">
        <v>326</v>
      </c>
      <c r="C228">
        <v>1.3992537309999999</v>
      </c>
      <c r="D228">
        <v>0.71</v>
      </c>
      <c r="E228">
        <v>1.05</v>
      </c>
    </row>
    <row r="229" spans="1:5" x14ac:dyDescent="0.25">
      <c r="A229" t="s">
        <v>24</v>
      </c>
      <c r="B229" t="s">
        <v>288</v>
      </c>
      <c r="C229">
        <v>1.3992537309999999</v>
      </c>
      <c r="D229">
        <v>0.53</v>
      </c>
      <c r="E229">
        <v>1.81</v>
      </c>
    </row>
    <row r="230" spans="1:5" x14ac:dyDescent="0.25">
      <c r="A230" t="s">
        <v>24</v>
      </c>
      <c r="B230" t="s">
        <v>287</v>
      </c>
      <c r="C230">
        <v>1.3992537309999999</v>
      </c>
      <c r="D230">
        <v>0.71</v>
      </c>
      <c r="E230">
        <v>1.24</v>
      </c>
    </row>
    <row r="231" spans="1:5" x14ac:dyDescent="0.25">
      <c r="A231" t="s">
        <v>24</v>
      </c>
      <c r="B231" t="s">
        <v>293</v>
      </c>
      <c r="C231">
        <v>1.3992537309999999</v>
      </c>
      <c r="D231">
        <v>0.38</v>
      </c>
      <c r="E231">
        <v>0.86</v>
      </c>
    </row>
    <row r="232" spans="1:5" x14ac:dyDescent="0.25">
      <c r="A232" t="s">
        <v>24</v>
      </c>
      <c r="B232" t="s">
        <v>294</v>
      </c>
      <c r="C232">
        <v>1.3992537309999999</v>
      </c>
      <c r="D232">
        <v>1.28</v>
      </c>
      <c r="E232">
        <v>0.53</v>
      </c>
    </row>
    <row r="233" spans="1:5" x14ac:dyDescent="0.25">
      <c r="A233" t="s">
        <v>24</v>
      </c>
      <c r="B233" t="s">
        <v>295</v>
      </c>
      <c r="C233">
        <v>1.3992537309999999</v>
      </c>
      <c r="D233">
        <v>1.19</v>
      </c>
      <c r="E233">
        <v>0.62</v>
      </c>
    </row>
    <row r="234" spans="1:5" x14ac:dyDescent="0.25">
      <c r="A234" t="s">
        <v>24</v>
      </c>
      <c r="B234" t="s">
        <v>25</v>
      </c>
      <c r="C234">
        <v>1.3992537309999999</v>
      </c>
      <c r="D234">
        <v>1</v>
      </c>
      <c r="E234">
        <v>1</v>
      </c>
    </row>
    <row r="235" spans="1:5" x14ac:dyDescent="0.25">
      <c r="A235" t="s">
        <v>24</v>
      </c>
      <c r="B235" t="s">
        <v>327</v>
      </c>
      <c r="C235">
        <v>1.3992537309999999</v>
      </c>
      <c r="D235">
        <v>1.19</v>
      </c>
      <c r="E235">
        <v>0.52</v>
      </c>
    </row>
    <row r="236" spans="1:5" x14ac:dyDescent="0.25">
      <c r="A236" t="s">
        <v>24</v>
      </c>
      <c r="B236" t="s">
        <v>286</v>
      </c>
      <c r="C236">
        <v>1.3992537309999999</v>
      </c>
      <c r="D236">
        <v>1.1000000000000001</v>
      </c>
      <c r="E236">
        <v>0.86</v>
      </c>
    </row>
    <row r="237" spans="1:5" x14ac:dyDescent="0.25">
      <c r="A237" t="s">
        <v>24</v>
      </c>
      <c r="B237" t="s">
        <v>291</v>
      </c>
      <c r="C237">
        <v>1.3992537309999999</v>
      </c>
      <c r="D237">
        <v>0.81</v>
      </c>
      <c r="E237">
        <v>1.43</v>
      </c>
    </row>
    <row r="238" spans="1:5" x14ac:dyDescent="0.25">
      <c r="A238" t="s">
        <v>24</v>
      </c>
      <c r="B238" t="s">
        <v>26</v>
      </c>
      <c r="C238">
        <v>1.3992537309999999</v>
      </c>
      <c r="D238">
        <v>0.86</v>
      </c>
      <c r="E238">
        <v>1.05</v>
      </c>
    </row>
    <row r="239" spans="1:5" x14ac:dyDescent="0.25">
      <c r="A239" t="s">
        <v>24</v>
      </c>
      <c r="B239" t="s">
        <v>184</v>
      </c>
      <c r="C239">
        <v>1.3992537309999999</v>
      </c>
      <c r="D239">
        <v>0.71</v>
      </c>
      <c r="E239">
        <v>0.93</v>
      </c>
    </row>
    <row r="240" spans="1:5" x14ac:dyDescent="0.25">
      <c r="A240" t="s">
        <v>24</v>
      </c>
      <c r="B240" t="s">
        <v>290</v>
      </c>
      <c r="C240">
        <v>1.3992537309999999</v>
      </c>
      <c r="D240">
        <v>1.06</v>
      </c>
      <c r="E240">
        <v>1.06</v>
      </c>
    </row>
    <row r="241" spans="1:5" x14ac:dyDescent="0.25">
      <c r="A241" t="s">
        <v>24</v>
      </c>
      <c r="B241" t="s">
        <v>183</v>
      </c>
      <c r="C241">
        <v>1.3992537309999999</v>
      </c>
      <c r="D241">
        <v>0.84</v>
      </c>
      <c r="E241">
        <v>1.24</v>
      </c>
    </row>
    <row r="242" spans="1:5" x14ac:dyDescent="0.25">
      <c r="A242" t="s">
        <v>24</v>
      </c>
      <c r="B242" t="s">
        <v>182</v>
      </c>
      <c r="C242">
        <v>1.3992537309999999</v>
      </c>
      <c r="D242">
        <v>1</v>
      </c>
      <c r="E242">
        <v>1.24</v>
      </c>
    </row>
    <row r="243" spans="1:5" x14ac:dyDescent="0.25">
      <c r="A243" t="s">
        <v>24</v>
      </c>
      <c r="B243" t="s">
        <v>185</v>
      </c>
      <c r="C243">
        <v>1.3992537309999999</v>
      </c>
      <c r="D243">
        <v>0.8</v>
      </c>
      <c r="E243">
        <v>1.02</v>
      </c>
    </row>
    <row r="244" spans="1:5" x14ac:dyDescent="0.25">
      <c r="A244" t="s">
        <v>24</v>
      </c>
      <c r="B244" t="s">
        <v>181</v>
      </c>
      <c r="C244">
        <v>1.3992537309999999</v>
      </c>
      <c r="D244">
        <v>0.8</v>
      </c>
      <c r="E244">
        <v>0.8</v>
      </c>
    </row>
    <row r="245" spans="1:5" x14ac:dyDescent="0.25">
      <c r="A245" t="s">
        <v>27</v>
      </c>
      <c r="B245" t="s">
        <v>187</v>
      </c>
      <c r="C245">
        <v>1.096551724</v>
      </c>
      <c r="D245">
        <v>0.75</v>
      </c>
      <c r="E245">
        <v>1.1200000000000001</v>
      </c>
    </row>
    <row r="246" spans="1:5" x14ac:dyDescent="0.25">
      <c r="A246" t="s">
        <v>27</v>
      </c>
      <c r="B246" t="s">
        <v>191</v>
      </c>
      <c r="C246">
        <v>1.096551724</v>
      </c>
      <c r="D246">
        <v>0.92</v>
      </c>
      <c r="E246">
        <v>1.0900000000000001</v>
      </c>
    </row>
    <row r="247" spans="1:5" x14ac:dyDescent="0.25">
      <c r="A247" t="s">
        <v>27</v>
      </c>
      <c r="B247" t="s">
        <v>28</v>
      </c>
      <c r="C247">
        <v>1.096551724</v>
      </c>
      <c r="D247">
        <v>0.8</v>
      </c>
      <c r="E247">
        <v>0.86</v>
      </c>
    </row>
    <row r="248" spans="1:5" x14ac:dyDescent="0.25">
      <c r="A248" t="s">
        <v>27</v>
      </c>
      <c r="B248" t="s">
        <v>186</v>
      </c>
      <c r="C248">
        <v>1.096551724</v>
      </c>
      <c r="D248">
        <v>1.0900000000000001</v>
      </c>
      <c r="E248">
        <v>0.86</v>
      </c>
    </row>
    <row r="249" spans="1:5" x14ac:dyDescent="0.25">
      <c r="A249" t="s">
        <v>27</v>
      </c>
      <c r="B249" t="s">
        <v>189</v>
      </c>
      <c r="C249">
        <v>1.096551724</v>
      </c>
      <c r="D249">
        <v>0.74</v>
      </c>
      <c r="E249">
        <v>0.8</v>
      </c>
    </row>
    <row r="250" spans="1:5" x14ac:dyDescent="0.25">
      <c r="A250" t="s">
        <v>27</v>
      </c>
      <c r="B250" t="s">
        <v>297</v>
      </c>
      <c r="C250">
        <v>1.096551724</v>
      </c>
      <c r="D250">
        <v>0.92</v>
      </c>
      <c r="E250">
        <v>1.03</v>
      </c>
    </row>
    <row r="251" spans="1:5" x14ac:dyDescent="0.25">
      <c r="A251" t="s">
        <v>27</v>
      </c>
      <c r="B251" t="s">
        <v>298</v>
      </c>
      <c r="C251">
        <v>1.096551724</v>
      </c>
      <c r="D251">
        <v>1.44</v>
      </c>
      <c r="E251">
        <v>0.75</v>
      </c>
    </row>
    <row r="252" spans="1:5" x14ac:dyDescent="0.25">
      <c r="A252" t="s">
        <v>27</v>
      </c>
      <c r="B252" t="s">
        <v>31</v>
      </c>
      <c r="C252">
        <v>1.096551724</v>
      </c>
      <c r="D252">
        <v>0.91</v>
      </c>
      <c r="E252">
        <v>0.96</v>
      </c>
    </row>
    <row r="253" spans="1:5" x14ac:dyDescent="0.25">
      <c r="A253" t="s">
        <v>27</v>
      </c>
      <c r="B253" t="s">
        <v>195</v>
      </c>
      <c r="C253">
        <v>1.096551724</v>
      </c>
      <c r="D253">
        <v>1.43</v>
      </c>
      <c r="E253">
        <v>0.86</v>
      </c>
    </row>
    <row r="254" spans="1:5" x14ac:dyDescent="0.25">
      <c r="A254" t="s">
        <v>27</v>
      </c>
      <c r="B254" t="s">
        <v>188</v>
      </c>
      <c r="C254">
        <v>1.096551724</v>
      </c>
      <c r="D254">
        <v>0.91</v>
      </c>
      <c r="E254">
        <v>0.75</v>
      </c>
    </row>
    <row r="255" spans="1:5" x14ac:dyDescent="0.25">
      <c r="A255" t="s">
        <v>27</v>
      </c>
      <c r="B255" t="s">
        <v>296</v>
      </c>
      <c r="C255">
        <v>1.096551724</v>
      </c>
      <c r="D255">
        <v>0.51</v>
      </c>
      <c r="E255">
        <v>1.26</v>
      </c>
    </row>
    <row r="256" spans="1:5" x14ac:dyDescent="0.25">
      <c r="A256" t="s">
        <v>27</v>
      </c>
      <c r="B256" t="s">
        <v>190</v>
      </c>
      <c r="C256">
        <v>1.096551724</v>
      </c>
      <c r="D256">
        <v>1.2</v>
      </c>
      <c r="E256">
        <v>1.49</v>
      </c>
    </row>
    <row r="257" spans="1:5" x14ac:dyDescent="0.25">
      <c r="A257" t="s">
        <v>27</v>
      </c>
      <c r="B257" t="s">
        <v>192</v>
      </c>
      <c r="C257">
        <v>1.096551724</v>
      </c>
      <c r="D257">
        <v>0.59</v>
      </c>
      <c r="E257">
        <v>0.69</v>
      </c>
    </row>
    <row r="258" spans="1:5" x14ac:dyDescent="0.25">
      <c r="A258" t="s">
        <v>27</v>
      </c>
      <c r="B258" t="s">
        <v>329</v>
      </c>
      <c r="C258">
        <v>1.096551724</v>
      </c>
      <c r="D258">
        <v>0.53</v>
      </c>
      <c r="E258">
        <v>1.55</v>
      </c>
    </row>
    <row r="259" spans="1:5" x14ac:dyDescent="0.25">
      <c r="A259" t="s">
        <v>27</v>
      </c>
      <c r="B259" t="s">
        <v>194</v>
      </c>
      <c r="C259">
        <v>1.096551724</v>
      </c>
      <c r="D259">
        <v>0.85</v>
      </c>
      <c r="E259">
        <v>1.01</v>
      </c>
    </row>
    <row r="260" spans="1:5" x14ac:dyDescent="0.25">
      <c r="A260" t="s">
        <v>27</v>
      </c>
      <c r="B260" t="s">
        <v>299</v>
      </c>
      <c r="C260">
        <v>1.096551724</v>
      </c>
      <c r="D260">
        <v>0.64</v>
      </c>
      <c r="E260">
        <v>0.96</v>
      </c>
    </row>
    <row r="261" spans="1:5" x14ac:dyDescent="0.25">
      <c r="A261" t="s">
        <v>27</v>
      </c>
      <c r="B261" t="s">
        <v>328</v>
      </c>
      <c r="C261">
        <v>1.096551724</v>
      </c>
      <c r="D261">
        <v>0.69</v>
      </c>
      <c r="E261">
        <v>0.91</v>
      </c>
    </row>
    <row r="262" spans="1:5" x14ac:dyDescent="0.25">
      <c r="A262" t="s">
        <v>27</v>
      </c>
      <c r="B262" t="s">
        <v>193</v>
      </c>
      <c r="C262">
        <v>1.096551724</v>
      </c>
      <c r="D262">
        <v>0.92</v>
      </c>
      <c r="E262">
        <v>0.74</v>
      </c>
    </row>
    <row r="263" spans="1:5" x14ac:dyDescent="0.25">
      <c r="A263" t="s">
        <v>27</v>
      </c>
      <c r="B263" t="s">
        <v>30</v>
      </c>
      <c r="C263">
        <v>1.096551724</v>
      </c>
      <c r="D263">
        <v>1.17</v>
      </c>
      <c r="E263">
        <v>1.17</v>
      </c>
    </row>
    <row r="264" spans="1:5" x14ac:dyDescent="0.25">
      <c r="A264" t="s">
        <v>27</v>
      </c>
      <c r="B264" t="s">
        <v>29</v>
      </c>
      <c r="C264">
        <v>1.096551724</v>
      </c>
      <c r="D264">
        <v>0.56999999999999995</v>
      </c>
      <c r="E264">
        <v>1.1399999999999999</v>
      </c>
    </row>
    <row r="265" spans="1:5" x14ac:dyDescent="0.25">
      <c r="A265" t="s">
        <v>196</v>
      </c>
      <c r="B265" t="s">
        <v>205</v>
      </c>
      <c r="C265">
        <v>1.454935622</v>
      </c>
      <c r="D265">
        <v>1.51</v>
      </c>
      <c r="E265">
        <v>0.95</v>
      </c>
    </row>
    <row r="266" spans="1:5" x14ac:dyDescent="0.25">
      <c r="A266" t="s">
        <v>196</v>
      </c>
      <c r="B266" t="s">
        <v>306</v>
      </c>
      <c r="C266">
        <v>1.454935622</v>
      </c>
      <c r="D266">
        <v>1.89</v>
      </c>
      <c r="E266">
        <v>0.33</v>
      </c>
    </row>
    <row r="267" spans="1:5" x14ac:dyDescent="0.25">
      <c r="A267" t="s">
        <v>196</v>
      </c>
      <c r="B267" t="s">
        <v>206</v>
      </c>
      <c r="C267">
        <v>1.454935622</v>
      </c>
      <c r="D267">
        <v>0.43</v>
      </c>
      <c r="E267">
        <v>1.42</v>
      </c>
    </row>
    <row r="268" spans="1:5" x14ac:dyDescent="0.25">
      <c r="A268" t="s">
        <v>196</v>
      </c>
      <c r="B268" t="s">
        <v>197</v>
      </c>
      <c r="C268">
        <v>1.454935622</v>
      </c>
      <c r="D268">
        <v>0.28000000000000003</v>
      </c>
      <c r="E268">
        <v>0.99</v>
      </c>
    </row>
    <row r="269" spans="1:5" x14ac:dyDescent="0.25">
      <c r="A269" t="s">
        <v>196</v>
      </c>
      <c r="B269" t="s">
        <v>307</v>
      </c>
      <c r="C269">
        <v>1.454935622</v>
      </c>
      <c r="D269">
        <v>1.05</v>
      </c>
      <c r="E269">
        <v>0.79</v>
      </c>
    </row>
    <row r="270" spans="1:5" x14ac:dyDescent="0.25">
      <c r="A270" t="s">
        <v>196</v>
      </c>
      <c r="B270" t="s">
        <v>204</v>
      </c>
      <c r="C270">
        <v>1.454935622</v>
      </c>
      <c r="D270">
        <v>0.9</v>
      </c>
      <c r="E270">
        <v>0.95</v>
      </c>
    </row>
    <row r="271" spans="1:5" x14ac:dyDescent="0.25">
      <c r="A271" t="s">
        <v>196</v>
      </c>
      <c r="B271" t="s">
        <v>302</v>
      </c>
      <c r="C271">
        <v>1.454935622</v>
      </c>
      <c r="D271">
        <v>0.87</v>
      </c>
      <c r="E271">
        <v>0.97</v>
      </c>
    </row>
    <row r="272" spans="1:5" x14ac:dyDescent="0.25">
      <c r="A272" t="s">
        <v>196</v>
      </c>
      <c r="B272" t="s">
        <v>305</v>
      </c>
      <c r="C272">
        <v>1.454935622</v>
      </c>
      <c r="D272">
        <v>0.7</v>
      </c>
      <c r="E272">
        <v>1.1399999999999999</v>
      </c>
    </row>
    <row r="273" spans="1:5" x14ac:dyDescent="0.25">
      <c r="A273" t="s">
        <v>196</v>
      </c>
      <c r="B273" t="s">
        <v>202</v>
      </c>
      <c r="C273">
        <v>1.454935622</v>
      </c>
      <c r="D273">
        <v>0.52</v>
      </c>
      <c r="E273">
        <v>1.18</v>
      </c>
    </row>
    <row r="274" spans="1:5" x14ac:dyDescent="0.25">
      <c r="A274" t="s">
        <v>196</v>
      </c>
      <c r="B274" t="s">
        <v>200</v>
      </c>
      <c r="C274">
        <v>1.454935622</v>
      </c>
      <c r="D274">
        <v>1.42</v>
      </c>
      <c r="E274">
        <v>0.9</v>
      </c>
    </row>
    <row r="275" spans="1:5" x14ac:dyDescent="0.25">
      <c r="A275" t="s">
        <v>196</v>
      </c>
      <c r="B275" t="s">
        <v>199</v>
      </c>
      <c r="C275">
        <v>1.454935622</v>
      </c>
      <c r="D275">
        <v>0.66</v>
      </c>
      <c r="E275">
        <v>0.76</v>
      </c>
    </row>
    <row r="276" spans="1:5" x14ac:dyDescent="0.25">
      <c r="A276" t="s">
        <v>196</v>
      </c>
      <c r="B276" t="s">
        <v>303</v>
      </c>
      <c r="C276">
        <v>1.454935622</v>
      </c>
      <c r="D276">
        <v>1.1299999999999999</v>
      </c>
      <c r="E276">
        <v>0.9</v>
      </c>
    </row>
    <row r="277" spans="1:5" x14ac:dyDescent="0.25">
      <c r="A277" t="s">
        <v>196</v>
      </c>
      <c r="B277" t="s">
        <v>201</v>
      </c>
      <c r="C277">
        <v>1.454935622</v>
      </c>
      <c r="D277">
        <v>0.95</v>
      </c>
      <c r="E277">
        <v>0.73</v>
      </c>
    </row>
    <row r="278" spans="1:5" x14ac:dyDescent="0.25">
      <c r="A278" t="s">
        <v>196</v>
      </c>
      <c r="B278" t="s">
        <v>304</v>
      </c>
      <c r="C278">
        <v>1.454935622</v>
      </c>
      <c r="D278">
        <v>0.99</v>
      </c>
      <c r="E278">
        <v>1.61</v>
      </c>
    </row>
    <row r="279" spans="1:5" x14ac:dyDescent="0.25">
      <c r="A279" t="s">
        <v>196</v>
      </c>
      <c r="B279" t="s">
        <v>198</v>
      </c>
      <c r="C279">
        <v>1.454935622</v>
      </c>
      <c r="D279">
        <v>0.99</v>
      </c>
      <c r="E279">
        <v>0.9</v>
      </c>
    </row>
    <row r="280" spans="1:5" x14ac:dyDescent="0.25">
      <c r="A280" t="s">
        <v>196</v>
      </c>
      <c r="B280" t="s">
        <v>300</v>
      </c>
      <c r="C280">
        <v>1.454935622</v>
      </c>
      <c r="D280">
        <v>0.38</v>
      </c>
      <c r="E280">
        <v>0.95</v>
      </c>
    </row>
    <row r="281" spans="1:5" x14ac:dyDescent="0.25">
      <c r="A281" t="s">
        <v>196</v>
      </c>
      <c r="B281" t="s">
        <v>301</v>
      </c>
      <c r="C281">
        <v>1.454935622</v>
      </c>
      <c r="D281">
        <v>0.56999999999999995</v>
      </c>
      <c r="E281">
        <v>1.28</v>
      </c>
    </row>
    <row r="282" spans="1:5" x14ac:dyDescent="0.25">
      <c r="A282" t="s">
        <v>196</v>
      </c>
      <c r="B282" t="s">
        <v>203</v>
      </c>
      <c r="C282">
        <v>1.454935622</v>
      </c>
      <c r="D282">
        <v>0.85</v>
      </c>
      <c r="E282">
        <v>1.23</v>
      </c>
    </row>
    <row r="283" spans="1:5" x14ac:dyDescent="0.25">
      <c r="A283" t="s">
        <v>32</v>
      </c>
      <c r="B283" t="s">
        <v>331</v>
      </c>
      <c r="C283">
        <v>1.101449275</v>
      </c>
      <c r="D283">
        <v>0.28999999999999998</v>
      </c>
      <c r="E283">
        <v>0.56999999999999995</v>
      </c>
    </row>
    <row r="284" spans="1:5" x14ac:dyDescent="0.25">
      <c r="A284" t="s">
        <v>32</v>
      </c>
      <c r="B284" t="s">
        <v>36</v>
      </c>
      <c r="C284">
        <v>1.101449275</v>
      </c>
      <c r="D284">
        <v>1.29</v>
      </c>
      <c r="E284">
        <v>0.64</v>
      </c>
    </row>
    <row r="285" spans="1:5" x14ac:dyDescent="0.25">
      <c r="A285" t="s">
        <v>32</v>
      </c>
      <c r="B285" t="s">
        <v>212</v>
      </c>
      <c r="C285">
        <v>1.101449275</v>
      </c>
      <c r="D285">
        <v>0.92</v>
      </c>
      <c r="E285">
        <v>1.31</v>
      </c>
    </row>
    <row r="286" spans="1:5" x14ac:dyDescent="0.25">
      <c r="A286" t="s">
        <v>32</v>
      </c>
      <c r="B286" t="s">
        <v>311</v>
      </c>
      <c r="C286">
        <v>1.101449275</v>
      </c>
      <c r="D286">
        <v>0.64</v>
      </c>
      <c r="E286">
        <v>1.1399999999999999</v>
      </c>
    </row>
    <row r="287" spans="1:5" x14ac:dyDescent="0.25">
      <c r="A287" t="s">
        <v>32</v>
      </c>
      <c r="B287" t="s">
        <v>210</v>
      </c>
      <c r="C287">
        <v>1.101449275</v>
      </c>
      <c r="D287">
        <v>0.56999999999999995</v>
      </c>
      <c r="E287">
        <v>1.29</v>
      </c>
    </row>
    <row r="288" spans="1:5" x14ac:dyDescent="0.25">
      <c r="A288" t="s">
        <v>32</v>
      </c>
      <c r="B288" t="s">
        <v>312</v>
      </c>
      <c r="C288">
        <v>1.101449275</v>
      </c>
      <c r="D288">
        <v>0.79</v>
      </c>
      <c r="E288">
        <v>1.25</v>
      </c>
    </row>
    <row r="289" spans="1:5" x14ac:dyDescent="0.25">
      <c r="A289" t="s">
        <v>32</v>
      </c>
      <c r="B289" t="s">
        <v>209</v>
      </c>
      <c r="C289">
        <v>1.101449275</v>
      </c>
      <c r="D289">
        <v>1</v>
      </c>
      <c r="E289">
        <v>0.64</v>
      </c>
    </row>
    <row r="290" spans="1:5" x14ac:dyDescent="0.25">
      <c r="A290" t="s">
        <v>32</v>
      </c>
      <c r="B290" t="s">
        <v>313</v>
      </c>
      <c r="C290">
        <v>1.101449275</v>
      </c>
      <c r="D290">
        <v>0.92</v>
      </c>
      <c r="E290">
        <v>1.1200000000000001</v>
      </c>
    </row>
    <row r="291" spans="1:5" x14ac:dyDescent="0.25">
      <c r="A291" t="s">
        <v>32</v>
      </c>
      <c r="B291" t="s">
        <v>309</v>
      </c>
      <c r="C291">
        <v>1.101449275</v>
      </c>
      <c r="D291">
        <v>0.56999999999999995</v>
      </c>
      <c r="E291">
        <v>0.79</v>
      </c>
    </row>
    <row r="292" spans="1:5" x14ac:dyDescent="0.25">
      <c r="A292" t="s">
        <v>32</v>
      </c>
      <c r="B292" t="s">
        <v>308</v>
      </c>
      <c r="C292">
        <v>1.101449275</v>
      </c>
      <c r="D292">
        <v>0.5</v>
      </c>
      <c r="E292">
        <v>0.93</v>
      </c>
    </row>
    <row r="293" spans="1:5" x14ac:dyDescent="0.25">
      <c r="A293" t="s">
        <v>32</v>
      </c>
      <c r="B293" t="s">
        <v>207</v>
      </c>
      <c r="C293">
        <v>1.101449275</v>
      </c>
      <c r="D293">
        <v>0.79</v>
      </c>
      <c r="E293">
        <v>0.92</v>
      </c>
    </row>
    <row r="294" spans="1:5" x14ac:dyDescent="0.25">
      <c r="A294" t="s">
        <v>32</v>
      </c>
      <c r="B294" t="s">
        <v>330</v>
      </c>
      <c r="C294">
        <v>1.101449275</v>
      </c>
      <c r="D294">
        <v>0.46</v>
      </c>
      <c r="E294">
        <v>1.31</v>
      </c>
    </row>
    <row r="295" spans="1:5" x14ac:dyDescent="0.25">
      <c r="A295" t="s">
        <v>32</v>
      </c>
      <c r="B295" t="s">
        <v>35</v>
      </c>
      <c r="C295">
        <v>1.101449275</v>
      </c>
      <c r="D295">
        <v>1.72</v>
      </c>
      <c r="E295">
        <v>0.79</v>
      </c>
    </row>
    <row r="296" spans="1:5" x14ac:dyDescent="0.25">
      <c r="A296" t="s">
        <v>32</v>
      </c>
      <c r="B296" t="s">
        <v>34</v>
      </c>
      <c r="C296">
        <v>1.101449275</v>
      </c>
      <c r="D296">
        <v>0.52</v>
      </c>
      <c r="E296">
        <v>1.05</v>
      </c>
    </row>
    <row r="297" spans="1:5" x14ac:dyDescent="0.25">
      <c r="A297" t="s">
        <v>32</v>
      </c>
      <c r="B297" t="s">
        <v>310</v>
      </c>
      <c r="C297">
        <v>1.101449275</v>
      </c>
      <c r="D297">
        <v>0.92</v>
      </c>
      <c r="E297">
        <v>0.92</v>
      </c>
    </row>
    <row r="298" spans="1:5" x14ac:dyDescent="0.25">
      <c r="A298" t="s">
        <v>32</v>
      </c>
      <c r="B298" t="s">
        <v>208</v>
      </c>
      <c r="C298">
        <v>1.101449275</v>
      </c>
      <c r="D298">
        <v>1.51</v>
      </c>
      <c r="E298">
        <v>0.98</v>
      </c>
    </row>
    <row r="299" spans="1:5" x14ac:dyDescent="0.25">
      <c r="A299" t="s">
        <v>32</v>
      </c>
      <c r="B299" t="s">
        <v>33</v>
      </c>
      <c r="C299">
        <v>1.101449275</v>
      </c>
      <c r="D299">
        <v>1.51</v>
      </c>
      <c r="E299">
        <v>0.33</v>
      </c>
    </row>
    <row r="300" spans="1:5" x14ac:dyDescent="0.25">
      <c r="A300" t="s">
        <v>32</v>
      </c>
      <c r="B300" t="s">
        <v>211</v>
      </c>
      <c r="C300">
        <v>1.101449275</v>
      </c>
      <c r="D300">
        <v>0.64</v>
      </c>
      <c r="E300">
        <v>2</v>
      </c>
    </row>
    <row r="301" spans="1:5" x14ac:dyDescent="0.25">
      <c r="A301" t="s">
        <v>213</v>
      </c>
      <c r="B301" t="s">
        <v>221</v>
      </c>
      <c r="C301">
        <v>1.171875</v>
      </c>
      <c r="D301">
        <v>0.54</v>
      </c>
      <c r="E301">
        <v>0.76</v>
      </c>
    </row>
    <row r="302" spans="1:5" x14ac:dyDescent="0.25">
      <c r="A302" t="s">
        <v>213</v>
      </c>
      <c r="B302" t="s">
        <v>214</v>
      </c>
      <c r="C302">
        <v>1.171875</v>
      </c>
      <c r="D302">
        <v>1.77</v>
      </c>
      <c r="E302">
        <v>0.66</v>
      </c>
    </row>
    <row r="303" spans="1:5" x14ac:dyDescent="0.25">
      <c r="A303" t="s">
        <v>213</v>
      </c>
      <c r="B303" t="s">
        <v>217</v>
      </c>
      <c r="C303">
        <v>1.171875</v>
      </c>
      <c r="D303">
        <v>0.51</v>
      </c>
      <c r="E303">
        <v>1.1599999999999999</v>
      </c>
    </row>
    <row r="304" spans="1:5" x14ac:dyDescent="0.25">
      <c r="A304" t="s">
        <v>213</v>
      </c>
      <c r="B304" t="s">
        <v>216</v>
      </c>
      <c r="C304">
        <v>1.171875</v>
      </c>
      <c r="D304">
        <v>0.86</v>
      </c>
      <c r="E304">
        <v>1.67</v>
      </c>
    </row>
    <row r="305" spans="1:5" x14ac:dyDescent="0.25">
      <c r="A305" t="s">
        <v>213</v>
      </c>
      <c r="B305" t="s">
        <v>218</v>
      </c>
      <c r="C305">
        <v>1.171875</v>
      </c>
      <c r="D305">
        <v>1.22</v>
      </c>
      <c r="E305">
        <v>0.56000000000000005</v>
      </c>
    </row>
    <row r="306" spans="1:5" x14ac:dyDescent="0.25">
      <c r="A306" t="s">
        <v>213</v>
      </c>
      <c r="B306" t="s">
        <v>219</v>
      </c>
      <c r="C306">
        <v>1.171875</v>
      </c>
      <c r="D306">
        <v>0.52</v>
      </c>
      <c r="E306">
        <v>1.19</v>
      </c>
    </row>
    <row r="307" spans="1:5" x14ac:dyDescent="0.25">
      <c r="A307" t="s">
        <v>213</v>
      </c>
      <c r="B307" t="s">
        <v>215</v>
      </c>
      <c r="C307">
        <v>1.171875</v>
      </c>
      <c r="D307">
        <v>1.06</v>
      </c>
      <c r="E307">
        <v>1.06</v>
      </c>
    </row>
    <row r="308" spans="1:5" x14ac:dyDescent="0.25">
      <c r="A308" t="s">
        <v>213</v>
      </c>
      <c r="B308" t="s">
        <v>314</v>
      </c>
      <c r="C308">
        <v>1.171875</v>
      </c>
      <c r="D308">
        <v>0.76</v>
      </c>
      <c r="E308">
        <v>0.91</v>
      </c>
    </row>
    <row r="309" spans="1:5" x14ac:dyDescent="0.25">
      <c r="A309" t="s">
        <v>213</v>
      </c>
      <c r="B309" t="s">
        <v>315</v>
      </c>
      <c r="C309">
        <v>1.171875</v>
      </c>
      <c r="D309">
        <v>1.52</v>
      </c>
      <c r="E309">
        <v>0.35</v>
      </c>
    </row>
    <row r="310" spans="1:5" x14ac:dyDescent="0.25">
      <c r="A310" t="s">
        <v>213</v>
      </c>
      <c r="B310" t="s">
        <v>220</v>
      </c>
      <c r="C310">
        <v>1.171875</v>
      </c>
      <c r="D310">
        <v>0.54</v>
      </c>
      <c r="E310">
        <v>1.46</v>
      </c>
    </row>
    <row r="311" spans="1:5" x14ac:dyDescent="0.25">
      <c r="A311" t="s">
        <v>213</v>
      </c>
      <c r="B311" t="s">
        <v>222</v>
      </c>
      <c r="C311">
        <v>1.171875</v>
      </c>
      <c r="D311">
        <v>1.24</v>
      </c>
      <c r="E311">
        <v>1.29</v>
      </c>
    </row>
    <row r="312" spans="1:5" x14ac:dyDescent="0.25">
      <c r="A312" t="s">
        <v>213</v>
      </c>
      <c r="B312" t="s">
        <v>223</v>
      </c>
      <c r="C312">
        <v>1.171875</v>
      </c>
      <c r="D312">
        <v>0.81</v>
      </c>
      <c r="E312">
        <v>0.86</v>
      </c>
    </row>
    <row r="313" spans="1:5" x14ac:dyDescent="0.25">
      <c r="A313" t="s">
        <v>37</v>
      </c>
      <c r="B313" t="s">
        <v>224</v>
      </c>
      <c r="C313">
        <v>1.2857142859999999</v>
      </c>
      <c r="D313">
        <v>0.63</v>
      </c>
      <c r="E313">
        <v>1.38</v>
      </c>
    </row>
    <row r="314" spans="1:5" x14ac:dyDescent="0.25">
      <c r="A314" t="s">
        <v>37</v>
      </c>
      <c r="B314" t="s">
        <v>229</v>
      </c>
      <c r="C314">
        <v>1.2857142859999999</v>
      </c>
      <c r="D314">
        <v>0.44</v>
      </c>
      <c r="E314">
        <v>1.01</v>
      </c>
    </row>
    <row r="315" spans="1:5" x14ac:dyDescent="0.25">
      <c r="A315" t="s">
        <v>37</v>
      </c>
      <c r="B315" t="s">
        <v>227</v>
      </c>
      <c r="C315">
        <v>1.2857142859999999</v>
      </c>
      <c r="D315">
        <v>0.91</v>
      </c>
      <c r="E315">
        <v>0.97</v>
      </c>
    </row>
    <row r="316" spans="1:5" x14ac:dyDescent="0.25">
      <c r="A316" t="s">
        <v>37</v>
      </c>
      <c r="B316" t="s">
        <v>226</v>
      </c>
      <c r="C316">
        <v>1.2857142859999999</v>
      </c>
      <c r="D316">
        <v>1.05</v>
      </c>
      <c r="E316">
        <v>1.54</v>
      </c>
    </row>
    <row r="317" spans="1:5" x14ac:dyDescent="0.25">
      <c r="A317" t="s">
        <v>37</v>
      </c>
      <c r="B317" t="s">
        <v>39</v>
      </c>
      <c r="C317">
        <v>1.2857142859999999</v>
      </c>
      <c r="D317">
        <v>0.7</v>
      </c>
      <c r="E317">
        <v>0.77</v>
      </c>
    </row>
    <row r="318" spans="1:5" x14ac:dyDescent="0.25">
      <c r="A318" t="s">
        <v>37</v>
      </c>
      <c r="B318" t="s">
        <v>225</v>
      </c>
      <c r="C318">
        <v>1.2857142859999999</v>
      </c>
      <c r="D318">
        <v>1.05</v>
      </c>
      <c r="E318">
        <v>0.56000000000000005</v>
      </c>
    </row>
    <row r="319" spans="1:5" x14ac:dyDescent="0.25">
      <c r="A319" t="s">
        <v>37</v>
      </c>
      <c r="B319" t="s">
        <v>231</v>
      </c>
      <c r="C319">
        <v>1.2857142859999999</v>
      </c>
      <c r="D319">
        <v>0.88</v>
      </c>
      <c r="E319">
        <v>0.82</v>
      </c>
    </row>
    <row r="320" spans="1:5" x14ac:dyDescent="0.25">
      <c r="A320" t="s">
        <v>37</v>
      </c>
      <c r="B320" t="s">
        <v>38</v>
      </c>
      <c r="C320">
        <v>1.2857142859999999</v>
      </c>
      <c r="D320">
        <v>0.44</v>
      </c>
      <c r="E320">
        <v>0.82</v>
      </c>
    </row>
    <row r="321" spans="1:5" x14ac:dyDescent="0.25">
      <c r="A321" t="s">
        <v>37</v>
      </c>
      <c r="B321" t="s">
        <v>228</v>
      </c>
      <c r="C321">
        <v>1.2857142859999999</v>
      </c>
      <c r="D321">
        <v>1.01</v>
      </c>
      <c r="E321">
        <v>1.26</v>
      </c>
    </row>
    <row r="322" spans="1:5" x14ac:dyDescent="0.25">
      <c r="A322" t="s">
        <v>37</v>
      </c>
      <c r="B322" t="s">
        <v>230</v>
      </c>
      <c r="C322">
        <v>1.2857142859999999</v>
      </c>
      <c r="D322">
        <v>1.01</v>
      </c>
      <c r="E322">
        <v>0.88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1.118518519</v>
      </c>
      <c r="D343">
        <v>0.68</v>
      </c>
      <c r="E343">
        <v>1.47</v>
      </c>
    </row>
    <row r="344" spans="1:5" x14ac:dyDescent="0.25">
      <c r="A344" t="s">
        <v>340</v>
      </c>
      <c r="B344" t="s">
        <v>352</v>
      </c>
      <c r="C344">
        <v>1.118518519</v>
      </c>
      <c r="D344">
        <v>0.79</v>
      </c>
      <c r="E344">
        <v>1</v>
      </c>
    </row>
    <row r="345" spans="1:5" x14ac:dyDescent="0.25">
      <c r="A345" t="s">
        <v>340</v>
      </c>
      <c r="B345" t="s">
        <v>353</v>
      </c>
      <c r="C345">
        <v>1.118518519</v>
      </c>
      <c r="D345">
        <v>1.19</v>
      </c>
      <c r="E345">
        <v>0.51</v>
      </c>
    </row>
    <row r="346" spans="1:5" x14ac:dyDescent="0.25">
      <c r="A346" t="s">
        <v>340</v>
      </c>
      <c r="B346" t="s">
        <v>354</v>
      </c>
      <c r="C346">
        <v>1.118518519</v>
      </c>
      <c r="D346">
        <v>1.41</v>
      </c>
      <c r="E346">
        <v>0.51</v>
      </c>
    </row>
    <row r="347" spans="1:5" x14ac:dyDescent="0.25">
      <c r="A347" t="s">
        <v>340</v>
      </c>
      <c r="B347" t="s">
        <v>356</v>
      </c>
      <c r="C347">
        <v>1.118518519</v>
      </c>
      <c r="D347">
        <v>0.89</v>
      </c>
      <c r="E347">
        <v>1.26</v>
      </c>
    </row>
    <row r="348" spans="1:5" x14ac:dyDescent="0.25">
      <c r="A348" t="s">
        <v>340</v>
      </c>
      <c r="B348" t="s">
        <v>361</v>
      </c>
      <c r="C348">
        <v>1.118518519</v>
      </c>
      <c r="D348">
        <v>0.62</v>
      </c>
      <c r="E348">
        <v>1.1299999999999999</v>
      </c>
    </row>
    <row r="349" spans="1:5" x14ac:dyDescent="0.25">
      <c r="A349" t="s">
        <v>340</v>
      </c>
      <c r="B349" t="s">
        <v>365</v>
      </c>
      <c r="C349">
        <v>1.118518519</v>
      </c>
      <c r="D349">
        <v>0.79</v>
      </c>
      <c r="E349">
        <v>1.1000000000000001</v>
      </c>
    </row>
    <row r="350" spans="1:5" x14ac:dyDescent="0.25">
      <c r="A350" t="s">
        <v>340</v>
      </c>
      <c r="B350" t="s">
        <v>377</v>
      </c>
      <c r="C350">
        <v>1.118518519</v>
      </c>
      <c r="D350">
        <v>0.74</v>
      </c>
      <c r="E350">
        <v>0.85</v>
      </c>
    </row>
    <row r="351" spans="1:5" x14ac:dyDescent="0.25">
      <c r="A351" t="s">
        <v>340</v>
      </c>
      <c r="B351" t="s">
        <v>378</v>
      </c>
      <c r="C351">
        <v>1.118518519</v>
      </c>
      <c r="D351">
        <v>0.57999999999999996</v>
      </c>
      <c r="E351">
        <v>1.21</v>
      </c>
    </row>
    <row r="352" spans="1:5" x14ac:dyDescent="0.25">
      <c r="A352" t="s">
        <v>340</v>
      </c>
      <c r="B352" t="s">
        <v>385</v>
      </c>
      <c r="C352">
        <v>1.118518519</v>
      </c>
      <c r="D352">
        <v>0.51</v>
      </c>
      <c r="E352">
        <v>1.3</v>
      </c>
    </row>
    <row r="353" spans="1:5" x14ac:dyDescent="0.25">
      <c r="A353" t="s">
        <v>340</v>
      </c>
      <c r="B353" t="s">
        <v>387</v>
      </c>
      <c r="C353">
        <v>1.118518519</v>
      </c>
      <c r="D353">
        <v>0.74</v>
      </c>
      <c r="E353">
        <v>1.58</v>
      </c>
    </row>
    <row r="354" spans="1:5" x14ac:dyDescent="0.25">
      <c r="A354" t="s">
        <v>340</v>
      </c>
      <c r="B354" t="s">
        <v>390</v>
      </c>
      <c r="C354">
        <v>1.118518519</v>
      </c>
      <c r="D354">
        <v>0.74</v>
      </c>
      <c r="E354">
        <v>1.37</v>
      </c>
    </row>
    <row r="355" spans="1:5" x14ac:dyDescent="0.25">
      <c r="A355" t="s">
        <v>340</v>
      </c>
      <c r="B355" t="s">
        <v>394</v>
      </c>
      <c r="C355">
        <v>1.118518519</v>
      </c>
      <c r="D355">
        <v>0.85</v>
      </c>
      <c r="E355">
        <v>1.02</v>
      </c>
    </row>
    <row r="356" spans="1:5" x14ac:dyDescent="0.25">
      <c r="A356" t="s">
        <v>340</v>
      </c>
      <c r="B356" t="s">
        <v>405</v>
      </c>
      <c r="C356">
        <v>1.118518519</v>
      </c>
      <c r="D356">
        <v>0.56999999999999995</v>
      </c>
      <c r="E356">
        <v>0.91</v>
      </c>
    </row>
    <row r="357" spans="1:5" x14ac:dyDescent="0.25">
      <c r="A357" t="s">
        <v>340</v>
      </c>
      <c r="B357" t="s">
        <v>413</v>
      </c>
      <c r="C357">
        <v>1.118518519</v>
      </c>
      <c r="D357">
        <v>1.21</v>
      </c>
      <c r="E357">
        <v>0.68</v>
      </c>
    </row>
    <row r="358" spans="1:5" x14ac:dyDescent="0.25">
      <c r="A358" t="s">
        <v>340</v>
      </c>
      <c r="B358" t="s">
        <v>415</v>
      </c>
      <c r="C358">
        <v>1.118518519</v>
      </c>
      <c r="D358">
        <v>0.91</v>
      </c>
      <c r="E358">
        <v>0.62</v>
      </c>
    </row>
    <row r="359" spans="1:5" x14ac:dyDescent="0.25">
      <c r="A359" t="s">
        <v>340</v>
      </c>
      <c r="B359" t="s">
        <v>418</v>
      </c>
      <c r="C359">
        <v>1.118518519</v>
      </c>
      <c r="D359">
        <v>1.05</v>
      </c>
      <c r="E359">
        <v>0.63</v>
      </c>
    </row>
    <row r="360" spans="1:5" x14ac:dyDescent="0.25">
      <c r="A360" t="s">
        <v>340</v>
      </c>
      <c r="B360" t="s">
        <v>428</v>
      </c>
      <c r="C360">
        <v>1.118518519</v>
      </c>
      <c r="D360">
        <v>0.63</v>
      </c>
      <c r="E360">
        <v>1.1599999999999999</v>
      </c>
    </row>
    <row r="361" spans="1:5" x14ac:dyDescent="0.25">
      <c r="A361" t="s">
        <v>340</v>
      </c>
      <c r="B361" t="s">
        <v>429</v>
      </c>
      <c r="C361">
        <v>1.118518519</v>
      </c>
      <c r="D361">
        <v>0.57999999999999996</v>
      </c>
      <c r="E361">
        <v>0.84</v>
      </c>
    </row>
    <row r="362" spans="1:5" x14ac:dyDescent="0.25">
      <c r="A362" t="s">
        <v>340</v>
      </c>
      <c r="B362" t="s">
        <v>431</v>
      </c>
      <c r="C362">
        <v>1.118518519</v>
      </c>
      <c r="D362">
        <v>1</v>
      </c>
      <c r="E362">
        <v>0.84</v>
      </c>
    </row>
    <row r="363" spans="1:5" x14ac:dyDescent="0.25">
      <c r="A363" t="s">
        <v>342</v>
      </c>
      <c r="B363" t="s">
        <v>343</v>
      </c>
      <c r="C363">
        <v>0.84639498400000002</v>
      </c>
      <c r="D363">
        <v>0.4</v>
      </c>
      <c r="E363">
        <v>1.1299999999999999</v>
      </c>
    </row>
    <row r="364" spans="1:5" x14ac:dyDescent="0.25">
      <c r="A364" t="s">
        <v>342</v>
      </c>
      <c r="B364" t="s">
        <v>346</v>
      </c>
      <c r="C364">
        <v>0.84639498400000002</v>
      </c>
      <c r="D364">
        <v>0.4</v>
      </c>
      <c r="E364">
        <v>0.74</v>
      </c>
    </row>
    <row r="365" spans="1:5" x14ac:dyDescent="0.25">
      <c r="A365" t="s">
        <v>342</v>
      </c>
      <c r="B365" t="s">
        <v>348</v>
      </c>
      <c r="C365">
        <v>0.84639498400000002</v>
      </c>
      <c r="D365">
        <v>0.97</v>
      </c>
      <c r="E365">
        <v>0.85</v>
      </c>
    </row>
    <row r="366" spans="1:5" x14ac:dyDescent="0.25">
      <c r="A366" t="s">
        <v>342</v>
      </c>
      <c r="B366" t="s">
        <v>363</v>
      </c>
      <c r="C366">
        <v>0.84639498400000002</v>
      </c>
      <c r="D366">
        <v>0.67</v>
      </c>
      <c r="E366">
        <v>1.33</v>
      </c>
    </row>
    <row r="367" spans="1:5" x14ac:dyDescent="0.25">
      <c r="A367" t="s">
        <v>342</v>
      </c>
      <c r="B367" t="s">
        <v>364</v>
      </c>
      <c r="C367">
        <v>0.84639498400000002</v>
      </c>
      <c r="D367">
        <v>0.67</v>
      </c>
      <c r="E367">
        <v>1.45</v>
      </c>
    </row>
    <row r="368" spans="1:5" x14ac:dyDescent="0.25">
      <c r="A368" t="s">
        <v>342</v>
      </c>
      <c r="B368" t="s">
        <v>380</v>
      </c>
      <c r="C368">
        <v>0.84639498400000002</v>
      </c>
      <c r="D368">
        <v>1.07</v>
      </c>
      <c r="E368">
        <v>0.68</v>
      </c>
    </row>
    <row r="369" spans="1:5" x14ac:dyDescent="0.25">
      <c r="A369" t="s">
        <v>342</v>
      </c>
      <c r="B369" t="s">
        <v>384</v>
      </c>
      <c r="C369">
        <v>0.84639498400000002</v>
      </c>
      <c r="D369">
        <v>1.0900000000000001</v>
      </c>
      <c r="E369">
        <v>1.0900000000000001</v>
      </c>
    </row>
    <row r="370" spans="1:5" x14ac:dyDescent="0.25">
      <c r="A370" t="s">
        <v>342</v>
      </c>
      <c r="B370" t="s">
        <v>386</v>
      </c>
      <c r="C370">
        <v>0.84639498400000002</v>
      </c>
      <c r="D370">
        <v>0.79</v>
      </c>
      <c r="E370">
        <v>1.03</v>
      </c>
    </row>
    <row r="371" spans="1:5" x14ac:dyDescent="0.25">
      <c r="A371" t="s">
        <v>342</v>
      </c>
      <c r="B371" t="s">
        <v>392</v>
      </c>
      <c r="C371">
        <v>0.84639498400000002</v>
      </c>
      <c r="D371">
        <v>0.56999999999999995</v>
      </c>
      <c r="E371">
        <v>1.36</v>
      </c>
    </row>
    <row r="372" spans="1:5" x14ac:dyDescent="0.25">
      <c r="A372" t="s">
        <v>342</v>
      </c>
      <c r="B372" t="s">
        <v>393</v>
      </c>
      <c r="C372">
        <v>0.84639498400000002</v>
      </c>
      <c r="D372">
        <v>0.79</v>
      </c>
      <c r="E372">
        <v>0.85</v>
      </c>
    </row>
    <row r="373" spans="1:5" x14ac:dyDescent="0.25">
      <c r="A373" t="s">
        <v>342</v>
      </c>
      <c r="B373" t="s">
        <v>396</v>
      </c>
      <c r="C373">
        <v>0.84639498400000002</v>
      </c>
      <c r="D373">
        <v>0.51</v>
      </c>
      <c r="E373">
        <v>1.02</v>
      </c>
    </row>
    <row r="374" spans="1:5" x14ac:dyDescent="0.25">
      <c r="A374" t="s">
        <v>342</v>
      </c>
      <c r="B374" t="s">
        <v>398</v>
      </c>
      <c r="C374">
        <v>0.84639498400000002</v>
      </c>
      <c r="D374">
        <v>0.85</v>
      </c>
      <c r="E374">
        <v>1.41</v>
      </c>
    </row>
    <row r="375" spans="1:5" x14ac:dyDescent="0.25">
      <c r="A375" t="s">
        <v>342</v>
      </c>
      <c r="B375" t="s">
        <v>399</v>
      </c>
      <c r="C375">
        <v>0.84639498400000002</v>
      </c>
      <c r="D375">
        <v>0.79</v>
      </c>
      <c r="E375">
        <v>1.02</v>
      </c>
    </row>
    <row r="376" spans="1:5" x14ac:dyDescent="0.25">
      <c r="A376" t="s">
        <v>342</v>
      </c>
      <c r="B376" t="s">
        <v>400</v>
      </c>
      <c r="C376">
        <v>0.84639498400000002</v>
      </c>
      <c r="D376">
        <v>0.91</v>
      </c>
      <c r="E376">
        <v>0.36</v>
      </c>
    </row>
    <row r="377" spans="1:5" x14ac:dyDescent="0.25">
      <c r="A377" t="s">
        <v>342</v>
      </c>
      <c r="B377" t="s">
        <v>402</v>
      </c>
      <c r="C377">
        <v>0.84639498400000002</v>
      </c>
      <c r="D377">
        <v>0.79</v>
      </c>
      <c r="E377">
        <v>0.91</v>
      </c>
    </row>
    <row r="378" spans="1:5" x14ac:dyDescent="0.25">
      <c r="A378" t="s">
        <v>342</v>
      </c>
      <c r="B378" t="s">
        <v>406</v>
      </c>
      <c r="C378">
        <v>0.84639498400000002</v>
      </c>
      <c r="D378">
        <v>0.73</v>
      </c>
      <c r="E378">
        <v>0.85</v>
      </c>
    </row>
    <row r="379" spans="1:5" x14ac:dyDescent="0.25">
      <c r="A379" t="s">
        <v>342</v>
      </c>
      <c r="B379" t="s">
        <v>409</v>
      </c>
      <c r="C379">
        <v>0.84639498400000002</v>
      </c>
      <c r="D379">
        <v>0.74</v>
      </c>
      <c r="E379">
        <v>0.96</v>
      </c>
    </row>
    <row r="380" spans="1:5" x14ac:dyDescent="0.25">
      <c r="A380" t="s">
        <v>342</v>
      </c>
      <c r="B380" t="s">
        <v>414</v>
      </c>
      <c r="C380">
        <v>0.84639498400000002</v>
      </c>
      <c r="D380">
        <v>0.74</v>
      </c>
      <c r="E380">
        <v>1.07</v>
      </c>
    </row>
    <row r="381" spans="1:5" x14ac:dyDescent="0.25">
      <c r="A381" t="s">
        <v>342</v>
      </c>
      <c r="B381" t="s">
        <v>420</v>
      </c>
      <c r="C381">
        <v>0.84639498400000002</v>
      </c>
      <c r="D381">
        <v>0.79</v>
      </c>
      <c r="E381">
        <v>0.79</v>
      </c>
    </row>
    <row r="382" spans="1:5" x14ac:dyDescent="0.25">
      <c r="A382" t="s">
        <v>342</v>
      </c>
      <c r="B382" t="s">
        <v>426</v>
      </c>
      <c r="C382">
        <v>0.84639498400000002</v>
      </c>
      <c r="D382">
        <v>0.48</v>
      </c>
      <c r="E382">
        <v>1.0900000000000001</v>
      </c>
    </row>
    <row r="383" spans="1:5" x14ac:dyDescent="0.25">
      <c r="A383" t="s">
        <v>342</v>
      </c>
      <c r="B383" t="s">
        <v>430</v>
      </c>
      <c r="C383">
        <v>0.84639498400000002</v>
      </c>
      <c r="D383">
        <v>0.74</v>
      </c>
      <c r="E383">
        <v>0.96</v>
      </c>
    </row>
    <row r="384" spans="1:5" x14ac:dyDescent="0.25">
      <c r="A384" t="s">
        <v>342</v>
      </c>
      <c r="B384" t="s">
        <v>436</v>
      </c>
      <c r="C384">
        <v>0.84639498400000002</v>
      </c>
      <c r="D384">
        <v>0.4</v>
      </c>
      <c r="E384">
        <v>1.02</v>
      </c>
    </row>
    <row r="385" spans="1:5" x14ac:dyDescent="0.25">
      <c r="A385" t="s">
        <v>40</v>
      </c>
      <c r="B385" t="s">
        <v>339</v>
      </c>
      <c r="C385">
        <v>1.163333333</v>
      </c>
      <c r="D385">
        <v>0.74</v>
      </c>
      <c r="E385">
        <v>0.79</v>
      </c>
    </row>
    <row r="386" spans="1:5" x14ac:dyDescent="0.25">
      <c r="A386" t="s">
        <v>40</v>
      </c>
      <c r="B386" t="s">
        <v>333</v>
      </c>
      <c r="C386">
        <v>1.163333333</v>
      </c>
      <c r="D386">
        <v>0.64</v>
      </c>
      <c r="E386">
        <v>1.28</v>
      </c>
    </row>
    <row r="387" spans="1:5" x14ac:dyDescent="0.25">
      <c r="A387" t="s">
        <v>40</v>
      </c>
      <c r="B387" t="s">
        <v>238</v>
      </c>
      <c r="C387">
        <v>1.163333333</v>
      </c>
      <c r="D387">
        <v>0.5</v>
      </c>
      <c r="E387">
        <v>0.87</v>
      </c>
    </row>
    <row r="388" spans="1:5" x14ac:dyDescent="0.25">
      <c r="A388" t="s">
        <v>40</v>
      </c>
      <c r="B388" t="s">
        <v>320</v>
      </c>
      <c r="C388">
        <v>1.163333333</v>
      </c>
      <c r="D388">
        <v>1.47</v>
      </c>
      <c r="E388">
        <v>1.03</v>
      </c>
    </row>
    <row r="389" spans="1:5" x14ac:dyDescent="0.25">
      <c r="A389" t="s">
        <v>40</v>
      </c>
      <c r="B389" t="s">
        <v>234</v>
      </c>
      <c r="C389">
        <v>1.163333333</v>
      </c>
      <c r="D389">
        <v>0.59</v>
      </c>
      <c r="E389">
        <v>1.18</v>
      </c>
    </row>
    <row r="390" spans="1:5" x14ac:dyDescent="0.25">
      <c r="A390" t="s">
        <v>40</v>
      </c>
      <c r="B390" t="s">
        <v>316</v>
      </c>
      <c r="C390">
        <v>1.163333333</v>
      </c>
      <c r="D390">
        <v>0.69</v>
      </c>
      <c r="E390">
        <v>1.62</v>
      </c>
    </row>
    <row r="391" spans="1:5" x14ac:dyDescent="0.25">
      <c r="A391" t="s">
        <v>40</v>
      </c>
      <c r="B391" t="s">
        <v>335</v>
      </c>
      <c r="C391">
        <v>1.163333333</v>
      </c>
      <c r="D391">
        <v>0.69</v>
      </c>
      <c r="E391">
        <v>1.23</v>
      </c>
    </row>
    <row r="392" spans="1:5" x14ac:dyDescent="0.25">
      <c r="A392" t="s">
        <v>40</v>
      </c>
      <c r="B392" t="s">
        <v>332</v>
      </c>
      <c r="C392">
        <v>1.163333333</v>
      </c>
      <c r="D392">
        <v>1.47</v>
      </c>
      <c r="E392">
        <v>0.54</v>
      </c>
    </row>
    <row r="393" spans="1:5" x14ac:dyDescent="0.25">
      <c r="A393" t="s">
        <v>40</v>
      </c>
      <c r="B393" t="s">
        <v>321</v>
      </c>
      <c r="C393">
        <v>1.163333333</v>
      </c>
      <c r="D393">
        <v>1.1499999999999999</v>
      </c>
      <c r="E393">
        <v>0.64</v>
      </c>
    </row>
    <row r="394" spans="1:5" x14ac:dyDescent="0.25">
      <c r="A394" t="s">
        <v>40</v>
      </c>
      <c r="B394" t="s">
        <v>236</v>
      </c>
      <c r="C394">
        <v>1.163333333</v>
      </c>
      <c r="D394">
        <v>0.74</v>
      </c>
      <c r="E394">
        <v>0.93</v>
      </c>
    </row>
    <row r="395" spans="1:5" x14ac:dyDescent="0.25">
      <c r="A395" t="s">
        <v>40</v>
      </c>
      <c r="B395" t="s">
        <v>41</v>
      </c>
      <c r="C395">
        <v>1.163333333</v>
      </c>
      <c r="D395">
        <v>0.44</v>
      </c>
      <c r="E395">
        <v>1.28</v>
      </c>
    </row>
    <row r="396" spans="1:5" x14ac:dyDescent="0.25">
      <c r="A396" t="s">
        <v>40</v>
      </c>
      <c r="B396" t="s">
        <v>233</v>
      </c>
      <c r="C396">
        <v>1.163333333</v>
      </c>
      <c r="D396">
        <v>0.6</v>
      </c>
      <c r="E396">
        <v>0.96</v>
      </c>
    </row>
    <row r="397" spans="1:5" x14ac:dyDescent="0.25">
      <c r="A397" t="s">
        <v>40</v>
      </c>
      <c r="B397" t="s">
        <v>317</v>
      </c>
      <c r="C397">
        <v>1.163333333</v>
      </c>
      <c r="D397">
        <v>1.1499999999999999</v>
      </c>
      <c r="E397">
        <v>0.92</v>
      </c>
    </row>
    <row r="398" spans="1:5" x14ac:dyDescent="0.25">
      <c r="A398" t="s">
        <v>40</v>
      </c>
      <c r="B398" t="s">
        <v>42</v>
      </c>
      <c r="C398">
        <v>1.163333333</v>
      </c>
      <c r="D398">
        <v>0.83</v>
      </c>
      <c r="E398">
        <v>1.06</v>
      </c>
    </row>
    <row r="399" spans="1:5" x14ac:dyDescent="0.25">
      <c r="A399" t="s">
        <v>40</v>
      </c>
      <c r="B399" t="s">
        <v>334</v>
      </c>
      <c r="C399">
        <v>1.163333333</v>
      </c>
      <c r="D399">
        <v>0.64</v>
      </c>
      <c r="E399">
        <v>1.08</v>
      </c>
    </row>
    <row r="400" spans="1:5" x14ac:dyDescent="0.25">
      <c r="A400" t="s">
        <v>40</v>
      </c>
      <c r="B400" t="s">
        <v>237</v>
      </c>
      <c r="C400">
        <v>1.163333333</v>
      </c>
      <c r="D400">
        <v>0.59</v>
      </c>
      <c r="E400">
        <v>0.93</v>
      </c>
    </row>
    <row r="401" spans="1:5" x14ac:dyDescent="0.25">
      <c r="A401" t="s">
        <v>40</v>
      </c>
      <c r="B401" t="s">
        <v>232</v>
      </c>
      <c r="C401">
        <v>1.163333333</v>
      </c>
      <c r="D401">
        <v>0.74</v>
      </c>
      <c r="E401">
        <v>0.93</v>
      </c>
    </row>
    <row r="402" spans="1:5" x14ac:dyDescent="0.25">
      <c r="A402" t="s">
        <v>40</v>
      </c>
      <c r="B402" t="s">
        <v>319</v>
      </c>
      <c r="C402">
        <v>1.163333333</v>
      </c>
      <c r="D402">
        <v>0.59</v>
      </c>
      <c r="E402">
        <v>1.28</v>
      </c>
    </row>
    <row r="403" spans="1:5" x14ac:dyDescent="0.25">
      <c r="A403" t="s">
        <v>40</v>
      </c>
      <c r="B403" t="s">
        <v>235</v>
      </c>
      <c r="C403">
        <v>1.163333333</v>
      </c>
      <c r="D403">
        <v>0.93</v>
      </c>
      <c r="E403">
        <v>0.93</v>
      </c>
    </row>
    <row r="404" spans="1:5" x14ac:dyDescent="0.25">
      <c r="A404" t="s">
        <v>40</v>
      </c>
      <c r="B404" t="s">
        <v>239</v>
      </c>
      <c r="C404">
        <v>1.163333333</v>
      </c>
      <c r="D404">
        <v>0.78</v>
      </c>
      <c r="E404">
        <v>0.46</v>
      </c>
    </row>
    <row r="405" spans="1:5" x14ac:dyDescent="0.25">
      <c r="A405" t="s">
        <v>40</v>
      </c>
      <c r="B405" t="s">
        <v>318</v>
      </c>
      <c r="C405">
        <v>1.163333333</v>
      </c>
      <c r="D405">
        <v>0.84</v>
      </c>
      <c r="E405">
        <v>1.1299999999999999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702" activePane="bottomRight" state="frozen"/>
      <selection pane="topRight" activeCell="M1" sqref="M1"/>
      <selection pane="bottomLeft" activeCell="A2" sqref="A2"/>
      <selection pane="bottomRight" activeCell="K538" sqref="K538:L727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1.3216783216783199</v>
      </c>
      <c r="F2">
        <f>VLOOKUP(B2,home!$B$2:$E$405,3,FALSE)</f>
        <v>1.7</v>
      </c>
      <c r="G2">
        <f>VLOOKUP(C2,away!$B$2:$E$405,4,FALSE)</f>
        <v>1.1599999999999999</v>
      </c>
      <c r="H2">
        <f>VLOOKUP(A2,away!$A$2:$E$405,3,FALSE)</f>
        <v>1.2832167830000001</v>
      </c>
      <c r="I2">
        <f>VLOOKUP(C2,away!$B$2:$E$405,3,FALSE)</f>
        <v>0.66</v>
      </c>
      <c r="J2">
        <f>VLOOKUP(B2,home!$B$2:$E$405,4,FALSE)</f>
        <v>0.63</v>
      </c>
      <c r="K2" s="3">
        <f>E2*F2*G2</f>
        <v>2.6063496503496464</v>
      </c>
      <c r="L2" s="3">
        <f>H2*I2*J2</f>
        <v>0.53356153837140008</v>
      </c>
      <c r="M2" s="5">
        <f>_xlfn.POISSON.DIST(0,$K2,FALSE) * _xlfn.POISSON.DIST(0,$L2,FALSE)</f>
        <v>4.3286642073304619E-2</v>
      </c>
      <c r="N2" s="5">
        <f>_xlfn.POISSON.DIST(1,K2,FALSE) * _xlfn.POISSON.DIST(0,L2,FALSE)</f>
        <v>0.11282012443256779</v>
      </c>
      <c r="O2" s="5">
        <f>_xlfn.POISSON.DIST(0,K2,FALSE) * _xlfn.POISSON.DIST(1,L2,FALSE)</f>
        <v>2.3096087335564588E-2</v>
      </c>
      <c r="P2" s="5">
        <f>_xlfn.POISSON.DIST(1,K2,FALSE) * _xlfn.POISSON.DIST(1,L2,FALSE)</f>
        <v>6.0196479151493662E-2</v>
      </c>
      <c r="Q2" s="5">
        <f>_xlfn.POISSON.DIST(2,K2,FALSE) * _xlfn.POISSON.DIST(0,L2,FALSE)</f>
        <v>0.14702434593361335</v>
      </c>
      <c r="R2" s="5">
        <f>_xlfn.POISSON.DIST(0,K2,FALSE) * _xlfn.POISSON.DIST(2,L2,FALSE)</f>
        <v>6.1615919445620251E-3</v>
      </c>
      <c r="S2" s="5">
        <f>_xlfn.POISSON.DIST(2,K2,FALSE) * _xlfn.POISSON.DIST(2,L2,FALSE)</f>
        <v>2.0928027265892594E-2</v>
      </c>
      <c r="T2" s="5">
        <f>_xlfn.POISSON.DIST(2,K2,FALSE) * _xlfn.POISSON.DIST(1,L2,FALSE)</f>
        <v>7.8446536194387656E-2</v>
      </c>
      <c r="U2" s="5">
        <f>_xlfn.POISSON.DIST(1,K2,FALSE) * _xlfn.POISSON.DIST(2,L2,FALSE)</f>
        <v>1.6059263010306433E-2</v>
      </c>
      <c r="V2" s="5">
        <f>_xlfn.POISSON.DIST(3,K2,FALSE) * _xlfn.POISSON.DIST(3,L2,FALSE)</f>
        <v>3.2337241972035112E-3</v>
      </c>
      <c r="W2" s="5">
        <f>_xlfn.POISSON.DIST(3,K2,FALSE) * _xlfn.POISSON.DIST(0,L2,FALSE)</f>
        <v>0.12773228420565289</v>
      </c>
      <c r="X2" s="5">
        <f>_xlfn.POISSON.DIST(3,K2,FALSE) * _xlfn.POISSON.DIST(1,L2,FALSE)</f>
        <v>6.815303406046104E-2</v>
      </c>
      <c r="Y2" s="5">
        <f>_xlfn.POISSON.DIST(3,K2,FALSE) * _xlfn.POISSON.DIST(2,L2,FALSE)</f>
        <v>1.8181918848989009E-2</v>
      </c>
      <c r="Z2" s="5">
        <f>_xlfn.POISSON.DIST(0,K2,FALSE) * _xlfn.POISSON.DIST(3,L2,FALSE)</f>
        <v>1.0958628255857805E-3</v>
      </c>
      <c r="AA2" s="5">
        <f>_xlfn.POISSON.DIST(1,K2,FALSE) * _xlfn.POISSON.DIST(3,L2,FALSE)</f>
        <v>2.8562016922966745E-3</v>
      </c>
      <c r="AB2" s="5">
        <f>_xlfn.POISSON.DIST(2,K2,FALSE) * _xlfn.POISSON.DIST(3,L2,FALSE)</f>
        <v>3.7221301410227535E-3</v>
      </c>
      <c r="AC2" s="5">
        <f>_xlfn.POISSON.DIST(4,K2,FALSE) * _xlfn.POISSON.DIST(4,L2,FALSE)</f>
        <v>2.8106074110719999E-4</v>
      </c>
      <c r="AD2" s="5">
        <f>_xlfn.POISSON.DIST(4,K2,FALSE) * _xlfn.POISSON.DIST(0,L2,FALSE)</f>
        <v>8.3228748569441249E-2</v>
      </c>
      <c r="AE2" s="5">
        <f>_xlfn.POISSON.DIST(4,K2,FALSE) * _xlfn.POISSON.DIST(1,L2,FALSE)</f>
        <v>4.440765912343754E-2</v>
      </c>
      <c r="AF2" s="5">
        <f>_xlfn.POISSON.DIST(4,K2,FALSE) * _xlfn.POISSON.DIST(2,L2,FALSE)</f>
        <v>1.1847109458687034E-2</v>
      </c>
      <c r="AG2" s="5">
        <f>_xlfn.POISSON.DIST(4,K2,FALSE) * _xlfn.POISSON.DIST(3,L2,FALSE)</f>
        <v>2.1070539826771404E-3</v>
      </c>
      <c r="AH2" s="5">
        <f>_xlfn.POISSON.DIST(0,K2,FALSE) * _xlfn.POISSON.DIST(4,L2,FALSE)</f>
        <v>1.4617756376589453E-4</v>
      </c>
      <c r="AI2" s="5">
        <f>_xlfn.POISSON.DIST(1,K2,FALSE) * _xlfn.POISSON.DIST(4,L2,FALSE)</f>
        <v>3.8098984221020238E-4</v>
      </c>
      <c r="AJ2" s="5">
        <f>_xlfn.POISSON.DIST(2,K2,FALSE) * _xlfn.POISSON.DIST(4,L2,FALSE)</f>
        <v>4.9649637101566396E-4</v>
      </c>
      <c r="AK2" s="5">
        <f>_xlfn.POISSON.DIST(3,K2,FALSE) * _xlfn.POISSON.DIST(4,L2,FALSE)</f>
        <v>4.3134771433218141E-4</v>
      </c>
      <c r="AL2" s="5">
        <f>_xlfn.POISSON.DIST(5,K2,FALSE) * _xlfn.POISSON.DIST(5,L2,FALSE)</f>
        <v>1.5634261501468587E-5</v>
      </c>
      <c r="AM2" s="5">
        <f>_xlfn.POISSON.DIST(5,K2,FALSE) * _xlfn.POISSON.DIST(0,L2,FALSE)</f>
        <v>4.3384643946600354E-2</v>
      </c>
      <c r="AN2" s="5">
        <f>_xlfn.POISSON.DIST(5,K2,FALSE) * _xlfn.POISSON.DIST(1,L2,FALSE)</f>
        <v>2.3148377365843537E-2</v>
      </c>
      <c r="AO2" s="5">
        <f>_xlfn.POISSON.DIST(5,K2,FALSE) * _xlfn.POISSON.DIST(2,L2,FALSE)</f>
        <v>6.1755419190605869E-3</v>
      </c>
      <c r="AP2" s="5">
        <f>_xlfn.POISSON.DIST(5,K2,FALSE) * _xlfn.POISSON.DIST(3,L2,FALSE)</f>
        <v>1.0983438822036785E-3</v>
      </c>
      <c r="AQ2" s="5">
        <f>_xlfn.POISSON.DIST(5,K2,FALSE) * _xlfn.POISSON.DIST(4,L2,FALSE)</f>
        <v>1.465085128623526E-4</v>
      </c>
      <c r="AR2" s="5">
        <f>_xlfn.POISSON.DIST(0,K2,FALSE) * _xlfn.POISSON.DIST(5,L2,FALSE)</f>
        <v>1.5598945159662831E-5</v>
      </c>
      <c r="AS2" s="5">
        <f>_xlfn.POISSON.DIST(1,K2,FALSE) * _xlfn.POISSON.DIST(5,L2,FALSE)</f>
        <v>4.0656305262710527E-5</v>
      </c>
      <c r="AT2" s="5">
        <f>_xlfn.POISSON.DIST(2,K2,FALSE) * _xlfn.POISSON.DIST(5,L2,FALSE)</f>
        <v>5.2982273502987045E-5</v>
      </c>
      <c r="AU2" s="5">
        <f>_xlfn.POISSON.DIST(3,K2,FALSE) * _xlfn.POISSON.DIST(5,L2,FALSE)</f>
        <v>4.6030110006413204E-5</v>
      </c>
      <c r="AV2" s="5">
        <f>_xlfn.POISSON.DIST(4,K2,FALSE) * _xlfn.POISSON.DIST(5,L2,FALSE)</f>
        <v>2.9992640280192699E-5</v>
      </c>
      <c r="AW2" s="5">
        <f>_xlfn.POISSON.DIST(6,K2,FALSE) * _xlfn.POISSON.DIST(6,L2,FALSE)</f>
        <v>6.0393759383500513E-7</v>
      </c>
      <c r="AX2" s="5">
        <f>_xlfn.POISSON.DIST(6,K2,FALSE) * _xlfn.POISSON.DIST(0,L2,FALSE)</f>
        <v>1.8845925263460947E-2</v>
      </c>
      <c r="AY2" s="5">
        <f>_xlfn.POISSON.DIST(6,K2,FALSE) * _xlfn.POISSON.DIST(1,L2,FALSE)</f>
        <v>1.0055460875604657E-2</v>
      </c>
      <c r="AZ2" s="5">
        <f>_xlfn.POISSON.DIST(6,K2,FALSE) * _xlfn.POISSON.DIST(2,L2,FALSE)</f>
        <v>2.6826035869105228E-3</v>
      </c>
      <c r="BA2" s="5">
        <f>_xlfn.POISSON.DIST(6,K2,FALSE) * _xlfn.POISSON.DIST(3,L2,FALSE)</f>
        <v>4.7711136555753829E-4</v>
      </c>
      <c r="BB2" s="5">
        <f>_xlfn.POISSON.DIST(6,K2,FALSE) * _xlfn.POISSON.DIST(4,L2,FALSE)</f>
        <v>6.3642068545339867E-5</v>
      </c>
      <c r="BC2" s="5">
        <f>_xlfn.POISSON.DIST(6,K2,FALSE) * _xlfn.POISSON.DIST(5,L2,FALSE)</f>
        <v>6.7913919996379295E-6</v>
      </c>
      <c r="BD2" s="5">
        <f>_xlfn.POISSON.DIST(0,K2,FALSE) * _xlfn.POISSON.DIST(6,L2,FALSE)</f>
        <v>1.3871661960601334E-6</v>
      </c>
      <c r="BE2" s="5">
        <f>_xlfn.POISSON.DIST(1,K2,FALSE) * _xlfn.POISSON.DIST(6,L2,FALSE)</f>
        <v>3.615440130078178E-6</v>
      </c>
      <c r="BF2" s="5">
        <f>_xlfn.POISSON.DIST(2,K2,FALSE) * _xlfn.POISSON.DIST(6,L2,FALSE)</f>
        <v>4.7115505594446701E-6</v>
      </c>
      <c r="BG2" s="5">
        <f>_xlfn.POISSON.DIST(3,K2,FALSE) * _xlfn.POISSON.DIST(6,L2,FALSE)</f>
        <v>4.0933160510710992E-6</v>
      </c>
      <c r="BH2" s="5">
        <f>_xlfn.POISSON.DIST(4,K2,FALSE) * _xlfn.POISSON.DIST(6,L2,FALSE)</f>
        <v>2.6671532146199383E-6</v>
      </c>
      <c r="BI2" s="5">
        <f>_xlfn.POISSON.DIST(5,K2,FALSE) * _xlfn.POISSON.DIST(6,L2,FALSE)</f>
        <v>1.3903067696707219E-6</v>
      </c>
      <c r="BJ2" s="8">
        <f>SUM(N2,Q2,T2,W2,X2,Y2,AD2,AE2,AF2,AG2,AM2,AN2,AO2,AP2,AQ2,AX2,AY2,AZ2,BA2,BB2,BC2)</f>
        <v>0.80003376498856382</v>
      </c>
      <c r="BK2" s="8">
        <f>SUM(M2,P2,S2,V2,AC2,AL2,AY2)</f>
        <v>0.13799702856610774</v>
      </c>
      <c r="BL2" s="8">
        <f>SUM(O2,R2,U2,AA2,AB2,AH2,AI2,AJ2,AK2,AR2,AS2,AT2,AU2,AV2,BD2,BE2,BF2,BG2,BH2,BI2)</f>
        <v>5.3553410822209317E-2</v>
      </c>
      <c r="BM2" s="8">
        <f>SUM(S2:BI2)</f>
        <v>0.59003993939334964</v>
      </c>
      <c r="BN2" s="8">
        <f>SUM(M2:R2)</f>
        <v>0.39258527087110601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1.2186788154897501</v>
      </c>
      <c r="F3">
        <f>VLOOKUP(B3,home!$B$2:$E$405,3,FALSE)</f>
        <v>1.38</v>
      </c>
      <c r="G3">
        <f>VLOOKUP(C3,away!$B$2:$E$405,4,FALSE)</f>
        <v>0.96</v>
      </c>
      <c r="H3">
        <f>VLOOKUP(A3,away!$A$2:$E$405,3,FALSE)</f>
        <v>1.0296127559999999</v>
      </c>
      <c r="I3">
        <f>VLOOKUP(C3,away!$B$2:$E$405,3,FALSE)</f>
        <v>0.59</v>
      </c>
      <c r="J3">
        <f>VLOOKUP(B3,home!$B$2:$E$405,4,FALSE)</f>
        <v>1.07</v>
      </c>
      <c r="K3" s="3">
        <f t="shared" ref="K3:K8" si="0">E3*F3*G3</f>
        <v>1.6145056947608207</v>
      </c>
      <c r="L3" s="3">
        <f t="shared" ref="L3:L8" si="1">H3*I3*J3</f>
        <v>0.64999453286279996</v>
      </c>
      <c r="M3" s="5">
        <f>_xlfn.POISSON.DIST(0,K3,FALSE) * _xlfn.POISSON.DIST(0,L3,FALSE)</f>
        <v>0.10388193889299931</v>
      </c>
      <c r="N3" s="5">
        <f>_xlfn.POISSON.DIST(1,K3,FALSE) * _xlfn.POISSON.DIST(0,L3,FALSE)</f>
        <v>0.16771798192554294</v>
      </c>
      <c r="O3" s="5">
        <f>_xlfn.POISSON.DIST(0,K3,FALSE) * _xlfn.POISSON.DIST(1,L3,FALSE)</f>
        <v>6.7522692343637003E-2</v>
      </c>
      <c r="P3" s="5">
        <f>_xlfn.POISSON.DIST(1,K3,FALSE) * _xlfn.POISSON.DIST(1,L3,FALSE)</f>
        <v>0.10901577131438479</v>
      </c>
      <c r="Q3" s="5">
        <f>_xlfn.POISSON.DIST(2,K3,FALSE) * _xlfn.POISSON.DIST(0,L3,FALSE)</f>
        <v>0.13539081846629078</v>
      </c>
      <c r="R3" s="5">
        <f>_xlfn.POISSON.DIST(0,K3,FALSE) * _xlfn.POISSON.DIST(2,L3,FALSE)</f>
        <v>2.1944690433770446E-2</v>
      </c>
      <c r="S3" s="5">
        <f>_xlfn.POISSON.DIST(2,K3,FALSE) * _xlfn.POISSON.DIST(2,L3,FALSE)</f>
        <v>2.8600829272910192E-2</v>
      </c>
      <c r="T3" s="5">
        <f>_xlfn.POISSON.DIST(2,K3,FALSE) * _xlfn.POISSON.DIST(1,L3,FALSE)</f>
        <v>8.800329180290882E-2</v>
      </c>
      <c r="U3" s="5">
        <f>_xlfn.POISSON.DIST(1,K3,FALSE) * _xlfn.POISSON.DIST(2,L3,FALSE)</f>
        <v>3.5429827675085686E-2</v>
      </c>
      <c r="V3" s="5">
        <f>_xlfn.POISSON.DIST(3,K3,FALSE) * _xlfn.POISSON.DIST(3,L3,FALSE)</f>
        <v>3.3349198529740894E-3</v>
      </c>
      <c r="W3" s="5">
        <f>_xlfn.POISSON.DIST(3,K3,FALSE) * _xlfn.POISSON.DIST(0,L3,FALSE)</f>
        <v>7.2863082477384988E-2</v>
      </c>
      <c r="X3" s="5">
        <f>_xlfn.POISSON.DIST(3,K3,FALSE) * _xlfn.POISSON.DIST(1,L3,FALSE)</f>
        <v>4.7360605257831513E-2</v>
      </c>
      <c r="Y3" s="5">
        <f>_xlfn.POISSON.DIST(3,K3,FALSE) * _xlfn.POISSON.DIST(2,L3,FALSE)</f>
        <v>1.539206724533183E-2</v>
      </c>
      <c r="Z3" s="5">
        <f>_xlfn.POISSON.DIST(0,K3,FALSE) * _xlfn.POISSON.DIST(3,L3,FALSE)</f>
        <v>4.7546429357724594E-3</v>
      </c>
      <c r="AA3" s="5">
        <f>_xlfn.POISSON.DIST(1,K3,FALSE) * _xlfn.POISSON.DIST(3,L3,FALSE)</f>
        <v>7.6763980963589409E-3</v>
      </c>
      <c r="AB3" s="5">
        <f>_xlfn.POISSON.DIST(2,K3,FALSE) * _xlfn.POISSON.DIST(3,L3,FALSE)</f>
        <v>6.196794220911319E-3</v>
      </c>
      <c r="AC3" s="5">
        <f>_xlfn.POISSON.DIST(4,K3,FALSE) * _xlfn.POISSON.DIST(4,L3,FALSE)</f>
        <v>2.1873319842567802E-4</v>
      </c>
      <c r="AD3" s="5">
        <f>_xlfn.POISSON.DIST(4,K3,FALSE) * _xlfn.POISSON.DIST(0,L3,FALSE)</f>
        <v>2.9409465399391363E-2</v>
      </c>
      <c r="AE3" s="5">
        <f>_xlfn.POISSON.DIST(4,K3,FALSE) * _xlfn.POISSON.DIST(1,L3,FALSE)</f>
        <v>1.9115991724022063E-2</v>
      </c>
      <c r="AF3" s="5">
        <f>_xlfn.POISSON.DIST(4,K3,FALSE) * _xlfn.POISSON.DIST(2,L3,FALSE)</f>
        <v>6.2126450554324348E-3</v>
      </c>
      <c r="AG3" s="5">
        <f>_xlfn.POISSON.DIST(4,K3,FALSE) * _xlfn.POISSON.DIST(3,L3,FALSE)</f>
        <v>1.3460617735493968E-3</v>
      </c>
      <c r="AH3" s="5">
        <f>_xlfn.POISSON.DIST(0,K3,FALSE) * _xlfn.POISSON.DIST(4,L3,FALSE)</f>
        <v>7.7262297849170773E-4</v>
      </c>
      <c r="AI3" s="5">
        <f>_xlfn.POISSON.DIST(1,K3,FALSE) * _xlfn.POISSON.DIST(4,L3,FALSE)</f>
        <v>1.2474041986779291E-3</v>
      </c>
      <c r="AJ3" s="5">
        <f>_xlfn.POISSON.DIST(2,K3,FALSE) * _xlfn.POISSON.DIST(4,L3,FALSE)</f>
        <v>1.0069705912170376E-3</v>
      </c>
      <c r="AK3" s="5">
        <f>_xlfn.POISSON.DIST(3,K3,FALSE) * _xlfn.POISSON.DIST(4,L3,FALSE)</f>
        <v>5.4191991799219265E-4</v>
      </c>
      <c r="AL3" s="5">
        <f>_xlfn.POISSON.DIST(5,K3,FALSE) * _xlfn.POISSON.DIST(5,L3,FALSE)</f>
        <v>9.1817186288750087E-6</v>
      </c>
      <c r="AM3" s="5">
        <f>_xlfn.POISSON.DIST(5,K3,FALSE) * _xlfn.POISSON.DIST(0,L3,FALSE)</f>
        <v>9.4963498734377313E-3</v>
      </c>
      <c r="AN3" s="5">
        <f>_xlfn.POISSON.DIST(5,K3,FALSE) * _xlfn.POISSON.DIST(1,L3,FALSE)</f>
        <v>6.1725754998868667E-3</v>
      </c>
      <c r="AO3" s="5">
        <f>_xlfn.POISSON.DIST(5,K3,FALSE) * _xlfn.POISSON.DIST(2,L3,FALSE)</f>
        <v>2.0060701643046636E-3</v>
      </c>
      <c r="AP3" s="5">
        <f>_xlfn.POISSON.DIST(5,K3,FALSE) * _xlfn.POISSON.DIST(3,L3,FALSE)</f>
        <v>4.3464487977907016E-4</v>
      </c>
      <c r="AQ3" s="5">
        <f>_xlfn.POISSON.DIST(5,K3,FALSE) * _xlfn.POISSON.DIST(4,L3,FALSE)</f>
        <v>7.0629198898301127E-5</v>
      </c>
      <c r="AR3" s="5">
        <f>_xlfn.POISSON.DIST(0,K3,FALSE) * _xlfn.POISSON.DIST(5,L3,FALSE)</f>
        <v>1.0044014239675658E-4</v>
      </c>
      <c r="AS3" s="5">
        <f>_xlfn.POISSON.DIST(1,K3,FALSE) * _xlfn.POISSON.DIST(5,L3,FALSE)</f>
        <v>1.6216118188215121E-4</v>
      </c>
      <c r="AT3" s="5">
        <f>_xlfn.POISSON.DIST(2,K3,FALSE) * _xlfn.POISSON.DIST(5,L3,FALSE)</f>
        <v>1.3090507580893921E-4</v>
      </c>
      <c r="AU3" s="5">
        <f>_xlfn.POISSON.DIST(3,K3,FALSE) * _xlfn.POISSON.DIST(5,L3,FALSE)</f>
        <v>7.0448996788876443E-5</v>
      </c>
      <c r="AV3" s="5">
        <f>_xlfn.POISSON.DIST(4,K3,FALSE) * _xlfn.POISSON.DIST(5,L3,FALSE)</f>
        <v>2.8435076626456951E-5</v>
      </c>
      <c r="AW3" s="5">
        <f>_xlfn.POISSON.DIST(6,K3,FALSE) * _xlfn.POISSON.DIST(6,L3,FALSE)</f>
        <v>2.6765216707247586E-7</v>
      </c>
      <c r="AX3" s="5">
        <f>_xlfn.POISSON.DIST(6,K3,FALSE) * _xlfn.POISSON.DIST(0,L3,FALSE)</f>
        <v>2.5553184916844015E-3</v>
      </c>
      <c r="AY3" s="5">
        <f>_xlfn.POISSON.DIST(6,K3,FALSE) * _xlfn.POISSON.DIST(1,L3,FALSE)</f>
        <v>1.660943049318077E-3</v>
      </c>
      <c r="AZ3" s="5">
        <f>_xlfn.POISSON.DIST(6,K3,FALSE) * _xlfn.POISSON.DIST(2,L3,FALSE)</f>
        <v>5.3980195072660889E-4</v>
      </c>
      <c r="BA3" s="5">
        <f>_xlfn.POISSON.DIST(6,K3,FALSE) * _xlfn.POISSON.DIST(3,L3,FALSE)</f>
        <v>1.1695610560032346E-4</v>
      </c>
      <c r="BB3" s="5">
        <f>_xlfn.POISSON.DIST(6,K3,FALSE) * _xlfn.POISSON.DIST(4,L3,FALSE)</f>
        <v>1.9005207306283636E-5</v>
      </c>
      <c r="BC3" s="5">
        <f>_xlfn.POISSON.DIST(6,K3,FALSE) * _xlfn.POISSON.DIST(5,L3,FALSE)</f>
        <v>2.4706561690017017E-6</v>
      </c>
      <c r="BD3" s="5">
        <f>_xlfn.POISSON.DIST(0,K3,FALSE) * _xlfn.POISSON.DIST(6,L3,FALSE)</f>
        <v>1.0880923906308812E-5</v>
      </c>
      <c r="BE3" s="5">
        <f>_xlfn.POISSON.DIST(1,K3,FALSE) * _xlfn.POISSON.DIST(6,L3,FALSE)</f>
        <v>1.7567313610994727E-5</v>
      </c>
      <c r="BF3" s="5">
        <f>_xlfn.POISSON.DIST(2,K3,FALSE) * _xlfn.POISSON.DIST(6,L3,FALSE)</f>
        <v>1.4181263933300137E-5</v>
      </c>
      <c r="BG3" s="5">
        <f>_xlfn.POISSON.DIST(3,K3,FALSE) * _xlfn.POISSON.DIST(6,L3,FALSE)</f>
        <v>7.6319104597397694E-6</v>
      </c>
      <c r="BH3" s="5">
        <f>_xlfn.POISSON.DIST(4,K3,FALSE) * _xlfn.POISSON.DIST(6,L3,FALSE)</f>
        <v>3.0804407247886331E-6</v>
      </c>
      <c r="BI3" s="5">
        <f>_xlfn.POISSON.DIST(5,K3,FALSE) * _xlfn.POISSON.DIST(6,L3,FALSE)</f>
        <v>9.9467781850887938E-7</v>
      </c>
      <c r="BJ3" s="8">
        <f>SUM(N3,Q3,T3,W3,X3,Y3,AD3,AE3,AF3,AG3,AM3,AN3,AO3,AP3,AQ3,AX3,AY3,AZ3,BA3,BB3,BC3)</f>
        <v>0.60588677620479725</v>
      </c>
      <c r="BK3" s="8">
        <f>SUM(M3,P3,S3,V3,AC3,AL3,AY3)</f>
        <v>0.24672231729964103</v>
      </c>
      <c r="BL3" s="8">
        <f>SUM(O3,R3,U3,AA3,AB3,AH3,AI3,AJ3,AK3,AR3,AS3,AT3,AU3,AV3,BD3,BE3,BF3,BG3,BH3,BI3)</f>
        <v>0.14288604746009906</v>
      </c>
      <c r="BM3" s="8">
        <f>SUM(S3:BI3)</f>
        <v>0.39311521512653369</v>
      </c>
      <c r="BN3" s="8">
        <f>SUM(M3:R3)</f>
        <v>0.60547389337662527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1.2186788154897501</v>
      </c>
      <c r="F4">
        <f>VLOOKUP(B4,home!$B$2:$E$405,3,FALSE)</f>
        <v>0.87</v>
      </c>
      <c r="G4">
        <f>VLOOKUP(C4,away!$B$2:$E$405,4,FALSE)</f>
        <v>0.91</v>
      </c>
      <c r="H4">
        <f>VLOOKUP(A4,away!$A$2:$E$405,3,FALSE)</f>
        <v>1.0296127559999999</v>
      </c>
      <c r="I4">
        <f>VLOOKUP(C4,away!$B$2:$E$405,3,FALSE)</f>
        <v>0.96</v>
      </c>
      <c r="J4">
        <f>VLOOKUP(B4,home!$B$2:$E$405,4,FALSE)</f>
        <v>1.03</v>
      </c>
      <c r="K4" s="3">
        <f t="shared" si="0"/>
        <v>0.96482801822323527</v>
      </c>
      <c r="L4" s="3">
        <f t="shared" si="1"/>
        <v>1.0180810931327999</v>
      </c>
      <c r="M4" s="5">
        <f t="shared" ref="M4:M8" si="2">_xlfn.POISSON.DIST(0,K4,FALSE) * _xlfn.POISSON.DIST(0,L4,FALSE)</f>
        <v>0.13766816219365746</v>
      </c>
      <c r="N4" s="5">
        <f t="shared" ref="N4:N8" si="3">_xlfn.POISSON.DIST(1,K4,FALSE) * _xlfn.POISSON.DIST(0,L4,FALSE)</f>
        <v>0.13282610010174145</v>
      </c>
      <c r="O4" s="5">
        <f t="shared" ref="O4:O8" si="4">_xlfn.POISSON.DIST(0,K4,FALSE) * _xlfn.POISSON.DIST(1,L4,FALSE)</f>
        <v>0.1401573530557024</v>
      </c>
      <c r="P4" s="5">
        <f t="shared" ref="P4:P8" si="5">_xlfn.POISSON.DIST(1,K4,FALSE) * _xlfn.POISSON.DIST(1,L4,FALSE)</f>
        <v>0.13522774118814765</v>
      </c>
      <c r="Q4" s="5">
        <f t="shared" ref="Q4:Q8" si="6">_xlfn.POISSON.DIST(2,K4,FALSE) * _xlfn.POISSON.DIST(0,L4,FALSE)</f>
        <v>6.4077171464742136E-2</v>
      </c>
      <c r="R4" s="5">
        <f t="shared" ref="R4:R8" si="7">_xlfn.POISSON.DIST(0,K4,FALSE) * _xlfn.POISSON.DIST(2,L4,FALSE)</f>
        <v>7.1345775604774619E-2</v>
      </c>
      <c r="S4" s="5">
        <f t="shared" ref="S4:S8" si="8">_xlfn.POISSON.DIST(2,K4,FALSE) * _xlfn.POISSON.DIST(2,L4,FALSE)</f>
        <v>3.3207645281711919E-2</v>
      </c>
      <c r="T4" s="5">
        <f t="shared" ref="T4:T8" si="9">_xlfn.POISSON.DIST(2,K4,FALSE) * _xlfn.POISSON.DIST(1,L4,FALSE)</f>
        <v>6.5235756769682532E-2</v>
      </c>
      <c r="U4" s="5">
        <f t="shared" ref="U4:U8" si="10">_xlfn.POISSON.DIST(1,K4,FALSE) * _xlfn.POISSON.DIST(2,L4,FALSE)</f>
        <v>6.8836403285354342E-2</v>
      </c>
      <c r="V4" s="5">
        <f t="shared" ref="V4:V8" si="11">_xlfn.POISSON.DIST(3,K4,FALSE) * _xlfn.POISSON.DIST(3,L4,FALSE)</f>
        <v>3.6243309758353273E-3</v>
      </c>
      <c r="W4" s="5">
        <f t="shared" ref="W4:W8" si="12">_xlfn.POISSON.DIST(3,K4,FALSE) * _xlfn.POISSON.DIST(0,L4,FALSE)</f>
        <v>2.0607816785892533E-2</v>
      </c>
      <c r="X4" s="5">
        <f t="shared" ref="X4:X8" si="13">_xlfn.POISSON.DIST(3,K4,FALSE) * _xlfn.POISSON.DIST(1,L4,FALSE)</f>
        <v>2.0980428640461932E-2</v>
      </c>
      <c r="Y4" s="5">
        <f t="shared" ref="Y4:Y8" si="14">_xlfn.POISSON.DIST(3,K4,FALSE) * _xlfn.POISSON.DIST(2,L4,FALSE)</f>
        <v>1.0679888862338094E-2</v>
      </c>
      <c r="Z4" s="5">
        <f t="shared" ref="Z4:Z8" si="15">_xlfn.POISSON.DIST(0,K4,FALSE) * _xlfn.POISSON.DIST(3,L4,FALSE)</f>
        <v>2.42119284060388E-2</v>
      </c>
      <c r="AA4" s="5">
        <f t="shared" ref="AA4:AA8" si="16">_xlfn.POISSON.DIST(1,K4,FALSE) * _xlfn.POISSON.DIST(3,L4,FALSE)</f>
        <v>2.3360346901361271E-2</v>
      </c>
      <c r="AB4" s="5">
        <f t="shared" ref="AB4:AB8" si="17">_xlfn.POISSON.DIST(2,K4,FALSE) * _xlfn.POISSON.DIST(3,L4,FALSE)</f>
        <v>1.1269358602923846E-2</v>
      </c>
      <c r="AC4" s="5">
        <f t="shared" ref="AC4:AC8" si="18">_xlfn.POISSON.DIST(4,K4,FALSE) * _xlfn.POISSON.DIST(4,L4,FALSE)</f>
        <v>2.2250519082028629E-4</v>
      </c>
      <c r="AD4" s="5">
        <f t="shared" ref="AD4:AD8" si="19">_xlfn.POISSON.DIST(4,K4,FALSE) * _xlfn.POISSON.DIST(0,L4,FALSE)</f>
        <v>4.9707497573600523E-3</v>
      </c>
      <c r="AE4" s="5">
        <f t="shared" ref="AE4:AE8" si="20">_xlfn.POISSON.DIST(4,K4,FALSE) * _xlfn.POISSON.DIST(1,L4,FALSE)</f>
        <v>5.0606263466627223E-3</v>
      </c>
      <c r="AF4" s="5">
        <f t="shared" ref="AF4:AF8" si="21">_xlfn.POISSON.DIST(4,K4,FALSE) * _xlfn.POISSON.DIST(2,L4,FALSE)</f>
        <v>2.5760640014735156E-3</v>
      </c>
      <c r="AG4" s="5">
        <f t="shared" ref="AG4:AG8" si="22">_xlfn.POISSON.DIST(4,K4,FALSE) * _xlfn.POISSON.DIST(3,L4,FALSE)</f>
        <v>8.7421401820007058E-4</v>
      </c>
      <c r="AH4" s="5">
        <f t="shared" ref="AH4:AH8" si="23">_xlfn.POISSON.DIST(0,K4,FALSE) * _xlfn.POISSON.DIST(4,L4,FALSE)</f>
        <v>6.1624266346182672E-3</v>
      </c>
      <c r="AI4" s="5">
        <f t="shared" ref="AI4:AI8" si="24">_xlfn.POISSON.DIST(1,K4,FALSE) * _xlfn.POISSON.DIST(4,L4,FALSE)</f>
        <v>5.9456818773248234E-3</v>
      </c>
      <c r="AJ4" s="5">
        <f t="shared" ref="AJ4:AJ8" si="25">_xlfn.POISSON.DIST(2,K4,FALSE) * _xlfn.POISSON.DIST(4,L4,FALSE)</f>
        <v>2.8682802313425575E-3</v>
      </c>
      <c r="AK4" s="5">
        <f t="shared" ref="AK4:AK8" si="26">_xlfn.POISSON.DIST(3,K4,FALSE) * _xlfn.POISSON.DIST(4,L4,FALSE)</f>
        <v>9.2246571043837417E-4</v>
      </c>
      <c r="AL4" s="5">
        <f t="shared" ref="AL4:AL8" si="27">_xlfn.POISSON.DIST(5,K4,FALSE) * _xlfn.POISSON.DIST(5,L4,FALSE)</f>
        <v>8.7424351070915481E-6</v>
      </c>
      <c r="AM4" s="5">
        <f t="shared" ref="AM4:AM8" si="28">_xlfn.POISSON.DIST(5,K4,FALSE) * _xlfn.POISSON.DIST(0,L4,FALSE)</f>
        <v>9.5918372749546573E-4</v>
      </c>
      <c r="AN4" s="5">
        <f t="shared" ref="AN4:AN8" si="29">_xlfn.POISSON.DIST(5,K4,FALSE) * _xlfn.POISSON.DIST(1,L4,FALSE)</f>
        <v>9.7652681780377752E-4</v>
      </c>
      <c r="AO4" s="5">
        <f t="shared" ref="AO4:AO8" si="30">_xlfn.POISSON.DIST(5,K4,FALSE) * _xlfn.POISSON.DIST(2,L4,FALSE)</f>
        <v>4.9709174507158208E-4</v>
      </c>
      <c r="AP4" s="5">
        <f t="shared" ref="AP4:AP8" si="31">_xlfn.POISSON.DIST(5,K4,FALSE) * _xlfn.POISSON.DIST(3,L4,FALSE)</f>
        <v>1.6869323573658916E-4</v>
      </c>
      <c r="AQ4" s="5">
        <f t="shared" ref="AQ4:AQ8" si="32">_xlfn.POISSON.DIST(5,K4,FALSE) * _xlfn.POISSON.DIST(4,L4,FALSE)</f>
        <v>4.2935848460703938E-5</v>
      </c>
      <c r="AR4" s="5">
        <f t="shared" ref="AR4:AR8" si="33">_xlfn.POISSON.DIST(0,K4,FALSE) * _xlfn.POISSON.DIST(5,L4,FALSE)</f>
        <v>1.2547700089045701E-3</v>
      </c>
      <c r="AS4" s="5">
        <f t="shared" ref="AS4:AS8" si="34">_xlfn.POISSON.DIST(1,K4,FALSE) * _xlfn.POISSON.DIST(5,L4,FALSE)</f>
        <v>1.2106372610173476E-3</v>
      </c>
      <c r="AT4" s="5">
        <f t="shared" ref="AT4:AT8" si="35">_xlfn.POISSON.DIST(2,K4,FALSE) * _xlfn.POISSON.DIST(5,L4,FALSE)</f>
        <v>5.8402837466728656E-4</v>
      </c>
      <c r="AU4" s="5">
        <f t="shared" ref="AU4:AU8" si="36">_xlfn.POISSON.DIST(3,K4,FALSE) * _xlfn.POISSON.DIST(5,L4,FALSE)</f>
        <v>1.8782897977212508E-4</v>
      </c>
      <c r="AV4" s="5">
        <f t="shared" ref="AV4:AV8" si="37">_xlfn.POISSON.DIST(4,K4,FALSE) * _xlfn.POISSON.DIST(5,L4,FALSE)</f>
        <v>4.5305665579607888E-5</v>
      </c>
      <c r="AW4" s="5">
        <f t="shared" ref="AW4:AW8" si="38">_xlfn.POISSON.DIST(6,K4,FALSE) * _xlfn.POISSON.DIST(6,L4,FALSE)</f>
        <v>2.3854053858729862E-7</v>
      </c>
      <c r="AX4" s="5">
        <f t="shared" ref="AX4:AX8" si="39">_xlfn.POISSON.DIST(6,K4,FALSE) * _xlfn.POISSON.DIST(0,L4,FALSE)</f>
        <v>1.5424122248523762E-4</v>
      </c>
      <c r="AY4" s="5">
        <f t="shared" ref="AY4:AY8" si="40">_xlfn.POISSON.DIST(6,K4,FALSE) * _xlfn.POISSON.DIST(1,L4,FALSE)</f>
        <v>1.5703007239391013E-4</v>
      </c>
      <c r="AZ4" s="5">
        <f t="shared" ref="AZ4:AZ8" si="41">_xlfn.POISSON.DIST(6,K4,FALSE) * _xlfn.POISSON.DIST(2,L4,FALSE)</f>
        <v>7.9934673878757358E-5</v>
      </c>
      <c r="BA4" s="5">
        <f t="shared" ref="BA4:BA8" si="42">_xlfn.POISSON.DIST(6,K4,FALSE) * _xlfn.POISSON.DIST(3,L4,FALSE)</f>
        <v>2.7126660053899721E-5</v>
      </c>
      <c r="BB4" s="5">
        <f t="shared" ref="BB4:BB8" si="43">_xlfn.POISSON.DIST(6,K4,FALSE) * _xlfn.POISSON.DIST(4,L4,FALSE)</f>
        <v>6.9042849301790199E-6</v>
      </c>
      <c r="BC4" s="5">
        <f t="shared" ref="BC4:BC8" si="44">_xlfn.POISSON.DIST(6,K4,FALSE) * _xlfn.POISSON.DIST(5,L4,FALSE)</f>
        <v>1.4058243898033955E-6</v>
      </c>
      <c r="BD4" s="5">
        <f t="shared" ref="BD4:BD8" si="45">_xlfn.POISSON.DIST(0,K4,FALSE) * _xlfn.POISSON.DIST(6,L4,FALSE)</f>
        <v>2.129096037159695E-4</v>
      </c>
      <c r="BE4" s="5">
        <f t="shared" ref="BE4:BE8" si="46">_xlfn.POISSON.DIST(1,K4,FALSE) * _xlfn.POISSON.DIST(6,L4,FALSE)</f>
        <v>2.0542115101397323E-4</v>
      </c>
      <c r="BF4" s="5">
        <f t="shared" ref="BF4:BF8" si="47">_xlfn.POISSON.DIST(2,K4,FALSE) * _xlfn.POISSON.DIST(6,L4,FALSE)</f>
        <v>9.9098041016973867E-5</v>
      </c>
      <c r="BG4" s="5">
        <f t="shared" ref="BG4:BG8" si="48">_xlfn.POISSON.DIST(3,K4,FALSE) * _xlfn.POISSON.DIST(6,L4,FALSE)</f>
        <v>3.1870855508070593E-5</v>
      </c>
      <c r="BH4" s="5">
        <f t="shared" ref="BH4:BH8" si="49">_xlfn.POISSON.DIST(4,K4,FALSE) * _xlfn.POISSON.DIST(6,L4,FALSE)</f>
        <v>7.6874735897327067E-6</v>
      </c>
      <c r="BI4" s="5">
        <f t="shared" ref="BI4:BI8" si="50">_xlfn.POISSON.DIST(5,K4,FALSE) * _xlfn.POISSON.DIST(6,L4,FALSE)</f>
        <v>1.4834179817450542E-6</v>
      </c>
      <c r="BJ4" s="8">
        <f t="shared" ref="BJ4:BJ8" si="51">SUM(N4,Q4,T4,W4,X4,Y4,AD4,AE4,AF4,AG4,AM4,AN4,AO4,AP4,AQ4,AX4,AY4,AZ4,BA4,BB4,BC4)</f>
        <v>0.33095989086125499</v>
      </c>
      <c r="BK4" s="8">
        <f t="shared" ref="BK4:BK8" si="52">SUM(M4,P4,S4,V4,AC4,AL4,AY4)</f>
        <v>0.31011615733767367</v>
      </c>
      <c r="BL4" s="8">
        <f t="shared" ref="BL4:BL8" si="53">SUM(O4,R4,U4,AA4,AB4,AH4,AI4,AJ4,AK4,AR4,AS4,AT4,AU4,AV4,BD4,BE4,BF4,BG4,BH4,BI4)</f>
        <v>0.33470913273660785</v>
      </c>
      <c r="BM4" s="8">
        <f t="shared" ref="BM4:BM8" si="54">SUM(S4:BI4)</f>
        <v>0.31853801420095423</v>
      </c>
      <c r="BN4" s="8">
        <f t="shared" ref="BN4:BN8" si="55">SUM(M4:R4)</f>
        <v>0.68130230360876565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1.2186788154897501</v>
      </c>
      <c r="F5">
        <f>VLOOKUP(B5,home!$B$2:$E$405,3,FALSE)</f>
        <v>1.1399999999999999</v>
      </c>
      <c r="G5">
        <f>VLOOKUP(C5,away!$B$2:$E$405,4,FALSE)</f>
        <v>0.68</v>
      </c>
      <c r="H5">
        <f>VLOOKUP(A5,away!$A$2:$E$405,3,FALSE)</f>
        <v>1.0296127559999999</v>
      </c>
      <c r="I5">
        <f>VLOOKUP(C5,away!$B$2:$E$405,3,FALSE)</f>
        <v>0.64</v>
      </c>
      <c r="J5">
        <f>VLOOKUP(B5,home!$B$2:$E$405,4,FALSE)</f>
        <v>0.97</v>
      </c>
      <c r="K5" s="3">
        <f t="shared" si="0"/>
        <v>0.94471981776765424</v>
      </c>
      <c r="L5" s="3">
        <f t="shared" si="1"/>
        <v>0.63918359892479992</v>
      </c>
      <c r="M5" s="5">
        <f t="shared" si="2"/>
        <v>0.20517265871504498</v>
      </c>
      <c r="N5" s="5">
        <f t="shared" si="3"/>
        <v>0.19383067675218238</v>
      </c>
      <c r="O5" s="5">
        <f t="shared" si="4"/>
        <v>0.13114299839845214</v>
      </c>
      <c r="P5" s="5">
        <f t="shared" si="5"/>
        <v>0.12389338954848947</v>
      </c>
      <c r="Q5" s="5">
        <f t="shared" si="6"/>
        <v>9.15578408095514E-2</v>
      </c>
      <c r="R5" s="5">
        <f t="shared" si="7"/>
        <v>4.191222684505596E-2</v>
      </c>
      <c r="S5" s="5">
        <f t="shared" si="8"/>
        <v>1.8703237641341977E-2</v>
      </c>
      <c r="T5" s="5">
        <f t="shared" si="9"/>
        <v>5.8522270198432973E-2</v>
      </c>
      <c r="U5" s="5">
        <f t="shared" si="10"/>
        <v>3.9595311307297841E-2</v>
      </c>
      <c r="V5" s="5">
        <f t="shared" si="11"/>
        <v>1.2548821191916864E-3</v>
      </c>
      <c r="W5" s="5">
        <f t="shared" si="12"/>
        <v>2.8832168894933105E-2</v>
      </c>
      <c r="X5" s="5">
        <f t="shared" si="13"/>
        <v>1.8429049479071011E-2</v>
      </c>
      <c r="Y5" s="5">
        <f t="shared" si="14"/>
        <v>5.8897730853979093E-3</v>
      </c>
      <c r="Z5" s="5">
        <f t="shared" si="15"/>
        <v>8.9298693312584946E-3</v>
      </c>
      <c r="AA5" s="5">
        <f t="shared" si="16"/>
        <v>8.4362245273154873E-3</v>
      </c>
      <c r="AB5" s="5">
        <f t="shared" si="17"/>
        <v>3.9849342490462505E-3</v>
      </c>
      <c r="AC5" s="5">
        <f t="shared" si="18"/>
        <v>4.7359989448684611E-5</v>
      </c>
      <c r="AD5" s="5">
        <f t="shared" si="19"/>
        <v>6.8095803360668566E-3</v>
      </c>
      <c r="AE5" s="5">
        <f t="shared" si="20"/>
        <v>4.3525720663747615E-3</v>
      </c>
      <c r="AF5" s="5">
        <f t="shared" si="21"/>
        <v>1.3910463389824866E-3</v>
      </c>
      <c r="AG5" s="5">
        <f t="shared" si="22"/>
        <v>2.9637800174066434E-4</v>
      </c>
      <c r="AH5" s="5">
        <f t="shared" si="23"/>
        <v>1.4269565042705E-3</v>
      </c>
      <c r="AI5" s="5">
        <f t="shared" si="24"/>
        <v>1.3480740886767956E-3</v>
      </c>
      <c r="AJ5" s="5">
        <f t="shared" si="25"/>
        <v>6.3677615369601938E-4</v>
      </c>
      <c r="AK5" s="5">
        <f t="shared" si="26"/>
        <v>2.0052501729283045E-4</v>
      </c>
      <c r="AL5" s="5">
        <f t="shared" si="27"/>
        <v>1.1439320733134269E-6</v>
      </c>
      <c r="AM5" s="5">
        <f t="shared" si="28"/>
        <v>1.286629098832657E-3</v>
      </c>
      <c r="AN5" s="5">
        <f t="shared" si="29"/>
        <v>8.2239221787322979E-4</v>
      </c>
      <c r="AO5" s="5">
        <f t="shared" si="30"/>
        <v>2.6282980877397955E-4</v>
      </c>
      <c r="AP5" s="5">
        <f t="shared" si="31"/>
        <v>5.5998834358956411E-5</v>
      </c>
      <c r="AQ5" s="5">
        <f t="shared" si="32"/>
        <v>8.948384120287874E-6</v>
      </c>
      <c r="AR5" s="5">
        <f t="shared" si="33"/>
        <v>1.8241743878175403E-4</v>
      </c>
      <c r="AS5" s="5">
        <f t="shared" si="34"/>
        <v>1.7233336952354085E-4</v>
      </c>
      <c r="AT5" s="5">
        <f t="shared" si="35"/>
        <v>8.140337472578265E-5</v>
      </c>
      <c r="AU5" s="5">
        <f t="shared" si="36"/>
        <v>2.5634460445537826E-5</v>
      </c>
      <c r="AV5" s="5">
        <f t="shared" si="37"/>
        <v>6.0543457001701579E-6</v>
      </c>
      <c r="AW5" s="5">
        <f t="shared" si="38"/>
        <v>1.9187853085898824E-8</v>
      </c>
      <c r="AX5" s="5">
        <f t="shared" si="39"/>
        <v>2.0258400129729139E-4</v>
      </c>
      <c r="AY5" s="5">
        <f t="shared" si="40"/>
        <v>1.2948837103378904E-4</v>
      </c>
      <c r="AZ5" s="5">
        <f t="shared" si="41"/>
        <v>4.1383421508143547E-5</v>
      </c>
      <c r="BA5" s="5">
        <f t="shared" si="42"/>
        <v>8.8172014317990551E-6</v>
      </c>
      <c r="BB5" s="5">
        <f t="shared" si="43"/>
        <v>1.4089526359055547E-6</v>
      </c>
      <c r="BC5" s="5">
        <f t="shared" si="44"/>
        <v>1.8011588330653918E-7</v>
      </c>
      <c r="BD5" s="5">
        <f t="shared" si="45"/>
        <v>1.9433039171194309E-5</v>
      </c>
      <c r="BE5" s="5">
        <f t="shared" si="46"/>
        <v>1.8358777224482371E-5</v>
      </c>
      <c r="BF5" s="5">
        <f t="shared" si="47"/>
        <v>8.6719503369749726E-6</v>
      </c>
      <c r="BG5" s="5">
        <f t="shared" si="48"/>
        <v>2.7308544473457152E-6</v>
      </c>
      <c r="BH5" s="5">
        <f t="shared" si="49"/>
        <v>6.4497307896160784E-7</v>
      </c>
      <c r="BI5" s="5">
        <f t="shared" si="50"/>
        <v>1.2186376992433065E-7</v>
      </c>
      <c r="BJ5" s="8">
        <f t="shared" si="51"/>
        <v>0.4127320163704829</v>
      </c>
      <c r="BK5" s="8">
        <f t="shared" si="52"/>
        <v>0.34920216031662382</v>
      </c>
      <c r="BL5" s="8">
        <f t="shared" si="53"/>
        <v>0.22920183153830953</v>
      </c>
      <c r="BM5" s="8">
        <f t="shared" si="54"/>
        <v>0.21242661730471779</v>
      </c>
      <c r="BN5" s="8">
        <f t="shared" si="55"/>
        <v>0.78750979106877628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1.2186788154897501</v>
      </c>
      <c r="F6">
        <f>VLOOKUP(B6,home!$B$2:$E$405,3,FALSE)</f>
        <v>0.77</v>
      </c>
      <c r="G6">
        <f>VLOOKUP(C6,away!$B$2:$E$405,4,FALSE)</f>
        <v>1.34</v>
      </c>
      <c r="H6">
        <f>VLOOKUP(A6,away!$A$2:$E$405,3,FALSE)</f>
        <v>1.0296127559999999</v>
      </c>
      <c r="I6">
        <f>VLOOKUP(C6,away!$B$2:$E$405,3,FALSE)</f>
        <v>1.04</v>
      </c>
      <c r="J6">
        <f>VLOOKUP(B6,home!$B$2:$E$405,4,FALSE)</f>
        <v>0.86</v>
      </c>
      <c r="K6" s="3">
        <f t="shared" si="0"/>
        <v>1.2574328018223242</v>
      </c>
      <c r="L6" s="3">
        <f t="shared" si="1"/>
        <v>0.92088564896640002</v>
      </c>
      <c r="M6" s="5">
        <f t="shared" si="2"/>
        <v>0.11323177544531238</v>
      </c>
      <c r="N6" s="5">
        <f t="shared" si="3"/>
        <v>0.14238134865351537</v>
      </c>
      <c r="O6" s="5">
        <f t="shared" si="4"/>
        <v>0.10427351701457416</v>
      </c>
      <c r="P6" s="5">
        <f t="shared" si="5"/>
        <v>0.13111694065550378</v>
      </c>
      <c r="Q6" s="5">
        <f t="shared" si="6"/>
        <v>8.9517489082315535E-2</v>
      </c>
      <c r="R6" s="5">
        <f t="shared" si="7"/>
        <v>4.8011992692987532E-2</v>
      </c>
      <c r="S6" s="5">
        <f t="shared" si="8"/>
        <v>3.7956775073181563E-2</v>
      </c>
      <c r="T6" s="5">
        <f t="shared" si="9"/>
        <v>8.2435371027410762E-2</v>
      </c>
      <c r="U6" s="5">
        <f t="shared" si="10"/>
        <v>6.0371854493016262E-2</v>
      </c>
      <c r="V6" s="5">
        <f t="shared" si="11"/>
        <v>4.8835685381424564E-3</v>
      </c>
      <c r="W6" s="5">
        <f t="shared" si="12"/>
        <v>3.7520742369625104E-2</v>
      </c>
      <c r="X6" s="5">
        <f t="shared" si="13"/>
        <v>3.4552313186753315E-2</v>
      </c>
      <c r="Y6" s="5">
        <f t="shared" si="14"/>
        <v>1.5909364676136812E-2</v>
      </c>
      <c r="Z6" s="5">
        <f t="shared" si="15"/>
        <v>1.4737851683083961E-2</v>
      </c>
      <c r="AA6" s="5">
        <f t="shared" si="16"/>
        <v>1.8531858134702119E-2</v>
      </c>
      <c r="AB6" s="5">
        <f t="shared" si="17"/>
        <v>1.165128314864616E-2</v>
      </c>
      <c r="AC6" s="5">
        <f t="shared" si="18"/>
        <v>3.5343356783271331E-4</v>
      </c>
      <c r="AD6" s="5">
        <f t="shared" si="19"/>
        <v>1.1794953051072823E-2</v>
      </c>
      <c r="AE6" s="5">
        <f t="shared" si="20"/>
        <v>1.0861802994965418E-2</v>
      </c>
      <c r="AF6" s="5">
        <f t="shared" si="21"/>
        <v>5.0012392499819572E-3</v>
      </c>
      <c r="AG6" s="5">
        <f t="shared" si="22"/>
        <v>1.5351898174519555E-3</v>
      </c>
      <c r="AH6" s="5">
        <f t="shared" si="23"/>
        <v>3.3929690278868309E-3</v>
      </c>
      <c r="AI6" s="5">
        <f t="shared" si="24"/>
        <v>4.266430551232105E-3</v>
      </c>
      <c r="AJ6" s="5">
        <f t="shared" si="25"/>
        <v>2.6823748609080744E-3</v>
      </c>
      <c r="AK6" s="5">
        <f t="shared" si="26"/>
        <v>1.1243020456298022E-3</v>
      </c>
      <c r="AL6" s="5">
        <f t="shared" si="27"/>
        <v>1.6370361749407082E-5</v>
      </c>
      <c r="AM6" s="5">
        <f t="shared" si="28"/>
        <v>2.9662721724746537E-3</v>
      </c>
      <c r="AN6" s="5">
        <f t="shared" si="29"/>
        <v>2.7315974745602948E-3</v>
      </c>
      <c r="AO6" s="5">
        <f t="shared" si="30"/>
        <v>1.2577444565377181E-3</v>
      </c>
      <c r="AP6" s="5">
        <f t="shared" si="31"/>
        <v>3.860796066975429E-4</v>
      </c>
      <c r="AQ6" s="5">
        <f t="shared" si="32"/>
        <v>8.8883792291589807E-5</v>
      </c>
      <c r="AR6" s="5">
        <f t="shared" si="33"/>
        <v>6.249072970336922E-4</v>
      </c>
      <c r="AS6" s="5">
        <f t="shared" si="34"/>
        <v>7.8577893338829081E-4</v>
      </c>
      <c r="AT6" s="5">
        <f t="shared" si="35"/>
        <v>4.9403210291169809E-4</v>
      </c>
      <c r="AU6" s="5">
        <f t="shared" si="36"/>
        <v>2.0707072378481041E-4</v>
      </c>
      <c r="AV6" s="5">
        <f t="shared" si="37"/>
        <v>6.5094380096027702E-5</v>
      </c>
      <c r="AW6" s="5">
        <f t="shared" si="38"/>
        <v>5.2655806139534932E-7</v>
      </c>
      <c r="AX6" s="5">
        <f t="shared" si="39"/>
        <v>6.2164798813373339E-4</v>
      </c>
      <c r="AY6" s="5">
        <f t="shared" si="40"/>
        <v>5.7246671098119004E-4</v>
      </c>
      <c r="AZ6" s="5">
        <f t="shared" si="41"/>
        <v>2.6358818932678682E-4</v>
      </c>
      <c r="BA6" s="5">
        <f t="shared" si="42"/>
        <v>8.0911526929358801E-5</v>
      </c>
      <c r="BB6" s="5">
        <f t="shared" si="43"/>
        <v>1.8627565996301232E-5</v>
      </c>
      <c r="BC6" s="5">
        <f t="shared" si="44"/>
        <v>3.4307716402336628E-6</v>
      </c>
      <c r="BD6" s="5">
        <f t="shared" si="45"/>
        <v>9.5911360295451714E-5</v>
      </c>
      <c r="BE6" s="5">
        <f t="shared" si="46"/>
        <v>1.2060209050290025E-4</v>
      </c>
      <c r="BF6" s="5">
        <f t="shared" si="47"/>
        <v>7.5824512283345692E-5</v>
      </c>
      <c r="BG6" s="5">
        <f t="shared" si="48"/>
        <v>3.1781409642419533E-5</v>
      </c>
      <c r="BH6" s="5">
        <f t="shared" si="49"/>
        <v>9.9907467431326587E-6</v>
      </c>
      <c r="BI6" s="5">
        <f t="shared" si="50"/>
        <v>2.5125385339029113E-6</v>
      </c>
      <c r="BJ6" s="8">
        <f t="shared" si="51"/>
        <v>0.44050106436479852</v>
      </c>
      <c r="BK6" s="8">
        <f t="shared" si="52"/>
        <v>0.28813133035270355</v>
      </c>
      <c r="BL6" s="8">
        <f t="shared" si="53"/>
        <v>0.25682008806479872</v>
      </c>
      <c r="BM6" s="8">
        <f t="shared" si="54"/>
        <v>0.37108533076825601</v>
      </c>
      <c r="BN6" s="8">
        <f t="shared" si="55"/>
        <v>0.62853306354420868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1.2186788154897501</v>
      </c>
      <c r="F7">
        <f>VLOOKUP(B7,home!$B$2:$E$405,3,FALSE)</f>
        <v>0.69</v>
      </c>
      <c r="G7">
        <f>VLOOKUP(C7,away!$B$2:$E$405,4,FALSE)</f>
        <v>0.96</v>
      </c>
      <c r="H7">
        <f>VLOOKUP(A7,away!$A$2:$E$405,3,FALSE)</f>
        <v>1.0296127559999999</v>
      </c>
      <c r="I7">
        <f>VLOOKUP(C7,away!$B$2:$E$405,3,FALSE)</f>
        <v>0.36</v>
      </c>
      <c r="J7">
        <f>VLOOKUP(B7,home!$B$2:$E$405,4,FALSE)</f>
        <v>0.92</v>
      </c>
      <c r="K7" s="3">
        <f t="shared" si="0"/>
        <v>0.80725284738041037</v>
      </c>
      <c r="L7" s="3">
        <f t="shared" si="1"/>
        <v>0.34100774478719997</v>
      </c>
      <c r="M7" s="5">
        <f t="shared" si="2"/>
        <v>0.31718800913212253</v>
      </c>
      <c r="N7" s="5">
        <f t="shared" si="3"/>
        <v>0.25605092352682957</v>
      </c>
      <c r="O7" s="5">
        <f t="shared" si="4"/>
        <v>0.10816356766768691</v>
      </c>
      <c r="P7" s="5">
        <f t="shared" si="5"/>
        <v>8.7315347982563948E-2</v>
      </c>
      <c r="Q7" s="5">
        <f t="shared" si="6"/>
        <v>0.10334891854570842</v>
      </c>
      <c r="R7" s="5">
        <f t="shared" si="7"/>
        <v>1.8442307139247806E-2</v>
      </c>
      <c r="S7" s="5">
        <f t="shared" si="8"/>
        <v>6.0090307434513702E-3</v>
      </c>
      <c r="T7" s="5">
        <f t="shared" si="9"/>
        <v>3.5242781639468056E-2</v>
      </c>
      <c r="U7" s="5">
        <f t="shared" si="10"/>
        <v>1.4887604950421861E-2</v>
      </c>
      <c r="V7" s="5">
        <f t="shared" si="11"/>
        <v>1.8379586844968342E-4</v>
      </c>
      <c r="W7" s="5">
        <f t="shared" si="12"/>
        <v>2.7809569589903077E-2</v>
      </c>
      <c r="X7" s="5">
        <f t="shared" si="13"/>
        <v>9.4832786093555464E-3</v>
      </c>
      <c r="Y7" s="5">
        <f t="shared" si="14"/>
        <v>1.6169357258825144E-3</v>
      </c>
      <c r="Z7" s="5">
        <f t="shared" si="15"/>
        <v>2.0963231887425899E-3</v>
      </c>
      <c r="AA7" s="5">
        <f t="shared" si="16"/>
        <v>1.6922628631420374E-3</v>
      </c>
      <c r="AB7" s="5">
        <f t="shared" si="17"/>
        <v>6.8304200739376759E-4</v>
      </c>
      <c r="AC7" s="5">
        <f t="shared" si="18"/>
        <v>3.1622018624206727E-6</v>
      </c>
      <c r="AD7" s="5">
        <f t="shared" si="19"/>
        <v>5.6123385589682316E-3</v>
      </c>
      <c r="AE7" s="5">
        <f t="shared" si="20"/>
        <v>1.9138509149760003E-3</v>
      </c>
      <c r="AF7" s="5">
        <f t="shared" si="21"/>
        <v>3.2631899218744253E-4</v>
      </c>
      <c r="AG7" s="5">
        <f t="shared" si="22"/>
        <v>3.7092434535690562E-5</v>
      </c>
      <c r="AH7" s="5">
        <f t="shared" si="23"/>
        <v>1.7871561073455562E-4</v>
      </c>
      <c r="AI7" s="5">
        <f t="shared" si="24"/>
        <v>1.4426868563679907E-4</v>
      </c>
      <c r="AJ7" s="5">
        <f t="shared" si="25"/>
        <v>5.8230653634067671E-5</v>
      </c>
      <c r="AK7" s="5">
        <f t="shared" si="26"/>
        <v>1.5668953650307858E-5</v>
      </c>
      <c r="AL7" s="5">
        <f t="shared" si="27"/>
        <v>3.4819570482989078E-8</v>
      </c>
      <c r="AM7" s="5">
        <f t="shared" si="28"/>
        <v>9.0611525643799506E-4</v>
      </c>
      <c r="AN7" s="5">
        <f t="shared" si="29"/>
        <v>3.0899232011519608E-4</v>
      </c>
      <c r="AO7" s="5">
        <f t="shared" si="30"/>
        <v>5.2684387119523794E-5</v>
      </c>
      <c r="AP7" s="5">
        <f t="shared" si="31"/>
        <v>5.9885946790415372E-6</v>
      </c>
      <c r="AQ7" s="5">
        <f t="shared" si="32"/>
        <v>5.1053929148614507E-7</v>
      </c>
      <c r="AR7" s="5">
        <f t="shared" si="33"/>
        <v>1.2188681474971591E-5</v>
      </c>
      <c r="AS7" s="5">
        <f t="shared" si="34"/>
        <v>9.8393478264836766E-6</v>
      </c>
      <c r="AT7" s="5">
        <f t="shared" si="35"/>
        <v>3.9714207746475999E-6</v>
      </c>
      <c r="AU7" s="5">
        <f t="shared" si="36"/>
        <v>1.0686469094933302E-6</v>
      </c>
      <c r="AV7" s="5">
        <f t="shared" si="37"/>
        <v>2.1566706513319156E-7</v>
      </c>
      <c r="AW7" s="5">
        <f t="shared" si="38"/>
        <v>2.6625313919970804E-10</v>
      </c>
      <c r="AX7" s="5">
        <f t="shared" si="39"/>
        <v>1.2191068680240031E-4</v>
      </c>
      <c r="AY7" s="5">
        <f t="shared" si="40"/>
        <v>4.1572488371945194E-5</v>
      </c>
      <c r="AZ7" s="5">
        <f t="shared" si="41"/>
        <v>7.0882702524545632E-6</v>
      </c>
      <c r="BA7" s="5">
        <f t="shared" si="42"/>
        <v>8.0571835107724225E-7</v>
      </c>
      <c r="BB7" s="5">
        <f t="shared" si="43"/>
        <v>6.8689049458627954E-8</v>
      </c>
      <c r="BC7" s="5">
        <f t="shared" si="44"/>
        <v>4.6846995694926348E-9</v>
      </c>
      <c r="BD7" s="5">
        <f t="shared" si="45"/>
        <v>6.9273913028493004E-7</v>
      </c>
      <c r="BE7" s="5">
        <f t="shared" si="46"/>
        <v>5.5921563541433881E-7</v>
      </c>
      <c r="BF7" s="5">
        <f t="shared" si="47"/>
        <v>2.2571420699393523E-7</v>
      </c>
      <c r="BG7" s="5">
        <f t="shared" si="48"/>
        <v>6.0736145430021864E-8</v>
      </c>
      <c r="BH7" s="5">
        <f t="shared" si="49"/>
        <v>1.2257356584323958E-8</v>
      </c>
      <c r="BI7" s="5">
        <f t="shared" si="50"/>
        <v>1.9789572008105079E-9</v>
      </c>
      <c r="BJ7" s="8">
        <f t="shared" si="51"/>
        <v>0.44288775017298476</v>
      </c>
      <c r="BK7" s="8">
        <f t="shared" si="52"/>
        <v>0.41074095323639243</v>
      </c>
      <c r="BL7" s="8">
        <f t="shared" si="53"/>
        <v>0.14429450493703067</v>
      </c>
      <c r="BM7" s="8">
        <f t="shared" si="54"/>
        <v>0.10946888531887242</v>
      </c>
      <c r="BN7" s="8">
        <f t="shared" si="55"/>
        <v>0.89050907399415902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1.2186788154897501</v>
      </c>
      <c r="F8">
        <f>VLOOKUP(B8,home!$B$2:$E$405,3,FALSE)</f>
        <v>1.28</v>
      </c>
      <c r="G8">
        <f>VLOOKUP(C8,away!$B$2:$E$405,4,FALSE)</f>
        <v>0.91</v>
      </c>
      <c r="H8">
        <f>VLOOKUP(A8,away!$A$2:$E$405,3,FALSE)</f>
        <v>1.0296127559999999</v>
      </c>
      <c r="I8">
        <f>VLOOKUP(C8,away!$B$2:$E$405,3,FALSE)</f>
        <v>1.0900000000000001</v>
      </c>
      <c r="J8">
        <f>VLOOKUP(B8,home!$B$2:$E$405,4,FALSE)</f>
        <v>1.08</v>
      </c>
      <c r="K8" s="3">
        <f t="shared" si="0"/>
        <v>1.4195170842824609</v>
      </c>
      <c r="L8" s="3">
        <f t="shared" si="1"/>
        <v>1.2120601363632</v>
      </c>
      <c r="M8" s="5">
        <f t="shared" si="2"/>
        <v>7.1964868204991539E-2</v>
      </c>
      <c r="N8" s="5">
        <f t="shared" si="3"/>
        <v>0.10215535988512119</v>
      </c>
      <c r="O8" s="5">
        <f t="shared" si="4"/>
        <v>8.7225747969901762E-2</v>
      </c>
      <c r="P8" s="5">
        <f t="shared" si="5"/>
        <v>0.12381843943259174</v>
      </c>
      <c r="Q8" s="5">
        <f t="shared" si="6"/>
        <v>7.2505639303976355E-2</v>
      </c>
      <c r="R8" s="5">
        <f t="shared" si="7"/>
        <v>5.2861425989390635E-2</v>
      </c>
      <c r="S8" s="5">
        <f t="shared" si="8"/>
        <v>5.3258646635230771E-2</v>
      </c>
      <c r="T8" s="5">
        <f t="shared" si="9"/>
        <v>8.7881195061878581E-2</v>
      </c>
      <c r="U8" s="5">
        <f t="shared" si="10"/>
        <v>7.5037697291472902E-2</v>
      </c>
      <c r="V8" s="5">
        <f t="shared" si="11"/>
        <v>1.0181515072175382E-2</v>
      </c>
      <c r="W8" s="5">
        <f t="shared" si="12"/>
        <v>3.43076645662721E-2</v>
      </c>
      <c r="X8" s="5">
        <f t="shared" si="13"/>
        <v>4.1582952592498688E-2</v>
      </c>
      <c r="Y8" s="5">
        <f t="shared" si="14"/>
        <v>2.5200519594824226E-2</v>
      </c>
      <c r="Z8" s="5">
        <f t="shared" si="15"/>
        <v>2.1357075731018006E-2</v>
      </c>
      <c r="AA8" s="5">
        <f t="shared" si="16"/>
        <v>3.031673387049439E-2</v>
      </c>
      <c r="AB8" s="5">
        <f t="shared" si="17"/>
        <v>2.1517560834405765E-2</v>
      </c>
      <c r="AC8" s="5">
        <f t="shared" si="18"/>
        <v>1.0948565414109304E-3</v>
      </c>
      <c r="AD8" s="5">
        <f t="shared" si="19"/>
        <v>1.2175078993413824E-2</v>
      </c>
      <c r="AE8" s="5">
        <f t="shared" si="20"/>
        <v>1.4756927904989892E-2</v>
      </c>
      <c r="AF8" s="5">
        <f t="shared" si="21"/>
        <v>8.9431420244119823E-3</v>
      </c>
      <c r="AG8" s="5">
        <f t="shared" si="22"/>
        <v>3.6132086472080841E-3</v>
      </c>
      <c r="AH8" s="5">
        <f t="shared" si="23"/>
        <v>6.4715150307142165E-3</v>
      </c>
      <c r="AI8" s="5">
        <f t="shared" si="24"/>
        <v>9.1864261472895652E-3</v>
      </c>
      <c r="AJ8" s="5">
        <f t="shared" si="25"/>
        <v>6.5201444297883233E-3</v>
      </c>
      <c r="AK8" s="5">
        <f t="shared" si="26"/>
        <v>3.0851521366912159E-3</v>
      </c>
      <c r="AL8" s="5">
        <f t="shared" si="27"/>
        <v>7.5349782048604288E-5</v>
      </c>
      <c r="AM8" s="5">
        <f t="shared" si="28"/>
        <v>3.4565465267278866E-3</v>
      </c>
      <c r="AN8" s="5">
        <f t="shared" si="29"/>
        <v>4.1895422545315478E-3</v>
      </c>
      <c r="AO8" s="5">
        <f t="shared" si="30"/>
        <v>2.5389885781634484E-3</v>
      </c>
      <c r="AP8" s="5">
        <f t="shared" si="31"/>
        <v>1.0258022807577989E-3</v>
      </c>
      <c r="AQ8" s="5">
        <f t="shared" si="32"/>
        <v>3.1083351307424471E-4</v>
      </c>
      <c r="AR8" s="5">
        <f t="shared" si="33"/>
        <v>1.568773078120794E-3</v>
      </c>
      <c r="AS8" s="5">
        <f t="shared" si="34"/>
        <v>2.2269001857548507E-3</v>
      </c>
      <c r="AT8" s="5">
        <f t="shared" si="35"/>
        <v>1.5805614293353985E-3</v>
      </c>
      <c r="AU8" s="5">
        <f t="shared" si="36"/>
        <v>7.4787798389983453E-4</v>
      </c>
      <c r="AV8" s="5">
        <f t="shared" si="37"/>
        <v>2.6540639377613473E-4</v>
      </c>
      <c r="AW8" s="5">
        <f t="shared" si="38"/>
        <v>3.6011755371263244E-6</v>
      </c>
      <c r="AX8" s="5">
        <f t="shared" si="39"/>
        <v>8.1777114121790468E-4</v>
      </c>
      <c r="AY8" s="5">
        <f t="shared" si="40"/>
        <v>9.9118780093846327E-4</v>
      </c>
      <c r="AZ8" s="5">
        <f t="shared" si="41"/>
        <v>6.0068961058350721E-4</v>
      </c>
      <c r="BA8" s="5">
        <f t="shared" si="42"/>
        <v>2.4269064377193444E-4</v>
      </c>
      <c r="BB8" s="5">
        <f t="shared" si="43"/>
        <v>7.3538913696070884E-5</v>
      </c>
      <c r="BC8" s="5">
        <f t="shared" si="44"/>
        <v>1.7826717152492249E-5</v>
      </c>
      <c r="BD8" s="5">
        <f t="shared" si="45"/>
        <v>3.1690788516500098E-4</v>
      </c>
      <c r="BE8" s="5">
        <f t="shared" si="46"/>
        <v>4.4985615713554318E-4</v>
      </c>
      <c r="BF8" s="5">
        <f t="shared" si="47"/>
        <v>3.1928925026177951E-4</v>
      </c>
      <c r="BG8" s="5">
        <f t="shared" si="48"/>
        <v>1.5107884852477805E-4</v>
      </c>
      <c r="BH8" s="5">
        <f t="shared" si="49"/>
        <v>5.3614751638661155E-5</v>
      </c>
      <c r="BI8" s="5">
        <f t="shared" si="50"/>
        <v>1.5221411184128117E-5</v>
      </c>
      <c r="BJ8" s="8">
        <f t="shared" si="51"/>
        <v>0.41738710655521022</v>
      </c>
      <c r="BK8" s="8">
        <f t="shared" si="52"/>
        <v>0.2613848634693875</v>
      </c>
      <c r="BL8" s="8">
        <f t="shared" si="53"/>
        <v>0.2999178910749456</v>
      </c>
      <c r="BM8" s="8">
        <f t="shared" si="54"/>
        <v>0.48852786941918669</v>
      </c>
      <c r="BN8" s="8">
        <f t="shared" si="55"/>
        <v>0.51053148078597321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1.33253012048193</v>
      </c>
      <c r="F9">
        <f>VLOOKUP(B9,home!$B$2:$E$405,3,FALSE)</f>
        <v>1.04</v>
      </c>
      <c r="G9">
        <f>VLOOKUP(C9,away!$B$2:$E$405,4,FALSE)</f>
        <v>1.17</v>
      </c>
      <c r="H9">
        <f>VLOOKUP(A9,away!$A$2:$E$405,3,FALSE)</f>
        <v>1.2626506019999999</v>
      </c>
      <c r="I9">
        <f>VLOOKUP(C9,away!$B$2:$E$405,3,FALSE)</f>
        <v>0.96</v>
      </c>
      <c r="J9">
        <f>VLOOKUP(B9,home!$B$2:$E$405,4,FALSE)</f>
        <v>1.1399999999999999</v>
      </c>
      <c r="K9" s="3">
        <f t="shared" ref="K9:K17" si="56">E9*F9*G9</f>
        <v>1.6214226506024123</v>
      </c>
      <c r="L9" s="3">
        <f t="shared" ref="L9:L17" si="57">H9*I9*J9</f>
        <v>1.3818448188287999</v>
      </c>
      <c r="M9" s="5">
        <f t="shared" ref="M9:M19" si="58">_xlfn.POISSON.DIST(0,K9,FALSE) * _xlfn.POISSON.DIST(0,L9,FALSE)</f>
        <v>4.9624656126916099E-2</v>
      </c>
      <c r="N9" s="5">
        <f t="shared" ref="N9:N19" si="59">_xlfn.POISSON.DIST(1,K9,FALSE) * _xlfn.POISSON.DIST(0,L9,FALSE)</f>
        <v>8.0462541472537549E-2</v>
      </c>
      <c r="O9" s="5">
        <f t="shared" ref="O9:O19" si="60">_xlfn.POISSON.DIST(0,K9,FALSE) * _xlfn.POISSON.DIST(1,L9,FALSE)</f>
        <v>6.8573573955139883E-2</v>
      </c>
      <c r="P9" s="5">
        <f t="shared" ref="P9:P19" si="61">_xlfn.POISSON.DIST(1,K9,FALSE) * _xlfn.POISSON.DIST(1,L9,FALSE)</f>
        <v>0.11118674604362346</v>
      </c>
      <c r="Q9" s="5">
        <f t="shared" ref="Q9:Q19" si="62">_xlfn.POISSON.DIST(2,K9,FALSE) * _xlfn.POISSON.DIST(0,L9,FALSE)</f>
        <v>6.5231893634304192E-2</v>
      </c>
      <c r="R9" s="5">
        <f t="shared" ref="R9:R19" si="63">_xlfn.POISSON.DIST(0,K9,FALSE) * _xlfn.POISSON.DIST(2,L9,FALSE)</f>
        <v>4.7379018939241797E-2</v>
      </c>
      <c r="S9" s="5">
        <f t="shared" ref="S9:S19" si="64">_xlfn.POISSON.DIST(2,K9,FALSE) * _xlfn.POISSON.DIST(2,L9,FALSE)</f>
        <v>6.2279990737627904E-2</v>
      </c>
      <c r="T9" s="5">
        <f t="shared" ref="T9:T19" si="65">_xlfn.POISSON.DIST(2,K9,FALSE) * _xlfn.POISSON.DIST(1,L9,FALSE)</f>
        <v>9.0140354240954623E-2</v>
      </c>
      <c r="U9" s="5">
        <f t="shared" ref="U9:U19" si="66">_xlfn.POISSON.DIST(1,K9,FALSE) * _xlfn.POISSON.DIST(2,L9,FALSE)</f>
        <v>7.6821414471407334E-2</v>
      </c>
      <c r="V9" s="5">
        <f t="shared" ref="V9:V19" si="67">_xlfn.POISSON.DIST(3,K9,FALSE) * _xlfn.POISSON.DIST(3,L9,FALSE)</f>
        <v>1.5504634757084744E-2</v>
      </c>
      <c r="W9" s="5">
        <f t="shared" ref="W9:W19" si="68">_xlfn.POISSON.DIST(3,K9,FALSE) * _xlfn.POISSON.DIST(0,L9,FALSE)</f>
        <v>3.5256156626782727E-2</v>
      </c>
      <c r="X9" s="5">
        <f t="shared" ref="X9:X19" si="69">_xlfn.POISSON.DIST(3,K9,FALSE) * _xlfn.POISSON.DIST(1,L9,FALSE)</f>
        <v>4.871853736653637E-2</v>
      </c>
      <c r="Y9" s="5">
        <f t="shared" ref="Y9:Y19" si="70">_xlfn.POISSON.DIST(3,K9,FALSE) * _xlfn.POISSON.DIST(2,L9,FALSE)</f>
        <v>3.366072922043279E-2</v>
      </c>
      <c r="Z9" s="5">
        <f t="shared" ref="Z9:Z19" si="71">_xlfn.POISSON.DIST(0,K9,FALSE) * _xlfn.POISSON.DIST(3,L9,FALSE)</f>
        <v>2.1823483947460951E-2</v>
      </c>
      <c r="AA9" s="5">
        <f t="shared" ref="AA9:AA19" si="72">_xlfn.POISSON.DIST(1,K9,FALSE) * _xlfn.POISSON.DIST(3,L9,FALSE)</f>
        <v>3.5385091187471331E-2</v>
      </c>
      <c r="AB9" s="5">
        <f t="shared" ref="AB9:AB19" si="73">_xlfn.POISSON.DIST(2,K9,FALSE) * _xlfn.POISSON.DIST(3,L9,FALSE)</f>
        <v>2.8687094172498918E-2</v>
      </c>
      <c r="AC9" s="5">
        <f t="shared" ref="AC9:AC19" si="74">_xlfn.POISSON.DIST(4,K9,FALSE) * _xlfn.POISSON.DIST(4,L9,FALSE)</f>
        <v>2.1711861877014614E-3</v>
      </c>
      <c r="AD9" s="5">
        <f t="shared" ref="AD9:AD19" si="75">_xlfn.POISSON.DIST(4,K9,FALSE) * _xlfn.POISSON.DIST(0,L9,FALSE)</f>
        <v>1.4291282731962956E-2</v>
      </c>
      <c r="AE9" s="5">
        <f t="shared" ref="AE9:AE19" si="76">_xlfn.POISSON.DIST(4,K9,FALSE) * _xlfn.POISSON.DIST(1,L9,FALSE)</f>
        <v>1.9748334997580511E-2</v>
      </c>
      <c r="AF9" s="5">
        <f t="shared" ref="AF9:AF19" si="77">_xlfn.POISSON.DIST(4,K9,FALSE) * _xlfn.POISSON.DIST(2,L9,FALSE)</f>
        <v>1.3644567198451047E-2</v>
      </c>
      <c r="AG9" s="5">
        <f t="shared" ref="AG9:AG19" si="78">_xlfn.POISSON.DIST(4,K9,FALSE) * _xlfn.POISSON.DIST(3,L9,FALSE)</f>
        <v>6.2848914961136561E-3</v>
      </c>
      <c r="AH9" s="5">
        <f t="shared" ref="AH9:AH19" si="79">_xlfn.POISSON.DIST(0,K9,FALSE) * _xlfn.POISSON.DIST(4,L9,FALSE)</f>
        <v>7.5391670553981039E-3</v>
      </c>
      <c r="AI9" s="5">
        <f t="shared" ref="AI9:AI19" si="80">_xlfn.POISSON.DIST(1,K9,FALSE) * _xlfn.POISSON.DIST(4,L9,FALSE)</f>
        <v>1.2224176230297978E-2</v>
      </c>
      <c r="AJ9" s="5">
        <f t="shared" ref="AJ9:AJ19" si="81">_xlfn.POISSON.DIST(2,K9,FALSE) * _xlfn.POISSON.DIST(4,L9,FALSE)</f>
        <v>9.9102781123803774E-3</v>
      </c>
      <c r="AK9" s="5">
        <f t="shared" ref="AK9:AK19" si="82">_xlfn.POISSON.DIST(3,K9,FALSE) * _xlfn.POISSON.DIST(4,L9,FALSE)</f>
        <v>5.356249801727624E-3</v>
      </c>
      <c r="AL9" s="5">
        <f t="shared" ref="AL9:AL19" si="83">_xlfn.POISSON.DIST(5,K9,FALSE) * _xlfn.POISSON.DIST(5,L9,FALSE)</f>
        <v>1.9458643836078683E-4</v>
      </c>
      <c r="AM9" s="5">
        <f t="shared" ref="AM9:AM19" si="84">_xlfn.POISSON.DIST(5,K9,FALSE) * _xlfn.POISSON.DIST(0,L9,FALSE)</f>
        <v>4.6344419055535675E-3</v>
      </c>
      <c r="AN9" s="5">
        <f t="shared" ref="AN9:AN19" si="85">_xlfn.POISSON.DIST(5,K9,FALSE) * _xlfn.POISSON.DIST(1,L9,FALSE)</f>
        <v>6.4040795353522677E-3</v>
      </c>
      <c r="AO9" s="5">
        <f t="shared" ref="AO9:AO19" si="86">_xlfn.POISSON.DIST(5,K9,FALSE) * _xlfn.POISSON.DIST(2,L9,FALSE)</f>
        <v>4.4247220626470411E-3</v>
      </c>
      <c r="AP9" s="5">
        <f t="shared" ref="AP9:AP19" si="87">_xlfn.POISSON.DIST(5,K9,FALSE) * _xlfn.POISSON.DIST(3,L9,FALSE)</f>
        <v>2.0380930856754311E-3</v>
      </c>
      <c r="AQ9" s="5">
        <f t="shared" ref="AQ9:AQ19" si="88">_xlfn.POISSON.DIST(5,K9,FALSE) * _xlfn.POISSON.DIST(4,L9,FALSE)</f>
        <v>7.0408209268284932E-4</v>
      </c>
      <c r="AR9" s="5">
        <f t="shared" ref="AR9:AR19" si="89">_xlfn.POISSON.DIST(0,K9,FALSE) * _xlfn.POISSON.DIST(5,L9,FALSE)</f>
        <v>2.0835917867573299E-3</v>
      </c>
      <c r="AS9" s="5">
        <f t="shared" ref="AS9:AS19" si="90">_xlfn.POISSON.DIST(1,K9,FALSE) * _xlfn.POISSON.DIST(5,L9,FALSE)</f>
        <v>3.3783829176574865E-3</v>
      </c>
      <c r="AT9" s="5">
        <f t="shared" ref="AT9:AT19" si="91">_xlfn.POISSON.DIST(2,K9,FALSE) * _xlfn.POISSON.DIST(5,L9,FALSE)</f>
        <v>2.7388932925490567E-3</v>
      </c>
      <c r="AU9" s="5">
        <f t="shared" ref="AU9:AU19" si="92">_xlfn.POISSON.DIST(3,K9,FALSE) * _xlfn.POISSON.DIST(5,L9,FALSE)</f>
        <v>1.4803012073740208E-3</v>
      </c>
      <c r="AV9" s="5">
        <f t="shared" ref="AV9:AV19" si="93">_xlfn.POISSON.DIST(4,K9,FALSE) * _xlfn.POISSON.DIST(5,L9,FALSE)</f>
        <v>6.0004847683758369E-4</v>
      </c>
      <c r="AW9" s="5">
        <f t="shared" ref="AW9:AW19" si="94">_xlfn.POISSON.DIST(6,K9,FALSE) * _xlfn.POISSON.DIST(6,L9,FALSE)</f>
        <v>1.2110597720606267E-5</v>
      </c>
      <c r="AX9" s="5">
        <f t="shared" ref="AX9:AX19" si="95">_xlfn.POISSON.DIST(6,K9,FALSE) * _xlfn.POISSON.DIST(0,L9,FALSE)</f>
        <v>1.2523981797609286E-3</v>
      </c>
      <c r="AY9" s="5">
        <f t="shared" ref="AY9:AY19" si="96">_xlfn.POISSON.DIST(6,K9,FALSE) * _xlfn.POISSON.DIST(1,L9,FALSE)</f>
        <v>1.7306199358132594E-3</v>
      </c>
      <c r="AZ9" s="5">
        <f t="shared" ref="AZ9:AZ19" si="97">_xlfn.POISSON.DIST(6,K9,FALSE) * _xlfn.POISSON.DIST(2,L9,FALSE)</f>
        <v>1.1957240958326916E-3</v>
      </c>
      <c r="BA9" s="5">
        <f t="shared" ref="BA9:BA19" si="98">_xlfn.POISSON.DIST(6,K9,FALSE) * _xlfn.POISSON.DIST(3,L9,FALSE)</f>
        <v>5.5076838219171869E-4</v>
      </c>
      <c r="BB9" s="5">
        <f t="shared" ref="BB9:BB19" si="99">_xlfn.POISSON.DIST(6,K9,FALSE) * _xlfn.POISSON.DIST(4,L9,FALSE)</f>
        <v>1.9026910882658678E-4</v>
      </c>
      <c r="BC9" s="5">
        <f t="shared" ref="BC9:BC19" si="100">_xlfn.POISSON.DIST(6,K9,FALSE) * _xlfn.POISSON.DIST(5,L9,FALSE)</f>
        <v>5.2584476443038407E-5</v>
      </c>
      <c r="BD9" s="5">
        <f t="shared" ref="BD9:BD19" si="101">_xlfn.POISSON.DIST(0,K9,FALSE) * _xlfn.POISSON.DIST(6,L9,FALSE)</f>
        <v>4.7986675251414238E-4</v>
      </c>
      <c r="BE9" s="5">
        <f t="shared" ref="BE9:BE19" si="102">_xlfn.POISSON.DIST(1,K9,FALSE) * _xlfn.POISSON.DIST(6,L9,FALSE)</f>
        <v>7.7806682179745257E-4</v>
      </c>
      <c r="BF9" s="5">
        <f t="shared" ref="BF9:BF19" si="103">_xlfn.POISSON.DIST(2,K9,FALSE) * _xlfn.POISSON.DIST(6,L9,FALSE)</f>
        <v>6.3078758427231017E-4</v>
      </c>
      <c r="BG9" s="5">
        <f t="shared" ref="BG9:BG19" si="104">_xlfn.POISSON.DIST(3,K9,FALSE) * _xlfn.POISSON.DIST(6,L9,FALSE)</f>
        <v>3.4092442561930075E-4</v>
      </c>
      <c r="BH9" s="5">
        <f t="shared" ref="BH9:BH19" si="105">_xlfn.POISSON.DIST(4,K9,FALSE) * _xlfn.POISSON.DIST(6,L9,FALSE)</f>
        <v>1.3819564646068785E-4</v>
      </c>
      <c r="BI9" s="5">
        <f t="shared" ref="BI9:BI19" si="106">_xlfn.POISSON.DIST(5,K9,FALSE) * _xlfn.POISSON.DIST(6,L9,FALSE)</f>
        <v>4.4814710277200426E-5</v>
      </c>
      <c r="BJ9" s="8">
        <f t="shared" ref="BJ9:BJ19" si="107">SUM(N9,Q9,T9,W9,X9,Y9,AD9,AE9,AF9,AG9,AM9,AN9,AO9,AP9,AQ9,AX9,AY9,AZ9,BA9,BB9,BC9)</f>
        <v>0.43061707184643572</v>
      </c>
      <c r="BK9" s="8">
        <f t="shared" ref="BK9:BK19" si="108">SUM(M9,P9,S9,V9,AC9,AL9,AY9)</f>
        <v>0.2426924202271277</v>
      </c>
      <c r="BL9" s="8">
        <f t="shared" ref="BL9:BL19" si="109">SUM(O9,R9,U9,AA9,AB9,AH9,AI9,AJ9,AK9,AR9,AS9,AT9,AU9,AV9,BD9,BE9,BF9,BG9,BH9,BI9)</f>
        <v>0.3045699375476798</v>
      </c>
      <c r="BM9" s="8">
        <f t="shared" ref="BM9:BM19" si="110">SUM(S9:BI9)</f>
        <v>0.57552597405884875</v>
      </c>
      <c r="BN9" s="8">
        <f t="shared" ref="BN9:BN19" si="111">SUM(M9:R9)</f>
        <v>0.42245843017176299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1.33253012048193</v>
      </c>
      <c r="F10">
        <f>VLOOKUP(B10,home!$B$2:$E$405,3,FALSE)</f>
        <v>0.79</v>
      </c>
      <c r="G10">
        <f>VLOOKUP(C10,away!$B$2:$E$405,4,FALSE)</f>
        <v>0.63</v>
      </c>
      <c r="H10">
        <f>VLOOKUP(A10,away!$A$2:$E$405,3,FALSE)</f>
        <v>1.2626506019999999</v>
      </c>
      <c r="I10">
        <f>VLOOKUP(C10,away!$B$2:$E$405,3,FALSE)</f>
        <v>0.92</v>
      </c>
      <c r="J10">
        <f>VLOOKUP(B10,home!$B$2:$E$405,4,FALSE)</f>
        <v>1.63</v>
      </c>
      <c r="K10" s="3">
        <f t="shared" si="56"/>
        <v>0.66320024096385655</v>
      </c>
      <c r="L10" s="3">
        <f t="shared" si="57"/>
        <v>1.8934708427592</v>
      </c>
      <c r="M10" s="5">
        <f t="shared" si="58"/>
        <v>7.7562510261073803E-2</v>
      </c>
      <c r="N10" s="5">
        <f t="shared" si="59"/>
        <v>5.143947549490574E-2</v>
      </c>
      <c r="O10" s="5">
        <f t="shared" si="60"/>
        <v>0.14686235167055448</v>
      </c>
      <c r="P10" s="5">
        <f t="shared" si="61"/>
        <v>9.7399147016430362E-2</v>
      </c>
      <c r="Q10" s="5">
        <f t="shared" si="62"/>
        <v>1.7057336271637941E-2</v>
      </c>
      <c r="R10" s="5">
        <f t="shared" si="63"/>
        <v>0.13903979039362144</v>
      </c>
      <c r="S10" s="5">
        <f t="shared" si="64"/>
        <v>3.0577252488336645E-2</v>
      </c>
      <c r="T10" s="5">
        <f t="shared" si="65"/>
        <v>3.229756888548535E-2</v>
      </c>
      <c r="U10" s="5">
        <f t="shared" si="66"/>
        <v>9.2211222492613848E-2</v>
      </c>
      <c r="V10" s="5">
        <f t="shared" si="67"/>
        <v>4.2663771746391096E-3</v>
      </c>
      <c r="W10" s="5">
        <f t="shared" si="68"/>
        <v>3.7708098418506035E-3</v>
      </c>
      <c r="X10" s="5">
        <f t="shared" si="69"/>
        <v>7.1399184891335465E-3</v>
      </c>
      <c r="Y10" s="5">
        <f t="shared" si="70"/>
        <v>6.7596137394258472E-3</v>
      </c>
      <c r="Z10" s="5">
        <f t="shared" si="71"/>
        <v>8.7755929697890991E-2</v>
      </c>
      <c r="AA10" s="5">
        <f t="shared" si="72"/>
        <v>5.819975372164856E-2</v>
      </c>
      <c r="AB10" s="5">
        <f t="shared" si="73"/>
        <v>1.9299045346117216E-2</v>
      </c>
      <c r="AC10" s="5">
        <f t="shared" si="74"/>
        <v>3.3484403117362471E-4</v>
      </c>
      <c r="AD10" s="5">
        <f t="shared" si="75"/>
        <v>6.2520049893605048E-4</v>
      </c>
      <c r="AE10" s="5">
        <f t="shared" si="76"/>
        <v>1.1837989156139156E-3</v>
      </c>
      <c r="AF10" s="5">
        <f t="shared" si="77"/>
        <v>1.1207443652024543E-3</v>
      </c>
      <c r="AG10" s="5">
        <f t="shared" si="78"/>
        <v>7.0736559256583879E-4</v>
      </c>
      <c r="AH10" s="5">
        <f t="shared" si="79"/>
        <v>4.1540823540545668E-2</v>
      </c>
      <c r="AI10" s="5">
        <f t="shared" si="80"/>
        <v>2.7549884181926932E-2</v>
      </c>
      <c r="AJ10" s="5">
        <f t="shared" si="81"/>
        <v>9.1355449139901412E-3</v>
      </c>
      <c r="AK10" s="5">
        <f t="shared" si="82"/>
        <v>2.0195651960981317E-3</v>
      </c>
      <c r="AL10" s="5">
        <f t="shared" si="83"/>
        <v>1.6819219960817487E-5</v>
      </c>
      <c r="AM10" s="5">
        <f t="shared" si="84"/>
        <v>8.2926624309022446E-5</v>
      </c>
      <c r="AN10" s="5">
        <f t="shared" si="85"/>
        <v>1.5701914521758025E-4</v>
      </c>
      <c r="AO10" s="5">
        <f t="shared" si="86"/>
        <v>1.4865558661223048E-4</v>
      </c>
      <c r="AP10" s="5">
        <f t="shared" si="87"/>
        <v>9.3825006287841128E-5</v>
      </c>
      <c r="AQ10" s="5">
        <f t="shared" si="88"/>
        <v>4.4413728431931422E-5</v>
      </c>
      <c r="AR10" s="5">
        <f t="shared" si="89"/>
        <v>1.5731267631645646E-2</v>
      </c>
      <c r="AS10" s="5">
        <f t="shared" si="90"/>
        <v>1.043298048397431E-2</v>
      </c>
      <c r="AT10" s="5">
        <f t="shared" si="91"/>
        <v>3.459577585471487E-3</v>
      </c>
      <c r="AU10" s="5">
        <f t="shared" si="92"/>
        <v>7.6479756277261562E-4</v>
      </c>
      <c r="AV10" s="5">
        <f t="shared" si="93"/>
        <v>1.2680348197984223E-4</v>
      </c>
      <c r="AW10" s="5">
        <f t="shared" si="94"/>
        <v>5.8668724539130215E-7</v>
      </c>
      <c r="AX10" s="5">
        <f t="shared" si="95"/>
        <v>9.1661595373438069E-6</v>
      </c>
      <c r="AY10" s="5">
        <f t="shared" si="96"/>
        <v>1.7355855824039653E-5</v>
      </c>
      <c r="AZ10" s="5">
        <f t="shared" si="97"/>
        <v>1.643140347697577E-5</v>
      </c>
      <c r="BA10" s="5">
        <f t="shared" si="98"/>
        <v>1.037079446308859E-5</v>
      </c>
      <c r="BB10" s="5">
        <f t="shared" si="99"/>
        <v>4.9091992330266972E-6</v>
      </c>
      <c r="BC10" s="5">
        <f t="shared" si="100"/>
        <v>1.8590851218063758E-6</v>
      </c>
      <c r="BD10" s="5">
        <f t="shared" si="101"/>
        <v>4.9644494300271078E-3</v>
      </c>
      <c r="BE10" s="5">
        <f t="shared" si="102"/>
        <v>3.2924240582468578E-3</v>
      </c>
      <c r="BF10" s="5">
        <f t="shared" si="103"/>
        <v>1.0917682143922573E-3</v>
      </c>
      <c r="BG10" s="5">
        <f t="shared" si="104"/>
        <v>2.4135364762054143E-4</v>
      </c>
      <c r="BH10" s="5">
        <f t="shared" si="105"/>
        <v>4.0016449314862197E-5</v>
      </c>
      <c r="BI10" s="5">
        <f t="shared" si="106"/>
        <v>5.307783765626915E-6</v>
      </c>
      <c r="BJ10" s="8">
        <f t="shared" si="107"/>
        <v>0.12268876468327218</v>
      </c>
      <c r="BK10" s="8">
        <f t="shared" si="108"/>
        <v>0.21017430604743842</v>
      </c>
      <c r="BL10" s="8">
        <f t="shared" si="109"/>
        <v>0.5760087277863275</v>
      </c>
      <c r="BM10" s="8">
        <f t="shared" si="110"/>
        <v>0.46725034793812675</v>
      </c>
      <c r="BN10" s="8">
        <f t="shared" si="111"/>
        <v>0.52936061110822386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1.33253012048193</v>
      </c>
      <c r="F11">
        <f>VLOOKUP(B11,home!$B$2:$E$405,3,FALSE)</f>
        <v>0.93</v>
      </c>
      <c r="G11">
        <f>VLOOKUP(C11,away!$B$2:$E$405,4,FALSE)</f>
        <v>0.95</v>
      </c>
      <c r="H11">
        <f>VLOOKUP(A11,away!$A$2:$E$405,3,FALSE)</f>
        <v>1.2626506019999999</v>
      </c>
      <c r="I11">
        <f>VLOOKUP(C11,away!$B$2:$E$405,3,FALSE)</f>
        <v>0.9</v>
      </c>
      <c r="J11">
        <f>VLOOKUP(B11,home!$B$2:$E$405,4,FALSE)</f>
        <v>0.7</v>
      </c>
      <c r="K11" s="3">
        <f t="shared" si="56"/>
        <v>1.1772903614457852</v>
      </c>
      <c r="L11" s="3">
        <f t="shared" si="57"/>
        <v>0.7954698792599999</v>
      </c>
      <c r="M11" s="5">
        <f t="shared" si="58"/>
        <v>0.13907245249129022</v>
      </c>
      <c r="N11" s="5">
        <f t="shared" si="59"/>
        <v>0.16372865786062288</v>
      </c>
      <c r="O11" s="5">
        <f t="shared" si="60"/>
        <v>0.11062794699163871</v>
      </c>
      <c r="P11" s="5">
        <f t="shared" si="61"/>
        <v>0.13024121569979152</v>
      </c>
      <c r="Q11" s="5">
        <f t="shared" si="62"/>
        <v>9.6378085395883009E-2</v>
      </c>
      <c r="R11" s="5">
        <f t="shared" si="63"/>
        <v>4.4000599818110261E-2</v>
      </c>
      <c r="S11" s="5">
        <f t="shared" si="64"/>
        <v>3.0492692771097063E-2</v>
      </c>
      <c r="T11" s="5">
        <f t="shared" si="65"/>
        <v>7.6665863953173027E-2</v>
      </c>
      <c r="U11" s="5">
        <f t="shared" si="66"/>
        <v>5.1801482063694379E-2</v>
      </c>
      <c r="V11" s="5">
        <f t="shared" si="67"/>
        <v>3.1729307720350102E-3</v>
      </c>
      <c r="W11" s="5">
        <f t="shared" si="68"/>
        <v>3.7821663663723963E-2</v>
      </c>
      <c r="X11" s="5">
        <f t="shared" si="69"/>
        <v>3.0085994227994826E-2</v>
      </c>
      <c r="Y11" s="5">
        <f t="shared" si="70"/>
        <v>1.1966251097980048E-2</v>
      </c>
      <c r="Z11" s="5">
        <f t="shared" si="71"/>
        <v>1.166705060822658E-2</v>
      </c>
      <c r="AA11" s="5">
        <f t="shared" si="72"/>
        <v>1.373550622756534E-2</v>
      </c>
      <c r="AB11" s="5">
        <f t="shared" si="73"/>
        <v>8.0853395456456176E-3</v>
      </c>
      <c r="AC11" s="5">
        <f t="shared" si="74"/>
        <v>1.8571541024048157E-4</v>
      </c>
      <c r="AD11" s="5">
        <f t="shared" si="75"/>
        <v>1.1131770021286624E-2</v>
      </c>
      <c r="AE11" s="5">
        <f t="shared" si="76"/>
        <v>8.8549877547829565E-3</v>
      </c>
      <c r="AF11" s="5">
        <f t="shared" si="77"/>
        <v>3.5219380200729885E-3</v>
      </c>
      <c r="AG11" s="5">
        <f t="shared" si="78"/>
        <v>9.338652038628877E-4</v>
      </c>
      <c r="AH11" s="5">
        <f t="shared" si="79"/>
        <v>2.3201968346615756E-3</v>
      </c>
      <c r="AI11" s="5">
        <f t="shared" si="80"/>
        <v>2.7315453701040934E-3</v>
      </c>
      <c r="AJ11" s="5">
        <f t="shared" si="81"/>
        <v>1.6079110180377049E-3</v>
      </c>
      <c r="AK11" s="5">
        <f t="shared" si="82"/>
        <v>6.3099271453275678E-4</v>
      </c>
      <c r="AL11" s="5">
        <f t="shared" si="83"/>
        <v>6.9568919999942156E-6</v>
      </c>
      <c r="AM11" s="5">
        <f t="shared" si="84"/>
        <v>2.6210651103783741E-3</v>
      </c>
      <c r="AN11" s="5">
        <f t="shared" si="85"/>
        <v>2.0849783468852839E-3</v>
      </c>
      <c r="AO11" s="5">
        <f t="shared" si="86"/>
        <v>8.2926873692827543E-4</v>
      </c>
      <c r="AP11" s="5">
        <f t="shared" si="87"/>
        <v>2.1988610067947596E-4</v>
      </c>
      <c r="AQ11" s="5">
        <f t="shared" si="88"/>
        <v>4.3728192489613718E-5</v>
      </c>
      <c r="AR11" s="5">
        <f t="shared" si="89"/>
        <v>3.6912933918553572E-4</v>
      </c>
      <c r="AS11" s="5">
        <f t="shared" si="90"/>
        <v>4.3457241314998323E-4</v>
      </c>
      <c r="AT11" s="5">
        <f t="shared" si="91"/>
        <v>2.5580895667585545E-4</v>
      </c>
      <c r="AU11" s="5">
        <f t="shared" si="92"/>
        <v>1.0038713968866238E-4</v>
      </c>
      <c r="AV11" s="5">
        <f t="shared" si="93"/>
        <v>2.9546202992143461E-5</v>
      </c>
      <c r="AW11" s="5">
        <f t="shared" si="94"/>
        <v>1.8097562644113805E-7</v>
      </c>
      <c r="AX11" s="5">
        <f t="shared" si="95"/>
        <v>5.1429244852838204E-4</v>
      </c>
      <c r="AY11" s="5">
        <f t="shared" si="96"/>
        <v>4.0910415193520176E-4</v>
      </c>
      <c r="AZ11" s="5">
        <f t="shared" si="97"/>
        <v>1.627150151723298E-4</v>
      </c>
      <c r="BA11" s="5">
        <f t="shared" si="98"/>
        <v>4.3144964490974079E-5</v>
      </c>
      <c r="BB11" s="5">
        <f t="shared" si="99"/>
        <v>8.580129923578031E-6</v>
      </c>
      <c r="BC11" s="5">
        <f t="shared" si="100"/>
        <v>1.3650469828687464E-6</v>
      </c>
      <c r="BD11" s="5">
        <f t="shared" si="101"/>
        <v>4.8938545145540253E-5</v>
      </c>
      <c r="BE11" s="5">
        <f t="shared" si="102"/>
        <v>5.7614877503023967E-5</v>
      </c>
      <c r="BF11" s="5">
        <f t="shared" si="103"/>
        <v>3.3914719980094865E-5</v>
      </c>
      <c r="BG11" s="5">
        <f t="shared" si="104"/>
        <v>1.3309157647899495E-5</v>
      </c>
      <c r="BH11" s="5">
        <f t="shared" si="105"/>
        <v>3.9171857544586329E-6</v>
      </c>
      <c r="BI11" s="5">
        <f t="shared" si="106"/>
        <v>9.223330065433759E-7</v>
      </c>
      <c r="BJ11" s="8">
        <f t="shared" si="107"/>
        <v>0.44802720544377761</v>
      </c>
      <c r="BK11" s="8">
        <f t="shared" si="108"/>
        <v>0.30358106818838942</v>
      </c>
      <c r="BL11" s="8">
        <f t="shared" si="109"/>
        <v>0.23688958145472019</v>
      </c>
      <c r="BM11" s="8">
        <f t="shared" si="110"/>
        <v>0.31570702426146846</v>
      </c>
      <c r="BN11" s="8">
        <f t="shared" si="111"/>
        <v>0.68404895825733658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1.33253012048193</v>
      </c>
      <c r="F12">
        <f>VLOOKUP(B12,home!$B$2:$E$405,3,FALSE)</f>
        <v>0.85</v>
      </c>
      <c r="G12">
        <f>VLOOKUP(C12,away!$B$2:$E$405,4,FALSE)</f>
        <v>1.19</v>
      </c>
      <c r="H12">
        <f>VLOOKUP(A12,away!$A$2:$E$405,3,FALSE)</f>
        <v>1.2626506019999999</v>
      </c>
      <c r="I12">
        <f>VLOOKUP(C12,away!$B$2:$E$405,3,FALSE)</f>
        <v>0.71</v>
      </c>
      <c r="J12">
        <f>VLOOKUP(B12,home!$B$2:$E$405,4,FALSE)</f>
        <v>0.69</v>
      </c>
      <c r="K12" s="3">
        <f t="shared" si="56"/>
        <v>1.3478542168674721</v>
      </c>
      <c r="L12" s="3">
        <f t="shared" si="57"/>
        <v>0.61857252991979983</v>
      </c>
      <c r="M12" s="5">
        <f t="shared" si="58"/>
        <v>0.1399560622381604</v>
      </c>
      <c r="N12" s="5">
        <f t="shared" si="59"/>
        <v>0.18864036866387088</v>
      </c>
      <c r="O12" s="5">
        <f t="shared" si="60"/>
        <v>8.657297549627184E-2</v>
      </c>
      <c r="P12" s="5">
        <f t="shared" si="61"/>
        <v>0.11668775008941434</v>
      </c>
      <c r="Q12" s="5">
        <f t="shared" si="62"/>
        <v>0.12712985818751646</v>
      </c>
      <c r="R12" s="5">
        <f t="shared" si="63"/>
        <v>2.6775832237706854E-2</v>
      </c>
      <c r="S12" s="5">
        <f t="shared" si="64"/>
        <v>2.4321974345347563E-2</v>
      </c>
      <c r="T12" s="5">
        <f t="shared" si="65"/>
        <v>7.8639038007397438E-2</v>
      </c>
      <c r="U12" s="5">
        <f t="shared" si="66"/>
        <v>3.6089918391729189E-2</v>
      </c>
      <c r="V12" s="5">
        <f t="shared" si="67"/>
        <v>2.2531487689818014E-3</v>
      </c>
      <c r="W12" s="5">
        <f t="shared" si="68"/>
        <v>5.7117505149269263E-2</v>
      </c>
      <c r="X12" s="5">
        <f t="shared" si="69"/>
        <v>3.533131966289068E-2</v>
      </c>
      <c r="Y12" s="5">
        <f t="shared" si="70"/>
        <v>1.092749189463973E-2</v>
      </c>
      <c r="Z12" s="5">
        <f t="shared" si="71"/>
        <v>5.5209314293288214E-3</v>
      </c>
      <c r="AA12" s="5">
        <f t="shared" si="72"/>
        <v>7.4414107080570131E-3</v>
      </c>
      <c r="AB12" s="5">
        <f t="shared" si="73"/>
        <v>5.0149684011487035E-3</v>
      </c>
      <c r="AC12" s="5">
        <f t="shared" si="74"/>
        <v>1.1740955351661686E-4</v>
      </c>
      <c r="AD12" s="5">
        <f t="shared" si="75"/>
        <v>1.9246517543098036E-2</v>
      </c>
      <c r="AE12" s="5">
        <f t="shared" si="76"/>
        <v>1.1905367048779963E-2</v>
      </c>
      <c r="AF12" s="5">
        <f t="shared" si="77"/>
        <v>3.682166507493821E-3</v>
      </c>
      <c r="AG12" s="5">
        <f t="shared" si="78"/>
        <v>7.5922901737546884E-4</v>
      </c>
      <c r="AH12" s="5">
        <f t="shared" si="79"/>
        <v>8.5377413043841643E-4</v>
      </c>
      <c r="AI12" s="5">
        <f t="shared" si="80"/>
        <v>1.1507630619637789E-3</v>
      </c>
      <c r="AJ12" s="5">
        <f t="shared" si="81"/>
        <v>7.7553042284160176E-4</v>
      </c>
      <c r="AK12" s="5">
        <f t="shared" si="82"/>
        <v>3.4843398357868892E-4</v>
      </c>
      <c r="AL12" s="5">
        <f t="shared" si="83"/>
        <v>3.91558791231015E-6</v>
      </c>
      <c r="AM12" s="5">
        <f t="shared" si="84"/>
        <v>5.1882999660956891E-3</v>
      </c>
      <c r="AN12" s="5">
        <f t="shared" si="85"/>
        <v>3.2093398360106221E-3</v>
      </c>
      <c r="AO12" s="5">
        <f t="shared" si="86"/>
        <v>9.9260473086674301E-4</v>
      </c>
      <c r="AP12" s="5">
        <f t="shared" si="87"/>
        <v>2.0466600652753442E-4</v>
      </c>
      <c r="AQ12" s="5">
        <f t="shared" si="88"/>
        <v>3.1650192361579807E-5</v>
      </c>
      <c r="AR12" s="5">
        <f t="shared" si="89"/>
        <v>1.0562424476907372E-4</v>
      </c>
      <c r="AS12" s="5">
        <f t="shared" si="90"/>
        <v>1.4236608371543806E-4</v>
      </c>
      <c r="AT12" s="5">
        <f t="shared" si="91"/>
        <v>9.594436313738037E-5</v>
      </c>
      <c r="AU12" s="5">
        <f t="shared" si="92"/>
        <v>4.3106338146460726E-5</v>
      </c>
      <c r="AV12" s="5">
        <f t="shared" si="93"/>
        <v>1.4525264911105568E-5</v>
      </c>
      <c r="AW12" s="5">
        <f t="shared" si="94"/>
        <v>9.0683449040694712E-8</v>
      </c>
      <c r="AX12" s="5">
        <f t="shared" si="95"/>
        <v>1.1655119979459073E-3</v>
      </c>
      <c r="AY12" s="5">
        <f t="shared" si="96"/>
        <v>7.2095370522128033E-4</v>
      </c>
      <c r="AZ12" s="5">
        <f t="shared" si="97"/>
        <v>2.229810786968905E-4</v>
      </c>
      <c r="BA12" s="5">
        <f t="shared" si="98"/>
        <v>4.597665665792718E-5</v>
      </c>
      <c r="BB12" s="5">
        <f t="shared" si="99"/>
        <v>7.1099742065370065E-6</v>
      </c>
      <c r="BC12" s="5">
        <f t="shared" si="100"/>
        <v>8.7960694652042373E-7</v>
      </c>
      <c r="BD12" s="5">
        <f t="shared" si="101"/>
        <v>1.0889376051279013E-5</v>
      </c>
      <c r="BE12" s="5">
        <f t="shared" si="102"/>
        <v>1.4677291429772081E-5</v>
      </c>
      <c r="BF12" s="5">
        <f t="shared" si="103"/>
        <v>9.8914245729055541E-6</v>
      </c>
      <c r="BG12" s="5">
        <f t="shared" si="104"/>
        <v>4.444066107139095E-6</v>
      </c>
      <c r="BH12" s="5">
        <f t="shared" si="105"/>
        <v>1.4974883106363104E-6</v>
      </c>
      <c r="BI12" s="5">
        <f t="shared" si="106"/>
        <v>4.0367918684017927E-7</v>
      </c>
      <c r="BJ12" s="8">
        <f t="shared" si="107"/>
        <v>0.54516883543386907</v>
      </c>
      <c r="BK12" s="8">
        <f t="shared" si="108"/>
        <v>0.2840612142885543</v>
      </c>
      <c r="BL12" s="8">
        <f t="shared" si="109"/>
        <v>0.16546697645407407</v>
      </c>
      <c r="BM12" s="8">
        <f t="shared" si="110"/>
        <v>0.31373424767111319</v>
      </c>
      <c r="BN12" s="8">
        <f t="shared" si="111"/>
        <v>0.68576284691294076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1.33253012048193</v>
      </c>
      <c r="F13">
        <f>VLOOKUP(B13,home!$B$2:$E$405,3,FALSE)</f>
        <v>0.98</v>
      </c>
      <c r="G13">
        <f>VLOOKUP(C13,away!$B$2:$E$405,4,FALSE)</f>
        <v>1.29</v>
      </c>
      <c r="H13">
        <f>VLOOKUP(A13,away!$A$2:$E$405,3,FALSE)</f>
        <v>1.2626506019999999</v>
      </c>
      <c r="I13">
        <f>VLOOKUP(C13,away!$B$2:$E$405,3,FALSE)</f>
        <v>0.63</v>
      </c>
      <c r="J13">
        <f>VLOOKUP(B13,home!$B$2:$E$405,4,FALSE)</f>
        <v>1.58</v>
      </c>
      <c r="K13" s="3">
        <f t="shared" si="56"/>
        <v>1.6845845783132558</v>
      </c>
      <c r="L13" s="3">
        <f t="shared" si="57"/>
        <v>1.2568424092307999</v>
      </c>
      <c r="M13" s="5">
        <f t="shared" si="58"/>
        <v>5.2790343801408478E-2</v>
      </c>
      <c r="N13" s="5">
        <f t="shared" si="59"/>
        <v>8.8929799051707503E-2</v>
      </c>
      <c r="O13" s="5">
        <f t="shared" si="60"/>
        <v>6.6349142887484447E-2</v>
      </c>
      <c r="P13" s="5">
        <f t="shared" si="61"/>
        <v>0.11177074289255895</v>
      </c>
      <c r="Q13" s="5">
        <f t="shared" si="62"/>
        <v>7.4904884017501644E-2</v>
      </c>
      <c r="R13" s="5">
        <f t="shared" si="63"/>
        <v>4.1695208298552285E-2</v>
      </c>
      <c r="S13" s="5">
        <f t="shared" si="64"/>
        <v>5.9161856445521056E-2</v>
      </c>
      <c r="T13" s="5">
        <f t="shared" si="65"/>
        <v>9.414363489171039E-2</v>
      </c>
      <c r="U13" s="5">
        <f t="shared" si="66"/>
        <v>7.0239104889300061E-2</v>
      </c>
      <c r="V13" s="5">
        <f t="shared" si="67"/>
        <v>1.3917874978328455E-2</v>
      </c>
      <c r="W13" s="5">
        <f t="shared" si="68"/>
        <v>4.2061204152075454E-2</v>
      </c>
      <c r="X13" s="5">
        <f t="shared" si="69"/>
        <v>5.2864305161643026E-2</v>
      </c>
      <c r="Y13" s="5">
        <f t="shared" si="70"/>
        <v>3.3221050330835826E-2</v>
      </c>
      <c r="Z13" s="5">
        <f t="shared" si="71"/>
        <v>1.7468102017110833E-2</v>
      </c>
      <c r="AA13" s="5">
        <f t="shared" si="72"/>
        <v>2.9426495270427584E-2</v>
      </c>
      <c r="AB13" s="5">
        <f t="shared" si="73"/>
        <v>2.478571006318514E-2</v>
      </c>
      <c r="AC13" s="5">
        <f t="shared" si="74"/>
        <v>1.8417326846572183E-3</v>
      </c>
      <c r="AD13" s="5">
        <f t="shared" si="75"/>
        <v>1.7713913964967947E-2</v>
      </c>
      <c r="AE13" s="5">
        <f t="shared" si="76"/>
        <v>2.2263598304637425E-2</v>
      </c>
      <c r="AF13" s="5">
        <f t="shared" si="77"/>
        <v>1.3990917265673629E-2</v>
      </c>
      <c r="AG13" s="5">
        <f t="shared" si="78"/>
        <v>5.8614593878460143E-3</v>
      </c>
      <c r="AH13" s="5">
        <f t="shared" si="79"/>
        <v>5.488662855968743E-3</v>
      </c>
      <c r="AI13" s="5">
        <f t="shared" si="80"/>
        <v>9.2461168027257352E-3</v>
      </c>
      <c r="AJ13" s="5">
        <f t="shared" si="81"/>
        <v>7.787932887577423E-3</v>
      </c>
      <c r="AK13" s="5">
        <f t="shared" si="82"/>
        <v>4.3731438797838503E-3</v>
      </c>
      <c r="AL13" s="5">
        <f t="shared" si="83"/>
        <v>1.5597688179341007E-4</v>
      </c>
      <c r="AM13" s="5">
        <f t="shared" si="84"/>
        <v>5.9681172573905631E-3</v>
      </c>
      <c r="AN13" s="5">
        <f t="shared" si="85"/>
        <v>7.5009828723506689E-3</v>
      </c>
      <c r="AO13" s="5">
        <f t="shared" si="86"/>
        <v>4.7137766924420909E-3</v>
      </c>
      <c r="AP13" s="5">
        <f t="shared" si="87"/>
        <v>1.9748248182349698E-3</v>
      </c>
      <c r="AQ13" s="5">
        <f t="shared" si="88"/>
        <v>6.2051089558980393E-4</v>
      </c>
      <c r="AR13" s="5">
        <f t="shared" si="89"/>
        <v>1.3796768494702713E-3</v>
      </c>
      <c r="AS13" s="5">
        <f t="shared" si="90"/>
        <v>2.3241823436734384E-3</v>
      </c>
      <c r="AT13" s="5">
        <f t="shared" si="91"/>
        <v>1.9576408666701173E-3</v>
      </c>
      <c r="AU13" s="5">
        <f t="shared" si="92"/>
        <v>1.0992705379560923E-3</v>
      </c>
      <c r="AV13" s="5">
        <f t="shared" si="93"/>
        <v>4.6295354890873736E-4</v>
      </c>
      <c r="AW13" s="5">
        <f t="shared" si="94"/>
        <v>9.1734221622559723E-6</v>
      </c>
      <c r="AX13" s="5">
        <f t="shared" si="95"/>
        <v>1.6756330488942248E-3</v>
      </c>
      <c r="AY13" s="5">
        <f t="shared" si="96"/>
        <v>2.1060066781589679E-3</v>
      </c>
      <c r="AZ13" s="5">
        <f t="shared" si="97"/>
        <v>1.3234592536167358E-3</v>
      </c>
      <c r="BA13" s="5">
        <f t="shared" si="98"/>
        <v>5.5445990561148488E-4</v>
      </c>
      <c r="BB13" s="5">
        <f t="shared" si="99"/>
        <v>1.7421718089765512E-4</v>
      </c>
      <c r="BC13" s="5">
        <f t="shared" si="100"/>
        <v>4.3792708273761381E-5</v>
      </c>
      <c r="BD13" s="5">
        <f t="shared" si="101"/>
        <v>2.8900606257469588E-4</v>
      </c>
      <c r="BE13" s="5">
        <f t="shared" si="102"/>
        <v>4.8685515605236852E-4</v>
      </c>
      <c r="BF13" s="5">
        <f t="shared" si="103"/>
        <v>4.1007434387905687E-4</v>
      </c>
      <c r="BG13" s="5">
        <f t="shared" si="104"/>
        <v>2.3026830522019536E-4</v>
      </c>
      <c r="BH13" s="5">
        <f t="shared" si="105"/>
        <v>9.6976608962067731E-5</v>
      </c>
      <c r="BI13" s="5">
        <f t="shared" si="106"/>
        <v>3.2673059982922868E-5</v>
      </c>
      <c r="BJ13" s="8">
        <f t="shared" si="107"/>
        <v>0.47261054784005979</v>
      </c>
      <c r="BK13" s="8">
        <f t="shared" si="108"/>
        <v>0.24174453436242652</v>
      </c>
      <c r="BL13" s="8">
        <f t="shared" si="109"/>
        <v>0.26816109551835526</v>
      </c>
      <c r="BM13" s="8">
        <f t="shared" si="110"/>
        <v>0.56144732553274224</v>
      </c>
      <c r="BN13" s="8">
        <f t="shared" si="111"/>
        <v>0.43644012094921331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1.33253012048193</v>
      </c>
      <c r="F14">
        <f>VLOOKUP(B14,home!$B$2:$E$405,3,FALSE)</f>
        <v>1.33</v>
      </c>
      <c r="G14">
        <f>VLOOKUP(C14,away!$B$2:$E$405,4,FALSE)</f>
        <v>0.84</v>
      </c>
      <c r="H14">
        <f>VLOOKUP(A14,away!$A$2:$E$405,3,FALSE)</f>
        <v>1.2626506019999999</v>
      </c>
      <c r="I14">
        <f>VLOOKUP(C14,away!$B$2:$E$405,3,FALSE)</f>
        <v>1.22</v>
      </c>
      <c r="J14">
        <f>VLOOKUP(B14,home!$B$2:$E$405,4,FALSE)</f>
        <v>0.84</v>
      </c>
      <c r="K14" s="3">
        <f t="shared" si="56"/>
        <v>1.4887026506024121</v>
      </c>
      <c r="L14" s="3">
        <f t="shared" si="57"/>
        <v>1.2939643369295999</v>
      </c>
      <c r="M14" s="5">
        <f t="shared" si="58"/>
        <v>6.1873271890111298E-2</v>
      </c>
      <c r="N14" s="5">
        <f t="shared" si="59"/>
        <v>9.2110903864252414E-2</v>
      </c>
      <c r="O14" s="5">
        <f t="shared" si="60"/>
        <v>8.0061807234952723E-2</v>
      </c>
      <c r="P14" s="5">
        <f t="shared" si="61"/>
        <v>0.11918822464269349</v>
      </c>
      <c r="Q14" s="5">
        <f t="shared" si="62"/>
        <v>6.8562873366048285E-2</v>
      </c>
      <c r="R14" s="5">
        <f t="shared" si="63"/>
        <v>5.179856165608053E-2</v>
      </c>
      <c r="S14" s="5">
        <f t="shared" si="64"/>
        <v>5.7398907716999112E-2</v>
      </c>
      <c r="T14" s="5">
        <f t="shared" si="65"/>
        <v>8.8717912973086788E-2</v>
      </c>
      <c r="U14" s="5">
        <f t="shared" si="66"/>
        <v>7.7112656034799554E-2</v>
      </c>
      <c r="V14" s="5">
        <f t="shared" si="67"/>
        <v>1.2285459003955378E-2</v>
      </c>
      <c r="W14" s="5">
        <f t="shared" si="68"/>
        <v>3.4023243770984528E-2</v>
      </c>
      <c r="X14" s="5">
        <f t="shared" si="69"/>
        <v>4.4024864066316137E-2</v>
      </c>
      <c r="Y14" s="5">
        <f t="shared" si="70"/>
        <v>2.8483302019993269E-2</v>
      </c>
      <c r="Z14" s="5">
        <f t="shared" si="71"/>
        <v>2.2341830495739089E-2</v>
      </c>
      <c r="AA14" s="5">
        <f t="shared" si="72"/>
        <v>3.3260342278316583E-2</v>
      </c>
      <c r="AB14" s="5">
        <f t="shared" si="73"/>
        <v>2.4757379854836691E-2</v>
      </c>
      <c r="AC14" s="5">
        <f t="shared" si="74"/>
        <v>1.4791140856049304E-3</v>
      </c>
      <c r="AD14" s="5">
        <f t="shared" si="75"/>
        <v>1.2662623295989174E-2</v>
      </c>
      <c r="AE14" s="5">
        <f t="shared" si="76"/>
        <v>1.6384982956983936E-2</v>
      </c>
      <c r="AF14" s="5">
        <f t="shared" si="77"/>
        <v>1.0600791803768259E-2</v>
      </c>
      <c r="AG14" s="5">
        <f t="shared" si="78"/>
        <v>4.5723488457639124E-3</v>
      </c>
      <c r="AH14" s="5">
        <f t="shared" si="79"/>
        <v>7.227382970803135E-3</v>
      </c>
      <c r="AI14" s="5">
        <f t="shared" si="80"/>
        <v>1.0759424185553363E-2</v>
      </c>
      <c r="AJ14" s="5">
        <f t="shared" si="81"/>
        <v>8.0087916519944978E-3</v>
      </c>
      <c r="AK14" s="5">
        <f t="shared" si="82"/>
        <v>3.9742364534822256E-3</v>
      </c>
      <c r="AL14" s="5">
        <f t="shared" si="83"/>
        <v>1.1397036330669824E-4</v>
      </c>
      <c r="AM14" s="5">
        <f t="shared" si="84"/>
        <v>3.7701761728637876E-3</v>
      </c>
      <c r="AN14" s="5">
        <f t="shared" si="85"/>
        <v>4.8784735116274682E-3</v>
      </c>
      <c r="AO14" s="5">
        <f t="shared" si="86"/>
        <v>3.1562853713508268E-3</v>
      </c>
      <c r="AP14" s="5">
        <f t="shared" si="87"/>
        <v>1.3613735692335233E-3</v>
      </c>
      <c r="AQ14" s="5">
        <f t="shared" si="88"/>
        <v>4.4039221195668469E-4</v>
      </c>
      <c r="AR14" s="5">
        <f t="shared" si="89"/>
        <v>1.8703951627103118E-3</v>
      </c>
      <c r="AS14" s="5">
        <f t="shared" si="90"/>
        <v>2.7844622364007711E-3</v>
      </c>
      <c r="AT14" s="5">
        <f t="shared" si="91"/>
        <v>2.0726181559160744E-3</v>
      </c>
      <c r="AU14" s="5">
        <f t="shared" si="92"/>
        <v>1.0285040474663143E-3</v>
      </c>
      <c r="AV14" s="5">
        <f t="shared" si="93"/>
        <v>3.8278417540460301E-4</v>
      </c>
      <c r="AW14" s="5">
        <f t="shared" si="94"/>
        <v>6.0984532709830125E-6</v>
      </c>
      <c r="AX14" s="5">
        <f t="shared" si="95"/>
        <v>9.3544521029672949E-4</v>
      </c>
      <c r="AY14" s="5">
        <f t="shared" si="96"/>
        <v>1.2104327412755778E-3</v>
      </c>
      <c r="AZ14" s="5">
        <f t="shared" si="97"/>
        <v>7.8312839973126557E-4</v>
      </c>
      <c r="BA14" s="5">
        <f t="shared" si="98"/>
        <v>3.3778007349633536E-4</v>
      </c>
      <c r="BB14" s="5">
        <f t="shared" si="99"/>
        <v>1.0926884220742927E-4</v>
      </c>
      <c r="BC14" s="5">
        <f t="shared" si="100"/>
        <v>2.8277996990800251E-5</v>
      </c>
      <c r="BD14" s="5">
        <f t="shared" si="101"/>
        <v>4.0337077275212998E-4</v>
      </c>
      <c r="BE14" s="5">
        <f t="shared" si="102"/>
        <v>6.0049913857163908E-4</v>
      </c>
      <c r="BF14" s="5">
        <f t="shared" si="103"/>
        <v>4.4698232963803227E-4</v>
      </c>
      <c r="BG14" s="5">
        <f t="shared" si="104"/>
        <v>2.2180792630152656E-4</v>
      </c>
      <c r="BH14" s="5">
        <f t="shared" si="105"/>
        <v>8.2551511952426798E-5</v>
      </c>
      <c r="BI14" s="5">
        <f t="shared" si="106"/>
        <v>2.4578930930962899E-5</v>
      </c>
      <c r="BJ14" s="8">
        <f t="shared" si="107"/>
        <v>0.41715488106421705</v>
      </c>
      <c r="BK14" s="8">
        <f t="shared" si="108"/>
        <v>0.25354938044394648</v>
      </c>
      <c r="BL14" s="8">
        <f t="shared" si="109"/>
        <v>0.30687913670886402</v>
      </c>
      <c r="BM14" s="8">
        <f t="shared" si="110"/>
        <v>0.5251252517706233</v>
      </c>
      <c r="BN14" s="8">
        <f t="shared" si="111"/>
        <v>0.47359564265413878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1.33253012048193</v>
      </c>
      <c r="F15">
        <f>VLOOKUP(B15,home!$B$2:$E$405,3,FALSE)</f>
        <v>0.88</v>
      </c>
      <c r="G15">
        <f>VLOOKUP(C15,away!$B$2:$E$405,4,FALSE)</f>
        <v>1.21</v>
      </c>
      <c r="H15">
        <f>VLOOKUP(A15,away!$A$2:$E$405,3,FALSE)</f>
        <v>1.2626506019999999</v>
      </c>
      <c r="I15">
        <f>VLOOKUP(C15,away!$B$2:$E$405,3,FALSE)</f>
        <v>1.08</v>
      </c>
      <c r="J15">
        <f>VLOOKUP(B15,home!$B$2:$E$405,4,FALSE)</f>
        <v>0.4</v>
      </c>
      <c r="K15" s="3">
        <f t="shared" si="56"/>
        <v>1.418878072289159</v>
      </c>
      <c r="L15" s="3">
        <f t="shared" si="57"/>
        <v>0.54546506006399997</v>
      </c>
      <c r="M15" s="5">
        <f t="shared" si="58"/>
        <v>0.14024798072675723</v>
      </c>
      <c r="N15" s="5">
        <f t="shared" si="59"/>
        <v>0.19899478453602842</v>
      </c>
      <c r="O15" s="5">
        <f t="shared" si="60"/>
        <v>7.6500373230975346E-2</v>
      </c>
      <c r="P15" s="5">
        <f t="shared" si="61"/>
        <v>0.10854470209936749</v>
      </c>
      <c r="Q15" s="5">
        <f t="shared" si="62"/>
        <v>0.14117466813903831</v>
      </c>
      <c r="R15" s="5">
        <f t="shared" si="63"/>
        <v>2.086414033967619E-2</v>
      </c>
      <c r="S15" s="5">
        <f t="shared" si="64"/>
        <v>2.1001999980297417E-2</v>
      </c>
      <c r="T15" s="5">
        <f t="shared" si="65"/>
        <v>7.700584883597579E-2</v>
      </c>
      <c r="U15" s="5">
        <f t="shared" si="66"/>
        <v>2.9603671225130232E-2</v>
      </c>
      <c r="V15" s="5">
        <f t="shared" si="67"/>
        <v>1.8060516169995271E-3</v>
      </c>
      <c r="W15" s="5">
        <f t="shared" si="68"/>
        <v>6.6769880328393483E-2</v>
      </c>
      <c r="X15" s="5">
        <f t="shared" si="69"/>
        <v>3.6420636783793245E-2</v>
      </c>
      <c r="Y15" s="5">
        <f t="shared" si="70"/>
        <v>9.9330924154204525E-3</v>
      </c>
      <c r="Z15" s="5">
        <f t="shared" si="71"/>
        <v>3.7935531878550669E-3</v>
      </c>
      <c r="AA15" s="5">
        <f t="shared" si="72"/>
        <v>5.3825894343101912E-3</v>
      </c>
      <c r="AB15" s="5">
        <f t="shared" si="73"/>
        <v>3.81861906023902E-3</v>
      </c>
      <c r="AC15" s="5">
        <f t="shared" si="74"/>
        <v>8.7361923914804261E-5</v>
      </c>
      <c r="AD15" s="5">
        <f t="shared" si="75"/>
        <v>2.3684579771832179E-2</v>
      </c>
      <c r="AE15" s="5">
        <f t="shared" si="76"/>
        <v>1.291911072783304E-2</v>
      </c>
      <c r="AF15" s="5">
        <f t="shared" si="77"/>
        <v>3.5234617545654573E-3</v>
      </c>
      <c r="AG15" s="5">
        <f t="shared" si="78"/>
        <v>6.4064175919575147E-4</v>
      </c>
      <c r="AH15" s="5">
        <f t="shared" si="79"/>
        <v>5.1731267936733541E-4</v>
      </c>
      <c r="AI15" s="5">
        <f t="shared" si="80"/>
        <v>7.3400361727146474E-4</v>
      </c>
      <c r="AJ15" s="5">
        <f t="shared" si="81"/>
        <v>5.2073081876370284E-4</v>
      </c>
      <c r="AK15" s="5">
        <f t="shared" si="82"/>
        <v>2.4628451343633272E-4</v>
      </c>
      <c r="AL15" s="5">
        <f t="shared" si="83"/>
        <v>2.7045448945564444E-6</v>
      </c>
      <c r="AM15" s="5">
        <f t="shared" si="84"/>
        <v>6.7211061779272174E-3</v>
      </c>
      <c r="AN15" s="5">
        <f t="shared" si="85"/>
        <v>3.6661285850395908E-3</v>
      </c>
      <c r="AO15" s="5">
        <f t="shared" si="86"/>
        <v>9.9987252442048377E-4</v>
      </c>
      <c r="AP15" s="5">
        <f t="shared" si="87"/>
        <v>1.8179850886312088E-4</v>
      </c>
      <c r="AQ15" s="5">
        <f t="shared" si="88"/>
        <v>2.4791183639141955E-5</v>
      </c>
      <c r="AR15" s="5">
        <f t="shared" si="89"/>
        <v>5.6435198344594496E-5</v>
      </c>
      <c r="AS15" s="5">
        <f t="shared" si="90"/>
        <v>8.0074665436434585E-5</v>
      </c>
      <c r="AT15" s="5">
        <f t="shared" si="91"/>
        <v>5.6808093466823828E-5</v>
      </c>
      <c r="AU15" s="5">
        <f t="shared" si="92"/>
        <v>2.6867919382876456E-5</v>
      </c>
      <c r="AV15" s="5">
        <f t="shared" si="93"/>
        <v>9.5305754150990632E-6</v>
      </c>
      <c r="AW15" s="5">
        <f t="shared" si="94"/>
        <v>5.8143839689598738E-8</v>
      </c>
      <c r="AX15" s="5">
        <f t="shared" si="95"/>
        <v>1.5894050295646865E-3</v>
      </c>
      <c r="AY15" s="5">
        <f t="shared" si="96"/>
        <v>8.6696490991752546E-4</v>
      </c>
      <c r="AZ15" s="5">
        <f t="shared" si="97"/>
        <v>2.3644953333077165E-4</v>
      </c>
      <c r="BA15" s="5">
        <f t="shared" si="98"/>
        <v>4.2991652966791384E-5</v>
      </c>
      <c r="BB15" s="5">
        <f t="shared" si="99"/>
        <v>5.8626111419453744E-6</v>
      </c>
      <c r="BC15" s="5">
        <f t="shared" si="100"/>
        <v>6.3956990773462202E-7</v>
      </c>
      <c r="BD15" s="5">
        <f t="shared" si="101"/>
        <v>5.1305714757929969E-6</v>
      </c>
      <c r="BE15" s="5">
        <f t="shared" si="102"/>
        <v>7.2796553653149139E-6</v>
      </c>
      <c r="BF15" s="5">
        <f t="shared" si="103"/>
        <v>5.1644716858337294E-6</v>
      </c>
      <c r="BG15" s="5">
        <f t="shared" si="104"/>
        <v>2.4425852099959021E-6</v>
      </c>
      <c r="BH15" s="5">
        <f t="shared" si="105"/>
        <v>8.6643264854024855E-7</v>
      </c>
      <c r="BI15" s="5">
        <f t="shared" si="106"/>
        <v>2.4587245722583591E-7</v>
      </c>
      <c r="BJ15" s="8">
        <f t="shared" si="107"/>
        <v>0.58540271533879507</v>
      </c>
      <c r="BK15" s="8">
        <f t="shared" si="108"/>
        <v>0.27255776580214847</v>
      </c>
      <c r="BL15" s="8">
        <f t="shared" si="109"/>
        <v>0.13843857096005838</v>
      </c>
      <c r="BM15" s="8">
        <f t="shared" si="110"/>
        <v>0.3129990494509361</v>
      </c>
      <c r="BN15" s="8">
        <f t="shared" si="111"/>
        <v>0.68632664907184304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1.33253012048193</v>
      </c>
      <c r="F16">
        <f>VLOOKUP(B16,home!$B$2:$E$405,3,FALSE)</f>
        <v>1.1100000000000001</v>
      </c>
      <c r="G16">
        <f>VLOOKUP(C16,away!$B$2:$E$405,4,FALSE)</f>
        <v>0.79</v>
      </c>
      <c r="H16">
        <f>VLOOKUP(A16,away!$A$2:$E$405,3,FALSE)</f>
        <v>1.2626506019999999</v>
      </c>
      <c r="I16">
        <f>VLOOKUP(C16,away!$B$2:$E$405,3,FALSE)</f>
        <v>0.71</v>
      </c>
      <c r="J16">
        <f>VLOOKUP(B16,home!$B$2:$E$405,4,FALSE)</f>
        <v>1.08</v>
      </c>
      <c r="K16" s="3">
        <f t="shared" si="56"/>
        <v>1.1684956626506047</v>
      </c>
      <c r="L16" s="3">
        <f t="shared" si="57"/>
        <v>0.96820048161359995</v>
      </c>
      <c r="M16" s="5">
        <f t="shared" si="58"/>
        <v>0.11804420048601855</v>
      </c>
      <c r="N16" s="5">
        <f t="shared" si="59"/>
        <v>0.13793413626897105</v>
      </c>
      <c r="O16" s="5">
        <f t="shared" si="60"/>
        <v>0.11429045176225548</v>
      </c>
      <c r="P16" s="5">
        <f t="shared" si="61"/>
        <v>0.1335478971665737</v>
      </c>
      <c r="Q16" s="5">
        <f t="shared" si="62"/>
        <v>8.0587719980875105E-2</v>
      </c>
      <c r="R16" s="5">
        <f t="shared" si="63"/>
        <v>5.5328035220025829E-2</v>
      </c>
      <c r="S16" s="5">
        <f t="shared" si="64"/>
        <v>3.7771954835947606E-2</v>
      </c>
      <c r="T16" s="5">
        <f t="shared" si="65"/>
        <v>7.8025069297625191E-2</v>
      </c>
      <c r="U16" s="5">
        <f t="shared" si="66"/>
        <v>6.4650569177580081E-2</v>
      </c>
      <c r="V16" s="5">
        <f t="shared" si="67"/>
        <v>4.7480944703035353E-3</v>
      </c>
      <c r="W16" s="5">
        <f t="shared" si="68"/>
        <v>3.1388800420184673E-2</v>
      </c>
      <c r="X16" s="5">
        <f t="shared" si="69"/>
        <v>3.0390651684095969E-2</v>
      </c>
      <c r="Y16" s="5">
        <f t="shared" si="70"/>
        <v>1.4712121798546437E-2</v>
      </c>
      <c r="Z16" s="5">
        <f t="shared" si="71"/>
        <v>1.7856210115587749E-2</v>
      </c>
      <c r="AA16" s="5">
        <f t="shared" si="72"/>
        <v>2.0864904071442134E-2</v>
      </c>
      <c r="AB16" s="5">
        <f t="shared" si="73"/>
        <v>1.2190274954550542E-2</v>
      </c>
      <c r="AC16" s="5">
        <f t="shared" si="74"/>
        <v>3.3573125016229504E-4</v>
      </c>
      <c r="AD16" s="5">
        <f t="shared" si="75"/>
        <v>9.1694192866978181E-3</v>
      </c>
      <c r="AE16" s="5">
        <f t="shared" si="76"/>
        <v>8.8778361694978585E-3</v>
      </c>
      <c r="AF16" s="5">
        <f t="shared" si="77"/>
        <v>4.2977626274972314E-3</v>
      </c>
      <c r="AG16" s="5">
        <f t="shared" si="78"/>
        <v>1.3870319486012504E-3</v>
      </c>
      <c r="AH16" s="5">
        <f t="shared" si="79"/>
        <v>4.3220978084264217E-3</v>
      </c>
      <c r="AI16" s="5">
        <f t="shared" si="80"/>
        <v>5.0503525426979579E-3</v>
      </c>
      <c r="AJ16" s="5">
        <f t="shared" si="81"/>
        <v>2.9506575204995091E-3</v>
      </c>
      <c r="AK16" s="5">
        <f t="shared" si="82"/>
        <v>1.149276838223688E-3</v>
      </c>
      <c r="AL16" s="5">
        <f t="shared" si="83"/>
        <v>1.5193021694476195E-5</v>
      </c>
      <c r="AM16" s="5">
        <f t="shared" si="84"/>
        <v>2.1428853331062403E-3</v>
      </c>
      <c r="AN16" s="5">
        <f t="shared" si="85"/>
        <v>2.0747426115561812E-3</v>
      </c>
      <c r="AO16" s="5">
        <f t="shared" si="86"/>
        <v>1.0043833978664763E-3</v>
      </c>
      <c r="AP16" s="5">
        <f t="shared" si="87"/>
        <v>3.2414816317967546E-4</v>
      </c>
      <c r="AQ16" s="5">
        <f t="shared" si="88"/>
        <v>7.8460101926181367E-5</v>
      </c>
      <c r="AR16" s="5">
        <f t="shared" si="89"/>
        <v>8.3693143593990956E-4</v>
      </c>
      <c r="AS16" s="5">
        <f t="shared" si="90"/>
        <v>9.7795075283172686E-4</v>
      </c>
      <c r="AT16" s="5">
        <f t="shared" si="91"/>
        <v>5.7136560648488337E-4</v>
      </c>
      <c r="AU16" s="5">
        <f t="shared" si="92"/>
        <v>2.2254607765510612E-4</v>
      </c>
      <c r="AV16" s="5">
        <f t="shared" si="93"/>
        <v>6.5011031619974046E-5</v>
      </c>
      <c r="AW16" s="5">
        <f t="shared" si="94"/>
        <v>4.7745677055937227E-7</v>
      </c>
      <c r="AX16" s="5">
        <f t="shared" si="95"/>
        <v>4.1732536954870633E-4</v>
      </c>
      <c r="AY16" s="5">
        <f t="shared" si="96"/>
        <v>4.0405462378663101E-4</v>
      </c>
      <c r="AZ16" s="5">
        <f t="shared" si="97"/>
        <v>1.9560294067420901E-4</v>
      </c>
      <c r="BA16" s="5">
        <f t="shared" si="98"/>
        <v>6.3127620455268537E-5</v>
      </c>
      <c r="BB16" s="5">
        <f t="shared" si="99"/>
        <v>1.5280048131977881E-5</v>
      </c>
      <c r="BC16" s="5">
        <f t="shared" si="100"/>
        <v>2.9588299920919961E-6</v>
      </c>
      <c r="BD16" s="5">
        <f t="shared" si="101"/>
        <v>1.3505290322576364E-4</v>
      </c>
      <c r="BE16" s="5">
        <f t="shared" si="102"/>
        <v>1.5780873164767669E-4</v>
      </c>
      <c r="BF16" s="5">
        <f t="shared" si="103"/>
        <v>9.2199409229351743E-5</v>
      </c>
      <c r="BG16" s="5">
        <f t="shared" si="104"/>
        <v>3.5911536594481877E-5</v>
      </c>
      <c r="BH16" s="5">
        <f t="shared" si="105"/>
        <v>1.0490618687442636E-5</v>
      </c>
      <c r="BI16" s="5">
        <f t="shared" si="106"/>
        <v>2.4516484869596196E-6</v>
      </c>
      <c r="BJ16" s="8">
        <f t="shared" si="107"/>
        <v>0.40349351852281623</v>
      </c>
      <c r="BK16" s="8">
        <f t="shared" si="108"/>
        <v>0.29486712585448677</v>
      </c>
      <c r="BL16" s="8">
        <f t="shared" si="109"/>
        <v>0.28390433964810496</v>
      </c>
      <c r="BM16" s="8">
        <f t="shared" si="110"/>
        <v>0.3599851760892599</v>
      </c>
      <c r="BN16" s="8">
        <f t="shared" si="111"/>
        <v>0.6397324408847197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1.33253012048193</v>
      </c>
      <c r="F17">
        <f>VLOOKUP(B17,home!$B$2:$E$405,3,FALSE)</f>
        <v>0.62</v>
      </c>
      <c r="G17">
        <f>VLOOKUP(C17,away!$B$2:$E$405,4,FALSE)</f>
        <v>1.29</v>
      </c>
      <c r="H17">
        <f>VLOOKUP(A17,away!$A$2:$E$405,3,FALSE)</f>
        <v>1.2626506019999999</v>
      </c>
      <c r="I17">
        <f>VLOOKUP(C17,away!$B$2:$E$405,3,FALSE)</f>
        <v>0.75</v>
      </c>
      <c r="J17">
        <f>VLOOKUP(B17,home!$B$2:$E$405,4,FALSE)</f>
        <v>0.98</v>
      </c>
      <c r="K17" s="3">
        <f t="shared" si="56"/>
        <v>1.0657575903614476</v>
      </c>
      <c r="L17" s="3">
        <f t="shared" si="57"/>
        <v>0.92804819246999992</v>
      </c>
      <c r="M17" s="5">
        <f t="shared" si="58"/>
        <v>0.13617618103468504</v>
      </c>
      <c r="N17" s="5">
        <f t="shared" si="59"/>
        <v>0.14513079856415018</v>
      </c>
      <c r="O17" s="5">
        <f t="shared" si="60"/>
        <v>0.12637805866670693</v>
      </c>
      <c r="P17" s="5">
        <f t="shared" si="61"/>
        <v>0.13468837527918723</v>
      </c>
      <c r="Q17" s="5">
        <f t="shared" si="62"/>
        <v>7.7337125082480654E-2</v>
      </c>
      <c r="R17" s="5">
        <f t="shared" si="63"/>
        <v>5.8642464456752481E-2</v>
      </c>
      <c r="S17" s="5">
        <f t="shared" si="64"/>
        <v>3.3304206171574417E-2</v>
      </c>
      <c r="T17" s="5">
        <f t="shared" si="65"/>
        <v>7.1772579143622464E-2</v>
      </c>
      <c r="U17" s="5">
        <f t="shared" si="66"/>
        <v>6.2498651612285364E-2</v>
      </c>
      <c r="V17" s="5">
        <f t="shared" si="67"/>
        <v>3.6600375460749657E-3</v>
      </c>
      <c r="W17" s="5">
        <f t="shared" si="68"/>
        <v>2.7474209357795487E-2</v>
      </c>
      <c r="X17" s="5">
        <f t="shared" si="69"/>
        <v>2.5497390334044457E-2</v>
      </c>
      <c r="Y17" s="5">
        <f t="shared" si="70"/>
        <v>1.1831403506106003E-2</v>
      </c>
      <c r="Z17" s="5">
        <f t="shared" si="71"/>
        <v>1.8141011047025122E-2</v>
      </c>
      <c r="AA17" s="5">
        <f t="shared" si="72"/>
        <v>1.9333920220197896E-2</v>
      </c>
      <c r="AB17" s="5">
        <f t="shared" si="73"/>
        <v>1.0302636113059286E-2</v>
      </c>
      <c r="AC17" s="5">
        <f t="shared" si="74"/>
        <v>2.2625309121428641E-4</v>
      </c>
      <c r="AD17" s="5">
        <f t="shared" si="75"/>
        <v>7.3202117905625114E-3</v>
      </c>
      <c r="AE17" s="5">
        <f t="shared" si="76"/>
        <v>6.79350932072912E-3</v>
      </c>
      <c r="AF17" s="5">
        <f t="shared" si="77"/>
        <v>3.1523520228153783E-3</v>
      </c>
      <c r="AG17" s="5">
        <f t="shared" si="78"/>
        <v>9.7517819893432013E-4</v>
      </c>
      <c r="AH17" s="5">
        <f t="shared" si="79"/>
        <v>4.2089331279424906E-3</v>
      </c>
      <c r="AI17" s="5">
        <f t="shared" si="80"/>
        <v>4.4857024284284596E-3</v>
      </c>
      <c r="AJ17" s="5">
        <f t="shared" si="81"/>
        <v>2.3903357056002036E-3</v>
      </c>
      <c r="AK17" s="5">
        <f t="shared" si="82"/>
        <v>8.4917280725180135E-4</v>
      </c>
      <c r="AL17" s="5">
        <f t="shared" si="83"/>
        <v>8.9512456660197107E-6</v>
      </c>
      <c r="AM17" s="5">
        <f t="shared" si="84"/>
        <v>1.5603142557690723E-3</v>
      </c>
      <c r="AN17" s="5">
        <f t="shared" si="85"/>
        <v>1.4480468247516608E-3</v>
      </c>
      <c r="AO17" s="5">
        <f t="shared" si="86"/>
        <v>6.7192861916135068E-4</v>
      </c>
      <c r="AP17" s="5">
        <f t="shared" si="87"/>
        <v>2.0786071349385152E-4</v>
      </c>
      <c r="AQ17" s="5">
        <f t="shared" si="88"/>
        <v>4.8226189860873349E-5</v>
      </c>
      <c r="AR17" s="5">
        <f t="shared" si="89"/>
        <v>7.8121855632282643E-4</v>
      </c>
      <c r="AS17" s="5">
        <f t="shared" si="90"/>
        <v>8.3258960613226429E-4</v>
      </c>
      <c r="AT17" s="5">
        <f t="shared" si="91"/>
        <v>4.4366934619575424E-4</v>
      </c>
      <c r="AU17" s="5">
        <f t="shared" si="92"/>
        <v>1.57614657772942E-4</v>
      </c>
      <c r="AV17" s="5">
        <f t="shared" si="93"/>
        <v>4.199475446843371E-5</v>
      </c>
      <c r="AW17" s="5">
        <f t="shared" si="94"/>
        <v>2.4592911067293086E-7</v>
      </c>
      <c r="AX17" s="5">
        <f t="shared" si="95"/>
        <v>2.7715279357251024E-4</v>
      </c>
      <c r="AY17" s="5">
        <f t="shared" si="96"/>
        <v>2.5721114911297915E-4</v>
      </c>
      <c r="AZ17" s="5">
        <f t="shared" si="97"/>
        <v>1.1935217100871595E-4</v>
      </c>
      <c r="BA17" s="5">
        <f t="shared" si="98"/>
        <v>3.6921522190669728E-5</v>
      </c>
      <c r="BB17" s="5">
        <f t="shared" si="99"/>
        <v>8.5662379830730071E-6</v>
      </c>
      <c r="BC17" s="5">
        <f t="shared" si="100"/>
        <v>1.5899763352917527E-6</v>
      </c>
      <c r="BD17" s="5">
        <f t="shared" si="101"/>
        <v>1.2083474485323694E-4</v>
      </c>
      <c r="BE17" s="5">
        <f t="shared" si="102"/>
        <v>1.2878054650672613E-4</v>
      </c>
      <c r="BF17" s="5">
        <f t="shared" si="103"/>
        <v>6.8624422465219368E-5</v>
      </c>
      <c r="BG17" s="5">
        <f t="shared" si="104"/>
        <v>2.4378999708826066E-5</v>
      </c>
      <c r="BH17" s="5">
        <f t="shared" si="105"/>
        <v>6.4955259962752236E-6</v>
      </c>
      <c r="BI17" s="5">
        <f t="shared" si="106"/>
        <v>1.3845312267840851E-6</v>
      </c>
      <c r="BJ17" s="8">
        <f t="shared" si="107"/>
        <v>0.3819219277744807</v>
      </c>
      <c r="BK17" s="8">
        <f t="shared" si="108"/>
        <v>0.30832121551751496</v>
      </c>
      <c r="BL17" s="8">
        <f t="shared" si="109"/>
        <v>0.29169746082987419</v>
      </c>
      <c r="BM17" s="8">
        <f t="shared" si="110"/>
        <v>0.32147164686493018</v>
      </c>
      <c r="BN17" s="8">
        <f t="shared" si="111"/>
        <v>0.67835300308396251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1.33253012048193</v>
      </c>
      <c r="F18">
        <f>VLOOKUP(B18,home!$B$2:$E$405,3,FALSE)</f>
        <v>1.03</v>
      </c>
      <c r="G18">
        <f>VLOOKUP(C18,away!$B$2:$E$405,4,FALSE)</f>
        <v>0.75</v>
      </c>
      <c r="H18">
        <f>VLOOKUP(A18,away!$A$2:$E$405,3,FALSE)</f>
        <v>1.2626506019999999</v>
      </c>
      <c r="I18">
        <f>VLOOKUP(C18,away!$B$2:$E$405,3,FALSE)</f>
        <v>0.79</v>
      </c>
      <c r="J18">
        <f>VLOOKUP(B18,home!$B$2:$E$405,4,FALSE)</f>
        <v>0.59</v>
      </c>
      <c r="K18" s="3">
        <f t="shared" ref="K18:K81" si="112">E18*F18*G18</f>
        <v>1.0293795180722909</v>
      </c>
      <c r="L18" s="3">
        <f t="shared" ref="L18:L81" si="113">H18*I18*J18</f>
        <v>0.58852144559219999</v>
      </c>
      <c r="M18" s="5">
        <f t="shared" si="58"/>
        <v>0.19831453191517429</v>
      </c>
      <c r="N18" s="5">
        <f t="shared" si="59"/>
        <v>0.20414091728957406</v>
      </c>
      <c r="O18" s="5">
        <f t="shared" si="60"/>
        <v>0.11671235500465886</v>
      </c>
      <c r="P18" s="5">
        <f t="shared" si="61"/>
        <v>0.12014130774777786</v>
      </c>
      <c r="Q18" s="5">
        <f t="shared" si="62"/>
        <v>0.10506923952918858</v>
      </c>
      <c r="R18" s="5">
        <f t="shared" si="63"/>
        <v>3.434386194290593E-2</v>
      </c>
      <c r="S18" s="5">
        <f t="shared" si="64"/>
        <v>1.8195759140737275E-2</v>
      </c>
      <c r="T18" s="5">
        <f t="shared" si="65"/>
        <v>6.1835500734991181E-2</v>
      </c>
      <c r="U18" s="5">
        <f t="shared" si="66"/>
        <v>3.5352868055529799E-2</v>
      </c>
      <c r="V18" s="5">
        <f t="shared" si="67"/>
        <v>1.2248008686674505E-3</v>
      </c>
      <c r="W18" s="5">
        <f t="shared" si="68"/>
        <v>3.6052041050259408E-2</v>
      </c>
      <c r="X18" s="5">
        <f t="shared" si="69"/>
        <v>2.1217399315448002E-2</v>
      </c>
      <c r="Y18" s="5">
        <f t="shared" si="70"/>
        <v>6.2434472584172061E-3</v>
      </c>
      <c r="Z18" s="5">
        <f t="shared" si="71"/>
        <v>6.7373664259526463E-3</v>
      </c>
      <c r="AA18" s="5">
        <f t="shared" si="72"/>
        <v>6.935307004623568E-3</v>
      </c>
      <c r="AB18" s="5">
        <f t="shared" si="73"/>
        <v>3.5695314910513961E-3</v>
      </c>
      <c r="AC18" s="5">
        <f t="shared" si="74"/>
        <v>4.6374935522646919E-5</v>
      </c>
      <c r="AD18" s="5">
        <f t="shared" si="75"/>
        <v>9.2778081604596198E-3</v>
      </c>
      <c r="AE18" s="5">
        <f t="shared" si="76"/>
        <v>5.4601890705208052E-3</v>
      </c>
      <c r="AF18" s="5">
        <f t="shared" si="77"/>
        <v>1.6067191824948172E-3</v>
      </c>
      <c r="AG18" s="5">
        <f t="shared" si="78"/>
        <v>3.1519623198085587E-4</v>
      </c>
      <c r="AH18" s="5">
        <f t="shared" si="79"/>
        <v>9.9127115712150109E-4</v>
      </c>
      <c r="AI18" s="5">
        <f t="shared" si="80"/>
        <v>1.0203942259966929E-3</v>
      </c>
      <c r="AJ18" s="5">
        <f t="shared" si="81"/>
        <v>5.2518645830011202E-4</v>
      </c>
      <c r="AK18" s="5">
        <f t="shared" si="82"/>
        <v>1.8020539444768755E-4</v>
      </c>
      <c r="AL18" s="5">
        <f t="shared" si="83"/>
        <v>1.1237795529362049E-6</v>
      </c>
      <c r="AM18" s="5">
        <f t="shared" si="84"/>
        <v>1.9100771385962187E-3</v>
      </c>
      <c r="AN18" s="5">
        <f t="shared" si="85"/>
        <v>1.1241213587992595E-3</v>
      </c>
      <c r="AO18" s="5">
        <f t="shared" si="86"/>
        <v>3.3078476355080411E-4</v>
      </c>
      <c r="AP18" s="5">
        <f t="shared" si="87"/>
        <v>6.4891309074931107E-5</v>
      </c>
      <c r="AQ18" s="5">
        <f t="shared" si="88"/>
        <v>9.5474817557871728E-6</v>
      </c>
      <c r="AR18" s="5">
        <f t="shared" si="89"/>
        <v>1.1667686687259976E-4</v>
      </c>
      <c r="AS18" s="5">
        <f t="shared" si="90"/>
        <v>1.2010477699150159E-4</v>
      </c>
      <c r="AT18" s="5">
        <f t="shared" si="91"/>
        <v>6.1816698728845947E-5</v>
      </c>
      <c r="AU18" s="5">
        <f t="shared" si="92"/>
        <v>2.1210947848773145E-5</v>
      </c>
      <c r="AV18" s="5">
        <f t="shared" si="93"/>
        <v>5.458528818606648E-6</v>
      </c>
      <c r="AW18" s="5">
        <f t="shared" si="94"/>
        <v>1.8911084747564032E-8</v>
      </c>
      <c r="AX18" s="5">
        <f t="shared" si="95"/>
        <v>3.2769904740151255E-4</v>
      </c>
      <c r="AY18" s="5">
        <f t="shared" si="96"/>
        <v>1.9285791709592503E-4</v>
      </c>
      <c r="AZ18" s="5">
        <f t="shared" si="97"/>
        <v>5.6750510081597217E-5</v>
      </c>
      <c r="BA18" s="5">
        <f t="shared" si="98"/>
        <v>1.1132964077105438E-5</v>
      </c>
      <c r="BB18" s="5">
        <f t="shared" si="99"/>
        <v>1.6379970280960309E-6</v>
      </c>
      <c r="BC18" s="5">
        <f t="shared" si="100"/>
        <v>1.9279927577016076E-7</v>
      </c>
      <c r="BD18" s="5">
        <f t="shared" si="101"/>
        <v>1.144447305983851E-5</v>
      </c>
      <c r="BE18" s="5">
        <f t="shared" si="102"/>
        <v>1.1780706162927882E-5</v>
      </c>
      <c r="BF18" s="5">
        <f t="shared" si="103"/>
        <v>6.0634088162729852E-6</v>
      </c>
      <c r="BG18" s="5">
        <f t="shared" si="104"/>
        <v>2.080516281723455E-6</v>
      </c>
      <c r="BH18" s="5">
        <f t="shared" si="105"/>
        <v>5.3541021185551119E-7</v>
      </c>
      <c r="BI18" s="5">
        <f t="shared" si="106"/>
        <v>1.1022806117016189E-7</v>
      </c>
      <c r="BJ18" s="8">
        <f t="shared" si="107"/>
        <v>0.4552481511100715</v>
      </c>
      <c r="BK18" s="8">
        <f t="shared" si="108"/>
        <v>0.33811675630452837</v>
      </c>
      <c r="BL18" s="8">
        <f t="shared" si="109"/>
        <v>0.19998826329648972</v>
      </c>
      <c r="BM18" s="8">
        <f t="shared" si="110"/>
        <v>0.22117548470175158</v>
      </c>
      <c r="BN18" s="8">
        <f t="shared" si="111"/>
        <v>0.77872221342927961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1.33253012048193</v>
      </c>
      <c r="F19">
        <f>VLOOKUP(B19,home!$B$2:$E$405,3,FALSE)</f>
        <v>1</v>
      </c>
      <c r="G19">
        <f>VLOOKUP(C19,away!$B$2:$E$405,4,FALSE)</f>
        <v>1.1499999999999999</v>
      </c>
      <c r="H19">
        <f>VLOOKUP(A19,away!$A$2:$E$405,3,FALSE)</f>
        <v>1.2626506019999999</v>
      </c>
      <c r="I19">
        <f>VLOOKUP(C19,away!$B$2:$E$405,3,FALSE)</f>
        <v>0.67</v>
      </c>
      <c r="J19">
        <f>VLOOKUP(B19,home!$B$2:$E$405,4,FALSE)</f>
        <v>1.06</v>
      </c>
      <c r="K19" s="3">
        <f t="shared" si="112"/>
        <v>1.5324096385542194</v>
      </c>
      <c r="L19" s="3">
        <f t="shared" si="113"/>
        <v>0.89673445754040004</v>
      </c>
      <c r="M19" s="5">
        <f t="shared" si="58"/>
        <v>8.8112215907036162E-2</v>
      </c>
      <c r="N19" s="5">
        <f t="shared" si="59"/>
        <v>0.13502400893031263</v>
      </c>
      <c r="O19" s="5">
        <f t="shared" si="60"/>
        <v>7.9013260134078681E-2</v>
      </c>
      <c r="P19" s="5">
        <f t="shared" si="61"/>
        <v>0.12108068140305402</v>
      </c>
      <c r="Q19" s="5">
        <f t="shared" si="62"/>
        <v>0.10345604636052105</v>
      </c>
      <c r="R19" s="5">
        <f t="shared" si="63"/>
        <v>3.5426956482415776E-2</v>
      </c>
      <c r="S19" s="5">
        <f t="shared" si="64"/>
        <v>4.159619429074296E-2</v>
      </c>
      <c r="T19" s="5">
        <f t="shared" si="65"/>
        <v>9.2772601612376326E-2</v>
      </c>
      <c r="U19" s="5">
        <f t="shared" si="66"/>
        <v>5.4288609578294823E-2</v>
      </c>
      <c r="V19" s="5">
        <f t="shared" si="67"/>
        <v>6.3511127343578409E-3</v>
      </c>
      <c r="W19" s="5">
        <f t="shared" si="68"/>
        <v>5.2845680869858219E-2</v>
      </c>
      <c r="X19" s="5">
        <f t="shared" si="69"/>
        <v>4.7388542968185399E-2</v>
      </c>
      <c r="Y19" s="5">
        <f t="shared" si="70"/>
        <v>2.1247469686102836E-2</v>
      </c>
      <c r="Z19" s="5">
        <f t="shared" si="71"/>
        <v>1.0589524201188825E-2</v>
      </c>
      <c r="AA19" s="5">
        <f t="shared" si="72"/>
        <v>1.6227488953604926E-2</v>
      </c>
      <c r="AB19" s="5">
        <f t="shared" si="73"/>
        <v>1.243358024101816E-2</v>
      </c>
      <c r="AC19" s="5">
        <f t="shared" si="74"/>
        <v>5.4546711374490369E-4</v>
      </c>
      <c r="AD19" s="5">
        <f t="shared" si="75"/>
        <v>2.0245307680232763E-2</v>
      </c>
      <c r="AE19" s="5">
        <f t="shared" si="76"/>
        <v>1.8154665000372022E-2</v>
      </c>
      <c r="AF19" s="5">
        <f t="shared" si="77"/>
        <v>8.1399568354681463E-3</v>
      </c>
      <c r="AG19" s="5">
        <f t="shared" si="78"/>
        <v>2.4331265924185997E-3</v>
      </c>
      <c r="AH19" s="5">
        <f t="shared" si="79"/>
        <v>2.3739978100409992E-3</v>
      </c>
      <c r="AI19" s="5">
        <f t="shared" si="80"/>
        <v>3.6379371260134362E-3</v>
      </c>
      <c r="AJ19" s="5">
        <f t="shared" si="81"/>
        <v>2.7874049581786135E-3</v>
      </c>
      <c r="AK19" s="5">
        <f t="shared" si="82"/>
        <v>1.4238154081555761E-3</v>
      </c>
      <c r="AL19" s="5">
        <f t="shared" si="83"/>
        <v>2.9982462311410818E-5</v>
      </c>
      <c r="AM19" s="5">
        <f t="shared" si="84"/>
        <v>6.2048209249368881E-3</v>
      </c>
      <c r="AN19" s="5">
        <f t="shared" si="85"/>
        <v>5.564076726258603E-3</v>
      </c>
      <c r="AO19" s="5">
        <f t="shared" si="86"/>
        <v>2.4947496624173368E-3</v>
      </c>
      <c r="AP19" s="5">
        <f t="shared" si="87"/>
        <v>7.4570932840896896E-4</v>
      </c>
      <c r="AQ19" s="5">
        <f t="shared" si="88"/>
        <v>1.6717581252340816E-4</v>
      </c>
      <c r="AR19" s="5">
        <f t="shared" si="89"/>
        <v>4.2576912767784279E-4</v>
      </c>
      <c r="AS19" s="5">
        <f t="shared" si="90"/>
        <v>6.5245271505234826E-4</v>
      </c>
      <c r="AT19" s="5">
        <f t="shared" si="91"/>
        <v>4.9991241462354419E-4</v>
      </c>
      <c r="AU19" s="5">
        <f t="shared" si="92"/>
        <v>2.5535686753401081E-4</v>
      </c>
      <c r="AV19" s="5">
        <f t="shared" si="93"/>
        <v>9.7827831270032813E-5</v>
      </c>
      <c r="AW19" s="5">
        <f t="shared" si="94"/>
        <v>1.1444676697008712E-6</v>
      </c>
      <c r="AX19" s="5">
        <f t="shared" si="95"/>
        <v>1.5847212318126987E-3</v>
      </c>
      <c r="AY19" s="5">
        <f t="shared" si="96"/>
        <v>1.4210741341623148E-3</v>
      </c>
      <c r="AZ19" s="5">
        <f t="shared" si="97"/>
        <v>6.3716307141136852E-4</v>
      </c>
      <c r="BA19" s="5">
        <f t="shared" si="98"/>
        <v>1.9045536040228291E-4</v>
      </c>
      <c r="BB19" s="5">
        <f t="shared" si="99"/>
        <v>4.2696971074000636E-5</v>
      </c>
      <c r="BC19" s="5">
        <f t="shared" si="100"/>
        <v>7.6575690389324239E-6</v>
      </c>
      <c r="BD19" s="5">
        <f t="shared" si="101"/>
        <v>6.3633641290939926E-5</v>
      </c>
      <c r="BE19" s="5">
        <f t="shared" si="102"/>
        <v>9.7512805250538095E-5</v>
      </c>
      <c r="BF19" s="5">
        <f t="shared" si="103"/>
        <v>7.471478132419255E-5</v>
      </c>
      <c r="BG19" s="5">
        <f t="shared" si="104"/>
        <v>3.8164550347887823E-5</v>
      </c>
      <c r="BH19" s="5">
        <f t="shared" si="105"/>
        <v>1.462093120104777E-5</v>
      </c>
      <c r="BI19" s="5">
        <f t="shared" si="106"/>
        <v>4.4810511794247432E-6</v>
      </c>
      <c r="BJ19" s="8">
        <f t="shared" si="107"/>
        <v>0.52076770732829503</v>
      </c>
      <c r="BK19" s="8">
        <f t="shared" si="108"/>
        <v>0.2591367280454096</v>
      </c>
      <c r="BL19" s="8">
        <f t="shared" si="109"/>
        <v>0.20983749740855276</v>
      </c>
      <c r="BM19" s="8">
        <f t="shared" si="110"/>
        <v>0.4367983580995351</v>
      </c>
      <c r="BN19" s="8">
        <f t="shared" si="111"/>
        <v>0.56211316921741827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1.33253012048193</v>
      </c>
      <c r="F20">
        <f>VLOOKUP(B20,home!$B$2:$E$405,3,FALSE)</f>
        <v>1.02</v>
      </c>
      <c r="G20">
        <f>VLOOKUP(C20,away!$B$2:$E$405,4,FALSE)</f>
        <v>1.64</v>
      </c>
      <c r="H20">
        <f>VLOOKUP(A20,away!$A$2:$E$405,3,FALSE)</f>
        <v>1.2626506019999999</v>
      </c>
      <c r="I20">
        <f>VLOOKUP(C20,away!$B$2:$E$405,3,FALSE)</f>
        <v>0.94</v>
      </c>
      <c r="J20">
        <f>VLOOKUP(B20,home!$B$2:$E$405,4,FALSE)</f>
        <v>0.75</v>
      </c>
      <c r="K20" s="3">
        <f t="shared" si="112"/>
        <v>2.2290563855421723</v>
      </c>
      <c r="L20" s="3">
        <f t="shared" si="113"/>
        <v>0.89016867440999992</v>
      </c>
      <c r="M20" s="5">
        <f t="shared" ref="M20:M83" si="114">_xlfn.POISSON.DIST(0,K20,FALSE) * _xlfn.POISSON.DIST(0,L20,FALSE)</f>
        <v>4.4191400840223619E-2</v>
      </c>
      <c r="N20" s="5">
        <f t="shared" ref="N20:N83" si="115">_xlfn.POISSON.DIST(1,K20,FALSE) * _xlfn.POISSON.DIST(0,L20,FALSE)</f>
        <v>9.8505124228954188E-2</v>
      </c>
      <c r="O20" s="5">
        <f t="shared" ref="O20:O83" si="116">_xlfn.POISSON.DIST(0,K20,FALSE) * _xlfn.POISSON.DIST(1,L20,FALSE)</f>
        <v>3.9337800706262818E-2</v>
      </c>
      <c r="P20" s="5">
        <f t="shared" ref="P20:P83" si="117">_xlfn.POISSON.DIST(1,K20,FALSE) * _xlfn.POISSON.DIST(1,L20,FALSE)</f>
        <v>8.7686175857480508E-2</v>
      </c>
      <c r="Q20" s="5">
        <f t="shared" ref="Q20:Q83" si="118">_xlfn.POISSON.DIST(2,K20,FALSE) * _xlfn.POISSON.DIST(0,L20,FALSE)</f>
        <v>0.10978673808558766</v>
      </c>
      <c r="R20" s="5">
        <f t="shared" ref="R20:R83" si="119">_xlfn.POISSON.DIST(0,K20,FALSE) * _xlfn.POISSON.DIST(2,L20,FALSE)</f>
        <v>1.7508638954449363E-2</v>
      </c>
      <c r="S20" s="5">
        <f t="shared" ref="S20:S83" si="120">_xlfn.POISSON.DIST(2,K20,FALSE) * _xlfn.POISSON.DIST(2,L20,FALSE)</f>
        <v>4.3497520390383772E-2</v>
      </c>
      <c r="T20" s="5">
        <f t="shared" ref="T20:T83" si="121">_xlfn.POISSON.DIST(2,K20,FALSE) * _xlfn.POISSON.DIST(1,L20,FALSE)</f>
        <v>9.7728715109445405E-2</v>
      </c>
      <c r="U20" s="5">
        <f t="shared" ref="U20:U83" si="122">_xlfn.POISSON.DIST(1,K20,FALSE) * _xlfn.POISSON.DIST(2,L20,FALSE)</f>
        <v>3.9027743463567778E-2</v>
      </c>
      <c r="V20" s="5">
        <f t="shared" ref="V20:V83" si="123">_xlfn.POISSON.DIST(3,K20,FALSE) * _xlfn.POISSON.DIST(3,L20,FALSE)</f>
        <v>9.5899281303008163E-3</v>
      </c>
      <c r="W20" s="5">
        <f t="shared" ref="W20:W83" si="124">_xlfn.POISSON.DIST(3,K20,FALSE) * _xlfn.POISSON.DIST(0,L20,FALSE)</f>
        <v>8.1573609859175056E-2</v>
      </c>
      <c r="X20" s="5">
        <f t="shared" ref="X20:X83" si="125">_xlfn.POISSON.DIST(3,K20,FALSE) * _xlfn.POISSON.DIST(1,L20,FALSE)</f>
        <v>7.2614272155180362E-2</v>
      </c>
      <c r="Y20" s="5">
        <f t="shared" ref="Y20:Y83" si="126">_xlfn.POISSON.DIST(3,K20,FALSE) * _xlfn.POISSON.DIST(2,L20,FALSE)</f>
        <v>3.2319475193811932E-2</v>
      </c>
      <c r="Z20" s="5">
        <f t="shared" ref="Z20:Z83" si="127">_xlfn.POISSON.DIST(0,K20,FALSE) * _xlfn.POISSON.DIST(3,L20,FALSE)</f>
        <v>5.1952139762684929E-3</v>
      </c>
      <c r="AA20" s="5">
        <f t="shared" ref="AA20:AA83" si="128">_xlfn.POISSON.DIST(1,K20,FALSE) * _xlfn.POISSON.DIST(3,L20,FALSE)</f>
        <v>1.1580424888059224E-2</v>
      </c>
      <c r="AB20" s="5">
        <f t="shared" ref="AB20:AB83" si="129">_xlfn.POISSON.DIST(2,K20,FALSE) * _xlfn.POISSON.DIST(3,L20,FALSE)</f>
        <v>1.2906710022009956E-2</v>
      </c>
      <c r="AC20" s="5">
        <f t="shared" ref="AC20:AC83" si="130">_xlfn.POISSON.DIST(4,K20,FALSE) * _xlfn.POISSON.DIST(4,L20,FALSE)</f>
        <v>1.1892926402334622E-3</v>
      </c>
      <c r="AD20" s="5">
        <f t="shared" ref="AD20:AD83" si="131">_xlfn.POISSON.DIST(4,K20,FALSE) * _xlfn.POISSON.DIST(0,L20,FALSE)</f>
        <v>4.5458043987080025E-2</v>
      </c>
      <c r="AE20" s="5">
        <f t="shared" ref="AE20:AE83" si="132">_xlfn.POISSON.DIST(4,K20,FALSE) * _xlfn.POISSON.DIST(1,L20,FALSE)</f>
        <v>4.0465326757250494E-2</v>
      </c>
      <c r="AF20" s="5">
        <f t="shared" ref="AF20:AF83" si="133">_xlfn.POISSON.DIST(4,K20,FALSE) * _xlfn.POISSON.DIST(2,L20,FALSE)</f>
        <v>1.8010483139534586E-2</v>
      </c>
      <c r="AG20" s="5">
        <f t="shared" ref="AG20:AG83" si="134">_xlfn.POISSON.DIST(4,K20,FALSE) * _xlfn.POISSON.DIST(3,L20,FALSE)</f>
        <v>5.3441226339343856E-3</v>
      </c>
      <c r="AH20" s="5">
        <f t="shared" ref="AH20:AH83" si="135">_xlfn.POISSON.DIST(0,K20,FALSE) * _xlfn.POISSON.DIST(4,L20,FALSE)</f>
        <v>1.1561541846328073E-3</v>
      </c>
      <c r="AI20" s="5">
        <f t="shared" ref="AI20:AI83" si="136">_xlfn.POISSON.DIST(1,K20,FALSE) * _xlfn.POISSON.DIST(4,L20,FALSE)</f>
        <v>2.5771328679270625E-3</v>
      </c>
      <c r="AJ20" s="5">
        <f t="shared" ref="AJ20:AJ83" si="137">_xlfn.POISSON.DIST(2,K20,FALSE) * _xlfn.POISSON.DIST(4,L20,FALSE)</f>
        <v>2.8722872378217157E-3</v>
      </c>
      <c r="AK20" s="5">
        <f t="shared" ref="AK20:AK83" si="138">_xlfn.POISSON.DIST(3,K20,FALSE) * _xlfn.POISSON.DIST(4,L20,FALSE)</f>
        <v>2.1341634028592613E-3</v>
      </c>
      <c r="AL20" s="5">
        <f t="shared" ref="AL20:AL83" si="139">_xlfn.POISSON.DIST(5,K20,FALSE) * _xlfn.POISSON.DIST(5,L20,FALSE)</f>
        <v>9.4393498838893995E-5</v>
      </c>
      <c r="AM20" s="5">
        <f t="shared" ref="AM20:AM83" si="140">_xlfn.POISSON.DIST(5,K20,FALSE) * _xlfn.POISSON.DIST(0,L20,FALSE)</f>
        <v>2.0265708644731532E-2</v>
      </c>
      <c r="AN20" s="5">
        <f t="shared" ref="AN20:AN83" si="141">_xlfn.POISSON.DIST(5,K20,FALSE) * _xlfn.POISSON.DIST(1,L20,FALSE)</f>
        <v>1.8039899000259943E-2</v>
      </c>
      <c r="AO20" s="5">
        <f t="shared" ref="AO20:AO83" si="142">_xlfn.POISSON.DIST(5,K20,FALSE) * _xlfn.POISSON.DIST(2,L20,FALSE)</f>
        <v>8.0292764897758381E-3</v>
      </c>
      <c r="AP20" s="5">
        <f t="shared" ref="AP20:AP83" si="143">_xlfn.POISSON.DIST(5,K20,FALSE) * _xlfn.POISSON.DIST(3,L20,FALSE)</f>
        <v>2.3824701364583787E-3</v>
      </c>
      <c r="AQ20" s="5">
        <f t="shared" ref="AQ20:AQ83" si="144">_xlfn.POISSON.DIST(5,K20,FALSE) * _xlfn.POISSON.DIST(4,L20,FALSE)</f>
        <v>5.3020007079814153E-4</v>
      </c>
      <c r="AR20" s="5">
        <f t="shared" ref="AR20:AR83" si="145">_xlfn.POISSON.DIST(0,K20,FALSE) * _xlfn.POISSON.DIST(5,L20,FALSE)</f>
        <v>2.0583444758963211E-4</v>
      </c>
      <c r="AS20" s="5">
        <f t="shared" ref="AS20:AS83" si="146">_xlfn.POISSON.DIST(1,K20,FALSE) * _xlfn.POISSON.DIST(5,L20,FALSE)</f>
        <v>4.5881658976421508E-4</v>
      </c>
      <c r="AT20" s="5">
        <f t="shared" ref="AT20:AT83" si="147">_xlfn.POISSON.DIST(2,K20,FALSE) * _xlfn.POISSON.DIST(5,L20,FALSE)</f>
        <v>5.1136402460330349E-4</v>
      </c>
      <c r="AU20" s="5">
        <f t="shared" ref="AU20:AU83" si="148">_xlfn.POISSON.DIST(3,K20,FALSE) * _xlfn.POISSON.DIST(5,L20,FALSE)</f>
        <v>3.7995308145951279E-4</v>
      </c>
      <c r="AV20" s="5">
        <f t="shared" ref="AV20:AV83" si="149">_xlfn.POISSON.DIST(4,K20,FALSE) * _xlfn.POISSON.DIST(5,L20,FALSE)</f>
        <v>2.1173421060843807E-4</v>
      </c>
      <c r="AW20" s="5">
        <f t="shared" ref="AW20:AW83" si="150">_xlfn.POISSON.DIST(6,K20,FALSE) * _xlfn.POISSON.DIST(6,L20,FALSE)</f>
        <v>5.2027498447517792E-6</v>
      </c>
      <c r="AX20" s="5">
        <f t="shared" ref="AX20:AX83" si="151">_xlfn.POISSON.DIST(6,K20,FALSE) * _xlfn.POISSON.DIST(0,L20,FALSE)</f>
        <v>7.5289012103460021E-3</v>
      </c>
      <c r="AY20" s="5">
        <f t="shared" ref="AY20:AY83" si="152">_xlfn.POISSON.DIST(6,K20,FALSE) * _xlfn.POISSON.DIST(1,L20,FALSE)</f>
        <v>6.7019920101775449E-3</v>
      </c>
      <c r="AZ20" s="5">
        <f t="shared" ref="AZ20:AZ83" si="153">_xlfn.POISSON.DIST(6,K20,FALSE) * _xlfn.POISSON.DIST(2,L20,FALSE)</f>
        <v>2.9829516718030778E-3</v>
      </c>
      <c r="BA20" s="5">
        <f t="shared" ref="BA20:BA83" si="154">_xlfn.POISSON.DIST(6,K20,FALSE) * _xlfn.POISSON.DIST(3,L20,FALSE)</f>
        <v>8.8511004517267966E-4</v>
      </c>
      <c r="BB20" s="5">
        <f t="shared" ref="BB20:BB83" si="155">_xlfn.POISSON.DIST(6,K20,FALSE) * _xlfn.POISSON.DIST(4,L20,FALSE)</f>
        <v>1.9697430890458484E-4</v>
      </c>
      <c r="BC20" s="5">
        <f t="shared" ref="BC20:BC83" si="156">_xlfn.POISSON.DIST(6,K20,FALSE) * _xlfn.POISSON.DIST(5,L20,FALSE)</f>
        <v>3.5068071890084038E-5</v>
      </c>
      <c r="BD20" s="5">
        <f t="shared" ref="BD20:BD83" si="157">_xlfn.POISSON.DIST(0,K20,FALSE) * _xlfn.POISSON.DIST(6,L20,FALSE)</f>
        <v>3.0537896226462892E-5</v>
      </c>
      <c r="BE20" s="5">
        <f t="shared" ref="BE20:BE83" si="158">_xlfn.POISSON.DIST(1,K20,FALSE) * _xlfn.POISSON.DIST(6,L20,FALSE)</f>
        <v>6.8070692584621317E-5</v>
      </c>
      <c r="BF20" s="5">
        <f t="shared" ref="BF20:BF83" si="159">_xlfn.POISSON.DIST(2,K20,FALSE) * _xlfn.POISSON.DIST(6,L20,FALSE)</f>
        <v>7.5866705987014178E-5</v>
      </c>
      <c r="BG20" s="5">
        <f t="shared" ref="BG20:BG83" si="160">_xlfn.POISSON.DIST(3,K20,FALSE) * _xlfn.POISSON.DIST(6,L20,FALSE)</f>
        <v>5.6370388476801513E-5</v>
      </c>
      <c r="BH20" s="5">
        <f t="shared" ref="BH20:BH83" si="161">_xlfn.POISSON.DIST(4,K20,FALSE) * _xlfn.POISSON.DIST(6,L20,FALSE)</f>
        <v>3.1413193597426832E-5</v>
      </c>
      <c r="BI20" s="5">
        <f t="shared" ref="BI20:BI83" si="162">_xlfn.POISSON.DIST(5,K20,FALSE) * _xlfn.POISSON.DIST(6,L20,FALSE)</f>
        <v>1.4004355955723349E-5</v>
      </c>
      <c r="BJ20" s="8">
        <f t="shared" ref="BJ20:BJ83" si="163">SUM(N20,Q20,T20,W20,X20,Y20,AD20,AE20,AF20,AG20,AM20,AN20,AO20,AP20,AQ20,AX20,AY20,AZ20,BA20,BB20,BC20)</f>
        <v>0.66938446281027175</v>
      </c>
      <c r="BK20" s="8">
        <f t="shared" ref="BK20:BK83" si="164">SUM(M20,P20,S20,V20,AC20,AL20,AY20)</f>
        <v>0.19295070336763859</v>
      </c>
      <c r="BL20" s="8">
        <f t="shared" ref="BL20:BL83" si="165">SUM(O20,R20,U20,AA20,AB20,AH20,AI20,AJ20,AK20,AR20,AS20,AT20,AU20,AV20,BD20,BE20,BF20,BG20,BH20,BI20)</f>
        <v>0.13114502131444314</v>
      </c>
      <c r="BM20" s="8">
        <f t="shared" ref="BM20:BM83" si="166">SUM(S20:BI20)</f>
        <v>0.59496273353533113</v>
      </c>
      <c r="BN20" s="8">
        <f t="shared" ref="BN20:BN83" si="167">SUM(M20:R20)</f>
        <v>0.39701587867295812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1.28571428571429</v>
      </c>
      <c r="F21">
        <f>VLOOKUP(B21,home!$B$2:$E$405,3,FALSE)</f>
        <v>1.19</v>
      </c>
      <c r="G21">
        <f>VLOOKUP(C21,away!$B$2:$E$405,4,FALSE)</f>
        <v>1.22</v>
      </c>
      <c r="H21">
        <f>VLOOKUP(A21,away!$A$2:$E$405,3,FALSE)</f>
        <v>1.1234866830000001</v>
      </c>
      <c r="I21">
        <f>VLOOKUP(C21,away!$B$2:$E$405,3,FALSE)</f>
        <v>0.92</v>
      </c>
      <c r="J21">
        <f>VLOOKUP(B21,home!$B$2:$E$405,4,FALSE)</f>
        <v>1.1000000000000001</v>
      </c>
      <c r="K21" s="3">
        <f t="shared" si="112"/>
        <v>1.8666000000000063</v>
      </c>
      <c r="L21" s="3">
        <f t="shared" si="113"/>
        <v>1.1369685231960003</v>
      </c>
      <c r="M21" s="5">
        <f t="shared" si="114"/>
        <v>4.9609718685961708E-2</v>
      </c>
      <c r="N21" s="5">
        <f t="shared" si="115"/>
        <v>9.2601500899216441E-2</v>
      </c>
      <c r="O21" s="5">
        <f t="shared" si="116"/>
        <v>5.6404688590546904E-2</v>
      </c>
      <c r="P21" s="5">
        <f t="shared" si="117"/>
        <v>0.1052849917231152</v>
      </c>
      <c r="Q21" s="5">
        <f t="shared" si="118"/>
        <v>8.642498078923902E-2</v>
      </c>
      <c r="R21" s="5">
        <f t="shared" si="119"/>
        <v>3.2065177744062208E-2</v>
      </c>
      <c r="S21" s="5">
        <f t="shared" si="120"/>
        <v>5.5860674963236566E-2</v>
      </c>
      <c r="T21" s="5">
        <f t="shared" si="121"/>
        <v>9.8262482775183776E-2</v>
      </c>
      <c r="U21" s="5">
        <f t="shared" si="122"/>
        <v>5.985286077706671E-2</v>
      </c>
      <c r="V21" s="5">
        <f t="shared" si="123"/>
        <v>1.3172353359007467E-2</v>
      </c>
      <c r="W21" s="5">
        <f t="shared" si="124"/>
        <v>5.3773623047064685E-2</v>
      </c>
      <c r="X21" s="5">
        <f t="shared" si="125"/>
        <v>6.1138916782719537E-2</v>
      </c>
      <c r="Y21" s="5">
        <f t="shared" si="126"/>
        <v>3.4756511962125897E-2</v>
      </c>
      <c r="Z21" s="5">
        <f t="shared" si="127"/>
        <v>1.2152365928561221E-2</v>
      </c>
      <c r="AA21" s="5">
        <f t="shared" si="128"/>
        <v>2.2683606242252449E-2</v>
      </c>
      <c r="AB21" s="5">
        <f t="shared" si="129"/>
        <v>2.1170609705894287E-2</v>
      </c>
      <c r="AC21" s="5">
        <f t="shared" si="130"/>
        <v>1.7472018980243355E-3</v>
      </c>
      <c r="AD21" s="5">
        <f t="shared" si="131"/>
        <v>2.5093461194912819E-2</v>
      </c>
      <c r="AE21" s="5">
        <f t="shared" si="132"/>
        <v>2.8530475516656169E-2</v>
      </c>
      <c r="AF21" s="5">
        <f t="shared" si="133"/>
        <v>1.6219126307126106E-2</v>
      </c>
      <c r="AG21" s="5">
        <f t="shared" si="134"/>
        <v>6.1468786949808556E-3</v>
      </c>
      <c r="AH21" s="5">
        <f t="shared" si="135"/>
        <v>3.454214385783411E-3</v>
      </c>
      <c r="AI21" s="5">
        <f t="shared" si="136"/>
        <v>6.4476365725033369E-3</v>
      </c>
      <c r="AJ21" s="5">
        <f t="shared" si="137"/>
        <v>6.017579213117386E-3</v>
      </c>
      <c r="AK21" s="5">
        <f t="shared" si="138"/>
        <v>3.7441377864016493E-3</v>
      </c>
      <c r="AL21" s="5">
        <f t="shared" si="139"/>
        <v>1.4832104857240993E-4</v>
      </c>
      <c r="AM21" s="5">
        <f t="shared" si="140"/>
        <v>9.3678909332848836E-3</v>
      </c>
      <c r="AN21" s="5">
        <f t="shared" si="141"/>
        <v>1.0650997119878115E-2</v>
      </c>
      <c r="AO21" s="5">
        <f t="shared" si="142"/>
        <v>6.0549242329763367E-3</v>
      </c>
      <c r="AP21" s="5">
        <f t="shared" si="143"/>
        <v>2.2947527544102601E-3</v>
      </c>
      <c r="AQ21" s="5">
        <f t="shared" si="144"/>
        <v>6.5226541257044695E-4</v>
      </c>
      <c r="AR21" s="5">
        <f t="shared" si="145"/>
        <v>7.8546660580130752E-4</v>
      </c>
      <c r="AS21" s="5">
        <f t="shared" si="146"/>
        <v>1.4661519663887255E-3</v>
      </c>
      <c r="AT21" s="5">
        <f t="shared" si="147"/>
        <v>1.3683596302306025E-3</v>
      </c>
      <c r="AU21" s="5">
        <f t="shared" si="148"/>
        <v>8.5139336192948355E-4</v>
      </c>
      <c r="AV21" s="5">
        <f t="shared" si="149"/>
        <v>3.9730271234439483E-4</v>
      </c>
      <c r="AW21" s="5">
        <f t="shared" si="150"/>
        <v>8.7437954502881617E-6</v>
      </c>
      <c r="AX21" s="5">
        <f t="shared" si="151"/>
        <v>2.914350869344935E-3</v>
      </c>
      <c r="AY21" s="5">
        <f t="shared" si="152"/>
        <v>3.3135252039940902E-3</v>
      </c>
      <c r="AZ21" s="5">
        <f t="shared" si="153"/>
        <v>1.8836869288789435E-3</v>
      </c>
      <c r="BA21" s="5">
        <f t="shared" si="154"/>
        <v>7.1389758189703383E-4</v>
      </c>
      <c r="BB21" s="5">
        <f t="shared" si="155"/>
        <v>2.0291976985066661E-4</v>
      </c>
      <c r="BC21" s="5">
        <f t="shared" si="156"/>
        <v>4.6142678210876856E-5</v>
      </c>
      <c r="BD21" s="5">
        <f t="shared" si="157"/>
        <v>1.488418011362814E-4</v>
      </c>
      <c r="BE21" s="5">
        <f t="shared" si="158"/>
        <v>2.778281060009838E-4</v>
      </c>
      <c r="BF21" s="5">
        <f t="shared" si="159"/>
        <v>2.592969713307191E-4</v>
      </c>
      <c r="BG21" s="5">
        <f t="shared" si="160"/>
        <v>1.6133457556197393E-4</v>
      </c>
      <c r="BH21" s="5">
        <f t="shared" si="161"/>
        <v>7.5286779685995384E-5</v>
      </c>
      <c r="BI21" s="5">
        <f t="shared" si="162"/>
        <v>2.8106060592375886E-5</v>
      </c>
      <c r="BJ21" s="8">
        <f t="shared" si="163"/>
        <v>0.54104331145452211</v>
      </c>
      <c r="BK21" s="8">
        <f t="shared" si="164"/>
        <v>0.22913678688191175</v>
      </c>
      <c r="BL21" s="8">
        <f t="shared" si="165"/>
        <v>0.2176598795886312</v>
      </c>
      <c r="BM21" s="8">
        <f t="shared" si="166"/>
        <v>0.57429650401294108</v>
      </c>
      <c r="BN21" s="8">
        <f t="shared" si="167"/>
        <v>0.42239105843214148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1.28571428571429</v>
      </c>
      <c r="F22">
        <f>VLOOKUP(B22,home!$B$2:$E$405,3,FALSE)</f>
        <v>1.07</v>
      </c>
      <c r="G22">
        <f>VLOOKUP(C22,away!$B$2:$E$405,4,FALSE)</f>
        <v>1.02</v>
      </c>
      <c r="H22">
        <f>VLOOKUP(A22,away!$A$2:$E$405,3,FALSE)</f>
        <v>1.1234866830000001</v>
      </c>
      <c r="I22">
        <f>VLOOKUP(C22,away!$B$2:$E$405,3,FALSE)</f>
        <v>1.02</v>
      </c>
      <c r="J22">
        <f>VLOOKUP(B22,home!$B$2:$E$405,4,FALSE)</f>
        <v>1.17</v>
      </c>
      <c r="K22" s="3">
        <f t="shared" si="112"/>
        <v>1.4032285714285762</v>
      </c>
      <c r="L22" s="3">
        <f t="shared" si="113"/>
        <v>1.3407690074921998</v>
      </c>
      <c r="M22" s="5">
        <f t="shared" si="114"/>
        <v>6.4312737086351907E-2</v>
      </c>
      <c r="N22" s="5">
        <f t="shared" si="115"/>
        <v>9.0245470186343185E-2</v>
      </c>
      <c r="O22" s="5">
        <f t="shared" si="116"/>
        <v>8.6228524672374837E-2</v>
      </c>
      <c r="P22" s="5">
        <f t="shared" si="117"/>
        <v>0.12099832949241028</v>
      </c>
      <c r="Q22" s="5">
        <f t="shared" si="118"/>
        <v>6.3317511103741272E-2</v>
      </c>
      <c r="R22" s="5">
        <f t="shared" si="119"/>
        <v>5.7806266721248348E-2</v>
      </c>
      <c r="S22" s="5">
        <f t="shared" si="120"/>
        <v>5.6911726989228216E-2</v>
      </c>
      <c r="T22" s="5">
        <f t="shared" si="121"/>
        <v>8.4894156519439531E-2</v>
      </c>
      <c r="U22" s="5">
        <f t="shared" si="122"/>
        <v>8.111540507087657E-2</v>
      </c>
      <c r="V22" s="5">
        <f t="shared" si="123"/>
        <v>1.1897114365072875E-2</v>
      </c>
      <c r="W22" s="5">
        <f t="shared" si="124"/>
        <v>2.9616313550838609E-2</v>
      </c>
      <c r="X22" s="5">
        <f t="shared" si="125"/>
        <v>3.9708635325135674E-2</v>
      </c>
      <c r="Y22" s="5">
        <f t="shared" si="126"/>
        <v>2.6620053786875937E-2</v>
      </c>
      <c r="Z22" s="5">
        <f t="shared" si="127"/>
        <v>2.5834950286225841E-2</v>
      </c>
      <c r="AA22" s="5">
        <f t="shared" si="128"/>
        <v>3.6252340383068973E-2</v>
      </c>
      <c r="AB22" s="5">
        <f t="shared" si="129"/>
        <v>2.5435159903338184E-2</v>
      </c>
      <c r="AC22" s="5">
        <f t="shared" si="130"/>
        <v>1.3989559350633923E-3</v>
      </c>
      <c r="AD22" s="5">
        <f t="shared" si="131"/>
        <v>1.0389614338731016E-2</v>
      </c>
      <c r="AE22" s="5">
        <f t="shared" si="132"/>
        <v>1.3930072905167115E-2</v>
      </c>
      <c r="AF22" s="5">
        <f t="shared" si="133"/>
        <v>9.3385050116774494E-3</v>
      </c>
      <c r="AG22" s="5">
        <f t="shared" si="134"/>
        <v>4.1735926986559025E-3</v>
      </c>
      <c r="AH22" s="5">
        <f t="shared" si="135"/>
        <v>8.6596751634683417E-3</v>
      </c>
      <c r="AI22" s="5">
        <f t="shared" si="136"/>
        <v>1.2151503608669203E-2</v>
      </c>
      <c r="AJ22" s="5">
        <f t="shared" si="137"/>
        <v>8.5256685247510379E-3</v>
      </c>
      <c r="AK22" s="5">
        <f t="shared" si="138"/>
        <v>3.9878205548199899E-3</v>
      </c>
      <c r="AL22" s="5">
        <f t="shared" si="139"/>
        <v>1.0528012884843296E-4</v>
      </c>
      <c r="AM22" s="5">
        <f t="shared" si="140"/>
        <v>2.9158007372462737E-3</v>
      </c>
      <c r="AN22" s="5">
        <f t="shared" si="141"/>
        <v>3.9094152605227113E-3</v>
      </c>
      <c r="AO22" s="5">
        <f t="shared" si="142"/>
        <v>2.6208114093629483E-3</v>
      </c>
      <c r="AP22" s="5">
        <f t="shared" si="143"/>
        <v>1.1713009040519311E-3</v>
      </c>
      <c r="AQ22" s="5">
        <f t="shared" si="144"/>
        <v>3.9261098765010623E-4</v>
      </c>
      <c r="AR22" s="5">
        <f t="shared" si="145"/>
        <v>2.3221248148256584E-3</v>
      </c>
      <c r="AS22" s="5">
        <f t="shared" si="146"/>
        <v>3.2584718865866554E-3</v>
      </c>
      <c r="AT22" s="5">
        <f t="shared" si="147"/>
        <v>2.2861904252275858E-3</v>
      </c>
      <c r="AU22" s="5">
        <f t="shared" si="148"/>
        <v>1.0693492414685975E-3</v>
      </c>
      <c r="AV22" s="5">
        <f t="shared" si="149"/>
        <v>3.7513535211605308E-4</v>
      </c>
      <c r="AW22" s="5">
        <f t="shared" si="150"/>
        <v>5.5020722421430216E-6</v>
      </c>
      <c r="AX22" s="5">
        <f t="shared" si="151"/>
        <v>6.819224838494134E-4</v>
      </c>
      <c r="AY22" s="5">
        <f t="shared" si="152"/>
        <v>9.1430053185739379E-4</v>
      </c>
      <c r="AZ22" s="5">
        <f t="shared" si="153"/>
        <v>6.1293290832401426E-4</v>
      </c>
      <c r="BA22" s="5">
        <f t="shared" si="154"/>
        <v>2.7393381571763197E-4</v>
      </c>
      <c r="BB22" s="5">
        <f t="shared" si="155"/>
        <v>9.1820492554570208E-5</v>
      </c>
      <c r="BC22" s="5">
        <f t="shared" si="156"/>
        <v>2.4622014133967186E-5</v>
      </c>
      <c r="BD22" s="5">
        <f t="shared" si="157"/>
        <v>5.1890549720780158E-4</v>
      </c>
      <c r="BE22" s="5">
        <f t="shared" si="158"/>
        <v>7.2814301955333833E-4</v>
      </c>
      <c r="BF22" s="5">
        <f t="shared" si="159"/>
        <v>5.1087554456176053E-4</v>
      </c>
      <c r="BG22" s="5">
        <f t="shared" si="160"/>
        <v>2.3895838685773158E-4</v>
      </c>
      <c r="BH22" s="5">
        <f t="shared" si="161"/>
        <v>8.3828308955312977E-5</v>
      </c>
      <c r="BI22" s="5">
        <f t="shared" si="162"/>
        <v>2.352605564412742E-5</v>
      </c>
      <c r="BJ22" s="8">
        <f t="shared" si="163"/>
        <v>0.38584339697187658</v>
      </c>
      <c r="BK22" s="8">
        <f t="shared" si="164"/>
        <v>0.25653844452883245</v>
      </c>
      <c r="BL22" s="8">
        <f t="shared" si="165"/>
        <v>0.33157787313562004</v>
      </c>
      <c r="BM22" s="8">
        <f t="shared" si="166"/>
        <v>0.51597702720047001</v>
      </c>
      <c r="BN22" s="8">
        <f t="shared" si="167"/>
        <v>0.48290883926246986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1.28571428571429</v>
      </c>
      <c r="F23">
        <f>VLOOKUP(B23,home!$B$2:$E$405,3,FALSE)</f>
        <v>0.83</v>
      </c>
      <c r="G23">
        <f>VLOOKUP(C23,away!$B$2:$E$405,4,FALSE)</f>
        <v>0.91</v>
      </c>
      <c r="H23">
        <f>VLOOKUP(A23,away!$A$2:$E$405,3,FALSE)</f>
        <v>1.1234866830000001</v>
      </c>
      <c r="I23">
        <f>VLOOKUP(C23,away!$B$2:$E$405,3,FALSE)</f>
        <v>0.82</v>
      </c>
      <c r="J23">
        <f>VLOOKUP(B23,home!$B$2:$E$405,4,FALSE)</f>
        <v>0.78</v>
      </c>
      <c r="K23" s="3">
        <f t="shared" si="112"/>
        <v>0.97110000000000329</v>
      </c>
      <c r="L23" s="3">
        <f t="shared" si="113"/>
        <v>0.7185820824468</v>
      </c>
      <c r="M23" s="5">
        <f t="shared" si="114"/>
        <v>0.18457819531440145</v>
      </c>
      <c r="N23" s="5">
        <f t="shared" si="115"/>
        <v>0.17924388546981584</v>
      </c>
      <c r="O23" s="5">
        <f t="shared" si="116"/>
        <v>0.13263458396329478</v>
      </c>
      <c r="P23" s="5">
        <f t="shared" si="117"/>
        <v>0.12880144448675601</v>
      </c>
      <c r="Q23" s="5">
        <f t="shared" si="118"/>
        <v>8.703186858986936E-2</v>
      </c>
      <c r="R23" s="5">
        <f t="shared" si="119"/>
        <v>4.7654417774404642E-2</v>
      </c>
      <c r="S23" s="5">
        <f t="shared" si="120"/>
        <v>2.2469896936656856E-2</v>
      </c>
      <c r="T23" s="5">
        <f t="shared" si="121"/>
        <v>6.2539541370544571E-2</v>
      </c>
      <c r="U23" s="5">
        <f t="shared" si="122"/>
        <v>4.62772051007245E-2</v>
      </c>
      <c r="V23" s="5">
        <f t="shared" si="123"/>
        <v>1.7422036094423444E-3</v>
      </c>
      <c r="W23" s="5">
        <f t="shared" si="124"/>
        <v>2.8172215862540817E-2</v>
      </c>
      <c r="X23" s="5">
        <f t="shared" si="125"/>
        <v>2.0244049541645354E-2</v>
      </c>
      <c r="Y23" s="5">
        <f t="shared" si="126"/>
        <v>7.2735056383958505E-3</v>
      </c>
      <c r="Z23" s="5">
        <f t="shared" si="127"/>
        <v>1.1414536920707166E-2</v>
      </c>
      <c r="AA23" s="5">
        <f t="shared" si="128"/>
        <v>1.1084656803698767E-2</v>
      </c>
      <c r="AB23" s="5">
        <f t="shared" si="129"/>
        <v>5.3821551110359534E-3</v>
      </c>
      <c r="AC23" s="5">
        <f t="shared" si="130"/>
        <v>7.5983494794707736E-5</v>
      </c>
      <c r="AD23" s="5">
        <f t="shared" si="131"/>
        <v>6.8395097060283691E-3</v>
      </c>
      <c r="AE23" s="5">
        <f t="shared" si="132"/>
        <v>4.9147491274729666E-3</v>
      </c>
      <c r="AF23" s="5">
        <f t="shared" si="133"/>
        <v>1.7658253313615584E-3</v>
      </c>
      <c r="AG23" s="5">
        <f t="shared" si="134"/>
        <v>4.2296348128236655E-4</v>
      </c>
      <c r="AH23" s="5">
        <f t="shared" si="135"/>
        <v>2.0505704276619092E-3</v>
      </c>
      <c r="AI23" s="5">
        <f t="shared" si="136"/>
        <v>1.9913089423024867E-3</v>
      </c>
      <c r="AJ23" s="5">
        <f t="shared" si="137"/>
        <v>9.6688005693497555E-4</v>
      </c>
      <c r="AK23" s="5">
        <f t="shared" si="138"/>
        <v>3.129790744298527E-4</v>
      </c>
      <c r="AL23" s="5">
        <f t="shared" si="139"/>
        <v>2.120897079969807E-6</v>
      </c>
      <c r="AM23" s="5">
        <f t="shared" si="140"/>
        <v>1.3283695751048344E-3</v>
      </c>
      <c r="AN23" s="5">
        <f t="shared" si="141"/>
        <v>9.5454257553780281E-4</v>
      </c>
      <c r="AO23" s="5">
        <f t="shared" si="142"/>
        <v>3.4295859585704305E-4</v>
      </c>
      <c r="AP23" s="5">
        <f t="shared" si="143"/>
        <v>8.2147967334661508E-5</v>
      </c>
      <c r="AQ23" s="5">
        <f t="shared" si="144"/>
        <v>1.4757514359028188E-5</v>
      </c>
      <c r="AR23" s="5">
        <f t="shared" si="145"/>
        <v>2.947006336226241E-4</v>
      </c>
      <c r="AS23" s="5">
        <f t="shared" si="146"/>
        <v>2.8618378531093127E-4</v>
      </c>
      <c r="AT23" s="5">
        <f t="shared" si="147"/>
        <v>1.3895653695772313E-4</v>
      </c>
      <c r="AU23" s="5">
        <f t="shared" si="148"/>
        <v>4.4980231013215135E-5</v>
      </c>
      <c r="AV23" s="5">
        <f t="shared" si="149"/>
        <v>1.0920075584233341E-5</v>
      </c>
      <c r="AW23" s="5">
        <f t="shared" si="150"/>
        <v>4.1110942324251721E-8</v>
      </c>
      <c r="AX23" s="5">
        <f t="shared" si="151"/>
        <v>2.1499661573071813E-4</v>
      </c>
      <c r="AY23" s="5">
        <f t="shared" si="152"/>
        <v>1.544927158507939E-4</v>
      </c>
      <c r="AZ23" s="5">
        <f t="shared" si="153"/>
        <v>5.5507848739462591E-5</v>
      </c>
      <c r="BA23" s="5">
        <f t="shared" si="154"/>
        <v>1.3295648513115009E-5</v>
      </c>
      <c r="BB23" s="5">
        <f t="shared" si="155"/>
        <v>2.3885036990087198E-6</v>
      </c>
      <c r="BC23" s="5">
        <f t="shared" si="156"/>
        <v>3.432671923931143E-7</v>
      </c>
      <c r="BD23" s="5">
        <f t="shared" si="157"/>
        <v>3.5294432501156096E-5</v>
      </c>
      <c r="BE23" s="5">
        <f t="shared" si="158"/>
        <v>3.4274423401872804E-5</v>
      </c>
      <c r="BF23" s="5">
        <f t="shared" si="159"/>
        <v>1.6641946282779395E-5</v>
      </c>
      <c r="BG23" s="5">
        <f t="shared" si="160"/>
        <v>5.386998011735709E-6</v>
      </c>
      <c r="BH23" s="5">
        <f t="shared" si="161"/>
        <v>1.3078284422991412E-6</v>
      </c>
      <c r="BI23" s="5">
        <f t="shared" si="162"/>
        <v>2.5400644006334005E-7</v>
      </c>
      <c r="BJ23" s="8">
        <f t="shared" si="163"/>
        <v>0.40161191494687581</v>
      </c>
      <c r="BK23" s="8">
        <f t="shared" si="164"/>
        <v>0.33782433745498208</v>
      </c>
      <c r="BL23" s="8">
        <f t="shared" si="165"/>
        <v>0.24922365815205649</v>
      </c>
      <c r="BM23" s="8">
        <f t="shared" si="166"/>
        <v>0.23997560027117118</v>
      </c>
      <c r="BN23" s="8">
        <f t="shared" si="167"/>
        <v>0.75994439559854199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1.28571428571429</v>
      </c>
      <c r="F24">
        <f>VLOOKUP(B24,home!$B$2:$E$405,3,FALSE)</f>
        <v>0.99</v>
      </c>
      <c r="G24">
        <f>VLOOKUP(C24,away!$B$2:$E$405,4,FALSE)</f>
        <v>0.92</v>
      </c>
      <c r="H24">
        <f>VLOOKUP(A24,away!$A$2:$E$405,3,FALSE)</f>
        <v>1.1234866830000001</v>
      </c>
      <c r="I24">
        <f>VLOOKUP(C24,away!$B$2:$E$405,3,FALSE)</f>
        <v>0.73</v>
      </c>
      <c r="J24">
        <f>VLOOKUP(B24,home!$B$2:$E$405,4,FALSE)</f>
        <v>0.69</v>
      </c>
      <c r="K24" s="3">
        <f t="shared" si="112"/>
        <v>1.1710285714285753</v>
      </c>
      <c r="L24" s="3">
        <f t="shared" si="113"/>
        <v>0.5659002422271</v>
      </c>
      <c r="M24" s="5">
        <f t="shared" si="114"/>
        <v>0.17606028509307994</v>
      </c>
      <c r="N24" s="5">
        <f t="shared" si="115"/>
        <v>0.20617162413785708</v>
      </c>
      <c r="O24" s="5">
        <f t="shared" si="116"/>
        <v>9.9632557980746231E-2</v>
      </c>
      <c r="P24" s="5">
        <f t="shared" si="117"/>
        <v>0.11667257203996795</v>
      </c>
      <c r="Q24" s="5">
        <f t="shared" si="118"/>
        <v>0.12071643124163199</v>
      </c>
      <c r="R24" s="5">
        <f t="shared" si="119"/>
        <v>2.8191044347504943E-2</v>
      </c>
      <c r="S24" s="5">
        <f t="shared" si="120"/>
        <v>1.9329301124363218E-2</v>
      </c>
      <c r="T24" s="5">
        <f t="shared" si="121"/>
        <v>6.8313457680430609E-2</v>
      </c>
      <c r="U24" s="5">
        <f t="shared" si="122"/>
        <v>3.3012518389338323E-2</v>
      </c>
      <c r="V24" s="5">
        <f t="shared" si="123"/>
        <v>1.4232494137651759E-3</v>
      </c>
      <c r="W24" s="5">
        <f t="shared" si="124"/>
        <v>4.7120796674948069E-2</v>
      </c>
      <c r="X24" s="5">
        <f t="shared" si="125"/>
        <v>2.6665670252287044E-2</v>
      </c>
      <c r="Y24" s="5">
        <f t="shared" si="126"/>
        <v>7.5450546274586075E-3</v>
      </c>
      <c r="Z24" s="5">
        <f t="shared" si="127"/>
        <v>5.3177729416293215E-3</v>
      </c>
      <c r="AA24" s="5">
        <f t="shared" si="128"/>
        <v>6.2272640510177167E-3</v>
      </c>
      <c r="AB24" s="5">
        <f t="shared" si="129"/>
        <v>3.6461520627859003E-3</v>
      </c>
      <c r="AC24" s="5">
        <f t="shared" si="130"/>
        <v>5.89479086916769E-5</v>
      </c>
      <c r="AD24" s="5">
        <f t="shared" si="131"/>
        <v>1.3794949803710202E-2</v>
      </c>
      <c r="AE24" s="5">
        <f t="shared" si="132"/>
        <v>7.8065654354302896E-3</v>
      </c>
      <c r="AF24" s="5">
        <f t="shared" si="133"/>
        <v>2.2088686354358542E-3</v>
      </c>
      <c r="AG24" s="5">
        <f t="shared" si="134"/>
        <v>4.1666643194699786E-4</v>
      </c>
      <c r="AH24" s="5">
        <f t="shared" si="135"/>
        <v>7.5233224894418783E-4</v>
      </c>
      <c r="AI24" s="5">
        <f t="shared" si="136"/>
        <v>8.8100255872075952E-4</v>
      </c>
      <c r="AJ24" s="5">
        <f t="shared" si="137"/>
        <v>5.1583958388184536E-4</v>
      </c>
      <c r="AK24" s="5">
        <f t="shared" si="138"/>
        <v>2.0135429699982279E-4</v>
      </c>
      <c r="AL24" s="5">
        <f t="shared" si="139"/>
        <v>1.5625566253738718E-6</v>
      </c>
      <c r="AM24" s="5">
        <f t="shared" si="140"/>
        <v>3.2308560723135287E-3</v>
      </c>
      <c r="AN24" s="5">
        <f t="shared" si="141"/>
        <v>1.828342233923123E-3</v>
      </c>
      <c r="AO24" s="5">
        <f t="shared" si="142"/>
        <v>5.173296565255663E-4</v>
      </c>
      <c r="AP24" s="5">
        <f t="shared" si="143"/>
        <v>9.7585659313026803E-5</v>
      </c>
      <c r="AQ24" s="5">
        <f t="shared" si="144"/>
        <v>1.3805937060783283E-5</v>
      </c>
      <c r="AR24" s="5">
        <f t="shared" si="145"/>
        <v>8.5149000382554998E-5</v>
      </c>
      <c r="AS24" s="5">
        <f t="shared" si="146"/>
        <v>9.9711912276554573E-5</v>
      </c>
      <c r="AT24" s="5">
        <f t="shared" si="147"/>
        <v>5.8382749093812572E-5</v>
      </c>
      <c r="AU24" s="5">
        <f t="shared" si="148"/>
        <v>2.2789289089133438E-5</v>
      </c>
      <c r="AV24" s="5">
        <f t="shared" si="149"/>
        <v>6.6717271614801878E-6</v>
      </c>
      <c r="AW24" s="5">
        <f t="shared" si="150"/>
        <v>2.8763427434983346E-8</v>
      </c>
      <c r="AX24" s="5">
        <f t="shared" si="151"/>
        <v>6.3057079514210852E-4</v>
      </c>
      <c r="AY24" s="5">
        <f t="shared" si="152"/>
        <v>3.5684016571225434E-4</v>
      </c>
      <c r="AZ24" s="5">
        <f t="shared" si="153"/>
        <v>1.0096796810646163E-4</v>
      </c>
      <c r="BA24" s="5">
        <f t="shared" si="154"/>
        <v>1.9045932536208248E-5</v>
      </c>
      <c r="BB24" s="5">
        <f t="shared" si="155"/>
        <v>2.6945244589203134E-6</v>
      </c>
      <c r="BC24" s="5">
        <f t="shared" si="156"/>
        <v>3.0496640879797026E-7</v>
      </c>
      <c r="BD24" s="5">
        <f t="shared" si="157"/>
        <v>8.0309733236472125E-6</v>
      </c>
      <c r="BE24" s="5">
        <f t="shared" si="158"/>
        <v>9.4044992183715923E-6</v>
      </c>
      <c r="BF24" s="5">
        <f t="shared" si="159"/>
        <v>5.5064686423454201E-6</v>
      </c>
      <c r="BG24" s="5">
        <f t="shared" si="160"/>
        <v>2.1494107026206687E-6</v>
      </c>
      <c r="BH24" s="5">
        <f t="shared" si="161"/>
        <v>6.2925533612579311E-7</v>
      </c>
      <c r="BI24" s="5">
        <f t="shared" si="162"/>
        <v>1.4737519546543891E-7</v>
      </c>
      <c r="BJ24" s="8">
        <f t="shared" si="163"/>
        <v>0.50755842883263746</v>
      </c>
      <c r="BK24" s="8">
        <f t="shared" si="164"/>
        <v>0.31390275830220549</v>
      </c>
      <c r="BL24" s="8">
        <f t="shared" si="165"/>
        <v>0.17335863818036187</v>
      </c>
      <c r="BM24" s="8">
        <f t="shared" si="166"/>
        <v>0.25233627201376124</v>
      </c>
      <c r="BN24" s="8">
        <f t="shared" si="167"/>
        <v>0.74744451484078811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1.28571428571429</v>
      </c>
      <c r="F25">
        <f>VLOOKUP(B25,home!$B$2:$E$405,3,FALSE)</f>
        <v>1.1000000000000001</v>
      </c>
      <c r="G25">
        <f>VLOOKUP(C25,away!$B$2:$E$405,4,FALSE)</f>
        <v>1.1000000000000001</v>
      </c>
      <c r="H25">
        <f>VLOOKUP(A25,away!$A$2:$E$405,3,FALSE)</f>
        <v>1.1234866830000001</v>
      </c>
      <c r="I25">
        <f>VLOOKUP(C25,away!$B$2:$E$405,3,FALSE)</f>
        <v>0.37</v>
      </c>
      <c r="J25">
        <f>VLOOKUP(B25,home!$B$2:$E$405,4,FALSE)</f>
        <v>0.99</v>
      </c>
      <c r="K25" s="3">
        <f t="shared" si="112"/>
        <v>1.5557142857142914</v>
      </c>
      <c r="L25" s="3">
        <f t="shared" si="113"/>
        <v>0.41153317198290001</v>
      </c>
      <c r="M25" s="5">
        <f t="shared" si="114"/>
        <v>0.13984124589293045</v>
      </c>
      <c r="N25" s="5">
        <f t="shared" si="115"/>
        <v>0.21755302396771689</v>
      </c>
      <c r="O25" s="5">
        <f t="shared" si="116"/>
        <v>5.754931149635837E-2</v>
      </c>
      <c r="P25" s="5">
        <f t="shared" si="117"/>
        <v>8.9530286027906414E-2</v>
      </c>
      <c r="Q25" s="5">
        <f t="shared" si="118"/>
        <v>0.16922517364346043</v>
      </c>
      <c r="R25" s="5">
        <f t="shared" si="119"/>
        <v>1.1841725352764164E-2</v>
      </c>
      <c r="S25" s="5">
        <f t="shared" si="120"/>
        <v>1.4329949767424017E-2</v>
      </c>
      <c r="T25" s="5">
        <f t="shared" si="121"/>
        <v>6.9641772488850326E-2</v>
      </c>
      <c r="U25" s="5">
        <f t="shared" si="122"/>
        <v>1.842234129880032E-2</v>
      </c>
      <c r="V25" s="5">
        <f t="shared" si="123"/>
        <v>1.019381730770545E-3</v>
      </c>
      <c r="W25" s="5">
        <f t="shared" si="124"/>
        <v>8.7755340046537678E-2</v>
      </c>
      <c r="X25" s="5">
        <f t="shared" si="125"/>
        <v>3.6114233447789669E-2</v>
      </c>
      <c r="Y25" s="5">
        <f t="shared" si="126"/>
        <v>7.4311025222499119E-3</v>
      </c>
      <c r="Z25" s="5">
        <f t="shared" si="127"/>
        <v>1.6244209320577874E-3</v>
      </c>
      <c r="AA25" s="5">
        <f t="shared" si="128"/>
        <v>2.5271348500156242E-3</v>
      </c>
      <c r="AB25" s="5">
        <f t="shared" si="129"/>
        <v>1.9657498940478754E-3</v>
      </c>
      <c r="AC25" s="5">
        <f t="shared" si="130"/>
        <v>4.0789797631212942E-5</v>
      </c>
      <c r="AD25" s="5">
        <f t="shared" si="131"/>
        <v>3.4130559039528524E-2</v>
      </c>
      <c r="AE25" s="5">
        <f t="shared" si="132"/>
        <v>1.4045857223086817E-2</v>
      </c>
      <c r="AF25" s="5">
        <f t="shared" si="133"/>
        <v>2.8901680881179225E-3</v>
      </c>
      <c r="AG25" s="5">
        <f t="shared" si="134"/>
        <v>3.9646668028897407E-4</v>
      </c>
      <c r="AH25" s="5">
        <f t="shared" si="135"/>
        <v>1.6712577470129003E-4</v>
      </c>
      <c r="AI25" s="5">
        <f t="shared" si="136"/>
        <v>2.59999955213865E-4</v>
      </c>
      <c r="AJ25" s="5">
        <f t="shared" si="137"/>
        <v>2.022428223056429E-4</v>
      </c>
      <c r="AK25" s="5">
        <f t="shared" si="138"/>
        <v>1.0487734928135523E-4</v>
      </c>
      <c r="AL25" s="5">
        <f t="shared" si="139"/>
        <v>1.0445908789282419E-6</v>
      </c>
      <c r="AM25" s="5">
        <f t="shared" si="140"/>
        <v>1.0619479655441912E-2</v>
      </c>
      <c r="AN25" s="5">
        <f t="shared" si="141"/>
        <v>4.3702681474118849E-3</v>
      </c>
      <c r="AO25" s="5">
        <f t="shared" si="142"/>
        <v>8.9925515656012235E-4</v>
      </c>
      <c r="AP25" s="5">
        <f t="shared" si="143"/>
        <v>1.2335777566705551E-4</v>
      </c>
      <c r="AQ25" s="5">
        <f t="shared" si="144"/>
        <v>1.2691454177254586E-5</v>
      </c>
      <c r="AR25" s="5">
        <f t="shared" si="145"/>
        <v>1.3755560036584285E-5</v>
      </c>
      <c r="AS25" s="5">
        <f t="shared" si="146"/>
        <v>2.1399721256914771E-5</v>
      </c>
      <c r="AT25" s="5">
        <f t="shared" si="147"/>
        <v>1.6645926034843053E-5</v>
      </c>
      <c r="AU25" s="5">
        <f t="shared" si="148"/>
        <v>8.6321016437829321E-6</v>
      </c>
      <c r="AV25" s="5">
        <f t="shared" si="149"/>
        <v>3.3572709607427307E-6</v>
      </c>
      <c r="AW25" s="5">
        <f t="shared" si="150"/>
        <v>1.8577121263356894E-8</v>
      </c>
      <c r="AX25" s="5">
        <f t="shared" si="151"/>
        <v>2.7534793678038786E-3</v>
      </c>
      <c r="AY25" s="5">
        <f t="shared" si="152"/>
        <v>1.1331480982218005E-3</v>
      </c>
      <c r="AZ25" s="5">
        <f t="shared" si="153"/>
        <v>2.3316401559380414E-4</v>
      </c>
      <c r="BA25" s="5">
        <f t="shared" si="154"/>
        <v>3.1984908976529527E-5</v>
      </c>
      <c r="BB25" s="5">
        <f t="shared" si="155"/>
        <v>3.2907127616738813E-6</v>
      </c>
      <c r="BC25" s="5">
        <f t="shared" si="156"/>
        <v>2.7084749217925242E-7</v>
      </c>
      <c r="BD25" s="5">
        <f t="shared" si="157"/>
        <v>9.434782090427904E-7</v>
      </c>
      <c r="BE25" s="5">
        <f t="shared" si="158"/>
        <v>1.4677825280680037E-6</v>
      </c>
      <c r="BF25" s="5">
        <f t="shared" si="159"/>
        <v>1.1417251236186157E-6</v>
      </c>
      <c r="BG25" s="5">
        <f t="shared" si="160"/>
        <v>5.9206602839079879E-7</v>
      </c>
      <c r="BH25" s="5">
        <f t="shared" si="161"/>
        <v>2.302713946134222E-7</v>
      </c>
      <c r="BI25" s="5">
        <f t="shared" si="162"/>
        <v>7.1647299638290749E-8</v>
      </c>
      <c r="BJ25" s="8">
        <f t="shared" si="163"/>
        <v>0.65936408728773543</v>
      </c>
      <c r="BK25" s="8">
        <f t="shared" si="164"/>
        <v>0.24589584590576338</v>
      </c>
      <c r="BL25" s="8">
        <f t="shared" si="165"/>
        <v>9.3108746344004789E-2</v>
      </c>
      <c r="BM25" s="8">
        <f t="shared" si="166"/>
        <v>0.31331920456732387</v>
      </c>
      <c r="BN25" s="8">
        <f t="shared" si="167"/>
        <v>0.68554076638113681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1.28571428571429</v>
      </c>
      <c r="F26">
        <f>VLOOKUP(B26,home!$B$2:$E$405,3,FALSE)</f>
        <v>1.1200000000000001</v>
      </c>
      <c r="G26">
        <f>VLOOKUP(C26,away!$B$2:$E$405,4,FALSE)</f>
        <v>0.83</v>
      </c>
      <c r="H26">
        <f>VLOOKUP(A26,away!$A$2:$E$405,3,FALSE)</f>
        <v>1.1234866830000001</v>
      </c>
      <c r="I26">
        <f>VLOOKUP(C26,away!$B$2:$E$405,3,FALSE)</f>
        <v>0.63</v>
      </c>
      <c r="J26">
        <f>VLOOKUP(B26,home!$B$2:$E$405,4,FALSE)</f>
        <v>1.06</v>
      </c>
      <c r="K26" s="3">
        <f t="shared" si="112"/>
        <v>1.195200000000004</v>
      </c>
      <c r="L26" s="3">
        <f t="shared" si="113"/>
        <v>0.75026440690740015</v>
      </c>
      <c r="M26" s="5">
        <f t="shared" si="114"/>
        <v>0.14292083450081464</v>
      </c>
      <c r="N26" s="5">
        <f t="shared" si="115"/>
        <v>0.17081898139537424</v>
      </c>
      <c r="O26" s="5">
        <f t="shared" si="116"/>
        <v>0.10722841513146439</v>
      </c>
      <c r="P26" s="5">
        <f t="shared" si="117"/>
        <v>0.12815940176512666</v>
      </c>
      <c r="Q26" s="5">
        <f t="shared" si="118"/>
        <v>0.102081423281876</v>
      </c>
      <c r="R26" s="5">
        <f t="shared" si="119"/>
        <v>4.0224831641114303E-2</v>
      </c>
      <c r="S26" s="5">
        <f t="shared" si="120"/>
        <v>2.8730647141410187E-2</v>
      </c>
      <c r="T26" s="5">
        <f t="shared" si="121"/>
        <v>7.6588058494839975E-2</v>
      </c>
      <c r="U26" s="5">
        <f t="shared" si="122"/>
        <v>4.8076718777459983E-2</v>
      </c>
      <c r="V26" s="5">
        <f t="shared" si="123"/>
        <v>2.8625812813154019E-3</v>
      </c>
      <c r="W26" s="5">
        <f t="shared" si="124"/>
        <v>4.0669239035499537E-2</v>
      </c>
      <c r="X26" s="5">
        <f t="shared" si="125"/>
        <v>3.051268250434435E-2</v>
      </c>
      <c r="Y26" s="5">
        <f t="shared" si="126"/>
        <v>1.1446289821137857E-2</v>
      </c>
      <c r="Z26" s="5">
        <f t="shared" si="127"/>
        <v>1.0059753151390216E-2</v>
      </c>
      <c r="AA26" s="5">
        <f t="shared" si="128"/>
        <v>1.2023416966541627E-2</v>
      </c>
      <c r="AB26" s="5">
        <f t="shared" si="129"/>
        <v>7.1851939792053022E-3</v>
      </c>
      <c r="AC26" s="5">
        <f t="shared" si="130"/>
        <v>1.6043265568959982E-4</v>
      </c>
      <c r="AD26" s="5">
        <f t="shared" si="131"/>
        <v>1.2151968623807302E-2</v>
      </c>
      <c r="AE26" s="5">
        <f t="shared" si="132"/>
        <v>9.11718953229812E-3</v>
      </c>
      <c r="AF26" s="5">
        <f t="shared" si="133"/>
        <v>3.4201513985560026E-3</v>
      </c>
      <c r="AG26" s="5">
        <f t="shared" si="134"/>
        <v>8.5533928685704484E-4</v>
      </c>
      <c r="AH26" s="5">
        <f t="shared" si="135"/>
        <v>1.8868686829406575E-3</v>
      </c>
      <c r="AI26" s="5">
        <f t="shared" si="136"/>
        <v>2.2551854498506813E-3</v>
      </c>
      <c r="AJ26" s="5">
        <f t="shared" si="137"/>
        <v>1.3476988248307721E-3</v>
      </c>
      <c r="AK26" s="5">
        <f t="shared" si="138"/>
        <v>5.3692321181258139E-4</v>
      </c>
      <c r="AL26" s="5">
        <f t="shared" si="139"/>
        <v>5.7545012939740261E-6</v>
      </c>
      <c r="AM26" s="5">
        <f t="shared" si="140"/>
        <v>2.904806579834903E-3</v>
      </c>
      <c r="AN26" s="5">
        <f t="shared" si="141"/>
        <v>2.1793729858005468E-3</v>
      </c>
      <c r="AO26" s="5">
        <f t="shared" si="142"/>
        <v>8.1755299031082849E-4</v>
      </c>
      <c r="AP26" s="5">
        <f t="shared" si="143"/>
        <v>2.044603031303084E-4</v>
      </c>
      <c r="AQ26" s="5">
        <f t="shared" si="144"/>
        <v>3.8349822016042022E-5</v>
      </c>
      <c r="AR26" s="5">
        <f t="shared" si="145"/>
        <v>2.8313008266372405E-4</v>
      </c>
      <c r="AS26" s="5">
        <f t="shared" si="146"/>
        <v>3.3839707479968407E-4</v>
      </c>
      <c r="AT26" s="5">
        <f t="shared" si="147"/>
        <v>2.0222609190029191E-4</v>
      </c>
      <c r="AU26" s="5">
        <f t="shared" si="148"/>
        <v>8.0566875013076577E-5</v>
      </c>
      <c r="AV26" s="5">
        <f t="shared" si="149"/>
        <v>2.4073382253907358E-5</v>
      </c>
      <c r="AW26" s="5">
        <f t="shared" si="150"/>
        <v>1.4333759701232724E-7</v>
      </c>
      <c r="AX26" s="5">
        <f t="shared" si="151"/>
        <v>5.7863747070311473E-4</v>
      </c>
      <c r="AY26" s="5">
        <f t="shared" si="152"/>
        <v>4.3413109877147053E-4</v>
      </c>
      <c r="AZ26" s="5">
        <f t="shared" si="153"/>
        <v>1.6285655566991762E-4</v>
      </c>
      <c r="BA26" s="5">
        <f t="shared" si="154"/>
        <v>4.0728492383557579E-5</v>
      </c>
      <c r="BB26" s="5">
        <f t="shared" si="155"/>
        <v>7.639284545595598E-6</v>
      </c>
      <c r="BC26" s="5">
        <f t="shared" si="156"/>
        <v>1.1462966577596301E-6</v>
      </c>
      <c r="BD26" s="5">
        <f t="shared" si="157"/>
        <v>3.540373725789033E-5</v>
      </c>
      <c r="BE26" s="5">
        <f t="shared" si="158"/>
        <v>4.2314546770630659E-5</v>
      </c>
      <c r="BF26" s="5">
        <f t="shared" si="159"/>
        <v>2.5287173150128974E-5</v>
      </c>
      <c r="BG26" s="5">
        <f t="shared" si="160"/>
        <v>1.0074409783011418E-5</v>
      </c>
      <c r="BH26" s="5">
        <f t="shared" si="161"/>
        <v>3.010233643163821E-6</v>
      </c>
      <c r="BI26" s="5">
        <f t="shared" si="162"/>
        <v>7.1956625006188119E-7</v>
      </c>
      <c r="BJ26" s="8">
        <f t="shared" si="163"/>
        <v>0.4650310052544146</v>
      </c>
      <c r="BK26" s="8">
        <f t="shared" si="164"/>
        <v>0.30327378294442198</v>
      </c>
      <c r="BL26" s="8">
        <f t="shared" si="165"/>
        <v>0.22181045583870587</v>
      </c>
      <c r="BM26" s="8">
        <f t="shared" si="166"/>
        <v>0.30830712171198799</v>
      </c>
      <c r="BN26" s="8">
        <f t="shared" si="167"/>
        <v>0.69143388771577019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1.28571428571429</v>
      </c>
      <c r="F27">
        <f>VLOOKUP(B27,home!$B$2:$E$405,3,FALSE)</f>
        <v>1.51</v>
      </c>
      <c r="G27">
        <f>VLOOKUP(C27,away!$B$2:$E$405,4,FALSE)</f>
        <v>1.02</v>
      </c>
      <c r="H27">
        <f>VLOOKUP(A27,away!$A$2:$E$405,3,FALSE)</f>
        <v>1.1234866830000001</v>
      </c>
      <c r="I27">
        <f>VLOOKUP(C27,away!$B$2:$E$405,3,FALSE)</f>
        <v>0.97</v>
      </c>
      <c r="J27">
        <f>VLOOKUP(B27,home!$B$2:$E$405,4,FALSE)</f>
        <v>0.89</v>
      </c>
      <c r="K27" s="3">
        <f t="shared" si="112"/>
        <v>1.9802571428571496</v>
      </c>
      <c r="L27" s="3">
        <f t="shared" si="113"/>
        <v>0.96990605343390002</v>
      </c>
      <c r="M27" s="5">
        <f t="shared" si="114"/>
        <v>5.2331164999491531E-2</v>
      </c>
      <c r="N27" s="5">
        <f t="shared" si="115"/>
        <v>0.10362916328427917</v>
      </c>
      <c r="O27" s="5">
        <f t="shared" si="116"/>
        <v>5.0756313716255073E-2</v>
      </c>
      <c r="P27" s="5">
        <f t="shared" si="117"/>
        <v>0.10051055278171243</v>
      </c>
      <c r="Q27" s="5">
        <f t="shared" si="118"/>
        <v>0.10260619540100185</v>
      </c>
      <c r="R27" s="5">
        <f t="shared" si="119"/>
        <v>2.4614427961692938E-2</v>
      </c>
      <c r="S27" s="5">
        <f t="shared" si="120"/>
        <v>4.8261734764473319E-2</v>
      </c>
      <c r="T27" s="5">
        <f t="shared" si="121"/>
        <v>9.9518370039253304E-2</v>
      </c>
      <c r="U27" s="5">
        <f t="shared" si="122"/>
        <v>4.8742896788485195E-2</v>
      </c>
      <c r="V27" s="5">
        <f t="shared" si="123"/>
        <v>1.029939412336529E-2</v>
      </c>
      <c r="W27" s="5">
        <f t="shared" si="124"/>
        <v>6.7728883781410135E-2</v>
      </c>
      <c r="X27" s="5">
        <f t="shared" si="125"/>
        <v>6.5690654371910781E-2</v>
      </c>
      <c r="Y27" s="5">
        <f t="shared" si="126"/>
        <v>3.1856881664675173E-2</v>
      </c>
      <c r="Z27" s="5">
        <f t="shared" si="127"/>
        <v>7.9578942272862125E-3</v>
      </c>
      <c r="AA27" s="5">
        <f t="shared" si="128"/>
        <v>1.5758676885685198E-2</v>
      </c>
      <c r="AB27" s="5">
        <f t="shared" si="129"/>
        <v>1.5603116232427989E-2</v>
      </c>
      <c r="AC27" s="5">
        <f t="shared" si="130"/>
        <v>1.2363543271325791E-3</v>
      </c>
      <c r="AD27" s="5">
        <f t="shared" si="131"/>
        <v>3.3530151471469781E-2</v>
      </c>
      <c r="AE27" s="5">
        <f t="shared" si="132"/>
        <v>3.2521096884734133E-2</v>
      </c>
      <c r="AF27" s="5">
        <f t="shared" si="133"/>
        <v>1.5771204366406989E-2</v>
      </c>
      <c r="AG27" s="5">
        <f t="shared" si="134"/>
        <v>5.0988621949737646E-3</v>
      </c>
      <c r="AH27" s="5">
        <f t="shared" si="135"/>
        <v>1.929602445907896E-3</v>
      </c>
      <c r="AI27" s="5">
        <f t="shared" si="136"/>
        <v>3.8211090263837381E-3</v>
      </c>
      <c r="AJ27" s="5">
        <f t="shared" si="137"/>
        <v>3.7833892215661633E-3</v>
      </c>
      <c r="AK27" s="5">
        <f t="shared" si="138"/>
        <v>2.4973611767383822E-3</v>
      </c>
      <c r="AL27" s="5">
        <f t="shared" si="139"/>
        <v>9.4984819738192389E-5</v>
      </c>
      <c r="AM27" s="5">
        <f t="shared" si="140"/>
        <v>1.3279664390492035E-2</v>
      </c>
      <c r="AN27" s="5">
        <f t="shared" si="141"/>
        <v>1.2880026879908827E-2</v>
      </c>
      <c r="AO27" s="5">
        <f t="shared" si="142"/>
        <v>6.2462080196074585E-3</v>
      </c>
      <c r="AP27" s="5">
        <f t="shared" si="143"/>
        <v>2.0194116564082156E-3</v>
      </c>
      <c r="AQ27" s="5">
        <f t="shared" si="144"/>
        <v>4.8965989748132681E-4</v>
      </c>
      <c r="AR27" s="5">
        <f t="shared" si="145"/>
        <v>3.7430661860138575E-4</v>
      </c>
      <c r="AS27" s="5">
        <f t="shared" si="146"/>
        <v>7.4122335510410102E-4</v>
      </c>
      <c r="AT27" s="5">
        <f t="shared" si="147"/>
        <v>7.3390642169871869E-4</v>
      </c>
      <c r="AU27" s="5">
        <f t="shared" si="148"/>
        <v>4.8444114458587317E-4</v>
      </c>
      <c r="AV27" s="5">
        <f t="shared" si="149"/>
        <v>2.3982950921501705E-4</v>
      </c>
      <c r="AW27" s="5">
        <f t="shared" si="150"/>
        <v>5.0676073860309666E-6</v>
      </c>
      <c r="AX27" s="5">
        <f t="shared" si="151"/>
        <v>4.3828583773362672E-3</v>
      </c>
      <c r="AY27" s="5">
        <f t="shared" si="152"/>
        <v>4.2509608715219256E-3</v>
      </c>
      <c r="AZ27" s="5">
        <f t="shared" si="153"/>
        <v>2.0615163410998812E-3</v>
      </c>
      <c r="BA27" s="5">
        <f t="shared" si="154"/>
        <v>6.6649239282855991E-4</v>
      </c>
      <c r="BB27" s="5">
        <f t="shared" si="155"/>
        <v>1.6160875159301625E-4</v>
      </c>
      <c r="BC27" s="5">
        <f t="shared" si="156"/>
        <v>3.1349061291592387E-5</v>
      </c>
      <c r="BD27" s="5">
        <f t="shared" si="157"/>
        <v>6.0507042536976317E-5</v>
      </c>
      <c r="BE27" s="5">
        <f t="shared" si="158"/>
        <v>1.1981950317700875E-4</v>
      </c>
      <c r="BF27" s="5">
        <f t="shared" si="159"/>
        <v>1.1863671350993326E-4</v>
      </c>
      <c r="BG27" s="5">
        <f t="shared" si="160"/>
        <v>7.8310399777714229E-5</v>
      </c>
      <c r="BH27" s="5">
        <f t="shared" si="161"/>
        <v>3.8768682129954374E-5</v>
      </c>
      <c r="BI27" s="5">
        <f t="shared" si="162"/>
        <v>1.535439194140009E-5</v>
      </c>
      <c r="BJ27" s="8">
        <f t="shared" si="163"/>
        <v>0.60442122009968413</v>
      </c>
      <c r="BK27" s="8">
        <f t="shared" si="164"/>
        <v>0.21698514668743527</v>
      </c>
      <c r="BL27" s="8">
        <f t="shared" si="165"/>
        <v>0.17051199723742064</v>
      </c>
      <c r="BM27" s="8">
        <f t="shared" si="166"/>
        <v>0.5611825468432573</v>
      </c>
      <c r="BN27" s="8">
        <f t="shared" si="167"/>
        <v>0.43444781814443301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1.28571428571429</v>
      </c>
      <c r="F28">
        <f>VLOOKUP(B28,home!$B$2:$E$405,3,FALSE)</f>
        <v>0.52</v>
      </c>
      <c r="G28">
        <f>VLOOKUP(C28,away!$B$2:$E$405,4,FALSE)</f>
        <v>1.07</v>
      </c>
      <c r="H28">
        <f>VLOOKUP(A28,away!$A$2:$E$405,3,FALSE)</f>
        <v>1.1234866830000001</v>
      </c>
      <c r="I28">
        <f>VLOOKUP(C28,away!$B$2:$E$405,3,FALSE)</f>
        <v>0.68</v>
      </c>
      <c r="J28">
        <f>VLOOKUP(B28,home!$B$2:$E$405,4,FALSE)</f>
        <v>1.19</v>
      </c>
      <c r="K28" s="3">
        <f t="shared" si="112"/>
        <v>0.71537142857143099</v>
      </c>
      <c r="L28" s="3">
        <f t="shared" si="113"/>
        <v>0.90912542388360007</v>
      </c>
      <c r="M28" s="5">
        <f t="shared" si="114"/>
        <v>0.19701077575915854</v>
      </c>
      <c r="N28" s="5">
        <f t="shared" si="115"/>
        <v>0.1409358800987951</v>
      </c>
      <c r="O28" s="5">
        <f t="shared" si="116"/>
        <v>0.17910750502168191</v>
      </c>
      <c r="P28" s="5">
        <f t="shared" si="117"/>
        <v>0.12812839173522533</v>
      </c>
      <c r="Q28" s="5">
        <f t="shared" si="118"/>
        <v>5.0410750941623478E-2</v>
      </c>
      <c r="R28" s="5">
        <f t="shared" si="119"/>
        <v>8.1415593211785278E-2</v>
      </c>
      <c r="S28" s="5">
        <f t="shared" si="120"/>
        <v>2.0832470591259238E-2</v>
      </c>
      <c r="T28" s="5">
        <f t="shared" si="121"/>
        <v>4.5829695318094034E-2</v>
      </c>
      <c r="U28" s="5">
        <f t="shared" si="122"/>
        <v>5.8242389223905337E-2</v>
      </c>
      <c r="V28" s="5">
        <f t="shared" si="123"/>
        <v>1.5054060663793353E-3</v>
      </c>
      <c r="W28" s="5">
        <f t="shared" si="124"/>
        <v>1.2020803638822601E-2</v>
      </c>
      <c r="X28" s="5">
        <f t="shared" si="125"/>
        <v>1.0928418203566119E-2</v>
      </c>
      <c r="Y28" s="5">
        <f t="shared" si="126"/>
        <v>4.9676514158471493E-3</v>
      </c>
      <c r="Z28" s="5">
        <f t="shared" si="127"/>
        <v>2.467232856313302E-2</v>
      </c>
      <c r="AA28" s="5">
        <f t="shared" si="128"/>
        <v>1.7649878930392188E-2</v>
      </c>
      <c r="AB28" s="5">
        <f t="shared" si="129"/>
        <v>6.3131095522737301E-3</v>
      </c>
      <c r="AC28" s="5">
        <f t="shared" si="130"/>
        <v>6.1191214493970793E-5</v>
      </c>
      <c r="AD28" s="5">
        <f t="shared" si="131"/>
        <v>2.1498348679202944E-3</v>
      </c>
      <c r="AE28" s="5">
        <f t="shared" si="132"/>
        <v>1.9544695355777813E-3</v>
      </c>
      <c r="AF28" s="5">
        <f t="shared" si="133"/>
        <v>8.8842897249986658E-4</v>
      </c>
      <c r="AG28" s="5">
        <f t="shared" si="134"/>
        <v>2.6923112207147086E-4</v>
      </c>
      <c r="AH28" s="5">
        <f t="shared" si="135"/>
        <v>5.6075602907884386E-3</v>
      </c>
      <c r="AI28" s="5">
        <f t="shared" si="136"/>
        <v>4.0114884160217541E-3</v>
      </c>
      <c r="AJ28" s="5">
        <f t="shared" si="137"/>
        <v>1.4348520994336145E-3</v>
      </c>
      <c r="AK28" s="5">
        <f t="shared" si="138"/>
        <v>3.4215073205351399E-4</v>
      </c>
      <c r="AL28" s="5">
        <f t="shared" si="139"/>
        <v>1.5918584902223478E-6</v>
      </c>
      <c r="AM28" s="5">
        <f t="shared" si="140"/>
        <v>3.0758608813136304E-4</v>
      </c>
      <c r="AN28" s="5">
        <f t="shared" si="141"/>
        <v>2.7963433275312379E-4</v>
      </c>
      <c r="AO28" s="5">
        <f t="shared" si="142"/>
        <v>1.2711134064829566E-4</v>
      </c>
      <c r="AP28" s="5">
        <f t="shared" si="143"/>
        <v>3.8520050482431499E-5</v>
      </c>
      <c r="AQ28" s="5">
        <f t="shared" si="144"/>
        <v>8.7548893057145497E-6</v>
      </c>
      <c r="AR28" s="5">
        <f t="shared" si="145"/>
        <v>1.0195951252631769E-3</v>
      </c>
      <c r="AS28" s="5">
        <f t="shared" si="146"/>
        <v>7.2938922132398593E-4</v>
      </c>
      <c r="AT28" s="5">
        <f t="shared" si="147"/>
        <v>2.608921046215717E-4</v>
      </c>
      <c r="AU28" s="5">
        <f t="shared" si="148"/>
        <v>6.2211585862047004E-5</v>
      </c>
      <c r="AV28" s="5">
        <f t="shared" si="149"/>
        <v>1.1126097762956699E-5</v>
      </c>
      <c r="AW28" s="5">
        <f t="shared" si="150"/>
        <v>2.8757912047690999E-8</v>
      </c>
      <c r="AX28" s="5">
        <f t="shared" si="151"/>
        <v>3.6673049879205197E-5</v>
      </c>
      <c r="AY28" s="5">
        <f t="shared" si="152"/>
        <v>3.3340402016536837E-5</v>
      </c>
      <c r="AZ28" s="5">
        <f t="shared" si="153"/>
        <v>1.5155303557866841E-5</v>
      </c>
      <c r="BA28" s="5">
        <f t="shared" si="154"/>
        <v>4.5926905903767756E-6</v>
      </c>
      <c r="BB28" s="5">
        <f t="shared" si="155"/>
        <v>1.0438329449356266E-6</v>
      </c>
      <c r="BC28" s="5">
        <f t="shared" si="156"/>
        <v>1.8979501370565365E-7</v>
      </c>
      <c r="BD28" s="5">
        <f t="shared" si="157"/>
        <v>1.5448997507408959E-4</v>
      </c>
      <c r="BE28" s="5">
        <f t="shared" si="158"/>
        <v>1.1051771416871623E-4</v>
      </c>
      <c r="BF28" s="5">
        <f t="shared" si="159"/>
        <v>3.9530607533661802E-5</v>
      </c>
      <c r="BG28" s="5">
        <f t="shared" si="160"/>
        <v>9.4263557278840738E-6</v>
      </c>
      <c r="BH28" s="5">
        <f t="shared" si="161"/>
        <v>1.68583639081973E-6</v>
      </c>
      <c r="BI28" s="5">
        <f t="shared" si="162"/>
        <v>2.4119983744768318E-7</v>
      </c>
      <c r="BJ28" s="8">
        <f t="shared" si="163"/>
        <v>0.27120776589014145</v>
      </c>
      <c r="BK28" s="8">
        <f t="shared" si="164"/>
        <v>0.34757316762702323</v>
      </c>
      <c r="BL28" s="8">
        <f t="shared" si="165"/>
        <v>0.35652363330190207</v>
      </c>
      <c r="BM28" s="8">
        <f t="shared" si="166"/>
        <v>0.22293468696982563</v>
      </c>
      <c r="BN28" s="8">
        <f t="shared" si="167"/>
        <v>0.77700889676826967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1.28571428571429</v>
      </c>
      <c r="F29">
        <f>VLOOKUP(B29,home!$B$2:$E$405,3,FALSE)</f>
        <v>0.99</v>
      </c>
      <c r="G29">
        <f>VLOOKUP(C29,away!$B$2:$E$405,4,FALSE)</f>
        <v>1.05</v>
      </c>
      <c r="H29">
        <f>VLOOKUP(A29,away!$A$2:$E$405,3,FALSE)</f>
        <v>1.1234866830000001</v>
      </c>
      <c r="I29">
        <f>VLOOKUP(C29,away!$B$2:$E$405,3,FALSE)</f>
        <v>1.1000000000000001</v>
      </c>
      <c r="J29">
        <f>VLOOKUP(B29,home!$B$2:$E$405,4,FALSE)</f>
        <v>1.63</v>
      </c>
      <c r="K29" s="3">
        <f t="shared" si="112"/>
        <v>1.3365000000000045</v>
      </c>
      <c r="L29" s="3">
        <f t="shared" si="113"/>
        <v>2.0144116226190003</v>
      </c>
      <c r="M29" s="5">
        <f t="shared" si="114"/>
        <v>3.5052384984172465E-2</v>
      </c>
      <c r="N29" s="5">
        <f t="shared" si="115"/>
        <v>4.6847512531346655E-2</v>
      </c>
      <c r="O29" s="5">
        <f t="shared" si="116"/>
        <v>7.0609931712632745E-2</v>
      </c>
      <c r="P29" s="5">
        <f t="shared" si="117"/>
        <v>9.4370173733933971E-2</v>
      </c>
      <c r="Q29" s="5">
        <f t="shared" si="118"/>
        <v>3.1305850249072509E-2</v>
      </c>
      <c r="R29" s="5">
        <f t="shared" si="119"/>
        <v>7.1118733557130678E-2</v>
      </c>
      <c r="S29" s="5">
        <f t="shared" si="120"/>
        <v>6.3517287729452448E-2</v>
      </c>
      <c r="T29" s="5">
        <f t="shared" si="121"/>
        <v>6.3062868597701591E-2</v>
      </c>
      <c r="U29" s="5">
        <f t="shared" si="122"/>
        <v>9.5050187399105465E-2</v>
      </c>
      <c r="V29" s="5">
        <f t="shared" si="123"/>
        <v>1.9000569451957539E-2</v>
      </c>
      <c r="W29" s="5">
        <f t="shared" si="124"/>
        <v>1.3946756285961854E-2</v>
      </c>
      <c r="X29" s="5">
        <f t="shared" si="125"/>
        <v>2.8094507960276165E-2</v>
      </c>
      <c r="Y29" s="5">
        <f t="shared" si="126"/>
        <v>2.8296951683471169E-2</v>
      </c>
      <c r="Z29" s="5">
        <f t="shared" si="127"/>
        <v>4.7754134487809324E-2</v>
      </c>
      <c r="AA29" s="5">
        <f t="shared" si="128"/>
        <v>6.3823400742957379E-2</v>
      </c>
      <c r="AB29" s="5">
        <f t="shared" si="129"/>
        <v>4.2649987546481409E-2</v>
      </c>
      <c r="AC29" s="5">
        <f t="shared" si="130"/>
        <v>3.1971559157717815E-3</v>
      </c>
      <c r="AD29" s="5">
        <f t="shared" si="131"/>
        <v>4.6599599440470211E-3</v>
      </c>
      <c r="AE29" s="5">
        <f t="shared" si="132"/>
        <v>9.3870774722273065E-3</v>
      </c>
      <c r="AF29" s="5">
        <f t="shared" si="133"/>
        <v>9.4547189812398368E-3</v>
      </c>
      <c r="AG29" s="5">
        <f t="shared" si="134"/>
        <v>6.3485652681353347E-3</v>
      </c>
      <c r="AH29" s="5">
        <f t="shared" si="135"/>
        <v>2.4049120885088478E-2</v>
      </c>
      <c r="AI29" s="5">
        <f t="shared" si="136"/>
        <v>3.2141650062920864E-2</v>
      </c>
      <c r="AJ29" s="5">
        <f t="shared" si="137"/>
        <v>2.1478657654546939E-2</v>
      </c>
      <c r="AK29" s="5">
        <f t="shared" si="138"/>
        <v>9.5687419851006959E-3</v>
      </c>
      <c r="AL29" s="5">
        <f t="shared" si="139"/>
        <v>3.443031444075422E-4</v>
      </c>
      <c r="AM29" s="5">
        <f t="shared" si="140"/>
        <v>1.2456072930437717E-3</v>
      </c>
      <c r="AN29" s="5">
        <f t="shared" si="141"/>
        <v>2.5091658083263653E-3</v>
      </c>
      <c r="AO29" s="5">
        <f t="shared" si="142"/>
        <v>2.5272463836854145E-3</v>
      </c>
      <c r="AP29" s="5">
        <f t="shared" si="143"/>
        <v>1.6969714961725792E-3</v>
      </c>
      <c r="AQ29" s="5">
        <f t="shared" si="144"/>
        <v>8.5459977628579925E-4</v>
      </c>
      <c r="AR29" s="5">
        <f t="shared" si="145"/>
        <v>9.6889657249383115E-3</v>
      </c>
      <c r="AS29" s="5">
        <f t="shared" si="146"/>
        <v>1.2949302691380097E-2</v>
      </c>
      <c r="AT29" s="5">
        <f t="shared" si="147"/>
        <v>8.6533715235147784E-3</v>
      </c>
      <c r="AU29" s="5">
        <f t="shared" si="148"/>
        <v>3.8550770137258483E-3</v>
      </c>
      <c r="AV29" s="5">
        <f t="shared" si="149"/>
        <v>1.2880776072111536E-3</v>
      </c>
      <c r="AW29" s="5">
        <f t="shared" si="150"/>
        <v>2.5748721496531334E-5</v>
      </c>
      <c r="AX29" s="5">
        <f t="shared" si="151"/>
        <v>2.7745902452550134E-4</v>
      </c>
      <c r="AY29" s="5">
        <f t="shared" si="152"/>
        <v>5.5891668380470027E-4</v>
      </c>
      <c r="AZ29" s="5">
        <f t="shared" si="153"/>
        <v>5.6294413196592854E-4</v>
      </c>
      <c r="BA29" s="5">
        <f t="shared" si="154"/>
        <v>3.7800040077244363E-4</v>
      </c>
      <c r="BB29" s="5">
        <f t="shared" si="155"/>
        <v>1.9036210016766262E-4</v>
      </c>
      <c r="BC29" s="5">
        <f t="shared" si="156"/>
        <v>7.6693525416780361E-5</v>
      </c>
      <c r="BD29" s="5">
        <f t="shared" si="157"/>
        <v>3.2529275279121425E-3</v>
      </c>
      <c r="BE29" s="5">
        <f t="shared" si="158"/>
        <v>4.3475376410545934E-3</v>
      </c>
      <c r="BF29" s="5">
        <f t="shared" si="159"/>
        <v>2.9052420286347419E-3</v>
      </c>
      <c r="BG29" s="5">
        <f t="shared" si="160"/>
        <v>1.2942853237567823E-3</v>
      </c>
      <c r="BH29" s="5">
        <f t="shared" si="161"/>
        <v>4.3245308380023635E-4</v>
      </c>
      <c r="BI29" s="5">
        <f t="shared" si="162"/>
        <v>1.1559470929980347E-4</v>
      </c>
      <c r="BJ29" s="8">
        <f t="shared" si="163"/>
        <v>0.25228273559764641</v>
      </c>
      <c r="BK29" s="8">
        <f t="shared" si="164"/>
        <v>0.21604079164350043</v>
      </c>
      <c r="BL29" s="8">
        <f t="shared" si="165"/>
        <v>0.47927324642119318</v>
      </c>
      <c r="BM29" s="8">
        <f t="shared" si="166"/>
        <v>0.64551315341955195</v>
      </c>
      <c r="BN29" s="8">
        <f t="shared" si="167"/>
        <v>0.34930458676828902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1.28571428571429</v>
      </c>
      <c r="F30">
        <f>VLOOKUP(B30,home!$B$2:$E$405,3,FALSE)</f>
        <v>1.21</v>
      </c>
      <c r="G30">
        <f>VLOOKUP(C30,away!$B$2:$E$405,4,FALSE)</f>
        <v>1.37</v>
      </c>
      <c r="H30">
        <f>VLOOKUP(A30,away!$A$2:$E$405,3,FALSE)</f>
        <v>1.1234866830000001</v>
      </c>
      <c r="I30">
        <f>VLOOKUP(C30,away!$B$2:$E$405,3,FALSE)</f>
        <v>1.01</v>
      </c>
      <c r="J30">
        <f>VLOOKUP(B30,home!$B$2:$E$405,4,FALSE)</f>
        <v>0.59</v>
      </c>
      <c r="K30" s="3">
        <f t="shared" si="112"/>
        <v>2.1313285714285786</v>
      </c>
      <c r="L30" s="3">
        <f t="shared" si="113"/>
        <v>0.66948571439969995</v>
      </c>
      <c r="M30" s="5">
        <f t="shared" si="114"/>
        <v>6.0760566007937465E-2</v>
      </c>
      <c r="N30" s="5">
        <f t="shared" si="115"/>
        <v>0.1295007303488892</v>
      </c>
      <c r="O30" s="5">
        <f t="shared" si="116"/>
        <v>4.0678330941154139E-2</v>
      </c>
      <c r="P30" s="5">
        <f t="shared" si="117"/>
        <v>8.6698888972908991E-2</v>
      </c>
      <c r="Q30" s="5">
        <f t="shared" si="118"/>
        <v>0.13800430330672783</v>
      </c>
      <c r="R30" s="5">
        <f t="shared" si="119"/>
        <v>1.3616780725362994E-2</v>
      </c>
      <c r="S30" s="5">
        <f t="shared" si="120"/>
        <v>3.0927531798152007E-2</v>
      </c>
      <c r="T30" s="5">
        <f t="shared" si="121"/>
        <v>9.2391909589537552E-2</v>
      </c>
      <c r="U30" s="5">
        <f t="shared" si="122"/>
        <v>2.9021833810844114E-2</v>
      </c>
      <c r="V30" s="5">
        <f t="shared" si="123"/>
        <v>4.9033678360545212E-3</v>
      </c>
      <c r="W30" s="5">
        <f t="shared" si="124"/>
        <v>9.8044171539241484E-2</v>
      </c>
      <c r="X30" s="5">
        <f t="shared" si="125"/>
        <v>6.5639172225675821E-2</v>
      </c>
      <c r="Y30" s="5">
        <f t="shared" si="126"/>
        <v>2.197224405505575E-2</v>
      </c>
      <c r="Z30" s="5">
        <f t="shared" si="127"/>
        <v>3.0387467239145704E-3</v>
      </c>
      <c r="AA30" s="5">
        <f t="shared" si="128"/>
        <v>6.4765677140141142E-3</v>
      </c>
      <c r="AB30" s="5">
        <f t="shared" si="129"/>
        <v>6.9018469068350789E-3</v>
      </c>
      <c r="AC30" s="5">
        <f t="shared" si="130"/>
        <v>4.3728664364718156E-4</v>
      </c>
      <c r="AD30" s="5">
        <f t="shared" si="131"/>
        <v>5.2241086015907531E-2</v>
      </c>
      <c r="AE30" s="5">
        <f t="shared" si="132"/>
        <v>3.4974660792376031E-2</v>
      </c>
      <c r="AF30" s="5">
        <f t="shared" si="133"/>
        <v>1.1707517883235517E-2</v>
      </c>
      <c r="AG30" s="5">
        <f t="shared" si="134"/>
        <v>2.6126719913017317E-3</v>
      </c>
      <c r="AH30" s="5">
        <f t="shared" si="135"/>
        <v>5.0859938033492348E-4</v>
      </c>
      <c r="AI30" s="5">
        <f t="shared" si="136"/>
        <v>1.0839923907186926E-3</v>
      </c>
      <c r="AJ30" s="5">
        <f t="shared" si="137"/>
        <v>1.1551719767749606E-3</v>
      </c>
      <c r="AK30" s="5">
        <f t="shared" si="138"/>
        <v>8.2068367967136791E-4</v>
      </c>
      <c r="AL30" s="5">
        <f t="shared" si="139"/>
        <v>2.4958468070853931E-5</v>
      </c>
      <c r="AM30" s="5">
        <f t="shared" si="140"/>
        <v>2.2268583845632323E-2</v>
      </c>
      <c r="AN30" s="5">
        <f t="shared" si="141"/>
        <v>1.4908498764562773E-2</v>
      </c>
      <c r="AO30" s="5">
        <f t="shared" si="142"/>
        <v>4.9905134730101747E-3</v>
      </c>
      <c r="AP30" s="5">
        <f t="shared" si="143"/>
        <v>1.113692492566515E-3</v>
      </c>
      <c r="AQ30" s="5">
        <f t="shared" si="144"/>
        <v>1.8640030350186896E-4</v>
      </c>
      <c r="AR30" s="5">
        <f t="shared" si="145"/>
        <v>6.8100003897354202E-5</v>
      </c>
      <c r="AS30" s="5">
        <f t="shared" si="146"/>
        <v>1.4514348402082855E-4</v>
      </c>
      <c r="AT30" s="5">
        <f t="shared" si="147"/>
        <v>1.5467422722513965E-4</v>
      </c>
      <c r="AU30" s="5">
        <f t="shared" si="148"/>
        <v>1.0988719991619207E-4</v>
      </c>
      <c r="AV30" s="5">
        <f t="shared" si="149"/>
        <v>5.8551432203916085E-5</v>
      </c>
      <c r="AW30" s="5">
        <f t="shared" si="150"/>
        <v>9.8925247554940259E-7</v>
      </c>
      <c r="AX30" s="5">
        <f t="shared" si="151"/>
        <v>7.9102781659081862E-3</v>
      </c>
      <c r="AY30" s="5">
        <f t="shared" si="152"/>
        <v>5.2958182290033899E-3</v>
      </c>
      <c r="AZ30" s="5">
        <f t="shared" si="153"/>
        <v>1.7727373251876437E-3</v>
      </c>
      <c r="BA30" s="5">
        <f t="shared" si="154"/>
        <v>3.9560743819875432E-4</v>
      </c>
      <c r="BB30" s="5">
        <f t="shared" si="155"/>
        <v>6.621338209608204E-5</v>
      </c>
      <c r="BC30" s="5">
        <f t="shared" si="156"/>
        <v>8.8657826830831607E-6</v>
      </c>
      <c r="BD30" s="5">
        <f t="shared" si="157"/>
        <v>7.5986632933070854E-6</v>
      </c>
      <c r="BE30" s="5">
        <f t="shared" si="158"/>
        <v>1.6195248181690968E-5</v>
      </c>
      <c r="BF30" s="5">
        <f t="shared" si="159"/>
        <v>1.725869758550735E-5</v>
      </c>
      <c r="BG30" s="5">
        <f t="shared" si="160"/>
        <v>1.2261318423212412E-5</v>
      </c>
      <c r="BH30" s="5">
        <f t="shared" si="161"/>
        <v>6.5332245696940572E-6</v>
      </c>
      <c r="BI30" s="5">
        <f t="shared" si="162"/>
        <v>2.784889637789623E-6</v>
      </c>
      <c r="BJ30" s="8">
        <f t="shared" si="163"/>
        <v>0.70600567695029948</v>
      </c>
      <c r="BK30" s="8">
        <f t="shared" si="164"/>
        <v>0.18904841795577437</v>
      </c>
      <c r="BL30" s="8">
        <f t="shared" si="165"/>
        <v>0.10086279591466504</v>
      </c>
      <c r="BM30" s="8">
        <f t="shared" si="166"/>
        <v>0.52440120826514514</v>
      </c>
      <c r="BN30" s="8">
        <f t="shared" si="167"/>
        <v>0.46925960030298064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1.28571428571429</v>
      </c>
      <c r="F31">
        <f>VLOOKUP(B31,home!$B$2:$E$405,3,FALSE)</f>
        <v>0.78</v>
      </c>
      <c r="G31">
        <f>VLOOKUP(C31,away!$B$2:$E$405,4,FALSE)</f>
        <v>0.78</v>
      </c>
      <c r="H31">
        <f>VLOOKUP(A31,away!$A$2:$E$405,3,FALSE)</f>
        <v>1.1234866830000001</v>
      </c>
      <c r="I31">
        <f>VLOOKUP(C31,away!$B$2:$E$405,3,FALSE)</f>
        <v>1.05</v>
      </c>
      <c r="J31">
        <f>VLOOKUP(B31,home!$B$2:$E$405,4,FALSE)</f>
        <v>0.63</v>
      </c>
      <c r="K31" s="3">
        <f t="shared" si="112"/>
        <v>0.78222857142857405</v>
      </c>
      <c r="L31" s="3">
        <f t="shared" si="113"/>
        <v>0.74318644080450014</v>
      </c>
      <c r="M31" s="5">
        <f t="shared" si="114"/>
        <v>0.21753076020286502</v>
      </c>
      <c r="N31" s="5">
        <f t="shared" si="115"/>
        <v>0.17015877579525884</v>
      </c>
      <c r="O31" s="5">
        <f t="shared" si="116"/>
        <v>0.16166591144066447</v>
      </c>
      <c r="P31" s="5">
        <f t="shared" si="117"/>
        <v>0.12645969495492934</v>
      </c>
      <c r="Q31" s="5">
        <f t="shared" si="118"/>
        <v>6.6551528053180167E-2</v>
      </c>
      <c r="R31" s="5">
        <f t="shared" si="119"/>
        <v>6.0073956661501463E-2</v>
      </c>
      <c r="S31" s="5">
        <f t="shared" si="120"/>
        <v>1.8379072496666555E-2</v>
      </c>
      <c r="T31" s="5">
        <f t="shared" si="121"/>
        <v>4.9460193263943818E-2</v>
      </c>
      <c r="U31" s="5">
        <f t="shared" si="122"/>
        <v>4.699156529938836E-2</v>
      </c>
      <c r="V31" s="5">
        <f t="shared" si="123"/>
        <v>1.1871689621762351E-3</v>
      </c>
      <c r="W31" s="5">
        <f t="shared" si="124"/>
        <v>1.7352835571809264E-2</v>
      </c>
      <c r="X31" s="5">
        <f t="shared" si="125"/>
        <v>1.2896392106478652E-2</v>
      </c>
      <c r="Y31" s="5">
        <f t="shared" si="126"/>
        <v>4.7922118744165585E-3</v>
      </c>
      <c r="Z31" s="5">
        <f t="shared" si="127"/>
        <v>1.4882050012101692E-2</v>
      </c>
      <c r="AA31" s="5">
        <f t="shared" si="128"/>
        <v>1.16411647208949E-2</v>
      </c>
      <c r="AB31" s="5">
        <f t="shared" si="129"/>
        <v>4.5530258246951659E-3</v>
      </c>
      <c r="AC31" s="5">
        <f t="shared" si="130"/>
        <v>4.31344240340881E-5</v>
      </c>
      <c r="AD31" s="5">
        <f t="shared" si="131"/>
        <v>3.3934709448928254E-3</v>
      </c>
      <c r="AE31" s="5">
        <f t="shared" si="132"/>
        <v>2.521981593508383E-3</v>
      </c>
      <c r="AF31" s="5">
        <f t="shared" si="133"/>
        <v>9.3715126212697822E-4</v>
      </c>
      <c r="AG31" s="5">
        <f t="shared" si="134"/>
        <v>2.3215937033186477E-4</v>
      </c>
      <c r="AH31" s="5">
        <f t="shared" si="135"/>
        <v>2.7650344450921055E-3</v>
      </c>
      <c r="AI31" s="5">
        <f t="shared" si="136"/>
        <v>2.1628889439351978E-3</v>
      </c>
      <c r="AJ31" s="5">
        <f t="shared" si="137"/>
        <v>8.4593676438654336E-4</v>
      </c>
      <c r="AK31" s="5">
        <f t="shared" si="138"/>
        <v>2.2057196890833204E-4</v>
      </c>
      <c r="AL31" s="5">
        <f t="shared" si="139"/>
        <v>1.0030335204676975E-6</v>
      </c>
      <c r="AM31" s="5">
        <f t="shared" si="140"/>
        <v>5.3089398588157771E-4</v>
      </c>
      <c r="AN31" s="5">
        <f t="shared" si="141"/>
        <v>3.9455321181184428E-4</v>
      </c>
      <c r="AO31" s="5">
        <f t="shared" si="142"/>
        <v>1.4661329859721428E-4</v>
      </c>
      <c r="AP31" s="5">
        <f t="shared" si="143"/>
        <v>3.6320338519690379E-5</v>
      </c>
      <c r="AQ31" s="5">
        <f t="shared" si="144"/>
        <v>6.7481957783158177E-6</v>
      </c>
      <c r="AR31" s="5">
        <f t="shared" si="145"/>
        <v>4.1098722158996971E-4</v>
      </c>
      <c r="AS31" s="5">
        <f t="shared" si="146"/>
        <v>3.2148594721972083E-4</v>
      </c>
      <c r="AT31" s="5">
        <f t="shared" si="147"/>
        <v>1.2573774661402208E-4</v>
      </c>
      <c r="AU31" s="5">
        <f t="shared" si="148"/>
        <v>3.2785219302844844E-5</v>
      </c>
      <c r="AV31" s="5">
        <f t="shared" si="149"/>
        <v>6.4113838148092071E-6</v>
      </c>
      <c r="AW31" s="5">
        <f t="shared" si="150"/>
        <v>1.6197366103996585E-8</v>
      </c>
      <c r="AX31" s="5">
        <f t="shared" si="151"/>
        <v>6.9213407359361334E-5</v>
      </c>
      <c r="AY31" s="5">
        <f t="shared" si="152"/>
        <v>5.1438465871355752E-5</v>
      </c>
      <c r="AZ31" s="5">
        <f t="shared" si="153"/>
        <v>1.9114185185688314E-5</v>
      </c>
      <c r="BA31" s="5">
        <f t="shared" si="154"/>
        <v>4.7351344190099351E-6</v>
      </c>
      <c r="BB31" s="5">
        <f t="shared" si="155"/>
        <v>8.7977192389871925E-7</v>
      </c>
      <c r="BC31" s="5">
        <f t="shared" si="156"/>
        <v>1.3076691296840339E-7</v>
      </c>
      <c r="BD31" s="5">
        <f t="shared" si="157"/>
        <v>5.0906688404929981E-5</v>
      </c>
      <c r="BE31" s="5">
        <f t="shared" si="158"/>
        <v>3.9820666147147936E-5</v>
      </c>
      <c r="BF31" s="5">
        <f t="shared" si="159"/>
        <v>1.5574431396808853E-5</v>
      </c>
      <c r="BG31" s="5">
        <f t="shared" si="160"/>
        <v>4.0609217407793745E-6</v>
      </c>
      <c r="BH31" s="5">
        <f t="shared" si="161"/>
        <v>7.9414225299327182E-7</v>
      </c>
      <c r="BI31" s="5">
        <f t="shared" si="162"/>
        <v>1.2424015201399926E-7</v>
      </c>
      <c r="BJ31" s="8">
        <f t="shared" si="163"/>
        <v>0.32955734059820835</v>
      </c>
      <c r="BK31" s="8">
        <f t="shared" si="164"/>
        <v>0.36365227254006305</v>
      </c>
      <c r="BL31" s="8">
        <f t="shared" si="165"/>
        <v>0.29192874467810254</v>
      </c>
      <c r="BM31" s="8">
        <f t="shared" si="166"/>
        <v>0.19752835845157102</v>
      </c>
      <c r="BN31" s="8">
        <f t="shared" si="167"/>
        <v>0.80244062710839936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1.28571428571429</v>
      </c>
      <c r="F32">
        <f>VLOOKUP(B32,home!$B$2:$E$405,3,FALSE)</f>
        <v>1.1399999999999999</v>
      </c>
      <c r="G32">
        <f>VLOOKUP(C32,away!$B$2:$E$405,4,FALSE)</f>
        <v>0.86</v>
      </c>
      <c r="H32">
        <f>VLOOKUP(A32,away!$A$2:$E$405,3,FALSE)</f>
        <v>1.1234866830000001</v>
      </c>
      <c r="I32">
        <f>VLOOKUP(C32,away!$B$2:$E$405,3,FALSE)</f>
        <v>1.1100000000000001</v>
      </c>
      <c r="J32">
        <f>VLOOKUP(B32,home!$B$2:$E$405,4,FALSE)</f>
        <v>0.99</v>
      </c>
      <c r="K32" s="3">
        <f t="shared" si="112"/>
        <v>1.2605142857142897</v>
      </c>
      <c r="L32" s="3">
        <f t="shared" si="113"/>
        <v>1.2345995159487002</v>
      </c>
      <c r="M32" s="5">
        <f t="shared" si="114"/>
        <v>8.2487063692563867E-2</v>
      </c>
      <c r="N32" s="5">
        <f t="shared" si="115"/>
        <v>0.10397612217110128</v>
      </c>
      <c r="O32" s="5">
        <f t="shared" si="116"/>
        <v>0.10183848890686896</v>
      </c>
      <c r="P32" s="5">
        <f t="shared" si="117"/>
        <v>0.12836887010266454</v>
      </c>
      <c r="Q32" s="5">
        <f t="shared" si="118"/>
        <v>6.5531693684923745E-2</v>
      </c>
      <c r="R32" s="5">
        <f t="shared" si="119"/>
        <v>6.2864874554683758E-2</v>
      </c>
      <c r="S32" s="5">
        <f t="shared" si="120"/>
        <v>4.9942882173778659E-2</v>
      </c>
      <c r="T32" s="5">
        <f t="shared" si="121"/>
        <v>8.0905397302705351E-2</v>
      </c>
      <c r="U32" s="5">
        <f t="shared" si="122"/>
        <v>7.9242072445815617E-2</v>
      </c>
      <c r="V32" s="5">
        <f t="shared" si="123"/>
        <v>8.6358475395652053E-3</v>
      </c>
      <c r="W32" s="5">
        <f t="shared" si="124"/>
        <v>2.7534545352299759E-2</v>
      </c>
      <c r="X32" s="5">
        <f t="shared" si="125"/>
        <v>3.3994136363816811E-2</v>
      </c>
      <c r="Y32" s="5">
        <f t="shared" si="126"/>
        <v>2.0984572149931175E-2</v>
      </c>
      <c r="Z32" s="5">
        <f t="shared" si="127"/>
        <v>2.5870981231796118E-2</v>
      </c>
      <c r="AA32" s="5">
        <f t="shared" si="128"/>
        <v>3.2610741428125284E-2</v>
      </c>
      <c r="AB32" s="5">
        <f t="shared" si="129"/>
        <v>2.0553152718943375E-2</v>
      </c>
      <c r="AC32" s="5">
        <f t="shared" si="130"/>
        <v>8.3996049002044734E-4</v>
      </c>
      <c r="AD32" s="5">
        <f t="shared" si="131"/>
        <v>8.6769219418054641E-3</v>
      </c>
      <c r="AE32" s="5">
        <f t="shared" si="132"/>
        <v>1.0712523629277682E-2</v>
      </c>
      <c r="AF32" s="5">
        <f t="shared" si="133"/>
        <v>6.6128382436476197E-3</v>
      </c>
      <c r="AG32" s="5">
        <f t="shared" si="134"/>
        <v>2.7214022982181359E-3</v>
      </c>
      <c r="AH32" s="5">
        <f t="shared" si="135"/>
        <v>7.9850752264733448E-3</v>
      </c>
      <c r="AI32" s="5">
        <f t="shared" si="136"/>
        <v>1.0065301395472919E-2</v>
      </c>
      <c r="AJ32" s="5">
        <f t="shared" si="137"/>
        <v>6.3437280995067976E-3</v>
      </c>
      <c r="AK32" s="5">
        <f t="shared" si="138"/>
        <v>2.6654532980384927E-3</v>
      </c>
      <c r="AL32" s="5">
        <f t="shared" si="139"/>
        <v>5.2286879521703935E-5</v>
      </c>
      <c r="AM32" s="5">
        <f t="shared" si="140"/>
        <v>2.1874768127347114E-3</v>
      </c>
      <c r="AN32" s="5">
        <f t="shared" si="141"/>
        <v>2.7006578141512802E-3</v>
      </c>
      <c r="AO32" s="5">
        <f t="shared" si="142"/>
        <v>1.6671154150471228E-3</v>
      </c>
      <c r="AP32" s="5">
        <f t="shared" si="143"/>
        <v>6.8607329481593169E-4</v>
      </c>
      <c r="AQ32" s="5">
        <f t="shared" si="144"/>
        <v>2.1175643942126967E-4</v>
      </c>
      <c r="AR32" s="5">
        <f t="shared" si="145"/>
        <v>1.9716740018835889E-3</v>
      </c>
      <c r="AS32" s="5">
        <f t="shared" si="146"/>
        <v>2.4853232461457269E-3</v>
      </c>
      <c r="AT32" s="5">
        <f t="shared" si="147"/>
        <v>1.5663927281922511E-3</v>
      </c>
      <c r="AU32" s="5">
        <f t="shared" si="148"/>
        <v>6.5815347030843757E-4</v>
      </c>
      <c r="AV32" s="5">
        <f t="shared" si="149"/>
        <v>2.0740296287905536E-4</v>
      </c>
      <c r="AW32" s="5">
        <f t="shared" si="150"/>
        <v>2.260289655980849E-6</v>
      </c>
      <c r="AX32" s="5">
        <f t="shared" si="151"/>
        <v>4.5955762868681054E-4</v>
      </c>
      <c r="AY32" s="5">
        <f t="shared" si="152"/>
        <v>5.6736962592726875E-4</v>
      </c>
      <c r="AZ32" s="5">
        <f t="shared" si="153"/>
        <v>3.5023713276690065E-4</v>
      </c>
      <c r="BA32" s="5">
        <f t="shared" si="154"/>
        <v>1.4413419819375879E-4</v>
      </c>
      <c r="BB32" s="5">
        <f t="shared" si="155"/>
        <v>4.448700283041713E-5</v>
      </c>
      <c r="BC32" s="5">
        <f t="shared" si="156"/>
        <v>1.0984726432088282E-5</v>
      </c>
      <c r="BD32" s="5">
        <f t="shared" si="157"/>
        <v>4.0570462805568608E-4</v>
      </c>
      <c r="BE32" s="5">
        <f t="shared" si="158"/>
        <v>5.1139647944459471E-4</v>
      </c>
      <c r="BF32" s="5">
        <f t="shared" si="159"/>
        <v>3.2231128400195302E-4</v>
      </c>
      <c r="BG32" s="5">
        <f t="shared" si="160"/>
        <v>1.3542599264379244E-4</v>
      </c>
      <c r="BH32" s="5">
        <f t="shared" si="161"/>
        <v>4.2676599596134681E-5</v>
      </c>
      <c r="BI32" s="5">
        <f t="shared" si="162"/>
        <v>1.0758892691327286E-5</v>
      </c>
      <c r="BJ32" s="8">
        <f t="shared" si="163"/>
        <v>0.37068000322873468</v>
      </c>
      <c r="BK32" s="8">
        <f t="shared" si="164"/>
        <v>0.27089428050404168</v>
      </c>
      <c r="BL32" s="8">
        <f t="shared" si="165"/>
        <v>0.33248610835977105</v>
      </c>
      <c r="BM32" s="8">
        <f t="shared" si="166"/>
        <v>0.45429915087526601</v>
      </c>
      <c r="BN32" s="8">
        <f t="shared" si="167"/>
        <v>0.5450671131128062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1.4323432343234299</v>
      </c>
      <c r="F33">
        <f>VLOOKUP(B33,home!$B$2:$E$405,3,FALSE)</f>
        <v>0.81</v>
      </c>
      <c r="G33">
        <f>VLOOKUP(C33,away!$B$2:$E$405,4,FALSE)</f>
        <v>1.1599999999999999</v>
      </c>
      <c r="H33">
        <f>VLOOKUP(A33,away!$A$2:$E$405,3,FALSE)</f>
        <v>1.2079207919999999</v>
      </c>
      <c r="I33">
        <f>VLOOKUP(C33,away!$B$2:$E$405,3,FALSE)</f>
        <v>0.76</v>
      </c>
      <c r="J33">
        <f>VLOOKUP(B33,home!$B$2:$E$405,4,FALSE)</f>
        <v>0.97</v>
      </c>
      <c r="K33" s="3">
        <f t="shared" si="112"/>
        <v>1.3458297029702948</v>
      </c>
      <c r="L33" s="3">
        <f t="shared" si="113"/>
        <v>0.89047920786239998</v>
      </c>
      <c r="M33" s="5">
        <f t="shared" si="114"/>
        <v>0.10685217830736475</v>
      </c>
      <c r="N33" s="5">
        <f t="shared" si="115"/>
        <v>0.14380483539312969</v>
      </c>
      <c r="O33" s="5">
        <f t="shared" si="116"/>
        <v>9.5149643097514086E-2</v>
      </c>
      <c r="P33" s="5">
        <f t="shared" si="117"/>
        <v>0.12805521590765695</v>
      </c>
      <c r="Q33" s="5">
        <f t="shared" si="118"/>
        <v>9.6768409451413948E-2</v>
      </c>
      <c r="R33" s="5">
        <f t="shared" si="119"/>
        <v>4.2364389406932206E-2</v>
      </c>
      <c r="S33" s="5">
        <f t="shared" si="120"/>
        <v>3.8366410916740291E-2</v>
      </c>
      <c r="T33" s="5">
        <f t="shared" si="121"/>
        <v>8.6170256594399475E-2</v>
      </c>
      <c r="U33" s="5">
        <f t="shared" si="122"/>
        <v>5.7015253612049475E-2</v>
      </c>
      <c r="V33" s="5">
        <f t="shared" si="123"/>
        <v>5.1088430051182583E-3</v>
      </c>
      <c r="W33" s="5">
        <f t="shared" si="124"/>
        <v>4.3411266582968094E-2</v>
      </c>
      <c r="X33" s="5">
        <f t="shared" si="125"/>
        <v>3.8656830279104902E-2</v>
      </c>
      <c r="Y33" s="5">
        <f t="shared" si="126"/>
        <v>1.7211551802704284E-2</v>
      </c>
      <c r="Z33" s="5">
        <f t="shared" si="127"/>
        <v>1.2574869306886415E-2</v>
      </c>
      <c r="AA33" s="5">
        <f t="shared" si="128"/>
        <v>1.6923632624177221E-2</v>
      </c>
      <c r="AB33" s="5">
        <f t="shared" si="129"/>
        <v>1.1388163733887411E-2</v>
      </c>
      <c r="AC33" s="5">
        <f t="shared" si="130"/>
        <v>3.8266299551754815E-4</v>
      </c>
      <c r="AD33" s="5">
        <f t="shared" si="131"/>
        <v>1.4606043002730072E-2</v>
      </c>
      <c r="AE33" s="5">
        <f t="shared" si="132"/>
        <v>1.3006377603075225E-2</v>
      </c>
      <c r="AF33" s="5">
        <f t="shared" si="133"/>
        <v>5.7909544125728423E-3</v>
      </c>
      <c r="AG33" s="5">
        <f t="shared" si="134"/>
        <v>1.7189081660250452E-3</v>
      </c>
      <c r="AH33" s="5">
        <f t="shared" si="135"/>
        <v>2.7994149148423543E-3</v>
      </c>
      <c r="AI33" s="5">
        <f t="shared" si="136"/>
        <v>3.7675357433328994E-3</v>
      </c>
      <c r="AJ33" s="5">
        <f t="shared" si="137"/>
        <v>2.5352307551898428E-3</v>
      </c>
      <c r="AK33" s="5">
        <f t="shared" si="138"/>
        <v>1.1373296180727671E-3</v>
      </c>
      <c r="AL33" s="5">
        <f t="shared" si="139"/>
        <v>1.8343844098307158E-5</v>
      </c>
      <c r="AM33" s="5">
        <f t="shared" si="140"/>
        <v>3.9314493031871144E-3</v>
      </c>
      <c r="AN33" s="5">
        <f t="shared" si="141"/>
        <v>3.5008738612532461E-3</v>
      </c>
      <c r="AO33" s="5">
        <f t="shared" si="142"/>
        <v>1.5587276913974859E-3</v>
      </c>
      <c r="AP33" s="5">
        <f t="shared" si="143"/>
        <v>4.6267153330294028E-4</v>
      </c>
      <c r="AQ33" s="5">
        <f t="shared" si="144"/>
        <v>1.0299984511902104E-4</v>
      </c>
      <c r="AR33" s="5">
        <f t="shared" si="145"/>
        <v>4.985641551694018E-4</v>
      </c>
      <c r="AS33" s="5">
        <f t="shared" si="146"/>
        <v>6.7098244886327194E-4</v>
      </c>
      <c r="AT33" s="5">
        <f t="shared" si="147"/>
        <v>4.5151405492596924E-4</v>
      </c>
      <c r="AU33" s="5">
        <f t="shared" si="148"/>
        <v>2.0255367547597681E-4</v>
      </c>
      <c r="AV33" s="5">
        <f t="shared" si="149"/>
        <v>6.8150688225343905E-5</v>
      </c>
      <c r="AW33" s="5">
        <f t="shared" si="150"/>
        <v>6.1066319059652594E-7</v>
      </c>
      <c r="AX33" s="5">
        <f t="shared" si="151"/>
        <v>8.8184354132517836E-4</v>
      </c>
      <c r="AY33" s="5">
        <f t="shared" si="152"/>
        <v>7.8526333813781844E-4</v>
      </c>
      <c r="AZ33" s="5">
        <f t="shared" si="153"/>
        <v>3.4963033765417418E-4</v>
      </c>
      <c r="BA33" s="5">
        <f t="shared" si="154"/>
        <v>1.0377951537298417E-4</v>
      </c>
      <c r="BB33" s="5">
        <f t="shared" si="155"/>
        <v>2.3103375160419673E-5</v>
      </c>
      <c r="BC33" s="5">
        <f t="shared" si="156"/>
        <v>4.1146150423596736E-6</v>
      </c>
      <c r="BD33" s="5">
        <f t="shared" si="157"/>
        <v>7.3993502327305885E-5</v>
      </c>
      <c r="BE33" s="5">
        <f t="shared" si="158"/>
        <v>9.9582653258889904E-5</v>
      </c>
      <c r="BF33" s="5">
        <f t="shared" si="159"/>
        <v>6.7010646328202842E-5</v>
      </c>
      <c r="BG33" s="5">
        <f t="shared" si="160"/>
        <v>3.0061639414577562E-5</v>
      </c>
      <c r="BH33" s="5">
        <f t="shared" si="161"/>
        <v>1.0114461811030267E-5</v>
      </c>
      <c r="BI33" s="5">
        <f t="shared" si="162"/>
        <v>2.7224686269686517E-6</v>
      </c>
      <c r="BJ33" s="8">
        <f t="shared" si="163"/>
        <v>0.47284989024507623</v>
      </c>
      <c r="BK33" s="8">
        <f t="shared" si="164"/>
        <v>0.27956891831463399</v>
      </c>
      <c r="BL33" s="8">
        <f t="shared" si="165"/>
        <v>0.23525584390042525</v>
      </c>
      <c r="BM33" s="8">
        <f t="shared" si="166"/>
        <v>0.38647019752806305</v>
      </c>
      <c r="BN33" s="8">
        <f t="shared" si="167"/>
        <v>0.61299467156401155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1.4323432343234299</v>
      </c>
      <c r="F34">
        <f>VLOOKUP(B34,home!$B$2:$E$405,3,FALSE)</f>
        <v>1.22</v>
      </c>
      <c r="G34">
        <f>VLOOKUP(C34,away!$B$2:$E$405,4,FALSE)</f>
        <v>0.7</v>
      </c>
      <c r="H34">
        <f>VLOOKUP(A34,away!$A$2:$E$405,3,FALSE)</f>
        <v>1.2079207919999999</v>
      </c>
      <c r="I34">
        <f>VLOOKUP(C34,away!$B$2:$E$405,3,FALSE)</f>
        <v>0.8</v>
      </c>
      <c r="J34">
        <f>VLOOKUP(B34,home!$B$2:$E$405,4,FALSE)</f>
        <v>0.97</v>
      </c>
      <c r="K34" s="3">
        <f t="shared" si="112"/>
        <v>1.2232211221122091</v>
      </c>
      <c r="L34" s="3">
        <f t="shared" si="113"/>
        <v>0.93734653459200001</v>
      </c>
      <c r="M34" s="5">
        <f t="shared" si="114"/>
        <v>0.11525967453727143</v>
      </c>
      <c r="N34" s="5">
        <f t="shared" si="115"/>
        <v>0.14098806842176917</v>
      </c>
      <c r="O34" s="5">
        <f t="shared" si="116"/>
        <v>0.10803825650571315</v>
      </c>
      <c r="P34" s="5">
        <f t="shared" si="117"/>
        <v>0.13215467735396513</v>
      </c>
      <c r="Q34" s="5">
        <f t="shared" si="118"/>
        <v>8.6229791629654717E-2</v>
      </c>
      <c r="R34" s="5">
        <f t="shared" si="119"/>
        <v>5.0634642669495911E-2</v>
      </c>
      <c r="S34" s="5">
        <f t="shared" si="120"/>
        <v>3.7881546205657181E-2</v>
      </c>
      <c r="T34" s="5">
        <f t="shared" si="121"/>
        <v>8.0827196362647097E-2</v>
      </c>
      <c r="U34" s="5">
        <f t="shared" si="122"/>
        <v>6.193736442393153E-2</v>
      </c>
      <c r="V34" s="5">
        <f t="shared" si="123"/>
        <v>4.8260335596086177E-3</v>
      </c>
      <c r="W34" s="5">
        <f t="shared" si="124"/>
        <v>3.515936749224275E-2</v>
      </c>
      <c r="X34" s="5">
        <f t="shared" si="125"/>
        <v>3.2956511277300357E-2</v>
      </c>
      <c r="Y34" s="5">
        <f t="shared" si="126"/>
        <v>1.5445835819009828E-2</v>
      </c>
      <c r="Z34" s="5">
        <f t="shared" si="127"/>
        <v>1.5820735612185405E-2</v>
      </c>
      <c r="AA34" s="5">
        <f t="shared" si="128"/>
        <v>1.9352257968178022E-2</v>
      </c>
      <c r="AB34" s="5">
        <f t="shared" si="129"/>
        <v>1.1836045353619829E-2</v>
      </c>
      <c r="AC34" s="5">
        <f t="shared" si="130"/>
        <v>3.4584022476310947E-4</v>
      </c>
      <c r="AD34" s="5">
        <f t="shared" si="131"/>
        <v>1.0751920239154179E-2</v>
      </c>
      <c r="AE34" s="5">
        <f t="shared" si="132"/>
        <v>1.0078275176380758E-2</v>
      </c>
      <c r="AF34" s="5">
        <f t="shared" si="133"/>
        <v>4.7234181556225401E-3</v>
      </c>
      <c r="AG34" s="5">
        <f t="shared" si="134"/>
        <v>1.4758265465339084E-3</v>
      </c>
      <c r="AH34" s="5">
        <f t="shared" si="135"/>
        <v>3.7073779251945577E-3</v>
      </c>
      <c r="AI34" s="5">
        <f t="shared" si="136"/>
        <v>4.5349429857505213E-3</v>
      </c>
      <c r="AJ34" s="5">
        <f t="shared" si="137"/>
        <v>2.7736190238723223E-3</v>
      </c>
      <c r="AK34" s="5">
        <f t="shared" si="138"/>
        <v>1.1309164582309578E-3</v>
      </c>
      <c r="AL34" s="5">
        <f t="shared" si="139"/>
        <v>1.5861368168209474E-5</v>
      </c>
      <c r="AM34" s="5">
        <f t="shared" si="140"/>
        <v>2.6303951879598293E-3</v>
      </c>
      <c r="AN34" s="5">
        <f t="shared" si="141"/>
        <v>2.4655918140416185E-3</v>
      </c>
      <c r="AO34" s="5">
        <f t="shared" si="142"/>
        <v>1.1555569713051568E-3</v>
      </c>
      <c r="AP34" s="5">
        <f t="shared" si="143"/>
        <v>3.6105244085883875E-4</v>
      </c>
      <c r="AQ34" s="5">
        <f t="shared" si="144"/>
        <v>8.4607813561253872E-5</v>
      </c>
      <c r="AR34" s="5">
        <f t="shared" si="145"/>
        <v>6.9501957012079981E-4</v>
      </c>
      <c r="AS34" s="5">
        <f t="shared" si="146"/>
        <v>8.5016261845310991E-4</v>
      </c>
      <c r="AT34" s="5">
        <f t="shared" si="147"/>
        <v>5.1996843606103363E-4</v>
      </c>
      <c r="AU34" s="5">
        <f t="shared" si="148"/>
        <v>2.1201212460716939E-4</v>
      </c>
      <c r="AV34" s="5">
        <f t="shared" si="149"/>
        <v>6.4834427240843828E-5</v>
      </c>
      <c r="AW34" s="5">
        <f t="shared" si="150"/>
        <v>5.0517668065549556E-7</v>
      </c>
      <c r="AX34" s="5">
        <f t="shared" si="151"/>
        <v>5.36259158902463E-4</v>
      </c>
      <c r="AY34" s="5">
        <f t="shared" si="152"/>
        <v>5.0266066424044437E-4</v>
      </c>
      <c r="AZ34" s="5">
        <f t="shared" si="153"/>
        <v>2.3558361585074666E-4</v>
      </c>
      <c r="BA34" s="5">
        <f t="shared" si="154"/>
        <v>7.3607828641450136E-5</v>
      </c>
      <c r="BB34" s="5">
        <f t="shared" si="155"/>
        <v>1.7249010773976258E-5</v>
      </c>
      <c r="BC34" s="5">
        <f t="shared" si="156"/>
        <v>3.2336600948253446E-6</v>
      </c>
      <c r="BD34" s="5">
        <f t="shared" si="157"/>
        <v>1.0857903092105882E-4</v>
      </c>
      <c r="BE34" s="5">
        <f t="shared" si="158"/>
        <v>1.3281616404111382E-4</v>
      </c>
      <c r="BF34" s="5">
        <f t="shared" si="159"/>
        <v>8.123176860650526E-5</v>
      </c>
      <c r="BG34" s="5">
        <f t="shared" si="160"/>
        <v>3.3121471715336236E-5</v>
      </c>
      <c r="BH34" s="5">
        <f t="shared" si="161"/>
        <v>1.012872094941035E-5</v>
      </c>
      <c r="BI34" s="5">
        <f t="shared" si="162"/>
        <v>2.4779330810598336E-6</v>
      </c>
      <c r="BJ34" s="8">
        <f t="shared" si="163"/>
        <v>0.42670200928654584</v>
      </c>
      <c r="BK34" s="8">
        <f t="shared" si="164"/>
        <v>0.29098629391367414</v>
      </c>
      <c r="BL34" s="8">
        <f t="shared" si="165"/>
        <v>0.26665577557978426</v>
      </c>
      <c r="BM34" s="8">
        <f t="shared" si="166"/>
        <v>0.36635754778676027</v>
      </c>
      <c r="BN34" s="8">
        <f t="shared" si="167"/>
        <v>0.63330511111786958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1.4323432343234299</v>
      </c>
      <c r="F35">
        <f>VLOOKUP(B35,home!$B$2:$E$405,3,FALSE)</f>
        <v>0.95</v>
      </c>
      <c r="G35">
        <f>VLOOKUP(C35,away!$B$2:$E$405,4,FALSE)</f>
        <v>1</v>
      </c>
      <c r="H35">
        <f>VLOOKUP(A35,away!$A$2:$E$405,3,FALSE)</f>
        <v>1.2079207919999999</v>
      </c>
      <c r="I35">
        <f>VLOOKUP(C35,away!$B$2:$E$405,3,FALSE)</f>
        <v>0.65</v>
      </c>
      <c r="J35">
        <f>VLOOKUP(B35,home!$B$2:$E$405,4,FALSE)</f>
        <v>0.9</v>
      </c>
      <c r="K35" s="3">
        <f t="shared" si="112"/>
        <v>1.3607260726072583</v>
      </c>
      <c r="L35" s="3">
        <f t="shared" si="113"/>
        <v>0.70663366331999999</v>
      </c>
      <c r="M35" s="5">
        <f t="shared" si="114"/>
        <v>0.12651938569848867</v>
      </c>
      <c r="N35" s="5">
        <f t="shared" si="115"/>
        <v>0.17215822681018739</v>
      </c>
      <c r="O35" s="5">
        <f t="shared" si="116"/>
        <v>8.9402856997119057E-2</v>
      </c>
      <c r="P35" s="5">
        <f t="shared" si="117"/>
        <v>0.12165279848155815</v>
      </c>
      <c r="Q35" s="5">
        <f t="shared" si="118"/>
        <v>0.11713009391722798</v>
      </c>
      <c r="R35" s="5">
        <f t="shared" si="119"/>
        <v>3.1587534175574167E-2</v>
      </c>
      <c r="S35" s="5">
        <f t="shared" si="120"/>
        <v>2.9243351318633908E-2</v>
      </c>
      <c r="T35" s="5">
        <f t="shared" si="121"/>
        <v>8.2768067349746455E-2</v>
      </c>
      <c r="U35" s="5">
        <f t="shared" si="122"/>
        <v>4.2981981322076583E-2</v>
      </c>
      <c r="V35" s="5">
        <f t="shared" si="123"/>
        <v>3.1242779342125012E-3</v>
      </c>
      <c r="W35" s="5">
        <f t="shared" si="124"/>
        <v>5.3127324226702993E-2</v>
      </c>
      <c r="X35" s="5">
        <f t="shared" si="125"/>
        <v>3.7541555740704516E-2</v>
      </c>
      <c r="Y35" s="5">
        <f t="shared" si="126"/>
        <v>1.3264063529893004E-2</v>
      </c>
      <c r="Z35" s="5">
        <f t="shared" si="127"/>
        <v>7.4402716632438895E-3</v>
      </c>
      <c r="AA35" s="5">
        <f t="shared" si="128"/>
        <v>1.012417163945693E-2</v>
      </c>
      <c r="AB35" s="5">
        <f t="shared" si="129"/>
        <v>6.8881121566800102E-3</v>
      </c>
      <c r="AC35" s="5">
        <f t="shared" si="130"/>
        <v>1.8775638207180697E-4</v>
      </c>
      <c r="AD35" s="5">
        <f t="shared" si="131"/>
        <v>1.8072933810783492E-2</v>
      </c>
      <c r="AE35" s="5">
        <f t="shared" si="132"/>
        <v>1.2770943425653825E-2</v>
      </c>
      <c r="AF35" s="5">
        <f t="shared" si="133"/>
        <v>4.512189268461116E-3</v>
      </c>
      <c r="AG35" s="5">
        <f t="shared" si="134"/>
        <v>1.0628216107886231E-3</v>
      </c>
      <c r="AH35" s="5">
        <f t="shared" si="135"/>
        <v>1.3143866053735047E-3</v>
      </c>
      <c r="AI35" s="5">
        <f t="shared" si="136"/>
        <v>1.7885201234174751E-3</v>
      </c>
      <c r="AJ35" s="5">
        <f t="shared" si="137"/>
        <v>1.2168429816584551E-3</v>
      </c>
      <c r="AK35" s="5">
        <f t="shared" si="138"/>
        <v>5.5192999047060532E-4</v>
      </c>
      <c r="AL35" s="5">
        <f t="shared" si="139"/>
        <v>7.2213721828340574E-6</v>
      </c>
      <c r="AM35" s="5">
        <f t="shared" si="140"/>
        <v>4.9184624489676696E-3</v>
      </c>
      <c r="AN35" s="5">
        <f t="shared" si="141"/>
        <v>3.4755511382158827E-3</v>
      </c>
      <c r="AO35" s="5">
        <f t="shared" si="142"/>
        <v>1.2279707164267423E-3</v>
      </c>
      <c r="AP35" s="5">
        <f t="shared" si="143"/>
        <v>2.892418152661046E-4</v>
      </c>
      <c r="AQ35" s="5">
        <f t="shared" si="144"/>
        <v>5.1097000876703545E-5</v>
      </c>
      <c r="AR35" s="5">
        <f t="shared" si="145"/>
        <v>1.8575796439476383E-4</v>
      </c>
      <c r="AS35" s="5">
        <f t="shared" si="146"/>
        <v>2.5276570534640586E-4</v>
      </c>
      <c r="AT35" s="5">
        <f t="shared" si="147"/>
        <v>1.7197244276290921E-4</v>
      </c>
      <c r="AU35" s="5">
        <f t="shared" si="148"/>
        <v>7.8002462212483338E-5</v>
      </c>
      <c r="AV35" s="5">
        <f t="shared" si="149"/>
        <v>2.6534996015022114E-5</v>
      </c>
      <c r="AW35" s="5">
        <f t="shared" si="150"/>
        <v>1.9287780596463415E-7</v>
      </c>
      <c r="AX35" s="5">
        <f t="shared" si="151"/>
        <v>1.1154466819083423E-3</v>
      </c>
      <c r="AY35" s="5">
        <f t="shared" si="152"/>
        <v>7.8821217507503059E-4</v>
      </c>
      <c r="AZ35" s="5">
        <f t="shared" si="153"/>
        <v>2.7848862837334703E-4</v>
      </c>
      <c r="BA35" s="5">
        <f t="shared" si="154"/>
        <v>6.5596479886806765E-5</v>
      </c>
      <c r="BB35" s="5">
        <f t="shared" si="155"/>
        <v>1.158817022082774E-5</v>
      </c>
      <c r="BC35" s="5">
        <f t="shared" si="156"/>
        <v>1.6377182348638483E-6</v>
      </c>
      <c r="BD35" s="5">
        <f t="shared" si="157"/>
        <v>2.1877138478523005E-5</v>
      </c>
      <c r="BE35" s="5">
        <f t="shared" si="158"/>
        <v>2.9768792721765736E-5</v>
      </c>
      <c r="BF35" s="5">
        <f t="shared" si="159"/>
        <v>2.0253586203273918E-5</v>
      </c>
      <c r="BG35" s="5">
        <f t="shared" si="160"/>
        <v>9.1865276035311578E-6</v>
      </c>
      <c r="BH35" s="5">
        <f t="shared" si="161"/>
        <v>3.1250869067127783E-6</v>
      </c>
      <c r="BI35" s="5">
        <f t="shared" si="162"/>
        <v>8.5047744662552883E-7</v>
      </c>
      <c r="BJ35" s="8">
        <f t="shared" si="163"/>
        <v>0.52463151266360186</v>
      </c>
      <c r="BK35" s="8">
        <f t="shared" si="164"/>
        <v>0.28152300336222291</v>
      </c>
      <c r="BL35" s="8">
        <f t="shared" si="165"/>
        <v>0.1866564311719188</v>
      </c>
      <c r="BM35" s="8">
        <f t="shared" si="166"/>
        <v>0.34101230348356276</v>
      </c>
      <c r="BN35" s="8">
        <f t="shared" si="167"/>
        <v>0.65845089608015539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1.4323432343234299</v>
      </c>
      <c r="F36">
        <f>VLOOKUP(B36,home!$B$2:$E$405,3,FALSE)</f>
        <v>1.5</v>
      </c>
      <c r="G36">
        <f>VLOOKUP(C36,away!$B$2:$E$405,4,FALSE)</f>
        <v>0.76</v>
      </c>
      <c r="H36">
        <f>VLOOKUP(A36,away!$A$2:$E$405,3,FALSE)</f>
        <v>1.2079207919999999</v>
      </c>
      <c r="I36">
        <f>VLOOKUP(C36,away!$B$2:$E$405,3,FALSE)</f>
        <v>1.1100000000000001</v>
      </c>
      <c r="J36">
        <f>VLOOKUP(B36,home!$B$2:$E$405,4,FALSE)</f>
        <v>0.65</v>
      </c>
      <c r="K36" s="3">
        <f t="shared" si="112"/>
        <v>1.6328712871287103</v>
      </c>
      <c r="L36" s="3">
        <f t="shared" si="113"/>
        <v>0.87151485142800011</v>
      </c>
      <c r="M36" s="5">
        <f t="shared" si="114"/>
        <v>8.1725750877642792E-2</v>
      </c>
      <c r="N36" s="5">
        <f t="shared" si="115"/>
        <v>0.13344763202713689</v>
      </c>
      <c r="O36" s="5">
        <f t="shared" si="116"/>
        <v>7.1225205633970598E-2</v>
      </c>
      <c r="P36" s="5">
        <f t="shared" si="117"/>
        <v>0.11630159319954862</v>
      </c>
      <c r="Q36" s="5">
        <f t="shared" si="118"/>
        <v>0.10895140333621478</v>
      </c>
      <c r="R36" s="5">
        <f t="shared" si="119"/>
        <v>3.1036912253009325E-2</v>
      </c>
      <c r="S36" s="5">
        <f t="shared" si="120"/>
        <v>4.1376372916426589E-2</v>
      </c>
      <c r="T36" s="5">
        <f t="shared" si="121"/>
        <v>9.4952766091433327E-2</v>
      </c>
      <c r="U36" s="5">
        <f t="shared" si="122"/>
        <v>5.0679282859072174E-2</v>
      </c>
      <c r="V36" s="5">
        <f t="shared" si="123"/>
        <v>6.5423933627910833E-3</v>
      </c>
      <c r="W36" s="5">
        <f t="shared" si="124"/>
        <v>5.9301206066694784E-2</v>
      </c>
      <c r="X36" s="5">
        <f t="shared" si="125"/>
        <v>5.1681881794716715E-2</v>
      </c>
      <c r="Y36" s="5">
        <f t="shared" si="126"/>
        <v>2.2520763766921005E-2</v>
      </c>
      <c r="Z36" s="5">
        <f t="shared" si="127"/>
        <v>9.0163766569884337E-3</v>
      </c>
      <c r="AA36" s="5">
        <f t="shared" si="128"/>
        <v>1.4722582557133962E-2</v>
      </c>
      <c r="AB36" s="5">
        <f t="shared" si="129"/>
        <v>1.2020041164963018E-2</v>
      </c>
      <c r="AC36" s="5">
        <f t="shared" si="130"/>
        <v>5.8189337759185665E-4</v>
      </c>
      <c r="AD36" s="5">
        <f t="shared" si="131"/>
        <v>2.4207809169602194E-2</v>
      </c>
      <c r="AE36" s="5">
        <f t="shared" si="132"/>
        <v>2.109746521184323E-2</v>
      </c>
      <c r="AF36" s="5">
        <f t="shared" si="133"/>
        <v>9.1933771298034778E-3</v>
      </c>
      <c r="AG36" s="5">
        <f t="shared" si="134"/>
        <v>2.6707215678007513E-3</v>
      </c>
      <c r="AH36" s="5">
        <f t="shared" si="135"/>
        <v>1.9644765406585402E-3</v>
      </c>
      <c r="AI36" s="5">
        <f t="shared" si="136"/>
        <v>3.2077373374792668E-3</v>
      </c>
      <c r="AJ36" s="5">
        <f t="shared" si="137"/>
        <v>2.6189110975102965E-3</v>
      </c>
      <c r="AK36" s="5">
        <f t="shared" si="138"/>
        <v>1.4254482448891009E-3</v>
      </c>
      <c r="AL36" s="5">
        <f t="shared" si="139"/>
        <v>3.312303706454556E-5</v>
      </c>
      <c r="AM36" s="5">
        <f t="shared" si="140"/>
        <v>7.9056473034669044E-3</v>
      </c>
      <c r="AN36" s="5">
        <f t="shared" si="141"/>
        <v>6.8898890351231281E-3</v>
      </c>
      <c r="AO36" s="5">
        <f t="shared" si="142"/>
        <v>3.0023203094003705E-3</v>
      </c>
      <c r="AP36" s="5">
        <f t="shared" si="143"/>
        <v>8.7218891279544381E-4</v>
      </c>
      <c r="AQ36" s="5">
        <f t="shared" si="144"/>
        <v>1.9003139768801748E-4</v>
      </c>
      <c r="AR36" s="5">
        <f t="shared" si="145"/>
        <v>3.4241409609316395E-4</v>
      </c>
      <c r="AS36" s="5">
        <f t="shared" si="146"/>
        <v>5.5911814581865852E-4</v>
      </c>
      <c r="AT36" s="5">
        <f t="shared" si="147"/>
        <v>4.5648398320996547E-4</v>
      </c>
      <c r="AU36" s="5">
        <f t="shared" si="148"/>
        <v>2.484598630725657E-4</v>
      </c>
      <c r="AV36" s="5">
        <f t="shared" si="149"/>
        <v>1.0142574410378086E-4</v>
      </c>
      <c r="AW36" s="5">
        <f t="shared" si="150"/>
        <v>1.3093459054776985E-6</v>
      </c>
      <c r="AX36" s="5">
        <f t="shared" si="151"/>
        <v>2.151484081332939E-3</v>
      </c>
      <c r="AY36" s="5">
        <f t="shared" si="152"/>
        <v>1.8750503294925835E-3</v>
      </c>
      <c r="AZ36" s="5">
        <f t="shared" si="153"/>
        <v>8.1706710466387586E-4</v>
      </c>
      <c r="BA36" s="5">
        <f t="shared" si="154"/>
        <v>2.3736203877594802E-4</v>
      </c>
      <c r="BB36" s="5">
        <f t="shared" si="155"/>
        <v>5.1716135489616872E-5</v>
      </c>
      <c r="BC36" s="5">
        <f t="shared" si="156"/>
        <v>9.0142760275327573E-6</v>
      </c>
      <c r="BD36" s="5">
        <f t="shared" si="157"/>
        <v>4.9736495013914441E-5</v>
      </c>
      <c r="BE36" s="5">
        <f t="shared" si="158"/>
        <v>8.1213294630641143E-5</v>
      </c>
      <c r="BF36" s="5">
        <f t="shared" si="159"/>
        <v>6.6305428467749111E-5</v>
      </c>
      <c r="BG36" s="5">
        <f t="shared" si="160"/>
        <v>3.6089410108584712E-5</v>
      </c>
      <c r="BH36" s="5">
        <f t="shared" si="161"/>
        <v>1.4732340383930149E-5</v>
      </c>
      <c r="BI36" s="5">
        <f t="shared" si="162"/>
        <v>4.8112031210252598E-6</v>
      </c>
      <c r="BJ36" s="8">
        <f t="shared" si="163"/>
        <v>0.55202679708642355</v>
      </c>
      <c r="BK36" s="8">
        <f t="shared" si="164"/>
        <v>0.24843617710055807</v>
      </c>
      <c r="BL36" s="8">
        <f t="shared" si="165"/>
        <v>0.19086138769271027</v>
      </c>
      <c r="BM36" s="8">
        <f t="shared" si="166"/>
        <v>0.45577850022557015</v>
      </c>
      <c r="BN36" s="8">
        <f t="shared" si="167"/>
        <v>0.542688497327523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1.4323432343234299</v>
      </c>
      <c r="F37">
        <f>VLOOKUP(B37,home!$B$2:$E$405,3,FALSE)</f>
        <v>0.4</v>
      </c>
      <c r="G37">
        <f>VLOOKUP(C37,away!$B$2:$E$405,4,FALSE)</f>
        <v>1.26</v>
      </c>
      <c r="H37">
        <f>VLOOKUP(A37,away!$A$2:$E$405,3,FALSE)</f>
        <v>1.2079207919999999</v>
      </c>
      <c r="I37">
        <f>VLOOKUP(C37,away!$B$2:$E$405,3,FALSE)</f>
        <v>0.98</v>
      </c>
      <c r="J37">
        <f>VLOOKUP(B37,home!$B$2:$E$405,4,FALSE)</f>
        <v>1.66</v>
      </c>
      <c r="K37" s="3">
        <f t="shared" si="112"/>
        <v>0.72190099009900865</v>
      </c>
      <c r="L37" s="3">
        <f t="shared" si="113"/>
        <v>1.9650455444255996</v>
      </c>
      <c r="M37" s="5">
        <f t="shared" si="114"/>
        <v>6.8088528248013119E-2</v>
      </c>
      <c r="N37" s="5">
        <f t="shared" si="115"/>
        <v>4.9153175956624988E-2</v>
      </c>
      <c r="O37" s="5">
        <f t="shared" si="116"/>
        <v>0.13379705906025474</v>
      </c>
      <c r="P37" s="5">
        <f t="shared" si="117"/>
        <v>9.6588229407933435E-2</v>
      </c>
      <c r="Q37" s="5">
        <f t="shared" si="118"/>
        <v>1.774186319479918E-2</v>
      </c>
      <c r="R37" s="5">
        <f t="shared" si="119"/>
        <v>0.13145865738180124</v>
      </c>
      <c r="S37" s="5">
        <f t="shared" si="120"/>
        <v>3.4254250680002825E-2</v>
      </c>
      <c r="T37" s="5">
        <f t="shared" si="121"/>
        <v>3.4863569220748659E-2</v>
      </c>
      <c r="U37" s="5">
        <f t="shared" si="122"/>
        <v>9.4900134921008655E-2</v>
      </c>
      <c r="V37" s="5">
        <f t="shared" si="123"/>
        <v>5.3991105534213438E-3</v>
      </c>
      <c r="W37" s="5">
        <f t="shared" si="124"/>
        <v>4.2692895355088967E-3</v>
      </c>
      <c r="X37" s="5">
        <f t="shared" si="125"/>
        <v>8.3893483796145963E-3</v>
      </c>
      <c r="Y37" s="5">
        <f t="shared" si="126"/>
        <v>8.2427258269978949E-3</v>
      </c>
      <c r="Z37" s="5">
        <f t="shared" si="127"/>
        <v>8.6107416321426669E-2</v>
      </c>
      <c r="AA37" s="5">
        <f t="shared" si="128"/>
        <v>6.2161029097305448E-2</v>
      </c>
      <c r="AB37" s="5">
        <f t="shared" si="129"/>
        <v>2.2437054225459042E-2</v>
      </c>
      <c r="AC37" s="5">
        <f t="shared" si="130"/>
        <v>4.7868795059088454E-4</v>
      </c>
      <c r="AD37" s="5">
        <f t="shared" si="131"/>
        <v>7.7050108567580222E-4</v>
      </c>
      <c r="AE37" s="5">
        <f t="shared" si="132"/>
        <v>1.5140697253823222E-3</v>
      </c>
      <c r="AF37" s="5">
        <f t="shared" si="133"/>
        <v>1.4876079839061121E-3</v>
      </c>
      <c r="AG37" s="5">
        <f t="shared" si="134"/>
        <v>9.7440581354221842E-4</v>
      </c>
      <c r="AH37" s="5">
        <f t="shared" si="135"/>
        <v>4.2301248696104916E-2</v>
      </c>
      <c r="AI37" s="5">
        <f t="shared" si="136"/>
        <v>3.0537313316142536E-2</v>
      </c>
      <c r="AJ37" s="5">
        <f t="shared" si="137"/>
        <v>1.1022458358943468E-2</v>
      </c>
      <c r="AK37" s="5">
        <f t="shared" si="138"/>
        <v>2.6523745342154617E-3</v>
      </c>
      <c r="AL37" s="5">
        <f t="shared" si="139"/>
        <v>2.7162062553663779E-5</v>
      </c>
      <c r="AM37" s="5">
        <f t="shared" si="140"/>
        <v>1.1124509932434459E-4</v>
      </c>
      <c r="AN37" s="5">
        <f t="shared" si="141"/>
        <v>2.1860168676648661E-4</v>
      </c>
      <c r="AO37" s="5">
        <f t="shared" si="142"/>
        <v>2.1478113529220259E-4</v>
      </c>
      <c r="AP37" s="5">
        <f t="shared" si="143"/>
        <v>1.4068490431087154E-4</v>
      </c>
      <c r="AQ37" s="5">
        <f t="shared" si="144"/>
        <v>6.9113061096005005E-5</v>
      </c>
      <c r="AR37" s="5">
        <f t="shared" si="145"/>
        <v>1.6624776054784036E-2</v>
      </c>
      <c r="AS37" s="5">
        <f t="shared" si="146"/>
        <v>1.2001442294122885E-2</v>
      </c>
      <c r="AT37" s="5">
        <f t="shared" si="147"/>
        <v>4.3319265373717138E-3</v>
      </c>
      <c r="AU37" s="5">
        <f t="shared" si="148"/>
        <v>1.0424073521216035E-3</v>
      </c>
      <c r="AV37" s="5">
        <f t="shared" si="149"/>
        <v>1.8812872489576787E-4</v>
      </c>
      <c r="AW37" s="5">
        <f t="shared" si="150"/>
        <v>1.0703122654481944E-6</v>
      </c>
      <c r="AX37" s="5">
        <f t="shared" si="151"/>
        <v>1.3384657890984477E-5</v>
      </c>
      <c r="AY37" s="5">
        <f t="shared" si="152"/>
        <v>2.6301462352339988E-5</v>
      </c>
      <c r="AZ37" s="5">
        <f t="shared" si="153"/>
        <v>2.5841785703671678E-5</v>
      </c>
      <c r="BA37" s="5">
        <f t="shared" si="154"/>
        <v>1.6926761952333734E-5</v>
      </c>
      <c r="BB37" s="5">
        <f t="shared" si="155"/>
        <v>8.3154645389965429E-6</v>
      </c>
      <c r="BC37" s="5">
        <f t="shared" si="156"/>
        <v>3.2680533084368459E-6</v>
      </c>
      <c r="BD37" s="5">
        <f t="shared" si="157"/>
        <v>5.4447403522544634E-3</v>
      </c>
      <c r="BE37" s="5">
        <f t="shared" si="158"/>
        <v>3.9305634511245221E-3</v>
      </c>
      <c r="BF37" s="5">
        <f t="shared" si="159"/>
        <v>1.4187388235068843E-3</v>
      </c>
      <c r="BG37" s="5">
        <f t="shared" si="160"/>
        <v>3.4139632046050752E-4</v>
      </c>
      <c r="BH37" s="5">
        <f t="shared" si="161"/>
        <v>6.1613585439149695E-5</v>
      </c>
      <c r="BI37" s="5">
        <f t="shared" si="162"/>
        <v>8.8957816664144098E-6</v>
      </c>
      <c r="BJ37" s="8">
        <f t="shared" si="163"/>
        <v>0.12825502079533732</v>
      </c>
      <c r="BK37" s="8">
        <f t="shared" si="164"/>
        <v>0.20486227036486759</v>
      </c>
      <c r="BL37" s="8">
        <f t="shared" si="165"/>
        <v>0.57666195886898342</v>
      </c>
      <c r="BM37" s="8">
        <f t="shared" si="166"/>
        <v>0.49903392195110124</v>
      </c>
      <c r="BN37" s="8">
        <f t="shared" si="167"/>
        <v>0.4968275132494267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1.4323432343234299</v>
      </c>
      <c r="F38">
        <f>VLOOKUP(B38,home!$B$2:$E$405,3,FALSE)</f>
        <v>1.24</v>
      </c>
      <c r="G38">
        <f>VLOOKUP(C38,away!$B$2:$E$405,4,FALSE)</f>
        <v>0.91</v>
      </c>
      <c r="H38">
        <f>VLOOKUP(A38,away!$A$2:$E$405,3,FALSE)</f>
        <v>1.2079207919999999</v>
      </c>
      <c r="I38">
        <f>VLOOKUP(C38,away!$B$2:$E$405,3,FALSE)</f>
        <v>0.97</v>
      </c>
      <c r="J38">
        <f>VLOOKUP(B38,home!$B$2:$E$405,4,FALSE)</f>
        <v>0.7</v>
      </c>
      <c r="K38" s="3">
        <f t="shared" si="112"/>
        <v>1.6162561056105584</v>
      </c>
      <c r="L38" s="3">
        <f t="shared" si="113"/>
        <v>0.82017821776799993</v>
      </c>
      <c r="M38" s="5">
        <f t="shared" si="114"/>
        <v>8.7472193615194482E-2</v>
      </c>
      <c r="N38" s="5">
        <f t="shared" si="115"/>
        <v>0.14137746700170697</v>
      </c>
      <c r="O38" s="5">
        <f t="shared" si="116"/>
        <v>7.1742787863567636E-2</v>
      </c>
      <c r="P38" s="5">
        <f t="shared" si="117"/>
        <v>0.11595471891801425</v>
      </c>
      <c r="Q38" s="5">
        <f t="shared" si="118"/>
        <v>0.1142510971186321</v>
      </c>
      <c r="R38" s="5">
        <f t="shared" si="119"/>
        <v>2.9420935943824299E-2</v>
      </c>
      <c r="S38" s="5">
        <f t="shared" si="120"/>
        <v>3.8427917157607801E-2</v>
      </c>
      <c r="T38" s="5">
        <f t="shared" si="121"/>
        <v>9.3706261212798347E-2</v>
      </c>
      <c r="U38" s="5">
        <f t="shared" si="122"/>
        <v>4.7551767351983153E-2</v>
      </c>
      <c r="V38" s="5">
        <f t="shared" si="123"/>
        <v>5.6600822989880386E-3</v>
      </c>
      <c r="W38" s="5">
        <f t="shared" si="124"/>
        <v>6.1553011096898015E-2</v>
      </c>
      <c r="X38" s="5">
        <f t="shared" si="125"/>
        <v>5.0484438939707735E-2</v>
      </c>
      <c r="Y38" s="5">
        <f t="shared" si="126"/>
        <v>2.0703118577293452E-2</v>
      </c>
      <c r="Z38" s="5">
        <f t="shared" si="127"/>
        <v>8.0434702691574347E-3</v>
      </c>
      <c r="AA38" s="5">
        <f t="shared" si="128"/>
        <v>1.3000307932822704E-2</v>
      </c>
      <c r="AB38" s="5">
        <f t="shared" si="129"/>
        <v>1.0505913535621038E-2</v>
      </c>
      <c r="AC38" s="5">
        <f t="shared" si="130"/>
        <v>4.6894420451431027E-4</v>
      </c>
      <c r="AD38" s="5">
        <f t="shared" si="131"/>
        <v>2.4871357501018966E-2</v>
      </c>
      <c r="AE38" s="5">
        <f t="shared" si="132"/>
        <v>2.0398945668656514E-2</v>
      </c>
      <c r="AF38" s="5">
        <f t="shared" si="133"/>
        <v>8.3653854514324794E-3</v>
      </c>
      <c r="AG38" s="5">
        <f t="shared" si="134"/>
        <v>2.2870356434994158E-3</v>
      </c>
      <c r="AH38" s="5">
        <f t="shared" si="135"/>
        <v>1.6492697775068593E-3</v>
      </c>
      <c r="AI38" s="5">
        <f t="shared" si="136"/>
        <v>2.6656423476944281E-3</v>
      </c>
      <c r="AJ38" s="5">
        <f t="shared" si="137"/>
        <v>2.1541803599175922E-3</v>
      </c>
      <c r="AK38" s="5">
        <f t="shared" si="138"/>
        <v>1.160569053101053E-3</v>
      </c>
      <c r="AL38" s="5">
        <f t="shared" si="139"/>
        <v>2.4865636118330137E-5</v>
      </c>
      <c r="AM38" s="5">
        <f t="shared" si="140"/>
        <v>8.0396966831689735E-3</v>
      </c>
      <c r="AN38" s="5">
        <f t="shared" si="141"/>
        <v>6.5939840969968296E-3</v>
      </c>
      <c r="AO38" s="5">
        <f t="shared" si="142"/>
        <v>2.7041210623326966E-3</v>
      </c>
      <c r="AP38" s="5">
        <f t="shared" si="143"/>
        <v>7.3928706451098069E-4</v>
      </c>
      <c r="AQ38" s="5">
        <f t="shared" si="144"/>
        <v>1.515867867473881E-4</v>
      </c>
      <c r="AR38" s="5">
        <f t="shared" si="145"/>
        <v>2.7053902934684042E-4</v>
      </c>
      <c r="AS38" s="5">
        <f t="shared" si="146"/>
        <v>4.3726035798778484E-4</v>
      </c>
      <c r="AT38" s="5">
        <f t="shared" si="147"/>
        <v>3.5336236166960797E-4</v>
      </c>
      <c r="AU38" s="5">
        <f t="shared" si="148"/>
        <v>1.9037469151382343E-4</v>
      </c>
      <c r="AV38" s="5">
        <f t="shared" si="149"/>
        <v>7.6923564378235927E-5</v>
      </c>
      <c r="AW38" s="5">
        <f t="shared" si="150"/>
        <v>9.1562044768912528E-7</v>
      </c>
      <c r="AX38" s="5">
        <f t="shared" si="151"/>
        <v>2.1657014752381339E-3</v>
      </c>
      <c r="AY38" s="5">
        <f t="shared" si="152"/>
        <v>1.7762611761783411E-3</v>
      </c>
      <c r="AZ38" s="5">
        <f t="shared" si="153"/>
        <v>7.2842536288422147E-4</v>
      </c>
      <c r="BA38" s="5">
        <f t="shared" si="154"/>
        <v>1.9914620530246316E-4</v>
      </c>
      <c r="BB38" s="5">
        <f t="shared" si="155"/>
        <v>4.0833844935058599E-5</v>
      </c>
      <c r="BC38" s="5">
        <f t="shared" si="156"/>
        <v>6.6982060326902492E-6</v>
      </c>
      <c r="BD38" s="5">
        <f t="shared" si="157"/>
        <v>3.6981703154396021E-5</v>
      </c>
      <c r="BE38" s="5">
        <f t="shared" si="158"/>
        <v>5.9771903519169808E-5</v>
      </c>
      <c r="BF38" s="5">
        <f t="shared" si="159"/>
        <v>4.8303352003411724E-5</v>
      </c>
      <c r="BG38" s="5">
        <f t="shared" si="160"/>
        <v>2.6023529198990071E-5</v>
      </c>
      <c r="BH38" s="5">
        <f t="shared" si="161"/>
        <v>1.0515171989350586E-5</v>
      </c>
      <c r="BI38" s="5">
        <f t="shared" si="162"/>
        <v>3.3990421858666015E-6</v>
      </c>
      <c r="BJ38" s="8">
        <f t="shared" si="163"/>
        <v>0.56114386017597173</v>
      </c>
      <c r="BK38" s="8">
        <f t="shared" si="164"/>
        <v>0.24978498300661556</v>
      </c>
      <c r="BL38" s="8">
        <f t="shared" si="165"/>
        <v>0.18136482887298616</v>
      </c>
      <c r="BM38" s="8">
        <f t="shared" si="166"/>
        <v>0.43834259630806072</v>
      </c>
      <c r="BN38" s="8">
        <f t="shared" si="167"/>
        <v>0.56021920046093976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1.4323432343234299</v>
      </c>
      <c r="F39">
        <f>VLOOKUP(B39,home!$B$2:$E$405,3,FALSE)</f>
        <v>1.1000000000000001</v>
      </c>
      <c r="G39">
        <f>VLOOKUP(C39,away!$B$2:$E$405,4,FALSE)</f>
        <v>1.69</v>
      </c>
      <c r="H39">
        <f>VLOOKUP(A39,away!$A$2:$E$405,3,FALSE)</f>
        <v>1.2079207919999999</v>
      </c>
      <c r="I39">
        <f>VLOOKUP(C39,away!$B$2:$E$405,3,FALSE)</f>
        <v>0.76</v>
      </c>
      <c r="J39">
        <f>VLOOKUP(B39,home!$B$2:$E$405,4,FALSE)</f>
        <v>0.83</v>
      </c>
      <c r="K39" s="3">
        <f t="shared" si="112"/>
        <v>2.6627260726072564</v>
      </c>
      <c r="L39" s="3">
        <f t="shared" si="113"/>
        <v>0.76195643559359993</v>
      </c>
      <c r="M39" s="5">
        <f t="shared" si="114"/>
        <v>3.2559616759559845E-2</v>
      </c>
      <c r="N39" s="5">
        <f t="shared" si="115"/>
        <v>8.6697340459780184E-2</v>
      </c>
      <c r="O39" s="5">
        <f t="shared" si="116"/>
        <v>2.480900953040786E-2</v>
      </c>
      <c r="P39" s="5">
        <f t="shared" si="117"/>
        <v>6.6059596512178909E-2</v>
      </c>
      <c r="Q39" s="5">
        <f t="shared" si="118"/>
        <v>0.11542563443398238</v>
      </c>
      <c r="R39" s="5">
        <f t="shared" si="119"/>
        <v>9.4516922361986104E-3</v>
      </c>
      <c r="S39" s="5">
        <f t="shared" si="120"/>
        <v>3.3506769471346759E-2</v>
      </c>
      <c r="T39" s="5">
        <f t="shared" si="121"/>
        <v>8.79493049894471E-2</v>
      </c>
      <c r="U39" s="5">
        <f t="shared" si="122"/>
        <v>2.5167267347585617E-2</v>
      </c>
      <c r="V39" s="5">
        <f t="shared" si="123"/>
        <v>7.5534729895938464E-3</v>
      </c>
      <c r="W39" s="5">
        <f t="shared" si="124"/>
        <v>0.10244894875153292</v>
      </c>
      <c r="X39" s="5">
        <f t="shared" si="125"/>
        <v>7.8061635821029415E-2</v>
      </c>
      <c r="Y39" s="5">
        <f t="shared" si="126"/>
        <v>2.9739782893398618E-2</v>
      </c>
      <c r="Z39" s="5">
        <f t="shared" si="127"/>
        <v>2.4005925755405323E-3</v>
      </c>
      <c r="AA39" s="5">
        <f t="shared" si="128"/>
        <v>6.3921204405991798E-3</v>
      </c>
      <c r="AB39" s="5">
        <f t="shared" si="129"/>
        <v>8.5102328782146134E-3</v>
      </c>
      <c r="AC39" s="5">
        <f t="shared" si="130"/>
        <v>9.5781874070221043E-4</v>
      </c>
      <c r="AD39" s="5">
        <f t="shared" si="131"/>
        <v>6.8198371737977839E-2</v>
      </c>
      <c r="AE39" s="5">
        <f t="shared" si="132"/>
        <v>5.1964188242756899E-2</v>
      </c>
      <c r="AF39" s="5">
        <f t="shared" si="133"/>
        <v>1.9797223825982944E-2</v>
      </c>
      <c r="AG39" s="5">
        <f t="shared" si="134"/>
        <v>5.0282073670315543E-3</v>
      </c>
      <c r="AH39" s="5">
        <f t="shared" si="135"/>
        <v>4.5728674054283083E-4</v>
      </c>
      <c r="AI39" s="5">
        <f t="shared" si="136"/>
        <v>1.2176293267009853E-3</v>
      </c>
      <c r="AJ39" s="5">
        <f t="shared" si="137"/>
        <v>1.6211066774889668E-3</v>
      </c>
      <c r="AK39" s="5">
        <f t="shared" si="138"/>
        <v>1.4388543388758647E-3</v>
      </c>
      <c r="AL39" s="5">
        <f t="shared" si="139"/>
        <v>7.7732020017113611E-5</v>
      </c>
      <c r="AM39" s="5">
        <f t="shared" si="140"/>
        <v>3.6318716507215083E-2</v>
      </c>
      <c r="AN39" s="5">
        <f t="shared" si="141"/>
        <v>2.7673279775172043E-2</v>
      </c>
      <c r="AO39" s="5">
        <f t="shared" si="142"/>
        <v>1.0542916809337272E-2</v>
      </c>
      <c r="AP39" s="5">
        <f t="shared" si="143"/>
        <v>2.6777477709341605E-3</v>
      </c>
      <c r="AQ39" s="5">
        <f t="shared" si="144"/>
        <v>5.1008178673992495E-4</v>
      </c>
      <c r="AR39" s="5">
        <f t="shared" si="145"/>
        <v>6.9686514973646161E-5</v>
      </c>
      <c r="AS39" s="5">
        <f t="shared" si="146"/>
        <v>1.8555610032946359E-4</v>
      </c>
      <c r="AT39" s="5">
        <f t="shared" si="147"/>
        <v>2.470425331392954E-4</v>
      </c>
      <c r="AU39" s="5">
        <f t="shared" si="148"/>
        <v>2.1926886467764798E-4</v>
      </c>
      <c r="AV39" s="5">
        <f t="shared" si="149"/>
        <v>1.4596323072204139E-4</v>
      </c>
      <c r="AW39" s="5">
        <f t="shared" si="150"/>
        <v>4.3808066466086264E-6</v>
      </c>
      <c r="AX39" s="5">
        <f t="shared" si="151"/>
        <v>1.6117798894565525E-2</v>
      </c>
      <c r="AY39" s="5">
        <f t="shared" si="152"/>
        <v>1.2281060595317613E-2</v>
      </c>
      <c r="AZ39" s="5">
        <f t="shared" si="153"/>
        <v>4.67881657825861E-3</v>
      </c>
      <c r="BA39" s="5">
        <f t="shared" si="154"/>
        <v>1.1883514675887254E-3</v>
      </c>
      <c r="BB39" s="5">
        <f t="shared" si="155"/>
        <v>2.2636801211908206E-4</v>
      </c>
      <c r="BC39" s="5">
        <f t="shared" si="156"/>
        <v>3.4496512729332925E-5</v>
      </c>
      <c r="BD39" s="5">
        <f t="shared" si="157"/>
        <v>8.8496814263765742E-6</v>
      </c>
      <c r="BE39" s="5">
        <f t="shared" si="158"/>
        <v>2.3564277468281078E-5</v>
      </c>
      <c r="BF39" s="5">
        <f t="shared" si="159"/>
        <v>3.1372607998471878E-5</v>
      </c>
      <c r="BG39" s="5">
        <f t="shared" si="160"/>
        <v>2.784555376107267E-5</v>
      </c>
      <c r="BH39" s="5">
        <f t="shared" si="161"/>
        <v>1.8536270501448813E-5</v>
      </c>
      <c r="BI39" s="5">
        <f t="shared" si="162"/>
        <v>9.8714021506217065E-6</v>
      </c>
      <c r="BJ39" s="8">
        <f t="shared" si="163"/>
        <v>0.75756027323289754</v>
      </c>
      <c r="BK39" s="8">
        <f t="shared" si="164"/>
        <v>0.15299606708871633</v>
      </c>
      <c r="BL39" s="8">
        <f t="shared" si="165"/>
        <v>8.0052756553762913E-2</v>
      </c>
      <c r="BM39" s="8">
        <f t="shared" si="166"/>
        <v>0.64573011973013827</v>
      </c>
      <c r="BN39" s="8">
        <f t="shared" si="167"/>
        <v>0.33500288993210781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1.4323432343234299</v>
      </c>
      <c r="F40">
        <f>VLOOKUP(B40,home!$B$2:$E$405,3,FALSE)</f>
        <v>1.29</v>
      </c>
      <c r="G40">
        <f>VLOOKUP(C40,away!$B$2:$E$405,4,FALSE)</f>
        <v>0.65</v>
      </c>
      <c r="H40">
        <f>VLOOKUP(A40,away!$A$2:$E$405,3,FALSE)</f>
        <v>1.2079207919999999</v>
      </c>
      <c r="I40">
        <f>VLOOKUP(C40,away!$B$2:$E$405,3,FALSE)</f>
        <v>0.87</v>
      </c>
      <c r="J40">
        <f>VLOOKUP(B40,home!$B$2:$E$405,4,FALSE)</f>
        <v>1.53</v>
      </c>
      <c r="K40" s="3">
        <f t="shared" si="112"/>
        <v>1.2010198019801961</v>
      </c>
      <c r="L40" s="3">
        <f t="shared" si="113"/>
        <v>1.6078633662311999</v>
      </c>
      <c r="M40" s="5">
        <f t="shared" si="114"/>
        <v>6.0272268802934077E-2</v>
      </c>
      <c r="N40" s="5">
        <f t="shared" si="115"/>
        <v>7.238818834259704E-2</v>
      </c>
      <c r="O40" s="5">
        <f t="shared" si="116"/>
        <v>9.6909573007877323E-2</v>
      </c>
      <c r="P40" s="5">
        <f t="shared" si="117"/>
        <v>0.11639031618390616</v>
      </c>
      <c r="Q40" s="5">
        <f t="shared" si="118"/>
        <v>4.3469823814465534E-2</v>
      </c>
      <c r="R40" s="5">
        <f t="shared" si="119"/>
        <v>7.7908676138236946E-2</v>
      </c>
      <c r="S40" s="5">
        <f t="shared" si="120"/>
        <v>5.618962903852974E-2</v>
      </c>
      <c r="T40" s="5">
        <f t="shared" si="121"/>
        <v>6.9893537247803728E-2</v>
      </c>
      <c r="U40" s="5">
        <f t="shared" si="122"/>
        <v>9.356986278808456E-2</v>
      </c>
      <c r="V40" s="5">
        <f t="shared" si="123"/>
        <v>1.2056269952519386E-2</v>
      </c>
      <c r="W40" s="5">
        <f t="shared" si="124"/>
        <v>1.7402706396587798E-2</v>
      </c>
      <c r="X40" s="5">
        <f t="shared" si="125"/>
        <v>2.798117408835089E-2</v>
      </c>
      <c r="Y40" s="5">
        <f t="shared" si="126"/>
        <v>2.2494952380398552E-2</v>
      </c>
      <c r="Z40" s="5">
        <f t="shared" si="127"/>
        <v>4.1755502091414001E-2</v>
      </c>
      <c r="AA40" s="5">
        <f t="shared" si="128"/>
        <v>5.0149184853413707E-2</v>
      </c>
      <c r="AB40" s="5">
        <f t="shared" si="129"/>
        <v>3.0115082031057602E-2</v>
      </c>
      <c r="AC40" s="5">
        <f t="shared" si="130"/>
        <v>1.4550981525602836E-3</v>
      </c>
      <c r="AD40" s="5">
        <f t="shared" si="131"/>
        <v>5.2252487475873436E-3</v>
      </c>
      <c r="AE40" s="5">
        <f t="shared" si="132"/>
        <v>8.401486040691148E-3</v>
      </c>
      <c r="AF40" s="5">
        <f t="shared" si="133"/>
        <v>6.7542208133650541E-3</v>
      </c>
      <c r="AG40" s="5">
        <f t="shared" si="134"/>
        <v>3.6199547377486563E-3</v>
      </c>
      <c r="AH40" s="5">
        <f t="shared" si="135"/>
        <v>1.6784285537843707E-2</v>
      </c>
      <c r="AI40" s="5">
        <f t="shared" si="136"/>
        <v>2.0158259293040114E-2</v>
      </c>
      <c r="AJ40" s="5">
        <f t="shared" si="137"/>
        <v>1.2105234292196248E-2</v>
      </c>
      <c r="AK40" s="5">
        <f t="shared" si="138"/>
        <v>4.8462086975124717E-3</v>
      </c>
      <c r="AL40" s="5">
        <f t="shared" si="139"/>
        <v>1.1239618976935842E-4</v>
      </c>
      <c r="AM40" s="5">
        <f t="shared" si="140"/>
        <v>1.2551254432249233E-3</v>
      </c>
      <c r="AN40" s="5">
        <f t="shared" si="141"/>
        <v>2.018070220186052E-3</v>
      </c>
      <c r="AO40" s="5">
        <f t="shared" si="142"/>
        <v>1.6223905887596426E-3</v>
      </c>
      <c r="AP40" s="5">
        <f t="shared" si="143"/>
        <v>8.6952746446163239E-4</v>
      </c>
      <c r="AQ40" s="5">
        <f t="shared" si="144"/>
        <v>3.4952033900994005E-4</v>
      </c>
      <c r="AR40" s="5">
        <f t="shared" si="145"/>
        <v>5.3973675689326026E-3</v>
      </c>
      <c r="AS40" s="5">
        <f t="shared" si="146"/>
        <v>6.4823453288537659E-3</v>
      </c>
      <c r="AT40" s="5">
        <f t="shared" si="147"/>
        <v>3.8927125516136011E-3</v>
      </c>
      <c r="AU40" s="5">
        <f t="shared" si="148"/>
        <v>1.5584082859682635E-3</v>
      </c>
      <c r="AV40" s="5">
        <f t="shared" si="149"/>
        <v>4.6791980275447527E-4</v>
      </c>
      <c r="AW40" s="5">
        <f t="shared" si="150"/>
        <v>6.0290432090448264E-6</v>
      </c>
      <c r="AX40" s="5">
        <f t="shared" si="151"/>
        <v>2.5123841854705057E-4</v>
      </c>
      <c r="AY40" s="5">
        <f t="shared" si="152"/>
        <v>4.0395704937166386E-4</v>
      </c>
      <c r="AZ40" s="5">
        <f t="shared" si="153"/>
        <v>3.2475387060777332E-4</v>
      </c>
      <c r="BA40" s="5">
        <f t="shared" si="154"/>
        <v>1.7405328386400866E-4</v>
      </c>
      <c r="BB40" s="5">
        <f t="shared" si="155"/>
        <v>6.9963474724294875E-5</v>
      </c>
      <c r="BC40" s="5">
        <f t="shared" si="156"/>
        <v>2.2498341596687233E-5</v>
      </c>
      <c r="BD40" s="5">
        <f t="shared" si="157"/>
        <v>1.4463715980285133E-3</v>
      </c>
      <c r="BE40" s="5">
        <f t="shared" si="158"/>
        <v>1.7371209302539847E-3</v>
      </c>
      <c r="BF40" s="5">
        <f t="shared" si="159"/>
        <v>1.0431583178346479E-3</v>
      </c>
      <c r="BG40" s="5">
        <f t="shared" si="160"/>
        <v>4.1761793210658762E-4</v>
      </c>
      <c r="BH40" s="5">
        <f t="shared" si="161"/>
        <v>1.2539185153050825E-4</v>
      </c>
      <c r="BI40" s="5">
        <f t="shared" si="162"/>
        <v>3.0119619339020222E-5</v>
      </c>
      <c r="BJ40" s="8">
        <f t="shared" si="163"/>
        <v>0.28499239110394942</v>
      </c>
      <c r="BK40" s="8">
        <f t="shared" si="164"/>
        <v>0.24687993536959066</v>
      </c>
      <c r="BL40" s="8">
        <f t="shared" si="165"/>
        <v>0.42514490042647857</v>
      </c>
      <c r="BM40" s="8">
        <f t="shared" si="166"/>
        <v>0.53103595469525333</v>
      </c>
      <c r="BN40" s="8">
        <f t="shared" si="167"/>
        <v>0.46733884629001704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1.2951388888888899</v>
      </c>
      <c r="F41">
        <f>VLOOKUP(B41,home!$B$2:$E$405,3,FALSE)</f>
        <v>0.62</v>
      </c>
      <c r="G41">
        <f>VLOOKUP(C41,away!$B$2:$E$405,4,FALSE)</f>
        <v>1.05</v>
      </c>
      <c r="H41">
        <f>VLOOKUP(A41,away!$A$2:$E$405,3,FALSE)</f>
        <v>1.03125</v>
      </c>
      <c r="I41">
        <f>VLOOKUP(C41,away!$B$2:$E$405,3,FALSE)</f>
        <v>0.66</v>
      </c>
      <c r="J41">
        <f>VLOOKUP(B41,home!$B$2:$E$405,4,FALSE)</f>
        <v>0.91</v>
      </c>
      <c r="K41" s="3">
        <f t="shared" si="112"/>
        <v>0.84313541666666736</v>
      </c>
      <c r="L41" s="3">
        <f t="shared" si="113"/>
        <v>0.61936875000000002</v>
      </c>
      <c r="M41" s="5">
        <f t="shared" si="114"/>
        <v>0.23165544394386131</v>
      </c>
      <c r="N41" s="5">
        <f t="shared" si="115"/>
        <v>0.19531690925270928</v>
      </c>
      <c r="O41" s="5">
        <f t="shared" si="116"/>
        <v>0.14348014274620444</v>
      </c>
      <c r="P41" s="5">
        <f t="shared" si="117"/>
        <v>0.12097318993771397</v>
      </c>
      <c r="Q41" s="5">
        <f t="shared" si="118"/>
        <v>8.2339301832414363E-2</v>
      </c>
      <c r="R41" s="5">
        <f t="shared" si="119"/>
        <v>4.44335583312691E-2</v>
      </c>
      <c r="S41" s="5">
        <f t="shared" si="120"/>
        <v>1.5793404673076352E-2</v>
      </c>
      <c r="T41" s="5">
        <f t="shared" si="121"/>
        <v>5.0998390451815187E-2</v>
      </c>
      <c r="U41" s="5">
        <f t="shared" si="122"/>
        <v>3.7463506717617237E-2</v>
      </c>
      <c r="V41" s="5">
        <f t="shared" si="123"/>
        <v>9.1638901808087868E-4</v>
      </c>
      <c r="W41" s="5">
        <f t="shared" si="124"/>
        <v>2.3141060519505055E-2</v>
      </c>
      <c r="X41" s="5">
        <f t="shared" si="125"/>
        <v>1.4332849727640195E-2</v>
      </c>
      <c r="Y41" s="5">
        <f t="shared" si="126"/>
        <v>4.4386596098731738E-3</v>
      </c>
      <c r="Z41" s="5">
        <f t="shared" si="127"/>
        <v>9.1735858272300793E-3</v>
      </c>
      <c r="AA41" s="5">
        <f t="shared" si="128"/>
        <v>7.7345751087690663E-3</v>
      </c>
      <c r="AB41" s="5">
        <f t="shared" si="129"/>
        <v>3.2606471035358207E-3</v>
      </c>
      <c r="AC41" s="5">
        <f t="shared" si="130"/>
        <v>2.990931835385618E-5</v>
      </c>
      <c r="AD41" s="5">
        <f t="shared" si="131"/>
        <v>4.8777619258053642E-3</v>
      </c>
      <c r="AE41" s="5">
        <f t="shared" si="132"/>
        <v>3.021133306783661E-3</v>
      </c>
      <c r="AF41" s="5">
        <f t="shared" si="133"/>
        <v>9.3559777990298121E-4</v>
      </c>
      <c r="AG41" s="5">
        <f t="shared" si="134"/>
        <v>1.9316000914709492E-4</v>
      </c>
      <c r="AH41" s="5">
        <f t="shared" si="135"/>
        <v>1.4204580967073022E-3</v>
      </c>
      <c r="AI41" s="5">
        <f t="shared" si="136"/>
        <v>1.1976385292248523E-3</v>
      </c>
      <c r="AJ41" s="5">
        <f t="shared" si="137"/>
        <v>5.0488573017702534E-4</v>
      </c>
      <c r="AK41" s="5">
        <f t="shared" si="138"/>
        <v>1.4189568016062027E-4</v>
      </c>
      <c r="AL41" s="5">
        <f t="shared" si="139"/>
        <v>6.2475987415265446E-7</v>
      </c>
      <c r="AM41" s="5">
        <f t="shared" si="140"/>
        <v>8.2252276674294258E-4</v>
      </c>
      <c r="AN41" s="5">
        <f t="shared" si="141"/>
        <v>5.0944489788411782E-4</v>
      </c>
      <c r="AO41" s="5">
        <f t="shared" si="142"/>
        <v>1.5776712479818186E-4</v>
      </c>
      <c r="AP41" s="5">
        <f t="shared" si="143"/>
        <v>3.2572008959114645E-5</v>
      </c>
      <c r="AQ41" s="5">
        <f t="shared" si="144"/>
        <v>5.0435211184989081E-6</v>
      </c>
      <c r="AR41" s="5">
        <f t="shared" si="145"/>
        <v>1.7595747115699625E-4</v>
      </c>
      <c r="AS41" s="5">
        <f t="shared" si="146"/>
        <v>1.4835597575956714E-4</v>
      </c>
      <c r="AT41" s="5">
        <f t="shared" si="147"/>
        <v>6.2542088718516324E-5</v>
      </c>
      <c r="AU41" s="5">
        <f t="shared" si="148"/>
        <v>1.7577150010296646E-5</v>
      </c>
      <c r="AV41" s="5">
        <f t="shared" si="149"/>
        <v>3.7049794244359937E-6</v>
      </c>
      <c r="AW41" s="5">
        <f t="shared" si="150"/>
        <v>9.0626926154036724E-9</v>
      </c>
      <c r="AX41" s="5">
        <f t="shared" si="151"/>
        <v>1.1558301260927178E-4</v>
      </c>
      <c r="AY41" s="5">
        <f t="shared" si="152"/>
        <v>7.1588506041038886E-5</v>
      </c>
      <c r="AZ41" s="5">
        <f t="shared" si="153"/>
        <v>2.2169841750502851E-5</v>
      </c>
      <c r="BA41" s="5">
        <f t="shared" si="154"/>
        <v>4.5771023909022563E-6</v>
      </c>
      <c r="BB41" s="5">
        <f t="shared" si="155"/>
        <v>7.0872854661878519E-7</v>
      </c>
      <c r="BC41" s="5">
        <f t="shared" si="156"/>
        <v>8.7792862801718789E-8</v>
      </c>
      <c r="BD41" s="5">
        <f t="shared" si="157"/>
        <v>1.8163759827278294E-5</v>
      </c>
      <c r="BE41" s="5">
        <f t="shared" si="158"/>
        <v>1.5314509210205556E-5</v>
      </c>
      <c r="BF41" s="5">
        <f t="shared" si="159"/>
        <v>6.4561025519960891E-6</v>
      </c>
      <c r="BG41" s="5">
        <f t="shared" si="160"/>
        <v>1.8144562384066523E-6</v>
      </c>
      <c r="BH41" s="5">
        <f t="shared" si="161"/>
        <v>3.8245807914810664E-7</v>
      </c>
      <c r="BI41" s="5">
        <f t="shared" si="162"/>
        <v>6.4492790384014443E-8</v>
      </c>
      <c r="BJ41" s="8">
        <f t="shared" si="163"/>
        <v>0.38133688971930041</v>
      </c>
      <c r="BK41" s="8">
        <f t="shared" si="164"/>
        <v>0.36944055015700156</v>
      </c>
      <c r="BL41" s="8">
        <f t="shared" si="165"/>
        <v>0.2400876414874327</v>
      </c>
      <c r="BM41" s="8">
        <f t="shared" si="166"/>
        <v>0.18176854170344378</v>
      </c>
      <c r="BN41" s="8">
        <f t="shared" si="167"/>
        <v>0.81819854604417241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1.2951388888888899</v>
      </c>
      <c r="F42">
        <f>VLOOKUP(B42,home!$B$2:$E$405,3,FALSE)</f>
        <v>0.44</v>
      </c>
      <c r="G42">
        <f>VLOOKUP(C42,away!$B$2:$E$405,4,FALSE)</f>
        <v>0.99</v>
      </c>
      <c r="H42">
        <f>VLOOKUP(A42,away!$A$2:$E$405,3,FALSE)</f>
        <v>1.03125</v>
      </c>
      <c r="I42">
        <f>VLOOKUP(C42,away!$B$2:$E$405,3,FALSE)</f>
        <v>0.94</v>
      </c>
      <c r="J42">
        <f>VLOOKUP(B42,home!$B$2:$E$405,4,FALSE)</f>
        <v>0.48</v>
      </c>
      <c r="K42" s="3">
        <f t="shared" si="112"/>
        <v>0.56416250000000046</v>
      </c>
      <c r="L42" s="3">
        <f t="shared" si="113"/>
        <v>0.46529999999999999</v>
      </c>
      <c r="M42" s="5">
        <f t="shared" si="114"/>
        <v>0.35719890339046523</v>
      </c>
      <c r="N42" s="5">
        <f t="shared" si="115"/>
        <v>0.2015182263340235</v>
      </c>
      <c r="O42" s="5">
        <f t="shared" si="116"/>
        <v>0.16620464974758345</v>
      </c>
      <c r="P42" s="5">
        <f t="shared" si="117"/>
        <v>9.3766430713221119E-2</v>
      </c>
      <c r="Q42" s="5">
        <f t="shared" si="118"/>
        <v>5.6844513182084312E-2</v>
      </c>
      <c r="R42" s="5">
        <f t="shared" si="119"/>
        <v>3.8667511763775281E-2</v>
      </c>
      <c r="S42" s="5">
        <f t="shared" si="120"/>
        <v>6.153534798990082E-3</v>
      </c>
      <c r="T42" s="5">
        <f t="shared" si="121"/>
        <v>2.6449751983623825E-2</v>
      </c>
      <c r="U42" s="5">
        <f t="shared" si="122"/>
        <v>2.1814760105430889E-2</v>
      </c>
      <c r="V42" s="5">
        <f t="shared" si="123"/>
        <v>1.7948138788102222E-4</v>
      </c>
      <c r="W42" s="5">
        <f t="shared" si="124"/>
        <v>1.0689847556029223E-2</v>
      </c>
      <c r="X42" s="5">
        <f t="shared" si="125"/>
        <v>4.9739860678203966E-3</v>
      </c>
      <c r="Y42" s="5">
        <f t="shared" si="126"/>
        <v>1.157197858678415E-3</v>
      </c>
      <c r="Z42" s="5">
        <f t="shared" si="127"/>
        <v>5.9973310745615478E-3</v>
      </c>
      <c r="AA42" s="5">
        <f t="shared" si="128"/>
        <v>3.3834692923523321E-3</v>
      </c>
      <c r="AB42" s="5">
        <f t="shared" si="129"/>
        <v>9.5441324732336197E-4</v>
      </c>
      <c r="AC42" s="5">
        <f t="shared" si="130"/>
        <v>2.9446704905372368E-6</v>
      </c>
      <c r="AD42" s="5">
        <f t="shared" si="131"/>
        <v>1.5077027804570851E-3</v>
      </c>
      <c r="AE42" s="5">
        <f t="shared" si="132"/>
        <v>7.0153410374668157E-4</v>
      </c>
      <c r="AF42" s="5">
        <f t="shared" si="133"/>
        <v>1.6321190923666544E-4</v>
      </c>
      <c r="AG42" s="5">
        <f t="shared" si="134"/>
        <v>2.5314167122606818E-5</v>
      </c>
      <c r="AH42" s="5">
        <f t="shared" si="135"/>
        <v>6.9763953724837177E-4</v>
      </c>
      <c r="AI42" s="5">
        <f t="shared" si="136"/>
        <v>3.9358206543288482E-4</v>
      </c>
      <c r="AJ42" s="5">
        <f t="shared" si="137"/>
        <v>1.1102212099489003E-4</v>
      </c>
      <c r="AK42" s="5">
        <f t="shared" si="138"/>
        <v>2.08781724452599E-5</v>
      </c>
      <c r="AL42" s="5">
        <f t="shared" si="139"/>
        <v>3.0919606852476936E-8</v>
      </c>
      <c r="AM42" s="5">
        <f t="shared" si="140"/>
        <v>1.701178739759243E-4</v>
      </c>
      <c r="AN42" s="5">
        <f t="shared" si="141"/>
        <v>7.9155846760997552E-5</v>
      </c>
      <c r="AO42" s="5">
        <f t="shared" si="142"/>
        <v>1.8415607748946077E-5</v>
      </c>
      <c r="AP42" s="5">
        <f t="shared" si="143"/>
        <v>2.8562607618615375E-6</v>
      </c>
      <c r="AQ42" s="5">
        <f t="shared" si="144"/>
        <v>3.322545331235432E-7</v>
      </c>
      <c r="AR42" s="5">
        <f t="shared" si="145"/>
        <v>6.4922335336333489E-5</v>
      </c>
      <c r="AS42" s="5">
        <f t="shared" si="146"/>
        <v>3.6626747009184264E-5</v>
      </c>
      <c r="AT42" s="5">
        <f t="shared" si="147"/>
        <v>1.0331718579784468E-5</v>
      </c>
      <c r="AU42" s="5">
        <f t="shared" si="148"/>
        <v>1.9429227277558867E-6</v>
      </c>
      <c r="AV42" s="5">
        <f t="shared" si="149"/>
        <v>2.7403103584939529E-7</v>
      </c>
      <c r="AW42" s="5">
        <f t="shared" si="150"/>
        <v>2.2545959890926857E-10</v>
      </c>
      <c r="AX42" s="5">
        <f t="shared" si="151"/>
        <v>1.5995687512823732E-5</v>
      </c>
      <c r="AY42" s="5">
        <f t="shared" si="152"/>
        <v>7.4427933997168817E-6</v>
      </c>
      <c r="AZ42" s="5">
        <f t="shared" si="153"/>
        <v>1.7315658844441324E-6</v>
      </c>
      <c r="BA42" s="5">
        <f t="shared" si="154"/>
        <v>2.6856586867728503E-7</v>
      </c>
      <c r="BB42" s="5">
        <f t="shared" si="155"/>
        <v>3.1240924673885163E-8</v>
      </c>
      <c r="BC42" s="5">
        <f t="shared" si="156"/>
        <v>2.9072804501517538E-9</v>
      </c>
      <c r="BD42" s="5">
        <f t="shared" si="157"/>
        <v>5.0347271053326627E-6</v>
      </c>
      <c r="BE42" s="5">
        <f t="shared" si="158"/>
        <v>2.8404042305622408E-6</v>
      </c>
      <c r="BF42" s="5">
        <f t="shared" si="159"/>
        <v>8.0122477586228572E-7</v>
      </c>
      <c r="BG42" s="5">
        <f t="shared" si="160"/>
        <v>1.5067365753746905E-7</v>
      </c>
      <c r="BH42" s="5">
        <f t="shared" si="161"/>
        <v>2.1251106830120611E-8</v>
      </c>
      <c r="BI42" s="5">
        <f t="shared" si="162"/>
        <v>2.3978155114095869E-9</v>
      </c>
      <c r="BJ42" s="8">
        <f t="shared" si="163"/>
        <v>0.3043276365474743</v>
      </c>
      <c r="BK42" s="8">
        <f t="shared" si="164"/>
        <v>0.45730876867405457</v>
      </c>
      <c r="BL42" s="8">
        <f t="shared" si="165"/>
        <v>0.2323708744859673</v>
      </c>
      <c r="BM42" s="8">
        <f t="shared" si="166"/>
        <v>8.5796933082964738E-2</v>
      </c>
      <c r="BN42" s="8">
        <f t="shared" si="167"/>
        <v>0.91420023513115278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1.2951388888888899</v>
      </c>
      <c r="F43">
        <f>VLOOKUP(B43,home!$B$2:$E$405,3,FALSE)</f>
        <v>0.77</v>
      </c>
      <c r="G43">
        <f>VLOOKUP(C43,away!$B$2:$E$405,4,FALSE)</f>
        <v>0.72</v>
      </c>
      <c r="H43">
        <f>VLOOKUP(A43,away!$A$2:$E$405,3,FALSE)</f>
        <v>1.03125</v>
      </c>
      <c r="I43">
        <f>VLOOKUP(C43,away!$B$2:$E$405,3,FALSE)</f>
        <v>1.05</v>
      </c>
      <c r="J43">
        <f>VLOOKUP(B43,home!$B$2:$E$405,4,FALSE)</f>
        <v>1.62</v>
      </c>
      <c r="K43" s="3">
        <f t="shared" si="112"/>
        <v>0.71802500000000058</v>
      </c>
      <c r="L43" s="3">
        <f t="shared" si="113"/>
        <v>1.7541562500000001</v>
      </c>
      <c r="M43" s="5">
        <f t="shared" si="114"/>
        <v>8.44005593527445E-2</v>
      </c>
      <c r="N43" s="5">
        <f t="shared" si="115"/>
        <v>6.0601711629254415E-2</v>
      </c>
      <c r="O43" s="5">
        <f t="shared" si="116"/>
        <v>0.14805176869211273</v>
      </c>
      <c r="P43" s="5">
        <f t="shared" si="117"/>
        <v>0.10630487121515432</v>
      </c>
      <c r="Q43" s="5">
        <f t="shared" si="118"/>
        <v>2.1756771996297712E-2</v>
      </c>
      <c r="R43" s="5">
        <f t="shared" si="119"/>
        <v>0.12985296768741197</v>
      </c>
      <c r="S43" s="5">
        <f t="shared" si="120"/>
        <v>3.3473491558391764E-2</v>
      </c>
      <c r="T43" s="5">
        <f t="shared" si="121"/>
        <v>3.8164777577130611E-2</v>
      </c>
      <c r="U43" s="5">
        <f t="shared" si="122"/>
        <v>9.323767712375404E-2</v>
      </c>
      <c r="V43" s="5">
        <f t="shared" si="123"/>
        <v>4.6845334735077645E-3</v>
      </c>
      <c r="W43" s="5">
        <f t="shared" si="124"/>
        <v>5.2073020708805606E-3</v>
      </c>
      <c r="X43" s="5">
        <f t="shared" si="125"/>
        <v>9.1344214732730789E-3</v>
      </c>
      <c r="Y43" s="5">
        <f t="shared" si="126"/>
        <v>8.0116012587380919E-3</v>
      </c>
      <c r="Z43" s="5">
        <f t="shared" si="127"/>
        <v>7.5927464949973933E-2</v>
      </c>
      <c r="AA43" s="5">
        <f t="shared" si="128"/>
        <v>5.4517818020705079E-2</v>
      </c>
      <c r="AB43" s="5">
        <f t="shared" si="129"/>
        <v>1.9572578142158393E-2</v>
      </c>
      <c r="AC43" s="5">
        <f t="shared" si="130"/>
        <v>3.6876882942432827E-4</v>
      </c>
      <c r="AD43" s="5">
        <f t="shared" si="131"/>
        <v>9.3474326736100424E-4</v>
      </c>
      <c r="AE43" s="5">
        <f t="shared" si="132"/>
        <v>1.6396857445867266E-3</v>
      </c>
      <c r="AF43" s="5">
        <f t="shared" si="133"/>
        <v>1.4381324984513554E-3</v>
      </c>
      <c r="AG43" s="5">
        <f t="shared" si="134"/>
        <v>8.4090303682885371E-4</v>
      </c>
      <c r="AH43" s="5">
        <f t="shared" si="135"/>
        <v>3.3297159297163162E-2</v>
      </c>
      <c r="AI43" s="5">
        <f t="shared" si="136"/>
        <v>2.3908192804345595E-2</v>
      </c>
      <c r="AJ43" s="5">
        <f t="shared" si="137"/>
        <v>8.583340069170128E-3</v>
      </c>
      <c r="AK43" s="5">
        <f t="shared" si="138"/>
        <v>2.0543509177219626E-3</v>
      </c>
      <c r="AL43" s="5">
        <f t="shared" si="139"/>
        <v>1.8578987258260004E-5</v>
      </c>
      <c r="AM43" s="5">
        <f t="shared" si="140"/>
        <v>1.3423380690937714E-4</v>
      </c>
      <c r="AN43" s="5">
        <f t="shared" si="141"/>
        <v>2.3546707135137712E-4</v>
      </c>
      <c r="AO43" s="5">
        <f t="shared" si="142"/>
        <v>2.065230174401071E-4</v>
      </c>
      <c r="AP43" s="5">
        <f t="shared" si="143"/>
        <v>1.2075788060380766E-4</v>
      </c>
      <c r="AQ43" s="5">
        <f t="shared" si="144"/>
        <v>5.2957047749480715E-5</v>
      </c>
      <c r="AR43" s="5">
        <f t="shared" si="145"/>
        <v>1.1681684017672871E-2</v>
      </c>
      <c r="AS43" s="5">
        <f t="shared" si="146"/>
        <v>8.3877411667895706E-3</v>
      </c>
      <c r="AT43" s="5">
        <f t="shared" si="147"/>
        <v>3.0113039256420421E-3</v>
      </c>
      <c r="AU43" s="5">
        <f t="shared" si="148"/>
        <v>7.2073050040304327E-4</v>
      </c>
      <c r="AV43" s="5">
        <f t="shared" si="149"/>
        <v>1.2937562938797385E-4</v>
      </c>
      <c r="AW43" s="5">
        <f t="shared" si="150"/>
        <v>6.5002098424188669E-7</v>
      </c>
      <c r="AX43" s="5">
        <f t="shared" si="151"/>
        <v>1.6063871534350929E-5</v>
      </c>
      <c r="AY43" s="5">
        <f t="shared" si="152"/>
        <v>2.8178540651178775E-5</v>
      </c>
      <c r="AZ43" s="5">
        <f t="shared" si="153"/>
        <v>2.4714781599572167E-5</v>
      </c>
      <c r="BA43" s="5">
        <f t="shared" si="154"/>
        <v>1.4451196203424841E-5</v>
      </c>
      <c r="BB43" s="5">
        <f t="shared" si="155"/>
        <v>6.3374140350534858E-6</v>
      </c>
      <c r="BC43" s="5">
        <f t="shared" si="156"/>
        <v>2.223362887685358E-6</v>
      </c>
      <c r="BD43" s="5">
        <f t="shared" si="157"/>
        <v>3.4152498383543312E-3</v>
      </c>
      <c r="BE43" s="5">
        <f t="shared" si="158"/>
        <v>2.4522347651843705E-3</v>
      </c>
      <c r="BF43" s="5">
        <f t="shared" si="159"/>
        <v>8.8038293363575429E-4</v>
      </c>
      <c r="BG43" s="5">
        <f t="shared" si="160"/>
        <v>2.1071231864127105E-4</v>
      </c>
      <c r="BH43" s="5">
        <f t="shared" si="161"/>
        <v>3.7824178148099688E-5</v>
      </c>
      <c r="BI43" s="5">
        <f t="shared" si="162"/>
        <v>5.4317411029578607E-6</v>
      </c>
      <c r="BJ43" s="8">
        <f t="shared" si="163"/>
        <v>0.14857195854376784</v>
      </c>
      <c r="BK43" s="8">
        <f t="shared" si="164"/>
        <v>0.22927898195713212</v>
      </c>
      <c r="BL43" s="8">
        <f t="shared" si="165"/>
        <v>0.54400852376950548</v>
      </c>
      <c r="BM43" s="8">
        <f t="shared" si="166"/>
        <v>0.44679075012773667</v>
      </c>
      <c r="BN43" s="8">
        <f t="shared" si="167"/>
        <v>0.55096865057297562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1.2951388888888899</v>
      </c>
      <c r="F44">
        <f>VLOOKUP(B44,home!$B$2:$E$405,3,FALSE)</f>
        <v>0.77</v>
      </c>
      <c r="G44">
        <f>VLOOKUP(C44,away!$B$2:$E$405,4,FALSE)</f>
        <v>0.55000000000000004</v>
      </c>
      <c r="H44">
        <f>VLOOKUP(A44,away!$A$2:$E$405,3,FALSE)</f>
        <v>1.03125</v>
      </c>
      <c r="I44">
        <f>VLOOKUP(C44,away!$B$2:$E$405,3,FALSE)</f>
        <v>1.05</v>
      </c>
      <c r="J44">
        <f>VLOOKUP(B44,home!$B$2:$E$405,4,FALSE)</f>
        <v>1.45</v>
      </c>
      <c r="K44" s="3">
        <f t="shared" si="112"/>
        <v>0.54849131944444496</v>
      </c>
      <c r="L44" s="3">
        <f t="shared" si="113"/>
        <v>1.570078125</v>
      </c>
      <c r="M44" s="5">
        <f t="shared" si="114"/>
        <v>0.12020346330477039</v>
      </c>
      <c r="N44" s="5">
        <f t="shared" si="115"/>
        <v>6.5930556189825434E-2</v>
      </c>
      <c r="O44" s="5">
        <f t="shared" si="116"/>
        <v>0.18872882828406018</v>
      </c>
      <c r="P44" s="5">
        <f t="shared" si="117"/>
        <v>0.10351612404272825</v>
      </c>
      <c r="Q44" s="5">
        <f t="shared" si="118"/>
        <v>1.8081168878131732E-2</v>
      </c>
      <c r="R44" s="5">
        <f t="shared" si="119"/>
        <v>0.14815950242284212</v>
      </c>
      <c r="S44" s="5">
        <f t="shared" si="120"/>
        <v>2.2286354407403015E-2</v>
      </c>
      <c r="T44" s="5">
        <f t="shared" si="121"/>
        <v>2.8388847729985425E-2</v>
      </c>
      <c r="U44" s="5">
        <f t="shared" si="122"/>
        <v>8.1264200972137129E-2</v>
      </c>
      <c r="V44" s="5">
        <f t="shared" si="123"/>
        <v>2.132492658577333E-3</v>
      </c>
      <c r="W44" s="5">
        <f t="shared" si="124"/>
        <v>3.3057880583547707E-3</v>
      </c>
      <c r="X44" s="5">
        <f t="shared" si="125"/>
        <v>5.1903455163090483E-3</v>
      </c>
      <c r="Y44" s="5">
        <f t="shared" si="126"/>
        <v>4.0746239781743352E-3</v>
      </c>
      <c r="Z44" s="5">
        <f t="shared" si="127"/>
        <v>7.7540664588329616E-2</v>
      </c>
      <c r="AA44" s="5">
        <f t="shared" si="128"/>
        <v>4.2530381430652069E-2</v>
      </c>
      <c r="AB44" s="5">
        <f t="shared" si="129"/>
        <v>1.1663772513686934E-2</v>
      </c>
      <c r="AC44" s="5">
        <f t="shared" si="130"/>
        <v>1.1477798169061678E-4</v>
      </c>
      <c r="AD44" s="5">
        <f t="shared" si="131"/>
        <v>4.5329901348267439E-4</v>
      </c>
      <c r="AE44" s="5">
        <f t="shared" si="132"/>
        <v>7.1171486515322706E-4</v>
      </c>
      <c r="AF44" s="5">
        <f t="shared" si="133"/>
        <v>5.5872397050720347E-4</v>
      </c>
      <c r="AG44" s="5">
        <f t="shared" si="134"/>
        <v>2.9241342800216837E-4</v>
      </c>
      <c r="AH44" s="5">
        <f t="shared" si="135"/>
        <v>3.0436225317024626E-2</v>
      </c>
      <c r="AI44" s="5">
        <f t="shared" si="136"/>
        <v>1.6694005383043258E-2</v>
      </c>
      <c r="AJ44" s="5">
        <f t="shared" si="137"/>
        <v>4.5782585196790307E-3</v>
      </c>
      <c r="AK44" s="5">
        <f t="shared" si="138"/>
        <v>8.3704501873884123E-4</v>
      </c>
      <c r="AL44" s="5">
        <f t="shared" si="139"/>
        <v>3.9537535652979338E-6</v>
      </c>
      <c r="AM44" s="5">
        <f t="shared" si="140"/>
        <v>4.9726114801595474E-5</v>
      </c>
      <c r="AN44" s="5">
        <f t="shared" si="141"/>
        <v>7.8073885091223765E-5</v>
      </c>
      <c r="AO44" s="5">
        <f t="shared" si="142"/>
        <v>6.1291049557747046E-5</v>
      </c>
      <c r="AP44" s="5">
        <f t="shared" si="143"/>
        <v>3.2077245389636513E-5</v>
      </c>
      <c r="AQ44" s="5">
        <f t="shared" si="144"/>
        <v>1.2590945324131352E-5</v>
      </c>
      <c r="AR44" s="5">
        <f t="shared" si="145"/>
        <v>9.5574503155663112E-3</v>
      </c>
      <c r="AS44" s="5">
        <f t="shared" si="146"/>
        <v>5.2421785341096932E-3</v>
      </c>
      <c r="AT44" s="5">
        <f t="shared" si="147"/>
        <v>1.4376447104685859E-3</v>
      </c>
      <c r="AU44" s="5">
        <f t="shared" si="148"/>
        <v>2.6284521471241397E-4</v>
      </c>
      <c r="AV44" s="5">
        <f t="shared" si="149"/>
        <v>3.6042079656817592E-5</v>
      </c>
      <c r="AW44" s="5">
        <f t="shared" si="150"/>
        <v>9.4579740339015408E-8</v>
      </c>
      <c r="AX44" s="5">
        <f t="shared" si="151"/>
        <v>4.5457237197288402E-6</v>
      </c>
      <c r="AY44" s="5">
        <f t="shared" si="152"/>
        <v>7.1371413746398828E-6</v>
      </c>
      <c r="AZ44" s="5">
        <f t="shared" si="153"/>
        <v>5.6029347736772562E-6</v>
      </c>
      <c r="BA44" s="5">
        <f t="shared" si="154"/>
        <v>2.9323484413174943E-6</v>
      </c>
      <c r="BB44" s="5">
        <f t="shared" si="155"/>
        <v>1.1510040356476113E-6</v>
      </c>
      <c r="BC44" s="5">
        <f t="shared" si="156"/>
        <v>3.6143325163140701E-7</v>
      </c>
      <c r="BD44" s="5">
        <f t="shared" si="157"/>
        <v>2.5009906118741679E-3</v>
      </c>
      <c r="BE44" s="5">
        <f t="shared" si="158"/>
        <v>1.3717716406250321E-3</v>
      </c>
      <c r="BF44" s="5">
        <f t="shared" si="159"/>
        <v>3.7620241857144743E-4</v>
      </c>
      <c r="BG44" s="5">
        <f t="shared" si="160"/>
        <v>6.8781253646814873E-5</v>
      </c>
      <c r="BH44" s="5">
        <f t="shared" si="161"/>
        <v>9.4314801414461315E-6</v>
      </c>
      <c r="BI44" s="5">
        <f t="shared" si="162"/>
        <v>1.0346169974191739E-6</v>
      </c>
      <c r="BJ44" s="8">
        <f t="shared" si="163"/>
        <v>0.12724297145368699</v>
      </c>
      <c r="BK44" s="8">
        <f t="shared" si="164"/>
        <v>0.24826430329010957</v>
      </c>
      <c r="BL44" s="8">
        <f t="shared" si="165"/>
        <v>0.54575659273823429</v>
      </c>
      <c r="BM44" s="8">
        <f t="shared" si="166"/>
        <v>0.35417784638636796</v>
      </c>
      <c r="BN44" s="8">
        <f t="shared" si="167"/>
        <v>0.64461964312235809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1.2951388888888899</v>
      </c>
      <c r="F45">
        <f>VLOOKUP(B45,home!$B$2:$E$405,3,FALSE)</f>
        <v>0.55000000000000004</v>
      </c>
      <c r="G45">
        <f>VLOOKUP(C45,away!$B$2:$E$405,4,FALSE)</f>
        <v>0.72</v>
      </c>
      <c r="H45">
        <f>VLOOKUP(A45,away!$A$2:$E$405,3,FALSE)</f>
        <v>1.03125</v>
      </c>
      <c r="I45">
        <f>VLOOKUP(C45,away!$B$2:$E$405,3,FALSE)</f>
        <v>0.67</v>
      </c>
      <c r="J45">
        <f>VLOOKUP(B45,home!$B$2:$E$405,4,FALSE)</f>
        <v>0.9</v>
      </c>
      <c r="K45" s="3">
        <f t="shared" si="112"/>
        <v>0.51287500000000041</v>
      </c>
      <c r="L45" s="3">
        <f t="shared" si="113"/>
        <v>0.62184375000000014</v>
      </c>
      <c r="M45" s="5">
        <f t="shared" si="114"/>
        <v>0.32151253401970437</v>
      </c>
      <c r="N45" s="5">
        <f t="shared" si="115"/>
        <v>0.164895740885356</v>
      </c>
      <c r="O45" s="5">
        <f t="shared" si="116"/>
        <v>0.19993055982681557</v>
      </c>
      <c r="P45" s="5">
        <f t="shared" si="117"/>
        <v>0.10253938587117811</v>
      </c>
      <c r="Q45" s="5">
        <f t="shared" si="118"/>
        <v>4.2285451553288514E-2</v>
      </c>
      <c r="R45" s="5">
        <f t="shared" si="119"/>
        <v>6.216278453115319E-2</v>
      </c>
      <c r="S45" s="5">
        <f t="shared" si="120"/>
        <v>8.1756732182282337E-3</v>
      </c>
      <c r="T45" s="5">
        <f t="shared" si="121"/>
        <v>2.6294943764340259E-2</v>
      </c>
      <c r="U45" s="5">
        <f t="shared" si="122"/>
        <v>3.1881738116415217E-2</v>
      </c>
      <c r="V45" s="5">
        <f t="shared" si="123"/>
        <v>2.8971689269928654E-4</v>
      </c>
      <c r="W45" s="5">
        <f t="shared" si="124"/>
        <v>7.2290503217976206E-3</v>
      </c>
      <c r="X45" s="5">
        <f t="shared" si="125"/>
        <v>4.4953397610453406E-3</v>
      </c>
      <c r="Y45" s="5">
        <f t="shared" si="126"/>
        <v>1.3976994672662696E-3</v>
      </c>
      <c r="Z45" s="5">
        <f t="shared" si="127"/>
        <v>1.2885179681098102E-2</v>
      </c>
      <c r="AA45" s="5">
        <f t="shared" si="128"/>
        <v>6.6084865289431942E-3</v>
      </c>
      <c r="AB45" s="5">
        <f t="shared" si="129"/>
        <v>1.6946637642658716E-3</v>
      </c>
      <c r="AC45" s="5">
        <f t="shared" si="130"/>
        <v>5.7749288733931169E-6</v>
      </c>
      <c r="AD45" s="5">
        <f t="shared" si="131"/>
        <v>9.2689979594798939E-4</v>
      </c>
      <c r="AE45" s="5">
        <f t="shared" si="132"/>
        <v>5.763868449865327E-4</v>
      </c>
      <c r="AF45" s="5">
        <f t="shared" si="133"/>
        <v>1.7921127856854714E-4</v>
      </c>
      <c r="AG45" s="5">
        <f t="shared" si="134"/>
        <v>3.7147137835786671E-5</v>
      </c>
      <c r="AH45" s="5">
        <f t="shared" si="135"/>
        <v>2.0031421130794619E-3</v>
      </c>
      <c r="AI45" s="5">
        <f t="shared" si="136"/>
        <v>1.0273615112456299E-3</v>
      </c>
      <c r="AJ45" s="5">
        <f t="shared" si="137"/>
        <v>2.6345401754005143E-4</v>
      </c>
      <c r="AK45" s="5">
        <f t="shared" si="138"/>
        <v>4.5039659748617988E-5</v>
      </c>
      <c r="AL45" s="5">
        <f t="shared" si="139"/>
        <v>7.3671486796987423E-8</v>
      </c>
      <c r="AM45" s="5">
        <f t="shared" si="140"/>
        <v>9.5076746569365149E-5</v>
      </c>
      <c r="AN45" s="5">
        <f t="shared" si="141"/>
        <v>5.912288062449367E-5</v>
      </c>
      <c r="AO45" s="5">
        <f t="shared" si="142"/>
        <v>1.8382596899168748E-5</v>
      </c>
      <c r="AP45" s="5">
        <f t="shared" si="143"/>
        <v>3.8103676635058232E-6</v>
      </c>
      <c r="AQ45" s="5">
        <f t="shared" si="144"/>
        <v>5.9236332918829976E-7</v>
      </c>
      <c r="AR45" s="5">
        <f t="shared" si="145"/>
        <v>2.4912828067605151E-4</v>
      </c>
      <c r="AS45" s="5">
        <f t="shared" si="146"/>
        <v>1.2777166695173003E-4</v>
      </c>
      <c r="AT45" s="5">
        <f t="shared" si="147"/>
        <v>3.2765446843934293E-5</v>
      </c>
      <c r="AU45" s="5">
        <f t="shared" si="148"/>
        <v>5.601526183360938E-6</v>
      </c>
      <c r="AV45" s="5">
        <f t="shared" si="149"/>
        <v>7.1822068532281085E-7</v>
      </c>
      <c r="AW45" s="5">
        <f t="shared" si="150"/>
        <v>6.5266411907743631E-10</v>
      </c>
      <c r="AX45" s="5">
        <f t="shared" si="151"/>
        <v>8.1270810661271915E-6</v>
      </c>
      <c r="AY45" s="5">
        <f t="shared" si="152"/>
        <v>5.0537745667145317E-6</v>
      </c>
      <c r="AZ45" s="5">
        <f t="shared" si="153"/>
        <v>1.5713290641101952E-6</v>
      </c>
      <c r="BA45" s="5">
        <f t="shared" si="154"/>
        <v>3.2570705257009152E-7</v>
      </c>
      <c r="BB45" s="5">
        <f t="shared" si="155"/>
        <v>5.063472374290821E-8</v>
      </c>
      <c r="BC45" s="5">
        <f t="shared" si="156"/>
        <v>6.2973772985008207E-9</v>
      </c>
      <c r="BD45" s="5">
        <f t="shared" si="157"/>
        <v>2.5819810714441388E-5</v>
      </c>
      <c r="BE45" s="5">
        <f t="shared" si="158"/>
        <v>1.3242335420169138E-5</v>
      </c>
      <c r="BF45" s="5">
        <f t="shared" si="159"/>
        <v>3.3958313893096261E-6</v>
      </c>
      <c r="BG45" s="5">
        <f t="shared" si="160"/>
        <v>5.8054567459739187E-7</v>
      </c>
      <c r="BH45" s="5">
        <f t="shared" si="161"/>
        <v>7.4436840714784405E-8</v>
      </c>
      <c r="BI45" s="5">
        <f t="shared" si="162"/>
        <v>7.6353589363190213E-9</v>
      </c>
      <c r="BJ45" s="8">
        <f t="shared" si="163"/>
        <v>0.24850999058936918</v>
      </c>
      <c r="BK45" s="8">
        <f t="shared" si="164"/>
        <v>0.43252821237673689</v>
      </c>
      <c r="BL45" s="8">
        <f t="shared" si="165"/>
        <v>0.30607633580594523</v>
      </c>
      <c r="BM45" s="8">
        <f t="shared" si="166"/>
        <v>0.10666820864375119</v>
      </c>
      <c r="BN45" s="8">
        <f t="shared" si="167"/>
        <v>0.89332645668749577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1.2951388888888899</v>
      </c>
      <c r="F46">
        <f>VLOOKUP(B46,home!$B$2:$E$405,3,FALSE)</f>
        <v>1.21</v>
      </c>
      <c r="G46">
        <f>VLOOKUP(C46,away!$B$2:$E$405,4,FALSE)</f>
        <v>1.1000000000000001</v>
      </c>
      <c r="H46">
        <f>VLOOKUP(A46,away!$A$2:$E$405,3,FALSE)</f>
        <v>1.03125</v>
      </c>
      <c r="I46">
        <f>VLOOKUP(C46,away!$B$2:$E$405,3,FALSE)</f>
        <v>0.77</v>
      </c>
      <c r="J46">
        <f>VLOOKUP(B46,home!$B$2:$E$405,4,FALSE)</f>
        <v>1.59</v>
      </c>
      <c r="K46" s="3">
        <f t="shared" si="112"/>
        <v>1.7238298611111127</v>
      </c>
      <c r="L46" s="3">
        <f t="shared" si="113"/>
        <v>1.2625593750000002</v>
      </c>
      <c r="M46" s="5">
        <f t="shared" si="114"/>
        <v>5.0469340993229014E-2</v>
      </c>
      <c r="N46" s="5">
        <f t="shared" si="115"/>
        <v>8.7000557074727355E-2</v>
      </c>
      <c r="O46" s="5">
        <f t="shared" si="116"/>
        <v>6.3720539621073102E-2</v>
      </c>
      <c r="P46" s="5">
        <f t="shared" si="117"/>
        <v>0.1098433689649196</v>
      </c>
      <c r="Q46" s="5">
        <f t="shared" si="118"/>
        <v>7.4987079109358368E-2</v>
      </c>
      <c r="R46" s="5">
        <f t="shared" si="119"/>
        <v>4.022548233932241E-2</v>
      </c>
      <c r="S46" s="5">
        <f t="shared" si="120"/>
        <v>5.9766808264755181E-2</v>
      </c>
      <c r="T46" s="5">
        <f t="shared" si="121"/>
        <v>9.4675639733387051E-2</v>
      </c>
      <c r="U46" s="5">
        <f t="shared" si="122"/>
        <v>6.9341887634121663E-2</v>
      </c>
      <c r="V46" s="5">
        <f t="shared" si="123"/>
        <v>1.4453191763736934E-2</v>
      </c>
      <c r="W46" s="5">
        <f t="shared" si="124"/>
        <v>4.3088322055404422E-2</v>
      </c>
      <c r="X46" s="5">
        <f t="shared" si="125"/>
        <v>5.4401564964070122E-2</v>
      </c>
      <c r="Y46" s="5">
        <f t="shared" si="126"/>
        <v>3.4342602930029144E-2</v>
      </c>
      <c r="Z46" s="5">
        <f t="shared" si="127"/>
        <v>1.6929019947136158E-2</v>
      </c>
      <c r="AA46" s="5">
        <f t="shared" si="128"/>
        <v>2.9182750104218981E-2</v>
      </c>
      <c r="AB46" s="5">
        <f t="shared" si="129"/>
        <v>2.5153048029498061E-2</v>
      </c>
      <c r="AC46" s="5">
        <f t="shared" si="130"/>
        <v>1.966029331349259E-3</v>
      </c>
      <c r="AD46" s="5">
        <f t="shared" si="131"/>
        <v>1.8569234056069681E-2</v>
      </c>
      <c r="AE46" s="5">
        <f t="shared" si="132"/>
        <v>2.3444760544060049E-2</v>
      </c>
      <c r="AF46" s="5">
        <f t="shared" si="133"/>
        <v>1.4800201109766563E-2</v>
      </c>
      <c r="AG46" s="5">
        <f t="shared" si="134"/>
        <v>6.2287108876737307E-3</v>
      </c>
      <c r="AH46" s="5">
        <f t="shared" si="135"/>
        <v>5.3434732109546874E-3</v>
      </c>
      <c r="AI46" s="5">
        <f t="shared" si="136"/>
        <v>9.211238683090971E-3</v>
      </c>
      <c r="AJ46" s="5">
        <f t="shared" si="137"/>
        <v>7.9393041498670106E-3</v>
      </c>
      <c r="AK46" s="5">
        <f t="shared" si="138"/>
        <v>4.5620031899947103E-3</v>
      </c>
      <c r="AL46" s="5">
        <f t="shared" si="139"/>
        <v>1.7115760260727261E-4</v>
      </c>
      <c r="AM46" s="5">
        <f t="shared" si="140"/>
        <v>6.4020400327628631E-3</v>
      </c>
      <c r="AN46" s="5">
        <f t="shared" si="141"/>
        <v>8.0829556624900586E-3</v>
      </c>
      <c r="AO46" s="5">
        <f t="shared" si="142"/>
        <v>5.1026057246930821E-3</v>
      </c>
      <c r="AP46" s="5">
        <f t="shared" si="143"/>
        <v>2.1474475648799746E-3</v>
      </c>
      <c r="AQ46" s="5">
        <f t="shared" si="144"/>
        <v>6.7782001384003284E-4</v>
      </c>
      <c r="AR46" s="5">
        <f t="shared" si="145"/>
        <v>1.3492904395104384E-3</v>
      </c>
      <c r="AS46" s="5">
        <f t="shared" si="146"/>
        <v>2.3259471509398315E-3</v>
      </c>
      <c r="AT46" s="5">
        <f t="shared" si="147"/>
        <v>2.0047685770781996E-3</v>
      </c>
      <c r="AU46" s="5">
        <f t="shared" si="148"/>
        <v>1.1519599792615455E-3</v>
      </c>
      <c r="AV46" s="5">
        <f t="shared" si="149"/>
        <v>4.964457527639976E-4</v>
      </c>
      <c r="AW46" s="5">
        <f t="shared" si="150"/>
        <v>1.0347606489818146E-5</v>
      </c>
      <c r="AX46" s="5">
        <f t="shared" si="151"/>
        <v>1.8393379634175653E-3</v>
      </c>
      <c r="AY46" s="5">
        <f t="shared" si="152"/>
        <v>2.3222733895062538E-3</v>
      </c>
      <c r="AZ46" s="5">
        <f t="shared" si="153"/>
        <v>1.4660040196170742E-3</v>
      </c>
      <c r="BA46" s="5">
        <f t="shared" si="154"/>
        <v>6.1697237291840745E-4</v>
      </c>
      <c r="BB46" s="5">
        <f t="shared" si="155"/>
        <v>1.9474106338603276E-4</v>
      </c>
      <c r="BC46" s="5">
        <f t="shared" si="156"/>
        <v>4.917443105510097E-5</v>
      </c>
      <c r="BD46" s="5">
        <f t="shared" si="157"/>
        <v>2.8392654900029579E-4</v>
      </c>
      <c r="BE46" s="5">
        <f t="shared" si="158"/>
        <v>4.8944106352893739E-4</v>
      </c>
      <c r="BF46" s="5">
        <f t="shared" si="159"/>
        <v>4.218565602825818E-4</v>
      </c>
      <c r="BG46" s="5">
        <f t="shared" si="160"/>
        <v>2.424029785735783E-4</v>
      </c>
      <c r="BH46" s="5">
        <f t="shared" si="161"/>
        <v>1.044653732218529E-4</v>
      </c>
      <c r="BI46" s="5">
        <f t="shared" si="162"/>
        <v>3.6016105962389418E-5</v>
      </c>
      <c r="BJ46" s="8">
        <f t="shared" si="163"/>
        <v>0.48044004470311291</v>
      </c>
      <c r="BK46" s="8">
        <f t="shared" si="164"/>
        <v>0.2389921703101035</v>
      </c>
      <c r="BL46" s="8">
        <f t="shared" si="165"/>
        <v>0.26358624749226517</v>
      </c>
      <c r="BM46" s="8">
        <f t="shared" si="166"/>
        <v>0.57138918856697152</v>
      </c>
      <c r="BN46" s="8">
        <f t="shared" si="167"/>
        <v>0.42624636810262984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1.2951388888888899</v>
      </c>
      <c r="F47">
        <f>VLOOKUP(B47,home!$B$2:$E$405,3,FALSE)</f>
        <v>0.89</v>
      </c>
      <c r="G47">
        <f>VLOOKUP(C47,away!$B$2:$E$405,4,FALSE)</f>
        <v>0.5</v>
      </c>
      <c r="H47">
        <f>VLOOKUP(A47,away!$A$2:$E$405,3,FALSE)</f>
        <v>1.03125</v>
      </c>
      <c r="I47">
        <f>VLOOKUP(C47,away!$B$2:$E$405,3,FALSE)</f>
        <v>0.99</v>
      </c>
      <c r="J47">
        <f>VLOOKUP(B47,home!$B$2:$E$405,4,FALSE)</f>
        <v>0.9</v>
      </c>
      <c r="K47" s="3">
        <f t="shared" si="112"/>
        <v>0.576336805555556</v>
      </c>
      <c r="L47" s="3">
        <f t="shared" si="113"/>
        <v>0.91884375000000007</v>
      </c>
      <c r="M47" s="5">
        <f t="shared" si="114"/>
        <v>0.22420811905419241</v>
      </c>
      <c r="N47" s="5">
        <f t="shared" si="115"/>
        <v>0.12921939111531303</v>
      </c>
      <c r="O47" s="5">
        <f t="shared" si="116"/>
        <v>0.20601222889220061</v>
      </c>
      <c r="P47" s="5">
        <f t="shared" si="117"/>
        <v>0.11873242990511092</v>
      </c>
      <c r="Q47" s="5">
        <f t="shared" si="118"/>
        <v>3.7236945545616754E-2</v>
      </c>
      <c r="R47" s="5">
        <f t="shared" si="119"/>
        <v>9.464652447058397E-2</v>
      </c>
      <c r="S47" s="5">
        <f t="shared" si="120"/>
        <v>1.571908944537893E-2</v>
      </c>
      <c r="T47" s="5">
        <f t="shared" si="121"/>
        <v>3.4214934683680295E-2</v>
      </c>
      <c r="U47" s="5">
        <f t="shared" si="122"/>
        <v>5.4548275570312124E-2</v>
      </c>
      <c r="V47" s="5">
        <f t="shared" si="123"/>
        <v>9.2491728648204559E-4</v>
      </c>
      <c r="W47" s="5">
        <f t="shared" si="124"/>
        <v>7.153674081468984E-3</v>
      </c>
      <c r="X47" s="5">
        <f t="shared" si="125"/>
        <v>6.5731087192947664E-3</v>
      </c>
      <c r="Y47" s="5">
        <f t="shared" si="126"/>
        <v>3.01982993239725E-3</v>
      </c>
      <c r="Z47" s="5">
        <f t="shared" si="127"/>
        <v>2.8988455823006059E-2</v>
      </c>
      <c r="AA47" s="5">
        <f t="shared" si="128"/>
        <v>1.6707114027019666E-2</v>
      </c>
      <c r="AB47" s="5">
        <f t="shared" si="129"/>
        <v>4.8144623641924681E-3</v>
      </c>
      <c r="AC47" s="5">
        <f t="shared" si="130"/>
        <v>3.0612650577874272E-5</v>
      </c>
      <c r="AD47" s="5">
        <f t="shared" si="131"/>
        <v>1.0307314170248522E-3</v>
      </c>
      <c r="AE47" s="5">
        <f t="shared" si="132"/>
        <v>9.4708112046192907E-4</v>
      </c>
      <c r="AF47" s="5">
        <f t="shared" si="133"/>
        <v>4.3510978413972032E-4</v>
      </c>
      <c r="AG47" s="5">
        <f t="shared" si="134"/>
        <v>1.3326596857354375E-4</v>
      </c>
      <c r="AH47" s="5">
        <f t="shared" si="135"/>
        <v>6.6589653637800549E-3</v>
      </c>
      <c r="AI47" s="5">
        <f t="shared" si="136"/>
        <v>3.8378068260660875E-3</v>
      </c>
      <c r="AJ47" s="5">
        <f t="shared" si="137"/>
        <v>1.105934663237118E-3</v>
      </c>
      <c r="AK47" s="5">
        <f t="shared" si="138"/>
        <v>2.1246361698774676E-4</v>
      </c>
      <c r="AL47" s="5">
        <f t="shared" si="139"/>
        <v>6.4845366069345259E-7</v>
      </c>
      <c r="AM47" s="5">
        <f t="shared" si="140"/>
        <v>1.1880969045477103E-4</v>
      </c>
      <c r="AN47" s="5">
        <f t="shared" si="141"/>
        <v>1.0916754151380102E-4</v>
      </c>
      <c r="AO47" s="5">
        <f t="shared" si="142"/>
        <v>5.0153956611410798E-5</v>
      </c>
      <c r="AP47" s="5">
        <f t="shared" si="143"/>
        <v>1.536121652338867E-5</v>
      </c>
      <c r="AQ47" s="5">
        <f t="shared" si="144"/>
        <v>3.5286394487281018E-6</v>
      </c>
      <c r="AR47" s="5">
        <f t="shared" si="145"/>
        <v>1.2237097411951566E-3</v>
      </c>
      <c r="AS47" s="5">
        <f t="shared" si="146"/>
        <v>7.0526896316763267E-4</v>
      </c>
      <c r="AT47" s="5">
        <f t="shared" si="147"/>
        <v>2.0323623064475623E-4</v>
      </c>
      <c r="AU47" s="5">
        <f t="shared" si="148"/>
        <v>3.9044173314317E-5</v>
      </c>
      <c r="AV47" s="5">
        <f t="shared" si="149"/>
        <v>5.625648530882735E-6</v>
      </c>
      <c r="AW47" s="5">
        <f t="shared" si="150"/>
        <v>9.5388158827840763E-9</v>
      </c>
      <c r="AX47" s="5">
        <f t="shared" si="151"/>
        <v>1.141239957762452E-5</v>
      </c>
      <c r="AY47" s="5">
        <f t="shared" si="152"/>
        <v>1.048621202440293E-5</v>
      </c>
      <c r="AZ47" s="5">
        <f t="shared" si="153"/>
        <v>4.8175951898987397E-6</v>
      </c>
      <c r="BA47" s="5">
        <f t="shared" si="154"/>
        <v>1.475539076756174E-6</v>
      </c>
      <c r="BB47" s="5">
        <f t="shared" si="155"/>
        <v>3.3894746463954515E-7</v>
      </c>
      <c r="BC47" s="5">
        <f t="shared" si="156"/>
        <v>6.2287951892478438E-8</v>
      </c>
      <c r="BD47" s="5">
        <f t="shared" si="157"/>
        <v>1.8739967458521442E-4</v>
      </c>
      <c r="BE47" s="5">
        <f t="shared" si="158"/>
        <v>1.0800532981259318E-4</v>
      </c>
      <c r="BF47" s="5">
        <f t="shared" si="159"/>
        <v>3.1123723383582107E-5</v>
      </c>
      <c r="BG47" s="5">
        <f t="shared" si="160"/>
        <v>5.9792491039628243E-6</v>
      </c>
      <c r="BH47" s="5">
        <f t="shared" si="161"/>
        <v>8.6151533204971338E-7</v>
      </c>
      <c r="BI47" s="5">
        <f t="shared" si="162"/>
        <v>9.9304598882133224E-8</v>
      </c>
      <c r="BJ47" s="8">
        <f t="shared" si="163"/>
        <v>0.22028968639380844</v>
      </c>
      <c r="BK47" s="8">
        <f t="shared" si="164"/>
        <v>0.35962630300742726</v>
      </c>
      <c r="BL47" s="8">
        <f t="shared" si="165"/>
        <v>0.39105412934804895</v>
      </c>
      <c r="BM47" s="8">
        <f t="shared" si="166"/>
        <v>0.18989245891606432</v>
      </c>
      <c r="BN47" s="8">
        <f t="shared" si="167"/>
        <v>0.81005563898301769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1.2951388888888899</v>
      </c>
      <c r="F48">
        <f>VLOOKUP(B48,home!$B$2:$E$405,3,FALSE)</f>
        <v>1.21</v>
      </c>
      <c r="G48">
        <f>VLOOKUP(C48,away!$B$2:$E$405,4,FALSE)</f>
        <v>1.1000000000000001</v>
      </c>
      <c r="H48">
        <f>VLOOKUP(A48,away!$A$2:$E$405,3,FALSE)</f>
        <v>1.03125</v>
      </c>
      <c r="I48">
        <f>VLOOKUP(C48,away!$B$2:$E$405,3,FALSE)</f>
        <v>0.39</v>
      </c>
      <c r="J48">
        <f>VLOOKUP(B48,home!$B$2:$E$405,4,FALSE)</f>
        <v>1.04</v>
      </c>
      <c r="K48" s="3">
        <f t="shared" si="112"/>
        <v>1.7238298611111127</v>
      </c>
      <c r="L48" s="3">
        <f t="shared" si="113"/>
        <v>0.41827500000000006</v>
      </c>
      <c r="M48" s="5">
        <f t="shared" si="114"/>
        <v>0.11740745636677931</v>
      </c>
      <c r="N48" s="5">
        <f t="shared" si="115"/>
        <v>0.20239047920215419</v>
      </c>
      <c r="O48" s="5">
        <f t="shared" si="116"/>
        <v>4.9108603811814616E-2</v>
      </c>
      <c r="P48" s="5">
        <f t="shared" si="117"/>
        <v>8.4654877688281061E-2</v>
      </c>
      <c r="Q48" s="5">
        <f t="shared" si="118"/>
        <v>0.17444337582663053</v>
      </c>
      <c r="R48" s="5">
        <f t="shared" si="119"/>
        <v>1.0270450629693381E-2</v>
      </c>
      <c r="S48" s="5">
        <f t="shared" si="120"/>
        <v>1.525978106115752E-2</v>
      </c>
      <c r="T48" s="5">
        <f t="shared" si="121"/>
        <v>7.296530302388389E-2</v>
      </c>
      <c r="U48" s="5">
        <f t="shared" si="122"/>
        <v>1.7704509482532882E-2</v>
      </c>
      <c r="V48" s="5">
        <f t="shared" si="123"/>
        <v>1.2225372497700333E-3</v>
      </c>
      <c r="W48" s="5">
        <f t="shared" si="124"/>
        <v>0.10023690010765807</v>
      </c>
      <c r="X48" s="5">
        <f t="shared" si="125"/>
        <v>4.1926589392530682E-2</v>
      </c>
      <c r="Y48" s="5">
        <f t="shared" si="126"/>
        <v>8.7684220890803868E-3</v>
      </c>
      <c r="Z48" s="5">
        <f t="shared" si="127"/>
        <v>1.4319575790449999E-3</v>
      </c>
      <c r="AA48" s="5">
        <f t="shared" si="128"/>
        <v>2.4684512346021476E-3</v>
      </c>
      <c r="AB48" s="5">
        <f t="shared" si="129"/>
        <v>2.1275949744518877E-3</v>
      </c>
      <c r="AC48" s="5">
        <f t="shared" si="130"/>
        <v>5.5093254163377325E-5</v>
      </c>
      <c r="AD48" s="5">
        <f t="shared" si="131"/>
        <v>4.3197840397698181E-2</v>
      </c>
      <c r="AE48" s="5">
        <f t="shared" si="132"/>
        <v>1.806857669234721E-2</v>
      </c>
      <c r="AF48" s="5">
        <f t="shared" si="133"/>
        <v>3.7788169579957647E-3</v>
      </c>
      <c r="AG48" s="5">
        <f t="shared" si="134"/>
        <v>5.2686155436855963E-4</v>
      </c>
      <c r="AH48" s="5">
        <f t="shared" si="135"/>
        <v>1.4973801409376184E-4</v>
      </c>
      <c r="AI48" s="5">
        <f t="shared" si="136"/>
        <v>2.5812286003830333E-4</v>
      </c>
      <c r="AJ48" s="5">
        <f t="shared" si="137"/>
        <v>2.2247994698471583E-4</v>
      </c>
      <c r="AK48" s="5">
        <f t="shared" si="138"/>
        <v>1.2783919203689017E-4</v>
      </c>
      <c r="AL48" s="5">
        <f t="shared" si="139"/>
        <v>1.5889664377295047E-6</v>
      </c>
      <c r="AM48" s="5">
        <f t="shared" si="140"/>
        <v>1.4893145442612802E-2</v>
      </c>
      <c r="AN48" s="5">
        <f t="shared" si="141"/>
        <v>6.2294304100088699E-3</v>
      </c>
      <c r="AO48" s="5">
        <f t="shared" si="142"/>
        <v>1.3028075023732303E-3</v>
      </c>
      <c r="AP48" s="5">
        <f t="shared" si="143"/>
        <v>1.8164393601838766E-4</v>
      </c>
      <c r="AQ48" s="5">
        <f t="shared" si="144"/>
        <v>1.8994279334522775E-5</v>
      </c>
      <c r="AR48" s="5">
        <f t="shared" si="145"/>
        <v>1.252633356901366E-5</v>
      </c>
      <c r="AS48" s="5">
        <f t="shared" si="146"/>
        <v>2.1593267856504289E-5</v>
      </c>
      <c r="AT48" s="5">
        <f t="shared" si="147"/>
        <v>1.8611559965006423E-5</v>
      </c>
      <c r="AU48" s="5">
        <f t="shared" si="148"/>
        <v>1.0694387609846058E-5</v>
      </c>
      <c r="AV48" s="5">
        <f t="shared" si="149"/>
        <v>4.6088261770373349E-6</v>
      </c>
      <c r="AW48" s="5">
        <f t="shared" si="150"/>
        <v>3.1825008677604207E-8</v>
      </c>
      <c r="AX48" s="5">
        <f t="shared" si="151"/>
        <v>4.2788748066411387E-3</v>
      </c>
      <c r="AY48" s="5">
        <f t="shared" si="152"/>
        <v>1.7897463597478225E-3</v>
      </c>
      <c r="AZ48" s="5">
        <f t="shared" si="153"/>
        <v>3.7430307931176027E-4</v>
      </c>
      <c r="BA48" s="5">
        <f t="shared" si="154"/>
        <v>5.2187206833042189E-5</v>
      </c>
      <c r="BB48" s="5">
        <f t="shared" si="155"/>
        <v>5.4571509845226804E-6</v>
      </c>
      <c r="BC48" s="5">
        <f t="shared" si="156"/>
        <v>4.565179656102453E-7</v>
      </c>
      <c r="BD48" s="5">
        <f t="shared" si="157"/>
        <v>8.7324202892986425E-7</v>
      </c>
      <c r="BE48" s="5">
        <f t="shared" si="158"/>
        <v>1.5053206854465543E-6</v>
      </c>
      <c r="BF48" s="5">
        <f t="shared" si="159"/>
        <v>1.2974583740605093E-6</v>
      </c>
      <c r="BG48" s="5">
        <f t="shared" si="160"/>
        <v>7.4553249625139285E-7</v>
      </c>
      <c r="BH48" s="5">
        <f t="shared" si="161"/>
        <v>3.2129279486671499E-7</v>
      </c>
      <c r="BI48" s="5">
        <f t="shared" si="162"/>
        <v>1.1077082279021801E-7</v>
      </c>
      <c r="BJ48" s="8">
        <f t="shared" si="163"/>
        <v>0.69543021193617915</v>
      </c>
      <c r="BK48" s="8">
        <f t="shared" si="164"/>
        <v>0.22039108094633686</v>
      </c>
      <c r="BL48" s="8">
        <f t="shared" si="165"/>
        <v>8.2510678138628349E-2</v>
      </c>
      <c r="BM48" s="8">
        <f t="shared" si="166"/>
        <v>0.35969897054009703</v>
      </c>
      <c r="BN48" s="8">
        <f t="shared" si="167"/>
        <v>0.63827524352535303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1.2951388888888899</v>
      </c>
      <c r="F49">
        <f>VLOOKUP(B49,home!$B$2:$E$405,3,FALSE)</f>
        <v>0.77</v>
      </c>
      <c r="G49">
        <f>VLOOKUP(C49,away!$B$2:$E$405,4,FALSE)</f>
        <v>1.03</v>
      </c>
      <c r="H49">
        <f>VLOOKUP(A49,away!$A$2:$E$405,3,FALSE)</f>
        <v>1.03125</v>
      </c>
      <c r="I49">
        <f>VLOOKUP(C49,away!$B$2:$E$405,3,FALSE)</f>
        <v>0.41</v>
      </c>
      <c r="J49">
        <f>VLOOKUP(B49,home!$B$2:$E$405,4,FALSE)</f>
        <v>0.97</v>
      </c>
      <c r="K49" s="3">
        <f t="shared" si="112"/>
        <v>1.0271746527777785</v>
      </c>
      <c r="L49" s="3">
        <f t="shared" si="113"/>
        <v>0.41012812499999995</v>
      </c>
      <c r="M49" s="5">
        <f t="shared" si="114"/>
        <v>0.23756766809890442</v>
      </c>
      <c r="N49" s="5">
        <f t="shared" si="115"/>
        <v>0.24402348699071869</v>
      </c>
      <c r="O49" s="5">
        <f t="shared" si="116"/>
        <v>9.743318227802597E-2</v>
      </c>
      <c r="P49" s="5">
        <f t="shared" si="117"/>
        <v>0.10008089517546534</v>
      </c>
      <c r="Q49" s="5">
        <f t="shared" si="118"/>
        <v>0.12532737025965709</v>
      </c>
      <c r="R49" s="5">
        <f t="shared" si="119"/>
        <v>1.998004418023501E-2</v>
      </c>
      <c r="S49" s="5">
        <f t="shared" si="120"/>
        <v>1.0540350102431163E-2</v>
      </c>
      <c r="T49" s="5">
        <f t="shared" si="121"/>
        <v>5.1400279375773919E-2</v>
      </c>
      <c r="U49" s="5">
        <f t="shared" si="122"/>
        <v>2.0522994943317569E-2</v>
      </c>
      <c r="V49" s="5">
        <f t="shared" si="123"/>
        <v>4.9337412982895508E-4</v>
      </c>
      <c r="W49" s="5">
        <f t="shared" si="124"/>
        <v>4.2911032676671797E-2</v>
      </c>
      <c r="X49" s="5">
        <f t="shared" si="125"/>
        <v>1.7599021373497135E-2</v>
      </c>
      <c r="Y49" s="5">
        <f t="shared" si="126"/>
        <v>3.6089268188736518E-3</v>
      </c>
      <c r="Z49" s="5">
        <f t="shared" si="127"/>
        <v>2.7314593523523152E-3</v>
      </c>
      <c r="AA49" s="5">
        <f t="shared" si="128"/>
        <v>2.8056858118291053E-3</v>
      </c>
      <c r="AB49" s="5">
        <f t="shared" si="129"/>
        <v>1.4409646747845502E-3</v>
      </c>
      <c r="AC49" s="5">
        <f t="shared" si="130"/>
        <v>1.2990331598158922E-5</v>
      </c>
      <c r="AD49" s="5">
        <f t="shared" si="131"/>
        <v>1.1019281272499064E-2</v>
      </c>
      <c r="AE49" s="5">
        <f t="shared" si="132"/>
        <v>4.5193171671376545E-3</v>
      </c>
      <c r="AF49" s="5">
        <f t="shared" si="133"/>
        <v>9.267495380192389E-4</v>
      </c>
      <c r="AG49" s="5">
        <f t="shared" si="134"/>
        <v>1.2669535012414888E-4</v>
      </c>
      <c r="AH49" s="5">
        <f t="shared" si="135"/>
        <v>2.8006207567349235E-4</v>
      </c>
      <c r="AI49" s="5">
        <f t="shared" si="136"/>
        <v>2.8767266533614343E-4</v>
      </c>
      <c r="AJ49" s="5">
        <f t="shared" si="137"/>
        <v>1.4774503506515557E-4</v>
      </c>
      <c r="AK49" s="5">
        <f t="shared" si="138"/>
        <v>5.0586651697563976E-5</v>
      </c>
      <c r="AL49" s="5">
        <f t="shared" si="139"/>
        <v>2.188991499345992E-7</v>
      </c>
      <c r="AM49" s="5">
        <f t="shared" si="140"/>
        <v>2.2637452829879813E-3</v>
      </c>
      <c r="AN49" s="5">
        <f t="shared" si="141"/>
        <v>9.2842560838945511E-4</v>
      </c>
      <c r="AO49" s="5">
        <f t="shared" si="142"/>
        <v>1.9038672698537572E-4</v>
      </c>
      <c r="AP49" s="5">
        <f t="shared" si="143"/>
        <v>2.6027650454466347E-5</v>
      </c>
      <c r="AQ49" s="5">
        <f t="shared" si="144"/>
        <v>2.6686678697614201E-6</v>
      </c>
      <c r="AR49" s="5">
        <f t="shared" si="145"/>
        <v>2.2972266795915516E-5</v>
      </c>
      <c r="AS49" s="5">
        <f t="shared" si="146"/>
        <v>2.359653016961301E-5</v>
      </c>
      <c r="AT49" s="5">
        <f t="shared" si="147"/>
        <v>1.2118878841866309E-5</v>
      </c>
      <c r="AU49" s="5">
        <f t="shared" si="148"/>
        <v>4.1494017221499982E-6</v>
      </c>
      <c r="AV49" s="5">
        <f t="shared" si="149"/>
        <v>1.065540068296235E-6</v>
      </c>
      <c r="AW49" s="5">
        <f t="shared" si="150"/>
        <v>2.5615652366796227E-9</v>
      </c>
      <c r="AX49" s="5">
        <f t="shared" si="151"/>
        <v>3.875436291717522E-4</v>
      </c>
      <c r="AY49" s="5">
        <f t="shared" si="152"/>
        <v>1.5894254198790602E-4</v>
      </c>
      <c r="AZ49" s="5">
        <f t="shared" si="153"/>
        <v>3.2593403364116832E-5</v>
      </c>
      <c r="BA49" s="5">
        <f t="shared" si="154"/>
        <v>4.4558238030313087E-6</v>
      </c>
      <c r="BB49" s="5">
        <f t="shared" si="155"/>
        <v>4.5686466541689999E-7</v>
      </c>
      <c r="BC49" s="5">
        <f t="shared" si="156"/>
        <v>3.7474609721237127E-8</v>
      </c>
      <c r="BD49" s="5">
        <f t="shared" si="157"/>
        <v>1.5702621180014294E-6</v>
      </c>
      <c r="BE49" s="5">
        <f t="shared" si="158"/>
        <v>1.6129334458282175E-6</v>
      </c>
      <c r="BF49" s="5">
        <f t="shared" si="159"/>
        <v>8.2838217608613247E-7</v>
      </c>
      <c r="BG49" s="5">
        <f t="shared" si="160"/>
        <v>2.8363105802952464E-7</v>
      </c>
      <c r="BH49" s="5">
        <f t="shared" si="161"/>
        <v>7.2834658387117714E-8</v>
      </c>
      <c r="BI49" s="5">
        <f t="shared" si="162"/>
        <v>1.4962782987795155E-8</v>
      </c>
      <c r="BJ49" s="8">
        <f t="shared" si="163"/>
        <v>0.50545744449726127</v>
      </c>
      <c r="BK49" s="8">
        <f t="shared" si="164"/>
        <v>0.34885443927936588</v>
      </c>
      <c r="BL49" s="8">
        <f t="shared" si="165"/>
        <v>0.14301722393980171</v>
      </c>
      <c r="BM49" s="8">
        <f t="shared" si="166"/>
        <v>0.17548898010535213</v>
      </c>
      <c r="BN49" s="8">
        <f t="shared" si="167"/>
        <v>0.82441264698300665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1.2951388888888899</v>
      </c>
      <c r="F50">
        <f>VLOOKUP(B50,home!$B$2:$E$405,3,FALSE)</f>
        <v>0.88</v>
      </c>
      <c r="G50">
        <f>VLOOKUP(C50,away!$B$2:$E$405,4,FALSE)</f>
        <v>0.88</v>
      </c>
      <c r="H50">
        <f>VLOOKUP(A50,away!$A$2:$E$405,3,FALSE)</f>
        <v>1.03125</v>
      </c>
      <c r="I50">
        <f>VLOOKUP(C50,away!$B$2:$E$405,3,FALSE)</f>
        <v>1.1599999999999999</v>
      </c>
      <c r="J50">
        <f>VLOOKUP(B50,home!$B$2:$E$405,4,FALSE)</f>
        <v>0.9</v>
      </c>
      <c r="K50" s="3">
        <f t="shared" si="112"/>
        <v>1.0029555555555565</v>
      </c>
      <c r="L50" s="3">
        <f t="shared" si="113"/>
        <v>1.0766249999999999</v>
      </c>
      <c r="M50" s="5">
        <f t="shared" si="114"/>
        <v>0.12498262447328257</v>
      </c>
      <c r="N50" s="5">
        <f t="shared" si="115"/>
        <v>0.12535201756339262</v>
      </c>
      <c r="O50" s="5">
        <f t="shared" si="116"/>
        <v>0.13455941807354785</v>
      </c>
      <c r="P50" s="5">
        <f t="shared" si="117"/>
        <v>0.13495711590918757</v>
      </c>
      <c r="Q50" s="5">
        <f t="shared" si="118"/>
        <v>6.2861251207651139E-2</v>
      </c>
      <c r="R50" s="5">
        <f t="shared" si="119"/>
        <v>7.2435016741716707E-2</v>
      </c>
      <c r="S50" s="5">
        <f t="shared" si="120"/>
        <v>3.6431910458120019E-2</v>
      </c>
      <c r="T50" s="5">
        <f t="shared" si="121"/>
        <v>6.7677994581437417E-2</v>
      </c>
      <c r="U50" s="5">
        <f t="shared" si="122"/>
        <v>7.2649102457864517E-2</v>
      </c>
      <c r="V50" s="5">
        <f t="shared" si="123"/>
        <v>4.3710480940943354E-3</v>
      </c>
      <c r="W50" s="5">
        <f t="shared" si="124"/>
        <v>2.1015680375962388E-2</v>
      </c>
      <c r="X50" s="5">
        <f t="shared" si="125"/>
        <v>2.2626006884770504E-2</v>
      </c>
      <c r="Y50" s="5">
        <f t="shared" si="126"/>
        <v>1.2179862331158019E-2</v>
      </c>
      <c r="Z50" s="5">
        <f t="shared" si="127"/>
        <v>2.5995116633183591E-2</v>
      </c>
      <c r="AA50" s="5">
        <f t="shared" si="128"/>
        <v>2.6071946644566135E-2</v>
      </c>
      <c r="AB50" s="5">
        <f t="shared" si="129"/>
        <v>1.3074501865657825E-2</v>
      </c>
      <c r="AC50" s="5">
        <f t="shared" si="130"/>
        <v>2.9499302741349542E-4</v>
      </c>
      <c r="AD50" s="5">
        <f t="shared" si="131"/>
        <v>5.2694483467128402E-3</v>
      </c>
      <c r="AE50" s="5">
        <f t="shared" si="132"/>
        <v>5.6732198262797115E-3</v>
      </c>
      <c r="AF50" s="5">
        <f t="shared" si="133"/>
        <v>3.0539651477341965E-3</v>
      </c>
      <c r="AG50" s="5">
        <f t="shared" si="134"/>
        <v>1.09599174239311E-3</v>
      </c>
      <c r="AH50" s="5">
        <f t="shared" si="135"/>
        <v>6.9967481113003185E-3</v>
      </c>
      <c r="AI50" s="5">
        <f t="shared" si="136"/>
        <v>7.0174273890515008E-3</v>
      </c>
      <c r="AJ50" s="5">
        <f t="shared" si="137"/>
        <v>3.5190838927784628E-3</v>
      </c>
      <c r="AK50" s="5">
        <f t="shared" si="138"/>
        <v>1.176494913576078E-3</v>
      </c>
      <c r="AL50" s="5">
        <f t="shared" si="139"/>
        <v>1.2741421733084421E-5</v>
      </c>
      <c r="AM50" s="5">
        <f t="shared" si="140"/>
        <v>1.0570044988097375E-3</v>
      </c>
      <c r="AN50" s="5">
        <f t="shared" si="141"/>
        <v>1.1379974685310336E-3</v>
      </c>
      <c r="AO50" s="5">
        <f t="shared" si="142"/>
        <v>6.1259826227861192E-4</v>
      </c>
      <c r="AP50" s="5">
        <f t="shared" si="143"/>
        <v>2.198462013752369E-4</v>
      </c>
      <c r="AQ50" s="5">
        <f t="shared" si="144"/>
        <v>5.9172979138903585E-5</v>
      </c>
      <c r="AR50" s="5">
        <f t="shared" si="145"/>
        <v>1.5065747870657417E-3</v>
      </c>
      <c r="AS50" s="5">
        <f t="shared" si="146"/>
        <v>1.5110275525475152E-3</v>
      </c>
      <c r="AT50" s="5">
        <f t="shared" si="147"/>
        <v>7.577467392125228E-4</v>
      </c>
      <c r="AU50" s="5">
        <f t="shared" si="148"/>
        <v>2.5332876726576913E-4</v>
      </c>
      <c r="AV50" s="5">
        <f t="shared" si="149"/>
        <v>6.3519373627810927E-5</v>
      </c>
      <c r="AW50" s="5">
        <f t="shared" si="150"/>
        <v>3.8217435266311742E-7</v>
      </c>
      <c r="AX50" s="5">
        <f t="shared" si="151"/>
        <v>1.7668808905474035E-4</v>
      </c>
      <c r="AY50" s="5">
        <f t="shared" si="152"/>
        <v>1.9022681387855983E-4</v>
      </c>
      <c r="AZ50" s="5">
        <f t="shared" si="153"/>
        <v>1.0240147174600222E-4</v>
      </c>
      <c r="BA50" s="5">
        <f t="shared" si="154"/>
        <v>3.6749328172846553E-5</v>
      </c>
      <c r="BB50" s="5">
        <f t="shared" si="155"/>
        <v>9.8913113610227264E-6</v>
      </c>
      <c r="BC50" s="5">
        <f t="shared" si="156"/>
        <v>2.1298466188122197E-6</v>
      </c>
      <c r="BD50" s="5">
        <f t="shared" si="157"/>
        <v>2.7033601335410887E-4</v>
      </c>
      <c r="BE50" s="5">
        <f t="shared" si="158"/>
        <v>2.711350064602446E-4</v>
      </c>
      <c r="BF50" s="5">
        <f t="shared" si="159"/>
        <v>1.35968180517447E-4</v>
      </c>
      <c r="BG50" s="5">
        <f t="shared" si="160"/>
        <v>4.545668067625142E-5</v>
      </c>
      <c r="BH50" s="5">
        <f t="shared" si="161"/>
        <v>1.1397757605340317E-5</v>
      </c>
      <c r="BI50" s="5">
        <f t="shared" si="162"/>
        <v>2.2862888622303342E-6</v>
      </c>
      <c r="BJ50" s="8">
        <f t="shared" si="163"/>
        <v>0.33041014427845744</v>
      </c>
      <c r="BK50" s="8">
        <f t="shared" si="164"/>
        <v>0.30124066019770956</v>
      </c>
      <c r="BL50" s="8">
        <f t="shared" si="165"/>
        <v>0.34232851723725427</v>
      </c>
      <c r="BM50" s="8">
        <f t="shared" si="166"/>
        <v>0.34463714973830051</v>
      </c>
      <c r="BN50" s="8">
        <f t="shared" si="167"/>
        <v>0.65514744396877855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1.6156716417910399</v>
      </c>
      <c r="F51">
        <f>VLOOKUP(B51,home!$B$2:$E$405,3,FALSE)</f>
        <v>1</v>
      </c>
      <c r="G51">
        <f>VLOOKUP(C51,away!$B$2:$E$405,4,FALSE)</f>
        <v>1.24</v>
      </c>
      <c r="H51">
        <f>VLOOKUP(A51,away!$A$2:$E$405,3,FALSE)</f>
        <v>1.3992537309999999</v>
      </c>
      <c r="I51">
        <f>VLOOKUP(C51,away!$B$2:$E$405,3,FALSE)</f>
        <v>1</v>
      </c>
      <c r="J51">
        <f>VLOOKUP(B51,home!$B$2:$E$405,4,FALSE)</f>
        <v>0.88</v>
      </c>
      <c r="K51" s="3">
        <f t="shared" si="112"/>
        <v>2.0034328358208895</v>
      </c>
      <c r="L51" s="3">
        <f t="shared" si="113"/>
        <v>1.23134328328</v>
      </c>
      <c r="M51" s="5">
        <f t="shared" si="114"/>
        <v>3.9369017924669944E-2</v>
      </c>
      <c r="N51" s="5">
        <f t="shared" si="115"/>
        <v>7.8873183224304935E-2</v>
      </c>
      <c r="O51" s="5">
        <f t="shared" si="116"/>
        <v>4.8476775790872256E-2</v>
      </c>
      <c r="P51" s="5">
        <f t="shared" si="117"/>
        <v>9.7119964394160638E-2</v>
      </c>
      <c r="Q51" s="5">
        <f t="shared" si="118"/>
        <v>7.9008562568644941E-2</v>
      </c>
      <c r="R51" s="5">
        <f t="shared" si="119"/>
        <v>2.9845776132580541E-2</v>
      </c>
      <c r="S51" s="5">
        <f t="shared" si="120"/>
        <v>5.9896639420693107E-2</v>
      </c>
      <c r="T51" s="5">
        <f t="shared" si="121"/>
        <v>9.7286662840508562E-2</v>
      </c>
      <c r="U51" s="5">
        <f t="shared" si="122"/>
        <v>5.9794007914571241E-2</v>
      </c>
      <c r="V51" s="5">
        <f t="shared" si="123"/>
        <v>1.6417759148685429E-2</v>
      </c>
      <c r="W51" s="5">
        <f t="shared" si="124"/>
        <v>5.2762782853677519E-2</v>
      </c>
      <c r="X51" s="5">
        <f t="shared" si="125"/>
        <v>6.4969098274036963E-2</v>
      </c>
      <c r="Y51" s="5">
        <f t="shared" si="126"/>
        <v>3.9999631390246836E-2</v>
      </c>
      <c r="Z51" s="5">
        <f t="shared" si="127"/>
        <v>1.2250131991710527E-2</v>
      </c>
      <c r="AA51" s="5">
        <f t="shared" si="128"/>
        <v>2.4542316675332822E-2</v>
      </c>
      <c r="AB51" s="5">
        <f t="shared" si="129"/>
        <v>2.4584441547238177E-2</v>
      </c>
      <c r="AC51" s="5">
        <f t="shared" si="130"/>
        <v>2.5313245478385924E-3</v>
      </c>
      <c r="AD51" s="5">
        <f t="shared" si="131"/>
        <v>2.6426672919586228E-2</v>
      </c>
      <c r="AE51" s="5">
        <f t="shared" si="132"/>
        <v>3.254030619896997E-2</v>
      </c>
      <c r="AF51" s="5">
        <f t="shared" si="133"/>
        <v>2.0034143736988114E-2</v>
      </c>
      <c r="AG51" s="5">
        <f t="shared" si="134"/>
        <v>8.2229694422687981E-3</v>
      </c>
      <c r="AH51" s="5">
        <f t="shared" si="135"/>
        <v>3.7710294368215511E-3</v>
      </c>
      <c r="AI51" s="5">
        <f t="shared" si="136"/>
        <v>7.5550041985754509E-3</v>
      </c>
      <c r="AJ51" s="5">
        <f t="shared" si="137"/>
        <v>7.5679717430953732E-3</v>
      </c>
      <c r="AK51" s="5">
        <f t="shared" si="138"/>
        <v>5.0539743635606427E-3</v>
      </c>
      <c r="AL51" s="5">
        <f t="shared" si="139"/>
        <v>2.4978235466940218E-4</v>
      </c>
      <c r="AM51" s="5">
        <f t="shared" si="140"/>
        <v>1.0588812853719558E-2</v>
      </c>
      <c r="AN51" s="5">
        <f t="shared" si="141"/>
        <v>1.3038463585336507E-2</v>
      </c>
      <c r="AO51" s="5">
        <f t="shared" si="142"/>
        <v>8.0274122800474881E-3</v>
      </c>
      <c r="AP51" s="5">
        <f t="shared" si="143"/>
        <v>3.294833397718622E-3</v>
      </c>
      <c r="AQ51" s="5">
        <f t="shared" si="144"/>
        <v>1.0142677434518614E-3</v>
      </c>
      <c r="AR51" s="5">
        <f t="shared" si="145"/>
        <v>9.2868635361627501E-4</v>
      </c>
      <c r="AS51" s="5">
        <f t="shared" si="146"/>
        <v>1.8605607350136151E-3</v>
      </c>
      <c r="AT51" s="5">
        <f t="shared" si="147"/>
        <v>1.8637542347826632E-3</v>
      </c>
      <c r="AU51" s="5">
        <f t="shared" si="148"/>
        <v>1.2446354772879412E-3</v>
      </c>
      <c r="AV51" s="5">
        <f t="shared" si="149"/>
        <v>6.2338589595656638E-4</v>
      </c>
      <c r="AW51" s="5">
        <f t="shared" si="150"/>
        <v>1.7116429979279416E-5</v>
      </c>
      <c r="AX51" s="5">
        <f t="shared" si="151"/>
        <v>3.5356625605840104E-3</v>
      </c>
      <c r="AY51" s="5">
        <f t="shared" si="152"/>
        <v>4.3536143459196866E-3</v>
      </c>
      <c r="AZ51" s="5">
        <f t="shared" si="153"/>
        <v>2.6803968914198288E-3</v>
      </c>
      <c r="BA51" s="5">
        <f t="shared" si="154"/>
        <v>1.1001629029247994E-3</v>
      </c>
      <c r="BB51" s="5">
        <f t="shared" si="155"/>
        <v>3.3866955025756948E-4</v>
      </c>
      <c r="BC51" s="5">
        <f t="shared" si="156"/>
        <v>8.3403695192223274E-5</v>
      </c>
      <c r="BD51" s="5">
        <f t="shared" si="157"/>
        <v>1.9058861729986576E-4</v>
      </c>
      <c r="BE51" s="5">
        <f t="shared" si="158"/>
        <v>3.8183149403225229E-4</v>
      </c>
      <c r="BF51" s="5">
        <f t="shared" si="159"/>
        <v>3.8248687644738122E-4</v>
      </c>
      <c r="BG51" s="5">
        <f t="shared" si="160"/>
        <v>2.5542892251508378E-4</v>
      </c>
      <c r="BH51" s="5">
        <f t="shared" si="161"/>
        <v>1.2793367264626708E-4</v>
      </c>
      <c r="BI51" s="5">
        <f t="shared" si="162"/>
        <v>5.1261304117338493E-5</v>
      </c>
      <c r="BJ51" s="8">
        <f t="shared" si="163"/>
        <v>0.54817971325580495</v>
      </c>
      <c r="BK51" s="8">
        <f t="shared" si="164"/>
        <v>0.21993810213663678</v>
      </c>
      <c r="BL51" s="8">
        <f t="shared" si="165"/>
        <v>0.21910185138636334</v>
      </c>
      <c r="BM51" s="8">
        <f t="shared" si="166"/>
        <v>0.6224400208193418</v>
      </c>
      <c r="BN51" s="8">
        <f t="shared" si="167"/>
        <v>0.37269328003523328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1.6156716417910399</v>
      </c>
      <c r="F52">
        <f>VLOOKUP(B52,home!$B$2:$E$405,3,FALSE)</f>
        <v>1.38</v>
      </c>
      <c r="G52">
        <f>VLOOKUP(C52,away!$B$2:$E$405,4,FALSE)</f>
        <v>1.24</v>
      </c>
      <c r="H52">
        <f>VLOOKUP(A52,away!$A$2:$E$405,3,FALSE)</f>
        <v>1.3992537309999999</v>
      </c>
      <c r="I52">
        <f>VLOOKUP(C52,away!$B$2:$E$405,3,FALSE)</f>
        <v>0.84</v>
      </c>
      <c r="J52">
        <f>VLOOKUP(B52,home!$B$2:$E$405,4,FALSE)</f>
        <v>0.49</v>
      </c>
      <c r="K52" s="3">
        <f t="shared" si="112"/>
        <v>2.7647373134328275</v>
      </c>
      <c r="L52" s="3">
        <f t="shared" si="113"/>
        <v>0.57593283567959996</v>
      </c>
      <c r="M52" s="5">
        <f t="shared" si="114"/>
        <v>3.5413217631423029E-2</v>
      </c>
      <c r="N52" s="5">
        <f t="shared" si="115"/>
        <v>9.7908244174312556E-2</v>
      </c>
      <c r="O52" s="5">
        <f t="shared" si="116"/>
        <v>2.039563485100427E-2</v>
      </c>
      <c r="P52" s="5">
        <f t="shared" si="117"/>
        <v>5.6388572703722502E-2</v>
      </c>
      <c r="Q52" s="5">
        <f t="shared" si="118"/>
        <v>0.13534528798070711</v>
      </c>
      <c r="R52" s="5">
        <f t="shared" si="119"/>
        <v>5.873257907612282E-3</v>
      </c>
      <c r="S52" s="5">
        <f t="shared" si="120"/>
        <v>2.2446923382228878E-2</v>
      </c>
      <c r="T52" s="5">
        <f t="shared" si="121"/>
        <v>7.7949795502600713E-2</v>
      </c>
      <c r="U52" s="5">
        <f t="shared" si="122"/>
        <v>1.6238015288590091E-2</v>
      </c>
      <c r="V52" s="5">
        <f t="shared" si="123"/>
        <v>3.9713670512251846E-3</v>
      </c>
      <c r="W52" s="5">
        <f t="shared" si="124"/>
        <v>0.12473138929252417</v>
      </c>
      <c r="X52" s="5">
        <f t="shared" si="125"/>
        <v>7.1836902733499533E-2</v>
      </c>
      <c r="Y52" s="5">
        <f t="shared" si="126"/>
        <v>2.0686615548871995E-2</v>
      </c>
      <c r="Z52" s="5">
        <f t="shared" si="127"/>
        <v>1.1275340271362586E-3</v>
      </c>
      <c r="AA52" s="5">
        <f t="shared" si="128"/>
        <v>3.117335396988797E-3</v>
      </c>
      <c r="AB52" s="5">
        <f t="shared" si="129"/>
        <v>4.3093067452699323E-3</v>
      </c>
      <c r="AC52" s="5">
        <f t="shared" si="130"/>
        <v>3.9522622956758666E-4</v>
      </c>
      <c r="AD52" s="5">
        <f t="shared" si="131"/>
        <v>8.6212381533339363E-2</v>
      </c>
      <c r="AE52" s="5">
        <f t="shared" si="132"/>
        <v>4.9652541367187712E-2</v>
      </c>
      <c r="AF52" s="5">
        <f t="shared" si="133"/>
        <v>1.4298264474151529E-2</v>
      </c>
      <c r="AG52" s="5">
        <f t="shared" si="134"/>
        <v>2.7449466679649918E-3</v>
      </c>
      <c r="AH52" s="5">
        <f t="shared" si="135"/>
        <v>1.6234596739345608E-4</v>
      </c>
      <c r="AI52" s="5">
        <f t="shared" si="136"/>
        <v>4.4884395373803721E-4</v>
      </c>
      <c r="AJ52" s="5">
        <f t="shared" si="137"/>
        <v>6.2046781340413472E-4</v>
      </c>
      <c r="AK52" s="5">
        <f t="shared" si="138"/>
        <v>5.7181017183416275E-4</v>
      </c>
      <c r="AL52" s="5">
        <f t="shared" si="139"/>
        <v>2.5172796453959989E-5</v>
      </c>
      <c r="AM52" s="5">
        <f t="shared" si="140"/>
        <v>4.7670917621026092E-2</v>
      </c>
      <c r="AN52" s="5">
        <f t="shared" si="141"/>
        <v>2.7455246764926163E-2</v>
      </c>
      <c r="AO52" s="5">
        <f t="shared" si="142"/>
        <v>7.9061890618035442E-3</v>
      </c>
      <c r="AP52" s="5">
        <f t="shared" si="143"/>
        <v>1.517811295261184E-3</v>
      </c>
      <c r="AQ52" s="5">
        <f t="shared" si="144"/>
        <v>2.1853934082657501E-4</v>
      </c>
      <c r="AR52" s="5">
        <f t="shared" si="145"/>
        <v>1.8700074672412212E-5</v>
      </c>
      <c r="AS52" s="5">
        <f t="shared" si="146"/>
        <v>5.1700794210798205E-5</v>
      </c>
      <c r="AT52" s="5">
        <f t="shared" si="147"/>
        <v>7.1469557444352861E-5</v>
      </c>
      <c r="AU52" s="5">
        <f t="shared" si="148"/>
        <v>6.5864850746977753E-5</v>
      </c>
      <c r="AV52" s="5">
        <f t="shared" si="149"/>
        <v>4.5524752625963362E-5</v>
      </c>
      <c r="AW52" s="5">
        <f t="shared" si="150"/>
        <v>1.1134088703621735E-6</v>
      </c>
      <c r="AX52" s="5">
        <f t="shared" si="151"/>
        <v>2.1966260785405558E-2</v>
      </c>
      <c r="AY52" s="5">
        <f t="shared" si="152"/>
        <v>1.2651090863416217E-2</v>
      </c>
      <c r="AZ52" s="5">
        <f t="shared" si="153"/>
        <v>3.6430893177037903E-3</v>
      </c>
      <c r="BA52" s="5">
        <f t="shared" si="154"/>
        <v>6.9939158712640104E-4</v>
      </c>
      <c r="BB52" s="5">
        <f t="shared" si="155"/>
        <v>1.0070064500604102E-4</v>
      </c>
      <c r="BC52" s="5">
        <f t="shared" si="156"/>
        <v>1.1599361606618794E-5</v>
      </c>
      <c r="BD52" s="5">
        <f t="shared" si="157"/>
        <v>1.794997838917105E-6</v>
      </c>
      <c r="BE52" s="5">
        <f t="shared" si="158"/>
        <v>4.9626975027854083E-6</v>
      </c>
      <c r="BF52" s="5">
        <f t="shared" si="159"/>
        <v>6.8602774806153667E-6</v>
      </c>
      <c r="BG52" s="5">
        <f t="shared" si="160"/>
        <v>6.3222883770534182E-6</v>
      </c>
      <c r="BH52" s="5">
        <f t="shared" si="161"/>
        <v>4.3698666455805643E-6</v>
      </c>
      <c r="BI52" s="5">
        <f t="shared" si="162"/>
        <v>2.4163066739524255E-6</v>
      </c>
      <c r="BJ52" s="8">
        <f t="shared" si="163"/>
        <v>0.80520720591926753</v>
      </c>
      <c r="BK52" s="8">
        <f t="shared" si="164"/>
        <v>0.13129157065803737</v>
      </c>
      <c r="BL52" s="8">
        <f t="shared" si="165"/>
        <v>5.2017004560054571E-2</v>
      </c>
      <c r="BM52" s="8">
        <f t="shared" si="166"/>
        <v>0.62566912246116824</v>
      </c>
      <c r="BN52" s="8">
        <f t="shared" si="167"/>
        <v>0.35132421524878177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1.24827586206897</v>
      </c>
      <c r="F53">
        <f>VLOOKUP(B53,home!$B$2:$E$405,3,FALSE)</f>
        <v>0.63</v>
      </c>
      <c r="G53">
        <f>VLOOKUP(C53,away!$B$2:$E$405,4,FALSE)</f>
        <v>0.75</v>
      </c>
      <c r="H53">
        <f>VLOOKUP(A53,away!$A$2:$E$405,3,FALSE)</f>
        <v>1.096551724</v>
      </c>
      <c r="I53">
        <f>VLOOKUP(C53,away!$B$2:$E$405,3,FALSE)</f>
        <v>0.91</v>
      </c>
      <c r="J53">
        <f>VLOOKUP(B53,home!$B$2:$E$405,4,FALSE)</f>
        <v>0.98</v>
      </c>
      <c r="K53" s="3">
        <f t="shared" si="112"/>
        <v>0.58981034482758843</v>
      </c>
      <c r="L53" s="3">
        <f t="shared" si="113"/>
        <v>0.97790482746320007</v>
      </c>
      <c r="M53" s="5">
        <f t="shared" si="114"/>
        <v>0.20852107321171356</v>
      </c>
      <c r="N53" s="5">
        <f t="shared" si="115"/>
        <v>0.1229878860948196</v>
      </c>
      <c r="O53" s="5">
        <f t="shared" si="116"/>
        <v>0.20391376412154208</v>
      </c>
      <c r="P53" s="5">
        <f t="shared" si="117"/>
        <v>0.12027044753161825</v>
      </c>
      <c r="Q53" s="5">
        <f t="shared" si="118"/>
        <v>3.6269763753600852E-2</v>
      </c>
      <c r="R53" s="5">
        <f t="shared" si="119"/>
        <v>9.9704127160324132E-2</v>
      </c>
      <c r="S53" s="5">
        <f t="shared" si="120"/>
        <v>1.7342348577365722E-2</v>
      </c>
      <c r="T53" s="5">
        <f t="shared" si="121"/>
        <v>3.5468377065596066E-2</v>
      </c>
      <c r="U53" s="5">
        <f t="shared" si="122"/>
        <v>5.8806525621164507E-2</v>
      </c>
      <c r="V53" s="5">
        <f t="shared" si="123"/>
        <v>1.11141019760594E-3</v>
      </c>
      <c r="W53" s="5">
        <f t="shared" si="124"/>
        <v>7.1307606221088305E-3</v>
      </c>
      <c r="X53" s="5">
        <f t="shared" si="125"/>
        <v>6.9732052358447176E-3</v>
      </c>
      <c r="Y53" s="5">
        <f t="shared" si="126"/>
        <v>3.4095655315121058E-3</v>
      </c>
      <c r="Z53" s="5">
        <f t="shared" si="127"/>
        <v>3.2500382422695248E-2</v>
      </c>
      <c r="AA53" s="5">
        <f t="shared" si="128"/>
        <v>1.9169061763758377E-2</v>
      </c>
      <c r="AB53" s="5">
        <f t="shared" si="129"/>
        <v>5.6530554644518335E-3</v>
      </c>
      <c r="AC53" s="5">
        <f t="shared" si="130"/>
        <v>4.0064836073412808E-5</v>
      </c>
      <c r="AD53" s="5">
        <f t="shared" si="131"/>
        <v>1.0514490953522494E-3</v>
      </c>
      <c r="AE53" s="5">
        <f t="shared" si="132"/>
        <v>1.0282171461767791E-3</v>
      </c>
      <c r="AF53" s="5">
        <f t="shared" si="133"/>
        <v>5.0274925546335363E-4</v>
      </c>
      <c r="AG53" s="5">
        <f t="shared" si="134"/>
        <v>1.6388030797371438E-4</v>
      </c>
      <c r="AH53" s="5">
        <f t="shared" si="135"/>
        <v>7.9455702163884513E-3</v>
      </c>
      <c r="AI53" s="5">
        <f t="shared" si="136"/>
        <v>4.6863795091798893E-3</v>
      </c>
      <c r="AJ53" s="5">
        <f t="shared" si="137"/>
        <v>1.3820375571511675E-3</v>
      </c>
      <c r="AK53" s="5">
        <f t="shared" si="138"/>
        <v>2.7171334938266942E-4</v>
      </c>
      <c r="AL53" s="5">
        <f t="shared" si="139"/>
        <v>9.2434125541602111E-7</v>
      </c>
      <c r="AM53" s="5">
        <f t="shared" si="140"/>
        <v>1.2403111069967326E-4</v>
      </c>
      <c r="AN53" s="5">
        <f t="shared" si="141"/>
        <v>1.2129062190883304E-4</v>
      </c>
      <c r="AO53" s="5">
        <f t="shared" si="142"/>
        <v>5.9305342345330804E-5</v>
      </c>
      <c r="AP53" s="5">
        <f t="shared" si="143"/>
        <v>1.933166019128558E-5</v>
      </c>
      <c r="AQ53" s="5">
        <f t="shared" si="144"/>
        <v>4.726130955984083E-6</v>
      </c>
      <c r="AR53" s="5">
        <f t="shared" si="145"/>
        <v>1.5540022943108186E-3</v>
      </c>
      <c r="AS53" s="5">
        <f t="shared" si="146"/>
        <v>9.1656662907032757E-4</v>
      </c>
      <c r="AT53" s="5">
        <f t="shared" si="147"/>
        <v>2.7030023977471507E-4</v>
      </c>
      <c r="AU53" s="5">
        <f t="shared" si="148"/>
        <v>5.3141959209501526E-5</v>
      </c>
      <c r="AV53" s="5">
        <f t="shared" si="149"/>
        <v>7.8359193215424322E-6</v>
      </c>
      <c r="AW53" s="5">
        <f t="shared" si="150"/>
        <v>1.4809445974895901E-8</v>
      </c>
      <c r="AX53" s="5">
        <f t="shared" si="151"/>
        <v>1.2192472028520511E-5</v>
      </c>
      <c r="AY53" s="5">
        <f t="shared" si="152"/>
        <v>1.1923077255400244E-5</v>
      </c>
      <c r="AZ53" s="5">
        <f t="shared" si="153"/>
        <v>5.8298174031362903E-6</v>
      </c>
      <c r="BA53" s="5">
        <f t="shared" si="154"/>
        <v>1.9003355272519852E-6</v>
      </c>
      <c r="BB53" s="5">
        <f t="shared" si="155"/>
        <v>4.6458682147488538E-7</v>
      </c>
      <c r="BC53" s="5">
        <f t="shared" si="156"/>
        <v>9.0864339099214899E-8</v>
      </c>
      <c r="BD53" s="5">
        <f t="shared" si="157"/>
        <v>2.5327772424923957E-4</v>
      </c>
      <c r="BE53" s="5">
        <f t="shared" si="158"/>
        <v>1.4938582187659085E-4</v>
      </c>
      <c r="BF53" s="5">
        <f t="shared" si="159"/>
        <v>4.405465155669237E-5</v>
      </c>
      <c r="BG53" s="5">
        <f t="shared" si="160"/>
        <v>8.6612964086373305E-6</v>
      </c>
      <c r="BH53" s="5">
        <f t="shared" si="161"/>
        <v>1.2771305553580838E-6</v>
      </c>
      <c r="BI53" s="5">
        <f t="shared" si="162"/>
        <v>1.5065296264912025E-7</v>
      </c>
      <c r="BJ53" s="8">
        <f t="shared" si="163"/>
        <v>0.21534694012792421</v>
      </c>
      <c r="BK53" s="8">
        <f t="shared" si="164"/>
        <v>0.34729819177288779</v>
      </c>
      <c r="BL53" s="8">
        <f t="shared" si="165"/>
        <v>0.40479088908263916</v>
      </c>
      <c r="BM53" s="8">
        <f t="shared" si="166"/>
        <v>0.20825743326471846</v>
      </c>
      <c r="BN53" s="8">
        <f t="shared" si="167"/>
        <v>0.79166706187361857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1.24827586206897</v>
      </c>
      <c r="F54">
        <f>VLOOKUP(B54,home!$B$2:$E$405,3,FALSE)</f>
        <v>0.63</v>
      </c>
      <c r="G54">
        <f>VLOOKUP(C54,away!$B$2:$E$405,4,FALSE)</f>
        <v>1.49</v>
      </c>
      <c r="H54">
        <f>VLOOKUP(A54,away!$A$2:$E$405,3,FALSE)</f>
        <v>1.096551724</v>
      </c>
      <c r="I54">
        <f>VLOOKUP(C54,away!$B$2:$E$405,3,FALSE)</f>
        <v>1.2</v>
      </c>
      <c r="J54">
        <f>VLOOKUP(B54,home!$B$2:$E$405,4,FALSE)</f>
        <v>1.17</v>
      </c>
      <c r="K54" s="3">
        <f t="shared" si="112"/>
        <v>1.1717565517241422</v>
      </c>
      <c r="L54" s="3">
        <f t="shared" si="113"/>
        <v>1.5395586204959999</v>
      </c>
      <c r="M54" s="5">
        <f t="shared" si="114"/>
        <v>6.6449356873614335E-2</v>
      </c>
      <c r="N54" s="5">
        <f t="shared" si="115"/>
        <v>7.7862469274513249E-2</v>
      </c>
      <c r="O54" s="5">
        <f t="shared" si="116"/>
        <v>0.10230268020118807</v>
      </c>
      <c r="P54" s="5">
        <f t="shared" si="117"/>
        <v>0.11987383578468179</v>
      </c>
      <c r="Q54" s="5">
        <f t="shared" si="118"/>
        <v>4.5617929252915329E-2</v>
      </c>
      <c r="R54" s="5">
        <f t="shared" si="119"/>
        <v>7.8750486601792305E-2</v>
      </c>
      <c r="S54" s="5">
        <f t="shared" si="120"/>
        <v>5.4062737330414987E-2</v>
      </c>
      <c r="T54" s="5">
        <f t="shared" si="121"/>
        <v>7.0231476230502438E-2</v>
      </c>
      <c r="U54" s="5">
        <f t="shared" si="122"/>
        <v>9.2276398627114398E-2</v>
      </c>
      <c r="V54" s="5">
        <f t="shared" si="123"/>
        <v>1.083650266697382E-2</v>
      </c>
      <c r="W54" s="5">
        <f t="shared" si="124"/>
        <v>1.7817702492730646E-2</v>
      </c>
      <c r="X54" s="5">
        <f t="shared" si="125"/>
        <v>2.7431397470116529E-2</v>
      </c>
      <c r="Y54" s="5">
        <f t="shared" si="126"/>
        <v>2.111612222368504E-2</v>
      </c>
      <c r="Z54" s="5">
        <f t="shared" si="127"/>
        <v>4.0413663505348016E-2</v>
      </c>
      <c r="AA54" s="5">
        <f t="shared" si="128"/>
        <v>4.73549749915664E-2</v>
      </c>
      <c r="AB54" s="5">
        <f t="shared" si="129"/>
        <v>2.7744251101550425E-2</v>
      </c>
      <c r="AC54" s="5">
        <f t="shared" si="130"/>
        <v>1.2218074808193675E-3</v>
      </c>
      <c r="AD54" s="5">
        <f t="shared" si="131"/>
        <v>5.2195024081321791E-3</v>
      </c>
      <c r="AE54" s="5">
        <f t="shared" si="132"/>
        <v>8.0357299271395267E-3</v>
      </c>
      <c r="AF54" s="5">
        <f t="shared" si="133"/>
        <v>6.1857386406526773E-3</v>
      </c>
      <c r="AG54" s="5">
        <f t="shared" si="134"/>
        <v>3.1744357494506784E-3</v>
      </c>
      <c r="AH54" s="5">
        <f t="shared" si="135"/>
        <v>1.5554801008870777E-2</v>
      </c>
      <c r="AI54" s="5">
        <f t="shared" si="136"/>
        <v>1.8226439992909627E-2</v>
      </c>
      <c r="AJ54" s="5">
        <f t="shared" si="137"/>
        <v>1.0678475238149394E-2</v>
      </c>
      <c r="AK54" s="5">
        <f t="shared" si="138"/>
        <v>4.1708577742418582E-3</v>
      </c>
      <c r="AL54" s="5">
        <f t="shared" si="139"/>
        <v>8.8165036477211721E-5</v>
      </c>
      <c r="AM54" s="5">
        <f t="shared" si="140"/>
        <v>1.2231972286937637E-3</v>
      </c>
      <c r="AN54" s="5">
        <f t="shared" si="141"/>
        <v>1.8831838380023007E-3</v>
      </c>
      <c r="AO54" s="5">
        <f t="shared" si="142"/>
        <v>1.4496359558875929E-3</v>
      </c>
      <c r="AP54" s="5">
        <f t="shared" si="143"/>
        <v>7.4393317748923404E-4</v>
      </c>
      <c r="AQ54" s="5">
        <f t="shared" si="144"/>
        <v>2.8633218411913263E-4</v>
      </c>
      <c r="AR54" s="5">
        <f t="shared" si="145"/>
        <v>4.7895055966613777E-3</v>
      </c>
      <c r="AS54" s="5">
        <f t="shared" si="146"/>
        <v>5.6121345624074153E-3</v>
      </c>
      <c r="AT54" s="5">
        <f t="shared" si="147"/>
        <v>3.2880277213291963E-3</v>
      </c>
      <c r="AU54" s="5">
        <f t="shared" si="148"/>
        <v>1.2842560082393626E-3</v>
      </c>
      <c r="AV54" s="5">
        <f t="shared" si="149"/>
        <v>3.7620884793639178E-4</v>
      </c>
      <c r="AW54" s="5">
        <f t="shared" si="150"/>
        <v>4.418018306583477E-6</v>
      </c>
      <c r="AX54" s="5">
        <f t="shared" si="151"/>
        <v>2.3888156112878841E-4</v>
      </c>
      <c r="AY54" s="5">
        <f t="shared" si="152"/>
        <v>3.677721667133683E-4</v>
      </c>
      <c r="AZ54" s="5">
        <f t="shared" si="153"/>
        <v>2.8310340482102923E-4</v>
      </c>
      <c r="BA54" s="5">
        <f t="shared" si="154"/>
        <v>1.452847624613281E-4</v>
      </c>
      <c r="BB54" s="5">
        <f t="shared" si="155"/>
        <v>5.59186021185128E-5</v>
      </c>
      <c r="BC54" s="5">
        <f t="shared" si="156"/>
        <v>1.7217993187528457E-5</v>
      </c>
      <c r="BD54" s="5">
        <f t="shared" si="157"/>
        <v>1.2289541048756448E-3</v>
      </c>
      <c r="BE54" s="5">
        <f t="shared" si="158"/>
        <v>1.4400350241563151E-3</v>
      </c>
      <c r="BF54" s="5">
        <f t="shared" si="159"/>
        <v>8.4368523713369804E-4</v>
      </c>
      <c r="BG54" s="5">
        <f t="shared" si="160"/>
        <v>3.2953123473478243E-4</v>
      </c>
      <c r="BH54" s="5">
        <f t="shared" si="161"/>
        <v>9.6532595824556892E-5</v>
      </c>
      <c r="BI54" s="5">
        <f t="shared" si="162"/>
        <v>2.2622540322472621E-5</v>
      </c>
      <c r="BJ54" s="8">
        <f t="shared" si="163"/>
        <v>0.28938696454446083</v>
      </c>
      <c r="BK54" s="8">
        <f t="shared" si="164"/>
        <v>0.25290017733969489</v>
      </c>
      <c r="BL54" s="8">
        <f t="shared" si="165"/>
        <v>0.4163708590110044</v>
      </c>
      <c r="BM54" s="8">
        <f t="shared" si="166"/>
        <v>0.50785155226339651</v>
      </c>
      <c r="BN54" s="8">
        <f t="shared" si="167"/>
        <v>0.49085675798870509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1.24827586206897</v>
      </c>
      <c r="F55">
        <f>VLOOKUP(B55,home!$B$2:$E$405,3,FALSE)</f>
        <v>1.28</v>
      </c>
      <c r="G55">
        <f>VLOOKUP(C55,away!$B$2:$E$405,4,FALSE)</f>
        <v>0.8</v>
      </c>
      <c r="H55">
        <f>VLOOKUP(A55,away!$A$2:$E$405,3,FALSE)</f>
        <v>1.096551724</v>
      </c>
      <c r="I55">
        <f>VLOOKUP(C55,away!$B$2:$E$405,3,FALSE)</f>
        <v>0.74</v>
      </c>
      <c r="J55">
        <f>VLOOKUP(B55,home!$B$2:$E$405,4,FALSE)</f>
        <v>1.28</v>
      </c>
      <c r="K55" s="3">
        <f t="shared" si="112"/>
        <v>1.2782344827586254</v>
      </c>
      <c r="L55" s="3">
        <f t="shared" si="113"/>
        <v>1.0386537929727999</v>
      </c>
      <c r="M55" s="5">
        <f t="shared" si="114"/>
        <v>9.8579862182641989E-2</v>
      </c>
      <c r="N55" s="5">
        <f t="shared" si="115"/>
        <v>0.12600817914744597</v>
      </c>
      <c r="O55" s="5">
        <f t="shared" si="116"/>
        <v>0.10239034776673697</v>
      </c>
      <c r="P55" s="5">
        <f t="shared" si="117"/>
        <v>0.13087887321709082</v>
      </c>
      <c r="Q55" s="5">
        <f t="shared" si="118"/>
        <v>8.0533999847945917E-2</v>
      </c>
      <c r="R55" s="5">
        <f t="shared" si="119"/>
        <v>5.317406153586271E-2</v>
      </c>
      <c r="S55" s="5">
        <f t="shared" si="120"/>
        <v>4.3440108038595611E-2</v>
      </c>
      <c r="T55" s="5">
        <f t="shared" si="121"/>
        <v>8.3646944405339915E-2</v>
      </c>
      <c r="U55" s="5">
        <f t="shared" si="122"/>
        <v>6.7968919043468787E-2</v>
      </c>
      <c r="V55" s="5">
        <f t="shared" si="123"/>
        <v>6.4081066036101317E-3</v>
      </c>
      <c r="W55" s="5">
        <f t="shared" si="124"/>
        <v>3.431377854670746E-2</v>
      </c>
      <c r="X55" s="5">
        <f t="shared" si="125"/>
        <v>3.5640136238766391E-2</v>
      </c>
      <c r="Y55" s="5">
        <f t="shared" si="126"/>
        <v>1.8508881343231025E-2</v>
      </c>
      <c r="Z55" s="5">
        <f t="shared" si="127"/>
        <v>1.8409813567330957E-2</v>
      </c>
      <c r="AA55" s="5">
        <f t="shared" si="128"/>
        <v>2.3532058522920011E-2</v>
      </c>
      <c r="AB55" s="5">
        <f t="shared" si="129"/>
        <v>1.5039744327145183E-2</v>
      </c>
      <c r="AC55" s="5">
        <f t="shared" si="130"/>
        <v>5.3172990479893455E-4</v>
      </c>
      <c r="AD55" s="5">
        <f t="shared" si="131"/>
        <v>1.0965263743036156E-2</v>
      </c>
      <c r="AE55" s="5">
        <f t="shared" si="132"/>
        <v>1.1389112777651625E-2</v>
      </c>
      <c r="AF55" s="5">
        <f t="shared" si="133"/>
        <v>5.9146725925514204E-3</v>
      </c>
      <c r="AG55" s="5">
        <f t="shared" si="134"/>
        <v>2.0477657074819324E-3</v>
      </c>
      <c r="AH55" s="5">
        <f t="shared" si="135"/>
        <v>4.7803556724076027E-3</v>
      </c>
      <c r="AI55" s="5">
        <f t="shared" si="136"/>
        <v>6.1104154603221928E-3</v>
      </c>
      <c r="AJ55" s="5">
        <f t="shared" si="137"/>
        <v>3.9052718726826237E-3</v>
      </c>
      <c r="AK55" s="5">
        <f t="shared" si="138"/>
        <v>1.6639510574034276E-3</v>
      </c>
      <c r="AL55" s="5">
        <f t="shared" si="139"/>
        <v>2.8237901435479725E-5</v>
      </c>
      <c r="AM55" s="5">
        <f t="shared" si="140"/>
        <v>2.8032356457783443E-3</v>
      </c>
      <c r="AN55" s="5">
        <f t="shared" si="141"/>
        <v>2.9115913360842336E-3</v>
      </c>
      <c r="AO55" s="5">
        <f t="shared" si="142"/>
        <v>1.5120676924053158E-3</v>
      </c>
      <c r="AP55" s="5">
        <f t="shared" si="143"/>
        <v>5.2350494798280331E-4</v>
      </c>
      <c r="AQ55" s="5">
        <f t="shared" si="144"/>
        <v>1.3593509996559175E-4</v>
      </c>
      <c r="AR55" s="5">
        <f t="shared" si="145"/>
        <v>9.9302691018103941E-4</v>
      </c>
      <c r="AS55" s="5">
        <f t="shared" si="146"/>
        <v>1.2693212389006568E-3</v>
      </c>
      <c r="AT55" s="5">
        <f t="shared" si="147"/>
        <v>8.1124508863035939E-4</v>
      </c>
      <c r="AU55" s="5">
        <f t="shared" si="148"/>
        <v>3.4565381541863427E-4</v>
      </c>
      <c r="AV55" s="5">
        <f t="shared" si="149"/>
        <v>1.1045665649129584E-4</v>
      </c>
      <c r="AW55" s="5">
        <f t="shared" si="150"/>
        <v>1.0413848562486188E-6</v>
      </c>
      <c r="AX55" s="5">
        <f t="shared" si="151"/>
        <v>5.9719874428867015E-4</v>
      </c>
      <c r="AY55" s="5">
        <f t="shared" si="152"/>
        <v>6.2028274091402045E-4</v>
      </c>
      <c r="AZ55" s="5">
        <f t="shared" si="153"/>
        <v>3.2212951078295596E-4</v>
      </c>
      <c r="BA55" s="5">
        <f t="shared" si="154"/>
        <v>1.1152701273439655E-4</v>
      </c>
      <c r="BB55" s="5">
        <f t="shared" si="155"/>
        <v>2.8959488698876683E-5</v>
      </c>
      <c r="BC55" s="5">
        <f t="shared" si="156"/>
        <v>6.0157765559282412E-6</v>
      </c>
      <c r="BD55" s="5">
        <f t="shared" si="157"/>
        <v>1.7190186113059933E-4</v>
      </c>
      <c r="BE55" s="5">
        <f t="shared" si="158"/>
        <v>2.1973088654751667E-4</v>
      </c>
      <c r="BF55" s="5">
        <f t="shared" si="159"/>
        <v>1.4043379805607961E-4</v>
      </c>
      <c r="BG55" s="5">
        <f t="shared" si="160"/>
        <v>5.9835774406680734E-5</v>
      </c>
      <c r="BH55" s="5">
        <f t="shared" si="161"/>
        <v>1.9121037537296336E-5</v>
      </c>
      <c r="BI55" s="5">
        <f t="shared" si="162"/>
        <v>4.8882339052588462E-6</v>
      </c>
      <c r="BJ55" s="8">
        <f t="shared" si="163"/>
        <v>0.41854118234634885</v>
      </c>
      <c r="BK55" s="8">
        <f t="shared" si="164"/>
        <v>0.28048720058908699</v>
      </c>
      <c r="BL55" s="8">
        <f t="shared" si="165"/>
        <v>0.28271074056015488</v>
      </c>
      <c r="BM55" s="8">
        <f t="shared" si="166"/>
        <v>0.40796437200913949</v>
      </c>
      <c r="BN55" s="8">
        <f t="shared" si="167"/>
        <v>0.59156532369772441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1.24827586206897</v>
      </c>
      <c r="F56">
        <f>VLOOKUP(B56,home!$B$2:$E$405,3,FALSE)</f>
        <v>1.17</v>
      </c>
      <c r="G56">
        <f>VLOOKUP(C56,away!$B$2:$E$405,4,FALSE)</f>
        <v>0.69</v>
      </c>
      <c r="H56">
        <f>VLOOKUP(A56,away!$A$2:$E$405,3,FALSE)</f>
        <v>1.096551724</v>
      </c>
      <c r="I56">
        <f>VLOOKUP(C56,away!$B$2:$E$405,3,FALSE)</f>
        <v>0.59</v>
      </c>
      <c r="J56">
        <f>VLOOKUP(B56,home!$B$2:$E$405,4,FALSE)</f>
        <v>0.73</v>
      </c>
      <c r="K56" s="3">
        <f t="shared" si="112"/>
        <v>1.0077331034482793</v>
      </c>
      <c r="L56" s="3">
        <f t="shared" si="113"/>
        <v>0.47228482752679996</v>
      </c>
      <c r="M56" s="5">
        <f t="shared" si="114"/>
        <v>0.22763360665469004</v>
      </c>
      <c r="N56" s="5">
        <f t="shared" si="115"/>
        <v>0.22939392088325566</v>
      </c>
      <c r="O56" s="5">
        <f t="shared" si="116"/>
        <v>0.10750789865821368</v>
      </c>
      <c r="P56" s="5">
        <f t="shared" si="117"/>
        <v>0.10833926836004477</v>
      </c>
      <c r="Q56" s="5">
        <f t="shared" si="118"/>
        <v>0.11558392390192612</v>
      </c>
      <c r="R56" s="5">
        <f t="shared" si="119"/>
        <v>2.538717468778157E-2</v>
      </c>
      <c r="S56" s="5">
        <f t="shared" si="120"/>
        <v>1.289066807981796E-2</v>
      </c>
      <c r="T56" s="5">
        <f t="shared" si="121"/>
        <v>5.458853356489194E-2</v>
      </c>
      <c r="U56" s="5">
        <f t="shared" si="122"/>
        <v>2.5583496335901724E-2</v>
      </c>
      <c r="V56" s="5">
        <f t="shared" si="123"/>
        <v>6.8168295581249986E-4</v>
      </c>
      <c r="W56" s="5">
        <f t="shared" si="124"/>
        <v>3.8825915447472589E-2</v>
      </c>
      <c r="X56" s="5">
        <f t="shared" si="125"/>
        <v>1.833689078067971E-2</v>
      </c>
      <c r="Y56" s="5">
        <f t="shared" si="126"/>
        <v>4.330117649865543E-3</v>
      </c>
      <c r="Z56" s="5">
        <f t="shared" si="127"/>
        <v>3.9966591396038862E-3</v>
      </c>
      <c r="AA56" s="5">
        <f t="shared" si="128"/>
        <v>4.0275657181779541E-3</v>
      </c>
      <c r="AB56" s="5">
        <f t="shared" si="129"/>
        <v>2.0293556502606835E-3</v>
      </c>
      <c r="AC56" s="5">
        <f t="shared" si="130"/>
        <v>2.0277386150156287E-5</v>
      </c>
      <c r="AD56" s="5">
        <f t="shared" si="131"/>
        <v>9.7815400670255084E-3</v>
      </c>
      <c r="AE56" s="5">
        <f t="shared" si="132"/>
        <v>4.6196729635016249E-3</v>
      </c>
      <c r="AF56" s="5">
        <f t="shared" si="133"/>
        <v>1.090900724398793E-3</v>
      </c>
      <c r="AG56" s="5">
        <f t="shared" si="134"/>
        <v>1.7173862015718166E-4</v>
      </c>
      <c r="AH56" s="5">
        <f t="shared" si="135"/>
        <v>4.7189036810780751E-4</v>
      </c>
      <c r="AI56" s="5">
        <f t="shared" si="136"/>
        <v>4.7553954514063178E-4</v>
      </c>
      <c r="AJ56" s="5">
        <f t="shared" si="137"/>
        <v>2.3960847081847594E-4</v>
      </c>
      <c r="AK56" s="5">
        <f t="shared" si="138"/>
        <v>8.048712930346643E-5</v>
      </c>
      <c r="AL56" s="5">
        <f t="shared" si="139"/>
        <v>3.860303778597231E-7</v>
      </c>
      <c r="AM56" s="5">
        <f t="shared" si="140"/>
        <v>1.9714363456494618E-3</v>
      </c>
      <c r="AN56" s="5">
        <f t="shared" si="141"/>
        <v>9.3107947448512081E-4</v>
      </c>
      <c r="AO56" s="5">
        <f t="shared" si="142"/>
        <v>2.1986735451047442E-4</v>
      </c>
      <c r="AP56" s="5">
        <f t="shared" si="143"/>
        <v>3.4613338534584387E-5</v>
      </c>
      <c r="AQ56" s="5">
        <f t="shared" si="144"/>
        <v>4.0868386549832318E-6</v>
      </c>
      <c r="AR56" s="5">
        <f t="shared" si="145"/>
        <v>4.4573332222670816E-5</v>
      </c>
      <c r="AS56" s="5">
        <f t="shared" si="146"/>
        <v>4.4918022411783251E-5</v>
      </c>
      <c r="AT56" s="5">
        <f t="shared" si="147"/>
        <v>2.2632689062892848E-5</v>
      </c>
      <c r="AU56" s="5">
        <f t="shared" si="148"/>
        <v>7.6025699962429806E-6</v>
      </c>
      <c r="AV56" s="5">
        <f t="shared" si="149"/>
        <v>1.9153403641241776E-6</v>
      </c>
      <c r="AW56" s="5">
        <f t="shared" si="150"/>
        <v>5.1035044767157639E-9</v>
      </c>
      <c r="AX56" s="5">
        <f t="shared" si="151"/>
        <v>3.3111361114201093E-4</v>
      </c>
      <c r="AY56" s="5">
        <f t="shared" si="152"/>
        <v>1.5637993472998051E-4</v>
      </c>
      <c r="AZ56" s="5">
        <f t="shared" si="153"/>
        <v>3.6927935251300545E-5</v>
      </c>
      <c r="BA56" s="5">
        <f t="shared" si="154"/>
        <v>5.8135011770271032E-6</v>
      </c>
      <c r="BB56" s="5">
        <f t="shared" si="155"/>
        <v>6.8640710017977346E-7</v>
      </c>
      <c r="BC56" s="5">
        <f t="shared" si="156"/>
        <v>6.4835931784315068E-8</v>
      </c>
      <c r="BD56" s="5">
        <f t="shared" si="157"/>
        <v>3.5085514201798045E-6</v>
      </c>
      <c r="BE56" s="5">
        <f t="shared" si="158"/>
        <v>3.5356834112656621E-6</v>
      </c>
      <c r="BF56" s="5">
        <f t="shared" si="159"/>
        <v>1.781512608422672E-6</v>
      </c>
      <c r="BG56" s="5">
        <f t="shared" si="160"/>
        <v>5.984297432393396E-7</v>
      </c>
      <c r="BH56" s="5">
        <f t="shared" si="161"/>
        <v>1.5076436558758412E-7</v>
      </c>
      <c r="BI56" s="5">
        <f t="shared" si="162"/>
        <v>3.0386048404597431E-8</v>
      </c>
      <c r="BJ56" s="8">
        <f t="shared" si="163"/>
        <v>0.4804152241803416</v>
      </c>
      <c r="BK56" s="8">
        <f t="shared" si="164"/>
        <v>0.34972226940162338</v>
      </c>
      <c r="BL56" s="8">
        <f t="shared" si="165"/>
        <v>0.16593426384536075</v>
      </c>
      <c r="BM56" s="8">
        <f t="shared" si="166"/>
        <v>0.18606624858979218</v>
      </c>
      <c r="BN56" s="8">
        <f t="shared" si="167"/>
        <v>0.81384579314591199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1.24827586206897</v>
      </c>
      <c r="F57">
        <f>VLOOKUP(B57,home!$B$2:$E$405,3,FALSE)</f>
        <v>1.1200000000000001</v>
      </c>
      <c r="G57">
        <f>VLOOKUP(C57,away!$B$2:$E$405,4,FALSE)</f>
        <v>1.26</v>
      </c>
      <c r="H57">
        <f>VLOOKUP(A57,away!$A$2:$E$405,3,FALSE)</f>
        <v>1.096551724</v>
      </c>
      <c r="I57">
        <f>VLOOKUP(C57,away!$B$2:$E$405,3,FALSE)</f>
        <v>0.51</v>
      </c>
      <c r="J57">
        <f>VLOOKUP(B57,home!$B$2:$E$405,4,FALSE)</f>
        <v>0.73</v>
      </c>
      <c r="K57" s="3">
        <f t="shared" si="112"/>
        <v>1.7615668965517306</v>
      </c>
      <c r="L57" s="3">
        <f t="shared" si="113"/>
        <v>0.40824620684520002</v>
      </c>
      <c r="M57" s="5">
        <f t="shared" si="114"/>
        <v>0.11419895831383943</v>
      </c>
      <c r="N57" s="5">
        <f t="shared" si="115"/>
        <v>0.20116910458635059</v>
      </c>
      <c r="O57" s="5">
        <f t="shared" si="116"/>
        <v>4.6621291557298057E-2</v>
      </c>
      <c r="P57" s="5">
        <f t="shared" si="117"/>
        <v>8.2126523881822955E-2</v>
      </c>
      <c r="Q57" s="5">
        <f t="shared" si="118"/>
        <v>0.17718641762413406</v>
      </c>
      <c r="R57" s="5">
        <f t="shared" si="119"/>
        <v>9.5164827182455409E-3</v>
      </c>
      <c r="S57" s="5">
        <f t="shared" si="120"/>
        <v>1.4765384081647655E-2</v>
      </c>
      <c r="T57" s="5">
        <f t="shared" si="121"/>
        <v>7.2335682899542231E-2</v>
      </c>
      <c r="U57" s="5">
        <f t="shared" si="122"/>
        <v>1.6763920928067975E-2</v>
      </c>
      <c r="V57" s="5">
        <f t="shared" si="123"/>
        <v>1.1798411457710288E-3</v>
      </c>
      <c r="W57" s="5">
        <f t="shared" si="124"/>
        <v>0.10404190926842155</v>
      </c>
      <c r="X57" s="5">
        <f t="shared" si="125"/>
        <v>4.2474714811765554E-2</v>
      </c>
      <c r="Y57" s="5">
        <f t="shared" si="126"/>
        <v>8.6700706043674608E-3</v>
      </c>
      <c r="Z57" s="5">
        <f t="shared" si="127"/>
        <v>1.2950226574105466E-3</v>
      </c>
      <c r="AA57" s="5">
        <f t="shared" si="128"/>
        <v>2.2812690435788717E-3</v>
      </c>
      <c r="AB57" s="5">
        <f t="shared" si="129"/>
        <v>2.009304014648384E-3</v>
      </c>
      <c r="AC57" s="5">
        <f t="shared" si="130"/>
        <v>5.3030393986078068E-5</v>
      </c>
      <c r="AD57" s="5">
        <f t="shared" si="131"/>
        <v>4.5819195805322538E-2</v>
      </c>
      <c r="AE57" s="5">
        <f t="shared" si="132"/>
        <v>1.8705512888220421E-2</v>
      </c>
      <c r="AF57" s="5">
        <f t="shared" si="133"/>
        <v>3.8182273418549948E-3</v>
      </c>
      <c r="AG57" s="5">
        <f t="shared" si="134"/>
        <v>5.1959227639497736E-4</v>
      </c>
      <c r="AH57" s="5">
        <f t="shared" si="135"/>
        <v>1.3217202191661165E-4</v>
      </c>
      <c r="AI57" s="5">
        <f t="shared" si="136"/>
        <v>2.3282985845861291E-4</v>
      </c>
      <c r="AJ57" s="5">
        <f t="shared" si="137"/>
        <v>2.0507268559475874E-4</v>
      </c>
      <c r="AK57" s="5">
        <f t="shared" si="138"/>
        <v>1.2041641811022929E-4</v>
      </c>
      <c r="AL57" s="5">
        <f t="shared" si="139"/>
        <v>1.52547868473239E-6</v>
      </c>
      <c r="AM57" s="5">
        <f t="shared" si="140"/>
        <v>1.6142715711455619E-2</v>
      </c>
      <c r="AN57" s="5">
        <f t="shared" si="141"/>
        <v>6.5902024573821693E-3</v>
      </c>
      <c r="AO57" s="5">
        <f t="shared" si="142"/>
        <v>1.3452125777840933E-3</v>
      </c>
      <c r="AP57" s="5">
        <f t="shared" si="143"/>
        <v>1.8305931076026988E-4</v>
      </c>
      <c r="AQ57" s="5">
        <f t="shared" si="144"/>
        <v>1.8683317311394222E-5</v>
      </c>
      <c r="AR57" s="5">
        <f t="shared" si="145"/>
        <v>1.0791745319703469E-5</v>
      </c>
      <c r="AS57" s="5">
        <f t="shared" si="146"/>
        <v>1.9010381311206703E-5</v>
      </c>
      <c r="AT57" s="5">
        <f t="shared" si="147"/>
        <v>1.6744029204323707E-5</v>
      </c>
      <c r="AU57" s="5">
        <f t="shared" si="148"/>
        <v>9.8319091870773496E-6</v>
      </c>
      <c r="AV57" s="5">
        <f t="shared" si="149"/>
        <v>4.329891438464575E-6</v>
      </c>
      <c r="AW57" s="5">
        <f t="shared" si="150"/>
        <v>3.0473682724599751E-8</v>
      </c>
      <c r="AX57" s="5">
        <f t="shared" si="151"/>
        <v>4.7394122696242892E-3</v>
      </c>
      <c r="AY57" s="5">
        <f t="shared" si="152"/>
        <v>1.9348470817497163E-3</v>
      </c>
      <c r="AZ57" s="5">
        <f t="shared" si="153"/>
        <v>3.9494699097491315E-4</v>
      </c>
      <c r="BA57" s="5">
        <f t="shared" si="154"/>
        <v>5.3745203656811238E-5</v>
      </c>
      <c r="BB57" s="5">
        <f t="shared" si="155"/>
        <v>5.4853188822539908E-6</v>
      </c>
      <c r="BC57" s="5">
        <f t="shared" si="156"/>
        <v>4.4787212540330873E-7</v>
      </c>
      <c r="BD57" s="5">
        <f t="shared" si="157"/>
        <v>7.3428151533473003E-7</v>
      </c>
      <c r="BE57" s="5">
        <f t="shared" si="158"/>
        <v>1.2934860101635026E-6</v>
      </c>
      <c r="BF57" s="5">
        <f t="shared" si="159"/>
        <v>1.1392810683284008E-6</v>
      </c>
      <c r="BG57" s="5">
        <f t="shared" si="160"/>
        <v>6.6897327194513355E-7</v>
      </c>
      <c r="BH57" s="5">
        <f t="shared" si="161"/>
        <v>2.9461029263411154E-7</v>
      </c>
      <c r="BI57" s="5">
        <f t="shared" si="162"/>
        <v>1.037951477775338E-7</v>
      </c>
      <c r="BJ57" s="8">
        <f t="shared" si="163"/>
        <v>0.7061491862180812</v>
      </c>
      <c r="BK57" s="8">
        <f t="shared" si="164"/>
        <v>0.21426011037750156</v>
      </c>
      <c r="BL57" s="8">
        <f t="shared" si="165"/>
        <v>7.7947701629685992E-2</v>
      </c>
      <c r="BM57" s="8">
        <f t="shared" si="166"/>
        <v>0.36689842559292191</v>
      </c>
      <c r="BN57" s="8">
        <f t="shared" si="167"/>
        <v>0.63081877868169067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1.24827586206897</v>
      </c>
      <c r="F58">
        <f>VLOOKUP(B58,home!$B$2:$E$405,3,FALSE)</f>
        <v>1.6</v>
      </c>
      <c r="G58">
        <f>VLOOKUP(C58,away!$B$2:$E$405,4,FALSE)</f>
        <v>1.1399999999999999</v>
      </c>
      <c r="H58">
        <f>VLOOKUP(A58,away!$A$2:$E$405,3,FALSE)</f>
        <v>1.096551724</v>
      </c>
      <c r="I58">
        <f>VLOOKUP(C58,away!$B$2:$E$405,3,FALSE)</f>
        <v>0.56999999999999995</v>
      </c>
      <c r="J58">
        <f>VLOOKUP(B58,home!$B$2:$E$405,4,FALSE)</f>
        <v>1.28</v>
      </c>
      <c r="K58" s="3">
        <f t="shared" si="112"/>
        <v>2.2768551724138013</v>
      </c>
      <c r="L58" s="3">
        <f t="shared" si="113"/>
        <v>0.80004413783039996</v>
      </c>
      <c r="M58" s="5">
        <f t="shared" si="114"/>
        <v>4.6101983206356056E-2</v>
      </c>
      <c r="N58" s="5">
        <f t="shared" si="115"/>
        <v>0.10496753892192599</v>
      </c>
      <c r="O58" s="5">
        <f t="shared" si="116"/>
        <v>3.688362140660071E-2</v>
      </c>
      <c r="P58" s="5">
        <f t="shared" si="117"/>
        <v>8.3978664176971238E-2</v>
      </c>
      <c r="Q58" s="5">
        <f t="shared" si="118"/>
        <v>0.11949794196496713</v>
      </c>
      <c r="R58" s="5">
        <f t="shared" si="119"/>
        <v>1.4754262544153374E-2</v>
      </c>
      <c r="S58" s="5">
        <f t="shared" si="120"/>
        <v>3.8243561049105798E-2</v>
      </c>
      <c r="T58" s="5">
        <f t="shared" si="121"/>
        <v>9.5603627951869316E-2</v>
      </c>
      <c r="U58" s="5">
        <f t="shared" si="122"/>
        <v>3.3593318988806818E-2</v>
      </c>
      <c r="V58" s="5">
        <f t="shared" si="123"/>
        <v>7.740431459191459E-3</v>
      </c>
      <c r="W58" s="5">
        <f t="shared" si="124"/>
        <v>9.0693169085246536E-2</v>
      </c>
      <c r="X58" s="5">
        <f t="shared" si="125"/>
        <v>7.2558538267912753E-2</v>
      </c>
      <c r="Y58" s="5">
        <f t="shared" si="126"/>
        <v>2.9025016595393166E-2</v>
      </c>
      <c r="Z58" s="5">
        <f t="shared" si="127"/>
        <v>3.9346870854868495E-3</v>
      </c>
      <c r="AA58" s="5">
        <f t="shared" si="128"/>
        <v>8.9587126424205184E-3</v>
      </c>
      <c r="AB58" s="5">
        <f t="shared" si="129"/>
        <v>1.0198845609032038E-2</v>
      </c>
      <c r="AC58" s="5">
        <f t="shared" si="130"/>
        <v>8.812406876114111E-4</v>
      </c>
      <c r="AD58" s="5">
        <f t="shared" si="131"/>
        <v>5.1623802783585762E-2</v>
      </c>
      <c r="AE58" s="5">
        <f t="shared" si="132"/>
        <v>4.1301320789520479E-2</v>
      </c>
      <c r="AF58" s="5">
        <f t="shared" si="133"/>
        <v>1.6521439791154342E-2</v>
      </c>
      <c r="AG58" s="5">
        <f t="shared" si="134"/>
        <v>4.4059603511436458E-3</v>
      </c>
      <c r="AH58" s="5">
        <f t="shared" si="135"/>
        <v>7.8698083423518392E-4</v>
      </c>
      <c r="AI58" s="5">
        <f t="shared" si="136"/>
        <v>1.7918413830189069E-3</v>
      </c>
      <c r="AJ58" s="5">
        <f t="shared" si="137"/>
        <v>2.0398816605358494E-3</v>
      </c>
      <c r="AK58" s="5">
        <f t="shared" si="138"/>
        <v>1.5481717033010338E-3</v>
      </c>
      <c r="AL58" s="5">
        <f t="shared" si="139"/>
        <v>6.4210179794433543E-5</v>
      </c>
      <c r="AM58" s="5">
        <f t="shared" si="140"/>
        <v>2.3507984477495455E-2</v>
      </c>
      <c r="AN58" s="5">
        <f t="shared" si="141"/>
        <v>1.8807425173428281E-2</v>
      </c>
      <c r="AO58" s="5">
        <f t="shared" si="142"/>
        <v>7.5233851288425933E-3</v>
      </c>
      <c r="AP58" s="5">
        <f t="shared" si="143"/>
        <v>2.0063467229903082E-3</v>
      </c>
      <c r="AQ58" s="5">
        <f t="shared" si="144"/>
        <v>4.0129148354590738E-4</v>
      </c>
      <c r="AR58" s="5">
        <f t="shared" si="145"/>
        <v>1.2592388060294737E-4</v>
      </c>
      <c r="AS58" s="5">
        <f t="shared" si="146"/>
        <v>2.8671043888123867E-4</v>
      </c>
      <c r="AT58" s="5">
        <f t="shared" si="147"/>
        <v>3.2639907287588973E-4</v>
      </c>
      <c r="AU58" s="5">
        <f t="shared" si="148"/>
        <v>2.4772113911617952E-4</v>
      </c>
      <c r="AV58" s="5">
        <f t="shared" si="149"/>
        <v>1.4100628922822809E-4</v>
      </c>
      <c r="AW58" s="5">
        <f t="shared" si="150"/>
        <v>3.2490076894447164E-6</v>
      </c>
      <c r="AX58" s="5">
        <f t="shared" si="151"/>
        <v>8.9207126751014755E-3</v>
      </c>
      <c r="AY58" s="5">
        <f t="shared" si="152"/>
        <v>7.1369638809842826E-3</v>
      </c>
      <c r="AZ58" s="5">
        <f t="shared" si="153"/>
        <v>2.8549430574443873E-3</v>
      </c>
      <c r="BA58" s="5">
        <f t="shared" si="154"/>
        <v>7.6136015231599368E-4</v>
      </c>
      <c r="BB58" s="5">
        <f t="shared" si="155"/>
        <v>1.5228043165951775E-4</v>
      </c>
      <c r="BC58" s="5">
        <f t="shared" si="156"/>
        <v>2.4366213331096014E-5</v>
      </c>
      <c r="BD58" s="5">
        <f t="shared" si="157"/>
        <v>1.6790777081540534E-5</v>
      </c>
      <c r="BE58" s="5">
        <f t="shared" si="158"/>
        <v>3.8230167646952674E-5</v>
      </c>
      <c r="BF58" s="5">
        <f t="shared" si="159"/>
        <v>4.3522277474605495E-5</v>
      </c>
      <c r="BG58" s="5">
        <f t="shared" si="160"/>
        <v>3.303130752776139E-5</v>
      </c>
      <c r="BH58" s="5">
        <f t="shared" si="161"/>
        <v>1.8801875849043616E-5</v>
      </c>
      <c r="BI58" s="5">
        <f t="shared" si="162"/>
        <v>8.5618296555954214E-6</v>
      </c>
      <c r="BJ58" s="8">
        <f t="shared" si="163"/>
        <v>0.69829541589985855</v>
      </c>
      <c r="BK58" s="8">
        <f t="shared" si="164"/>
        <v>0.18414705464001471</v>
      </c>
      <c r="BL58" s="8">
        <f t="shared" si="165"/>
        <v>0.11184233582804441</v>
      </c>
      <c r="BM58" s="8">
        <f t="shared" si="166"/>
        <v>0.58490176635913493</v>
      </c>
      <c r="BN58" s="8">
        <f t="shared" si="167"/>
        <v>0.40618401222097444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1.24827586206897</v>
      </c>
      <c r="F59">
        <f>VLOOKUP(B59,home!$B$2:$E$405,3,FALSE)</f>
        <v>0.69</v>
      </c>
      <c r="G59">
        <f>VLOOKUP(C59,away!$B$2:$E$405,4,FALSE)</f>
        <v>0.75</v>
      </c>
      <c r="H59">
        <f>VLOOKUP(A59,away!$A$2:$E$405,3,FALSE)</f>
        <v>1.096551724</v>
      </c>
      <c r="I59">
        <f>VLOOKUP(C59,away!$B$2:$E$405,3,FALSE)</f>
        <v>1.44</v>
      </c>
      <c r="J59">
        <f>VLOOKUP(B59,home!$B$2:$E$405,4,FALSE)</f>
        <v>0.91</v>
      </c>
      <c r="K59" s="3">
        <f t="shared" si="112"/>
        <v>0.64598275862069199</v>
      </c>
      <c r="L59" s="3">
        <f t="shared" si="113"/>
        <v>1.4369213791296001</v>
      </c>
      <c r="M59" s="5">
        <f t="shared" si="114"/>
        <v>0.12456792397526611</v>
      </c>
      <c r="N59" s="5">
        <f t="shared" si="115"/>
        <v>8.046873116519504E-2</v>
      </c>
      <c r="O59" s="5">
        <f t="shared" si="116"/>
        <v>0.17899431311385056</v>
      </c>
      <c r="P59" s="5">
        <f t="shared" si="117"/>
        <v>0.11562724016270108</v>
      </c>
      <c r="Q59" s="5">
        <f t="shared" si="118"/>
        <v>2.599070647039977E-2</v>
      </c>
      <c r="R59" s="5">
        <f t="shared" si="119"/>
        <v>0.12860037762795484</v>
      </c>
      <c r="S59" s="5">
        <f t="shared" si="120"/>
        <v>2.683206527207117E-2</v>
      </c>
      <c r="T59" s="5">
        <f t="shared" si="121"/>
        <v>3.7346601785999453E-2</v>
      </c>
      <c r="U59" s="5">
        <f t="shared" si="122"/>
        <v>8.307362669976899E-2</v>
      </c>
      <c r="V59" s="5">
        <f t="shared" si="123"/>
        <v>2.7673591476718913E-3</v>
      </c>
      <c r="W59" s="5">
        <f t="shared" si="124"/>
        <v>5.5965160880831711E-3</v>
      </c>
      <c r="X59" s="5">
        <f t="shared" si="125"/>
        <v>8.0417536156094649E-3</v>
      </c>
      <c r="Y59" s="5">
        <f t="shared" si="126"/>
        <v>5.7776838479810019E-3</v>
      </c>
      <c r="Z59" s="5">
        <f t="shared" si="127"/>
        <v>6.1596210659249397E-2</v>
      </c>
      <c r="AA59" s="5">
        <f t="shared" si="128"/>
        <v>3.9790090082243199E-2</v>
      </c>
      <c r="AB59" s="5">
        <f t="shared" si="129"/>
        <v>1.2851856078546648E-2</v>
      </c>
      <c r="AC59" s="5">
        <f t="shared" si="130"/>
        <v>1.6054599499458651E-4</v>
      </c>
      <c r="AD59" s="5">
        <f t="shared" si="131"/>
        <v>9.0381322531126254E-4</v>
      </c>
      <c r="AE59" s="5">
        <f t="shared" si="132"/>
        <v>1.2987085461898312E-3</v>
      </c>
      <c r="AF59" s="5">
        <f t="shared" si="133"/>
        <v>9.330710376392454E-4</v>
      </c>
      <c r="AG59" s="5">
        <f t="shared" si="134"/>
        <v>4.4691657407682373E-4</v>
      </c>
      <c r="AH59" s="5">
        <f t="shared" si="135"/>
        <v>2.2127227992411517E-2</v>
      </c>
      <c r="AI59" s="5">
        <f t="shared" si="136"/>
        <v>1.429380777916699E-2</v>
      </c>
      <c r="AJ59" s="5">
        <f t="shared" si="137"/>
        <v>4.616776690190099E-3</v>
      </c>
      <c r="AK59" s="5">
        <f t="shared" si="138"/>
        <v>9.9411938075490277E-4</v>
      </c>
      <c r="AL59" s="5">
        <f t="shared" si="139"/>
        <v>5.9609214725565328E-6</v>
      </c>
      <c r="AM59" s="5">
        <f t="shared" si="140"/>
        <v>1.1676955211288691E-4</v>
      </c>
      <c r="AN59" s="5">
        <f t="shared" si="141"/>
        <v>1.6778866586239516E-4</v>
      </c>
      <c r="AO59" s="5">
        <f t="shared" si="142"/>
        <v>1.2054956057665428E-4</v>
      </c>
      <c r="AP59" s="5">
        <f t="shared" si="143"/>
        <v>5.77400802790911E-5</v>
      </c>
      <c r="AQ59" s="5">
        <f t="shared" si="144"/>
        <v>2.0741988946421367E-5</v>
      </c>
      <c r="AR59" s="5">
        <f t="shared" si="145"/>
        <v>6.359017392634201E-3</v>
      </c>
      <c r="AS59" s="5">
        <f t="shared" si="146"/>
        <v>4.1078155974108013E-3</v>
      </c>
      <c r="AT59" s="5">
        <f t="shared" si="147"/>
        <v>1.3267890257602675E-3</v>
      </c>
      <c r="AU59" s="5">
        <f t="shared" si="148"/>
        <v>2.8569427832275934E-4</v>
      </c>
      <c r="AV59" s="5">
        <f t="shared" si="149"/>
        <v>4.6138394508270958E-5</v>
      </c>
      <c r="AW59" s="5">
        <f t="shared" si="150"/>
        <v>1.5369680267216877E-7</v>
      </c>
      <c r="AX59" s="5">
        <f t="shared" si="151"/>
        <v>1.2571852899464218E-5</v>
      </c>
      <c r="AY59" s="5">
        <f t="shared" si="152"/>
        <v>1.8064764206512584E-5</v>
      </c>
      <c r="AZ59" s="5">
        <f t="shared" si="153"/>
        <v>1.2978822948636554E-5</v>
      </c>
      <c r="BA59" s="5">
        <f t="shared" si="154"/>
        <v>6.2165160569445784E-6</v>
      </c>
      <c r="BB59" s="5">
        <f t="shared" si="155"/>
        <v>2.2331612064815282E-6</v>
      </c>
      <c r="BC59" s="5">
        <f t="shared" si="156"/>
        <v>6.4177541612723093E-7</v>
      </c>
      <c r="BD59" s="5">
        <f t="shared" si="157"/>
        <v>1.5229013402888398E-3</v>
      </c>
      <c r="BE59" s="5">
        <f t="shared" si="158"/>
        <v>9.8376800890693388E-4</v>
      </c>
      <c r="BF59" s="5">
        <f t="shared" si="159"/>
        <v>3.1774858611824332E-4</v>
      </c>
      <c r="BG59" s="5">
        <f t="shared" si="160"/>
        <v>6.8420036069495791E-5</v>
      </c>
      <c r="BH59" s="5">
        <f t="shared" si="161"/>
        <v>1.1049540911275032E-5</v>
      </c>
      <c r="BI59" s="5">
        <f t="shared" si="162"/>
        <v>1.4275625838715283E-6</v>
      </c>
      <c r="BJ59" s="8">
        <f t="shared" si="163"/>
        <v>0.16734079909699667</v>
      </c>
      <c r="BK59" s="8">
        <f t="shared" si="164"/>
        <v>0.26997916023838392</v>
      </c>
      <c r="BL59" s="8">
        <f t="shared" si="165"/>
        <v>0.5003729652084028</v>
      </c>
      <c r="BM59" s="8">
        <f t="shared" si="166"/>
        <v>0.34502193162026146</v>
      </c>
      <c r="BN59" s="8">
        <f t="shared" si="167"/>
        <v>0.65424929251536745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1.24827586206897</v>
      </c>
      <c r="F60">
        <f>VLOOKUP(B60,home!$B$2:$E$405,3,FALSE)</f>
        <v>1.0900000000000001</v>
      </c>
      <c r="G60">
        <f>VLOOKUP(C60,away!$B$2:$E$405,4,FALSE)</f>
        <v>0.91</v>
      </c>
      <c r="H60">
        <f>VLOOKUP(A60,away!$A$2:$E$405,3,FALSE)</f>
        <v>1.096551724</v>
      </c>
      <c r="I60">
        <f>VLOOKUP(C60,away!$B$2:$E$405,3,FALSE)</f>
        <v>0.69</v>
      </c>
      <c r="J60">
        <f>VLOOKUP(B60,home!$B$2:$E$405,4,FALSE)</f>
        <v>0.59</v>
      </c>
      <c r="K60" s="3">
        <f t="shared" si="112"/>
        <v>1.2381648275862114</v>
      </c>
      <c r="L60" s="3">
        <f t="shared" si="113"/>
        <v>0.44640620684039994</v>
      </c>
      <c r="M60" s="5">
        <f t="shared" si="114"/>
        <v>0.18552399829744715</v>
      </c>
      <c r="N60" s="5">
        <f t="shared" si="115"/>
        <v>0.22970928936506321</v>
      </c>
      <c r="O60" s="5">
        <f t="shared" si="116"/>
        <v>8.2819064357828209E-2</v>
      </c>
      <c r="P60" s="5">
        <f t="shared" si="117"/>
        <v>0.10254365254146171</v>
      </c>
      <c r="Q60" s="5">
        <f t="shared" si="118"/>
        <v>0.14220898133082238</v>
      </c>
      <c r="R60" s="5">
        <f t="shared" si="119"/>
        <v>1.8485472187024524E-2</v>
      </c>
      <c r="S60" s="5">
        <f t="shared" si="120"/>
        <v>1.4169596350124476E-2</v>
      </c>
      <c r="T60" s="5">
        <f t="shared" si="121"/>
        <v>6.3482971934529675E-2</v>
      </c>
      <c r="U60" s="5">
        <f t="shared" si="122"/>
        <v>2.2888061483296925E-2</v>
      </c>
      <c r="V60" s="5">
        <f t="shared" si="123"/>
        <v>8.7020917216707599E-4</v>
      </c>
      <c r="W60" s="5">
        <f t="shared" si="124"/>
        <v>5.8692719616896122E-2</v>
      </c>
      <c r="X60" s="5">
        <f t="shared" si="125"/>
        <v>2.6200794333325731E-2</v>
      </c>
      <c r="Y60" s="5">
        <f t="shared" si="126"/>
        <v>5.8480986072726917E-3</v>
      </c>
      <c r="Z60" s="5">
        <f t="shared" si="127"/>
        <v>2.7506765068877766E-3</v>
      </c>
      <c r="AA60" s="5">
        <f t="shared" si="128"/>
        <v>3.405790902896146E-3</v>
      </c>
      <c r="AB60" s="5">
        <f t="shared" si="129"/>
        <v>2.108465253039548E-3</v>
      </c>
      <c r="AC60" s="5">
        <f t="shared" si="130"/>
        <v>3.0061618647721317E-5</v>
      </c>
      <c r="AD60" s="5">
        <f t="shared" si="131"/>
        <v>1.8167815266255011E-2</v>
      </c>
      <c r="AE60" s="5">
        <f t="shared" si="132"/>
        <v>8.1102254995860119E-3</v>
      </c>
      <c r="AF60" s="5">
        <f t="shared" si="133"/>
        <v>1.8102275009452393E-3</v>
      </c>
      <c r="AG60" s="5">
        <f t="shared" si="134"/>
        <v>2.6936559740504696E-4</v>
      </c>
      <c r="AH60" s="5">
        <f t="shared" si="135"/>
        <v>3.0697976642119341E-4</v>
      </c>
      <c r="AI60" s="5">
        <f t="shared" si="136"/>
        <v>3.8009154956335234E-4</v>
      </c>
      <c r="AJ60" s="5">
        <f t="shared" si="137"/>
        <v>2.3530799396604215E-4</v>
      </c>
      <c r="AK60" s="5">
        <f t="shared" si="138"/>
        <v>9.7116693926207237E-5</v>
      </c>
      <c r="AL60" s="5">
        <f t="shared" si="139"/>
        <v>6.6463168231282738E-7</v>
      </c>
      <c r="AM60" s="5">
        <f t="shared" si="140"/>
        <v>4.4989499713521536E-3</v>
      </c>
      <c r="AN60" s="5">
        <f t="shared" si="141"/>
        <v>2.0083591914760411E-3</v>
      </c>
      <c r="AO60" s="5">
        <f t="shared" si="142"/>
        <v>4.482720043199359E-4</v>
      </c>
      <c r="AP60" s="5">
        <f t="shared" si="143"/>
        <v>6.6703801693735325E-5</v>
      </c>
      <c r="AQ60" s="5">
        <f t="shared" si="144"/>
        <v>7.4442477739836579E-6</v>
      </c>
      <c r="AR60" s="5">
        <f t="shared" si="145"/>
        <v>2.7407534620967393E-5</v>
      </c>
      <c r="AS60" s="5">
        <f t="shared" si="146"/>
        <v>3.3935045378533213E-5</v>
      </c>
      <c r="AT60" s="5">
        <f t="shared" si="147"/>
        <v>2.1008589805120928E-5</v>
      </c>
      <c r="AU60" s="5">
        <f t="shared" si="148"/>
        <v>8.6706989912956595E-6</v>
      </c>
      <c r="AV60" s="5">
        <f t="shared" si="149"/>
        <v>2.6839386304023826E-6</v>
      </c>
      <c r="AW60" s="5">
        <f t="shared" si="150"/>
        <v>1.0204394179096974E-8</v>
      </c>
      <c r="AX60" s="5">
        <f t="shared" si="151"/>
        <v>9.2840693593303713E-4</v>
      </c>
      <c r="AY60" s="5">
        <f t="shared" si="152"/>
        <v>4.144466186741854E-4</v>
      </c>
      <c r="AZ60" s="5">
        <f t="shared" si="153"/>
        <v>9.2505771490086357E-5</v>
      </c>
      <c r="BA60" s="5">
        <f t="shared" si="154"/>
        <v>1.3765050187244756E-5</v>
      </c>
      <c r="BB60" s="5">
        <f t="shared" si="155"/>
        <v>1.5362009602639171E-6</v>
      </c>
      <c r="BC60" s="5">
        <f t="shared" si="156"/>
        <v>1.3715392872319907E-7</v>
      </c>
      <c r="BD60" s="5">
        <f t="shared" si="157"/>
        <v>2.0391489281654972E-6</v>
      </c>
      <c r="BE60" s="5">
        <f t="shared" si="158"/>
        <v>2.5248024810646408E-6</v>
      </c>
      <c r="BF60" s="5">
        <f t="shared" si="159"/>
        <v>1.5630608143283204E-6</v>
      </c>
      <c r="BG60" s="5">
        <f t="shared" si="160"/>
        <v>6.4510897455986244E-7</v>
      </c>
      <c r="BH60" s="5">
        <f t="shared" si="161"/>
        <v>1.9968781056505746E-7</v>
      </c>
      <c r="BI60" s="5">
        <f t="shared" si="162"/>
        <v>4.9449284707870463E-8</v>
      </c>
      <c r="BJ60" s="8">
        <f t="shared" si="163"/>
        <v>0.56298101599989059</v>
      </c>
      <c r="BK60" s="8">
        <f t="shared" si="164"/>
        <v>0.3035526292302046</v>
      </c>
      <c r="BL60" s="8">
        <f t="shared" si="165"/>
        <v>0.13082707725368184</v>
      </c>
      <c r="BM60" s="8">
        <f t="shared" si="166"/>
        <v>0.23840650449673756</v>
      </c>
      <c r="BN60" s="8">
        <f t="shared" si="167"/>
        <v>0.76129045807964724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1.24827586206897</v>
      </c>
      <c r="F61">
        <f>VLOOKUP(B61,home!$B$2:$E$405,3,FALSE)</f>
        <v>0.97</v>
      </c>
      <c r="G61">
        <f>VLOOKUP(C61,away!$B$2:$E$405,4,FALSE)</f>
        <v>1.03</v>
      </c>
      <c r="H61">
        <f>VLOOKUP(A61,away!$A$2:$E$405,3,FALSE)</f>
        <v>1.096551724</v>
      </c>
      <c r="I61">
        <f>VLOOKUP(C61,away!$B$2:$E$405,3,FALSE)</f>
        <v>0.92</v>
      </c>
      <c r="J61">
        <f>VLOOKUP(B61,home!$B$2:$E$405,4,FALSE)</f>
        <v>1.17</v>
      </c>
      <c r="K61" s="3">
        <f t="shared" si="112"/>
        <v>1.247152413793108</v>
      </c>
      <c r="L61" s="3">
        <f t="shared" si="113"/>
        <v>1.1803282757136</v>
      </c>
      <c r="M61" s="5">
        <f t="shared" si="114"/>
        <v>8.8258904314860429E-2</v>
      </c>
      <c r="N61" s="5">
        <f t="shared" si="115"/>
        <v>0.11007230555501314</v>
      </c>
      <c r="O61" s="5">
        <f t="shared" si="116"/>
        <v>0.10417448034633082</v>
      </c>
      <c r="P61" s="5">
        <f t="shared" si="117"/>
        <v>0.12992145461956917</v>
      </c>
      <c r="Q61" s="5">
        <f t="shared" si="118"/>
        <v>6.8638470782353606E-2</v>
      </c>
      <c r="R61" s="5">
        <f t="shared" si="119"/>
        <v>6.1480042380272493E-2</v>
      </c>
      <c r="S61" s="5">
        <f t="shared" si="120"/>
        <v>4.7812695221797333E-2</v>
      </c>
      <c r="T61" s="5">
        <f t="shared" si="121"/>
        <v>8.1015927866153747E-2</v>
      </c>
      <c r="U61" s="5">
        <f t="shared" si="122"/>
        <v>7.6674983254659421E-2</v>
      </c>
      <c r="V61" s="5">
        <f t="shared" si="123"/>
        <v>7.820293614464258E-3</v>
      </c>
      <c r="W61" s="5">
        <f t="shared" si="124"/>
        <v>2.8534211505093339E-2</v>
      </c>
      <c r="X61" s="5">
        <f t="shared" si="125"/>
        <v>3.3679736664653986E-2</v>
      </c>
      <c r="Y61" s="5">
        <f t="shared" si="126"/>
        <v>1.9876572751939579E-2</v>
      </c>
      <c r="Z61" s="5">
        <f t="shared" si="127"/>
        <v>2.4188877471168702E-2</v>
      </c>
      <c r="AA61" s="5">
        <f t="shared" si="128"/>
        <v>3.0167216925113774E-2</v>
      </c>
      <c r="AB61" s="5">
        <f t="shared" si="129"/>
        <v>1.881155870278798E-2</v>
      </c>
      <c r="AC61" s="5">
        <f t="shared" si="130"/>
        <v>7.1949108834297925E-4</v>
      </c>
      <c r="AD61" s="5">
        <f t="shared" si="131"/>
        <v>8.8966276885650616E-3</v>
      </c>
      <c r="AE61" s="5">
        <f t="shared" si="132"/>
        <v>1.050094121930987E-2</v>
      </c>
      <c r="AF61" s="5">
        <f t="shared" si="133"/>
        <v>6.1972789213789441E-3</v>
      </c>
      <c r="AG61" s="5">
        <f t="shared" si="134"/>
        <v>2.4382745144624833E-3</v>
      </c>
      <c r="AH61" s="5">
        <f t="shared" si="135"/>
        <v>7.1377040092480215E-3</v>
      </c>
      <c r="AI61" s="5">
        <f t="shared" si="136"/>
        <v>8.901804784074414E-3</v>
      </c>
      <c r="AJ61" s="5">
        <f t="shared" si="137"/>
        <v>5.5509536617867235E-3</v>
      </c>
      <c r="AK61" s="5">
        <f t="shared" si="138"/>
        <v>2.3076284193836679E-3</v>
      </c>
      <c r="AL61" s="5">
        <f t="shared" si="139"/>
        <v>4.2365052912898101E-5</v>
      </c>
      <c r="AM61" s="5">
        <f t="shared" si="140"/>
        <v>2.2190901392825035E-3</v>
      </c>
      <c r="AN61" s="5">
        <f t="shared" si="141"/>
        <v>2.6192548377523698E-3</v>
      </c>
      <c r="AO61" s="5">
        <f t="shared" si="142"/>
        <v>1.5457902731493801E-3</v>
      </c>
      <c r="AP61" s="5">
        <f t="shared" si="143"/>
        <v>6.0817998924042095E-4</v>
      </c>
      <c r="AQ61" s="5">
        <f t="shared" si="144"/>
        <v>1.7946300950591541E-4</v>
      </c>
      <c r="AR61" s="5">
        <f t="shared" si="145"/>
        <v>1.684966773157953E-3</v>
      </c>
      <c r="AS61" s="5">
        <f t="shared" si="146"/>
        <v>2.1014103783051252E-3</v>
      </c>
      <c r="AT61" s="5">
        <f t="shared" si="147"/>
        <v>1.3103895128365631E-3</v>
      </c>
      <c r="AU61" s="5">
        <f t="shared" si="148"/>
        <v>5.4475181464776483E-4</v>
      </c>
      <c r="AV61" s="5">
        <f t="shared" si="149"/>
        <v>1.6984713513903401E-4</v>
      </c>
      <c r="AW61" s="5">
        <f t="shared" si="150"/>
        <v>1.7323179086343259E-6</v>
      </c>
      <c r="AX61" s="5">
        <f t="shared" si="151"/>
        <v>4.6125727060510952E-4</v>
      </c>
      <c r="AY61" s="5">
        <f t="shared" si="152"/>
        <v>5.4443499887369036E-4</v>
      </c>
      <c r="AZ61" s="5">
        <f t="shared" si="153"/>
        <v>3.2130601172935939E-4</v>
      </c>
      <c r="BA61" s="5">
        <f t="shared" si="154"/>
        <v>1.2641552360030951E-4</v>
      </c>
      <c r="BB61" s="5">
        <f t="shared" si="155"/>
        <v>3.7302954248646297E-5</v>
      </c>
      <c r="BC61" s="5">
        <f t="shared" si="156"/>
        <v>8.8059463334655963E-6</v>
      </c>
      <c r="BD61" s="5">
        <f t="shared" si="157"/>
        <v>3.3146898766603952E-4</v>
      </c>
      <c r="BE61" s="5">
        <f t="shared" si="158"/>
        <v>4.1339234806525913E-4</v>
      </c>
      <c r="BF61" s="5">
        <f t="shared" si="159"/>
        <v>2.5778163236659442E-4</v>
      </c>
      <c r="BG61" s="5">
        <f t="shared" si="160"/>
        <v>1.0716432834584192E-4</v>
      </c>
      <c r="BH61" s="5">
        <f t="shared" si="161"/>
        <v>3.3412562692258502E-5</v>
      </c>
      <c r="BI61" s="5">
        <f t="shared" si="162"/>
        <v>8.3341116425327482E-6</v>
      </c>
      <c r="BJ61" s="8">
        <f t="shared" si="163"/>
        <v>0.37852164842324504</v>
      </c>
      <c r="BK61" s="8">
        <f t="shared" si="164"/>
        <v>0.2751196389108207</v>
      </c>
      <c r="BL61" s="8">
        <f t="shared" si="165"/>
        <v>0.32216929206852224</v>
      </c>
      <c r="BM61" s="8">
        <f t="shared" si="166"/>
        <v>0.43691109619439195</v>
      </c>
      <c r="BN61" s="8">
        <f t="shared" si="167"/>
        <v>0.56254565799839962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1.59183673469388</v>
      </c>
      <c r="F62">
        <f>VLOOKUP(B62,home!$B$2:$E$405,3,FALSE)</f>
        <v>1.19</v>
      </c>
      <c r="G62">
        <f>VLOOKUP(C62,away!$B$2:$E$405,4,FALSE)</f>
        <v>0.82</v>
      </c>
      <c r="H62">
        <f>VLOOKUP(A62,away!$A$2:$E$405,3,FALSE)</f>
        <v>1.2857142859999999</v>
      </c>
      <c r="I62">
        <f>VLOOKUP(C62,away!$B$2:$E$405,3,FALSE)</f>
        <v>0.88</v>
      </c>
      <c r="J62">
        <f>VLOOKUP(B62,home!$B$2:$E$405,4,FALSE)</f>
        <v>1.01</v>
      </c>
      <c r="K62" s="3">
        <f t="shared" si="112"/>
        <v>1.5533142857142879</v>
      </c>
      <c r="L62" s="3">
        <f t="shared" si="113"/>
        <v>1.1427428573967999</v>
      </c>
      <c r="M62" s="5">
        <f t="shared" si="114"/>
        <v>6.7471017538376671E-2</v>
      </c>
      <c r="N62" s="5">
        <f t="shared" si="115"/>
        <v>0.10480369541403974</v>
      </c>
      <c r="O62" s="5">
        <f t="shared" si="116"/>
        <v>7.7102023373274153E-2</v>
      </c>
      <c r="P62" s="5">
        <f t="shared" si="117"/>
        <v>0.11976367436318366</v>
      </c>
      <c r="Q62" s="5">
        <f t="shared" si="118"/>
        <v>8.1396538641138466E-2</v>
      </c>
      <c r="R62" s="5">
        <f t="shared" si="119"/>
        <v>4.4053893250325098E-2</v>
      </c>
      <c r="S62" s="5">
        <f t="shared" si="120"/>
        <v>5.3146292364763849E-2</v>
      </c>
      <c r="T62" s="5">
        <f t="shared" si="121"/>
        <v>9.3015313148983605E-2</v>
      </c>
      <c r="U62" s="5">
        <f t="shared" si="122"/>
        <v>6.8429541727062199E-2</v>
      </c>
      <c r="V62" s="5">
        <f t="shared" si="123"/>
        <v>1.0481859033874644E-2</v>
      </c>
      <c r="W62" s="5">
        <f t="shared" si="124"/>
        <v>4.2144802092991811E-2</v>
      </c>
      <c r="X62" s="5">
        <f t="shared" si="125"/>
        <v>4.8160671568168098E-2</v>
      </c>
      <c r="Y62" s="5">
        <f t="shared" si="126"/>
        <v>2.7517631720978625E-2</v>
      </c>
      <c r="Z62" s="5">
        <f t="shared" si="127"/>
        <v>1.6780757284110031E-2</v>
      </c>
      <c r="AA62" s="5">
        <f t="shared" si="128"/>
        <v>2.6065790014512202E-2</v>
      </c>
      <c r="AB62" s="5">
        <f t="shared" si="129"/>
        <v>2.0244181998985322E-2</v>
      </c>
      <c r="AC62" s="5">
        <f t="shared" si="130"/>
        <v>1.1628566585457712E-3</v>
      </c>
      <c r="AD62" s="5">
        <f t="shared" si="131"/>
        <v>1.6366030789911393E-2</v>
      </c>
      <c r="AE62" s="5">
        <f t="shared" si="132"/>
        <v>1.8702164789107353E-2</v>
      </c>
      <c r="AF62" s="5">
        <f t="shared" si="133"/>
        <v>1.0685882615305181E-2</v>
      </c>
      <c r="AG62" s="5">
        <f t="shared" si="134"/>
        <v>4.0704053445402106E-3</v>
      </c>
      <c r="AH62" s="5">
        <f t="shared" si="135"/>
        <v>4.7940226320315141E-3</v>
      </c>
      <c r="AI62" s="5">
        <f t="shared" si="136"/>
        <v>7.4466238403721602E-3</v>
      </c>
      <c r="AJ62" s="5">
        <f t="shared" si="137"/>
        <v>5.7834735957953357E-3</v>
      </c>
      <c r="AK62" s="5">
        <f t="shared" si="138"/>
        <v>2.9945173858000919E-3</v>
      </c>
      <c r="AL62" s="5">
        <f t="shared" si="139"/>
        <v>8.2564627756456549E-5</v>
      </c>
      <c r="AM62" s="5">
        <f t="shared" si="140"/>
        <v>5.0843178852818484E-3</v>
      </c>
      <c r="AN62" s="5">
        <f t="shared" si="141"/>
        <v>5.8100679481406349E-3</v>
      </c>
      <c r="AO62" s="5">
        <f t="shared" si="142"/>
        <v>3.3197068243638965E-3</v>
      </c>
      <c r="AP62" s="5">
        <f t="shared" si="143"/>
        <v>1.2645237540644184E-3</v>
      </c>
      <c r="AQ62" s="5">
        <f t="shared" si="144"/>
        <v>3.6125637199142536E-4</v>
      </c>
      <c r="AR62" s="5">
        <f t="shared" si="145"/>
        <v>1.095667024190524E-3</v>
      </c>
      <c r="AS62" s="5">
        <f t="shared" si="146"/>
        <v>1.7019152410612029E-3</v>
      </c>
      <c r="AT62" s="5">
        <f t="shared" si="147"/>
        <v>1.3218046285076214E-3</v>
      </c>
      <c r="AU62" s="5">
        <f t="shared" si="148"/>
        <v>6.8439267079471852E-4</v>
      </c>
      <c r="AV62" s="5">
        <f t="shared" si="149"/>
        <v>2.6576922814589791E-4</v>
      </c>
      <c r="AW62" s="5">
        <f t="shared" si="150"/>
        <v>4.0709838392287209E-6</v>
      </c>
      <c r="AX62" s="5">
        <f t="shared" si="151"/>
        <v>1.3162572673868277E-3</v>
      </c>
      <c r="AY62" s="5">
        <f t="shared" si="152"/>
        <v>1.5041435908029271E-3</v>
      </c>
      <c r="AZ62" s="5">
        <f t="shared" si="153"/>
        <v>8.5942467244461021E-4</v>
      </c>
      <c r="BA62" s="5">
        <f t="shared" si="154"/>
        <v>3.2736713530222083E-4</v>
      </c>
      <c r="BB62" s="5">
        <f t="shared" si="155"/>
        <v>9.352411390326614E-5</v>
      </c>
      <c r="BC62" s="5">
        <f t="shared" si="156"/>
        <v>2.1374802631464431E-5</v>
      </c>
      <c r="BD62" s="5">
        <f t="shared" si="157"/>
        <v>2.0867761099648823E-4</v>
      </c>
      <c r="BE62" s="5">
        <f t="shared" si="158"/>
        <v>3.2414191426957407E-4</v>
      </c>
      <c r="BF62" s="5">
        <f t="shared" si="159"/>
        <v>2.5174713301685271E-4</v>
      </c>
      <c r="BG62" s="5">
        <f t="shared" si="160"/>
        <v>1.3034747270089747E-4</v>
      </c>
      <c r="BH62" s="5">
        <f t="shared" si="161"/>
        <v>5.0617647863264284E-5</v>
      </c>
      <c r="BI62" s="5">
        <f t="shared" si="162"/>
        <v>1.5725023107052732E-5</v>
      </c>
      <c r="BJ62" s="8">
        <f t="shared" si="163"/>
        <v>0.46682510049147807</v>
      </c>
      <c r="BK62" s="8">
        <f t="shared" si="164"/>
        <v>0.25361240817730396</v>
      </c>
      <c r="BL62" s="8">
        <f t="shared" si="165"/>
        <v>0.26296487341281211</v>
      </c>
      <c r="BM62" s="8">
        <f t="shared" si="166"/>
        <v>0.50409222417840305</v>
      </c>
      <c r="BN62" s="8">
        <f t="shared" si="167"/>
        <v>0.49459084258033786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1.45333333333333</v>
      </c>
      <c r="F63">
        <f>VLOOKUP(B63,home!$B$2:$E$405,3,FALSE)</f>
        <v>1.24</v>
      </c>
      <c r="G63">
        <f>VLOOKUP(C63,away!$B$2:$E$405,4,FALSE)</f>
        <v>1.28</v>
      </c>
      <c r="H63">
        <f>VLOOKUP(A63,away!$A$2:$E$405,3,FALSE)</f>
        <v>1.163333333</v>
      </c>
      <c r="I63">
        <f>VLOOKUP(C63,away!$B$2:$E$405,3,FALSE)</f>
        <v>0.44</v>
      </c>
      <c r="J63">
        <f>VLOOKUP(B63,home!$B$2:$E$405,4,FALSE)</f>
        <v>0.74</v>
      </c>
      <c r="K63" s="3">
        <f t="shared" si="112"/>
        <v>2.3067306666666614</v>
      </c>
      <c r="L63" s="3">
        <f t="shared" si="113"/>
        <v>0.37878133322480001</v>
      </c>
      <c r="M63" s="5">
        <f t="shared" si="114"/>
        <v>6.8186273692755303E-2</v>
      </c>
      <c r="N63" s="5">
        <f t="shared" si="115"/>
        <v>0.15728736857280487</v>
      </c>
      <c r="O63" s="5">
        <f t="shared" si="116"/>
        <v>2.5827687656972964E-2</v>
      </c>
      <c r="P63" s="5">
        <f t="shared" si="117"/>
        <v>5.957751916742754E-2</v>
      </c>
      <c r="Q63" s="5">
        <f t="shared" si="118"/>
        <v>0.18140979828309559</v>
      </c>
      <c r="R63" s="5">
        <f t="shared" si="119"/>
        <v>4.8915229824109648E-3</v>
      </c>
      <c r="S63" s="5">
        <f t="shared" si="120"/>
        <v>1.3013912470635288E-2</v>
      </c>
      <c r="T63" s="5">
        <f t="shared" si="121"/>
        <v>6.8714645253712972E-2</v>
      </c>
      <c r="U63" s="5">
        <f t="shared" si="122"/>
        <v>1.1283426070232139E-2</v>
      </c>
      <c r="V63" s="5">
        <f t="shared" si="123"/>
        <v>1.2634289664224061E-3</v>
      </c>
      <c r="W63" s="5">
        <f t="shared" si="124"/>
        <v>0.13948784831114322</v>
      </c>
      <c r="X63" s="5">
        <f t="shared" si="125"/>
        <v>5.2835393151953493E-2</v>
      </c>
      <c r="Y63" s="5">
        <f t="shared" si="126"/>
        <v>1.0006530329776706E-2</v>
      </c>
      <c r="Z63" s="5">
        <f t="shared" si="127"/>
        <v>6.176058655924583E-4</v>
      </c>
      <c r="AA63" s="5">
        <f t="shared" si="128"/>
        <v>1.4246503900753318E-3</v>
      </c>
      <c r="AB63" s="5">
        <f t="shared" si="129"/>
        <v>1.643142372032695E-3</v>
      </c>
      <c r="AC63" s="5">
        <f t="shared" si="130"/>
        <v>6.8994791205051207E-5</v>
      </c>
      <c r="AD63" s="5">
        <f t="shared" si="131"/>
        <v>8.0440224331665366E-2</v>
      </c>
      <c r="AE63" s="5">
        <f t="shared" si="132"/>
        <v>3.0469255417250204E-2</v>
      </c>
      <c r="AF63" s="5">
        <f t="shared" si="133"/>
        <v>5.7705925946564957E-3</v>
      </c>
      <c r="AG63" s="5">
        <f t="shared" si="134"/>
        <v>7.2859758550038168E-4</v>
      </c>
      <c r="AH63" s="5">
        <f t="shared" si="135"/>
        <v>5.8484393294142009E-5</v>
      </c>
      <c r="AI63" s="5">
        <f t="shared" si="136"/>
        <v>1.3490774353299142E-4</v>
      </c>
      <c r="AJ63" s="5">
        <f t="shared" si="137"/>
        <v>1.5559791458917617E-4</v>
      </c>
      <c r="AK63" s="5">
        <f t="shared" si="138"/>
        <v>1.1964082708407752E-4</v>
      </c>
      <c r="AL63" s="5">
        <f t="shared" si="139"/>
        <v>2.4113583411192282E-6</v>
      </c>
      <c r="AM63" s="5">
        <f t="shared" si="140"/>
        <v>3.7110786459879655E-2</v>
      </c>
      <c r="AN63" s="5">
        <f t="shared" si="141"/>
        <v>1.4056873172294072E-2</v>
      </c>
      <c r="AO63" s="5">
        <f t="shared" si="142"/>
        <v>2.6622405805867364E-3</v>
      </c>
      <c r="AP63" s="5">
        <f t="shared" si="143"/>
        <v>3.3613567882660316E-4</v>
      </c>
      <c r="AQ63" s="5">
        <f t="shared" si="144"/>
        <v>3.1830480142590988E-5</v>
      </c>
      <c r="AR63" s="5">
        <f t="shared" si="145"/>
        <v>4.4305592929597346E-6</v>
      </c>
      <c r="AS63" s="5">
        <f t="shared" si="146"/>
        <v>1.022010699155518E-5</v>
      </c>
      <c r="AT63" s="5">
        <f t="shared" si="147"/>
        <v>1.1787517107017346E-5</v>
      </c>
      <c r="AU63" s="5">
        <f t="shared" si="148"/>
        <v>9.0635423982049341E-6</v>
      </c>
      <c r="AV63" s="5">
        <f t="shared" si="149"/>
        <v>5.2267877996432029E-6</v>
      </c>
      <c r="AW63" s="5">
        <f t="shared" si="150"/>
        <v>5.8525443126128316E-8</v>
      </c>
      <c r="AX63" s="5">
        <f t="shared" si="151"/>
        <v>1.4267431531853714E-2</v>
      </c>
      <c r="AY63" s="5">
        <f t="shared" si="152"/>
        <v>5.4042367373291012E-3</v>
      </c>
      <c r="AZ63" s="5">
        <f t="shared" si="153"/>
        <v>1.02351199821398E-3</v>
      </c>
      <c r="BA63" s="5">
        <f t="shared" si="154"/>
        <v>1.2922907975169016E-4</v>
      </c>
      <c r="BB63" s="5">
        <f t="shared" si="155"/>
        <v>1.2237390779939803E-5</v>
      </c>
      <c r="BC63" s="5">
        <f t="shared" si="156"/>
        <v>9.2705903896369506E-7</v>
      </c>
      <c r="BD63" s="5">
        <f t="shared" si="157"/>
        <v>2.7970219265313568E-7</v>
      </c>
      <c r="BE63" s="5">
        <f t="shared" si="158"/>
        <v>6.4519762532689452E-7</v>
      </c>
      <c r="BF63" s="5">
        <f t="shared" si="159"/>
        <v>7.441485742010273E-7</v>
      </c>
      <c r="BG63" s="5">
        <f t="shared" si="160"/>
        <v>5.7218344555526047E-7</v>
      </c>
      <c r="BH63" s="5">
        <f t="shared" si="161"/>
        <v>3.2996827520532822E-7</v>
      </c>
      <c r="BI63" s="5">
        <f t="shared" si="162"/>
        <v>1.5222958788864708E-7</v>
      </c>
      <c r="BJ63" s="8">
        <f t="shared" si="163"/>
        <v>0.8021856940002563</v>
      </c>
      <c r="BK63" s="8">
        <f t="shared" si="164"/>
        <v>0.14751677718411582</v>
      </c>
      <c r="BL63" s="8">
        <f t="shared" si="165"/>
        <v>4.5582512293514683E-2</v>
      </c>
      <c r="BM63" s="8">
        <f t="shared" si="166"/>
        <v>0.49331824077612607</v>
      </c>
      <c r="BN63" s="8">
        <f t="shared" si="167"/>
        <v>0.49718017035546719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1.45333333333333</v>
      </c>
      <c r="F64">
        <f>VLOOKUP(B64,home!$B$2:$E$405,3,FALSE)</f>
        <v>0.88</v>
      </c>
      <c r="G64">
        <f>VLOOKUP(C64,away!$B$2:$E$405,4,FALSE)</f>
        <v>1.03</v>
      </c>
      <c r="H64">
        <f>VLOOKUP(A64,away!$A$2:$E$405,3,FALSE)</f>
        <v>1.163333333</v>
      </c>
      <c r="I64">
        <f>VLOOKUP(C64,away!$B$2:$E$405,3,FALSE)</f>
        <v>1.47</v>
      </c>
      <c r="J64">
        <f>VLOOKUP(B64,home!$B$2:$E$405,4,FALSE)</f>
        <v>0.98</v>
      </c>
      <c r="K64" s="3">
        <f t="shared" si="112"/>
        <v>1.3173013333333303</v>
      </c>
      <c r="L64" s="3">
        <f t="shared" si="113"/>
        <v>1.6758979995197998</v>
      </c>
      <c r="M64" s="5">
        <f t="shared" si="114"/>
        <v>5.012680756526712E-2</v>
      </c>
      <c r="N64" s="5">
        <f t="shared" si="115"/>
        <v>6.6032110441469657E-2</v>
      </c>
      <c r="O64" s="5">
        <f t="shared" si="116"/>
        <v>8.4007416520945136E-2</v>
      </c>
      <c r="P64" s="5">
        <f t="shared" si="117"/>
        <v>0.11066308179292947</v>
      </c>
      <c r="Q64" s="5">
        <f t="shared" si="118"/>
        <v>4.3492093563680848E-2</v>
      </c>
      <c r="R64" s="5">
        <f t="shared" si="119"/>
        <v>7.0393930646139288E-2</v>
      </c>
      <c r="S64" s="5">
        <f t="shared" si="120"/>
        <v>6.1076688635932998E-2</v>
      </c>
      <c r="T64" s="5">
        <f t="shared" si="121"/>
        <v>7.2888312598300697E-2</v>
      </c>
      <c r="U64" s="5">
        <f t="shared" si="122"/>
        <v>9.2730018698733263E-2</v>
      </c>
      <c r="V64" s="5">
        <f t="shared" si="123"/>
        <v>1.4981858385099155E-2</v>
      </c>
      <c r="W64" s="5">
        <f t="shared" si="124"/>
        <v>1.9097397613631582E-2</v>
      </c>
      <c r="X64" s="5">
        <f t="shared" si="125"/>
        <v>3.2005290456719362E-2</v>
      </c>
      <c r="Y64" s="5">
        <f t="shared" si="126"/>
        <v>2.681880112523307E-2</v>
      </c>
      <c r="Z64" s="5">
        <f t="shared" si="127"/>
        <v>3.9324349182733455E-2</v>
      </c>
      <c r="AA64" s="5">
        <f t="shared" si="128"/>
        <v>5.1802017610880241E-2</v>
      </c>
      <c r="AB64" s="5">
        <f t="shared" si="129"/>
        <v>3.4119433434084606E-2</v>
      </c>
      <c r="AC64" s="5">
        <f t="shared" si="130"/>
        <v>2.0671805920933766E-3</v>
      </c>
      <c r="AD64" s="5">
        <f t="shared" si="131"/>
        <v>6.2892568349084124E-3</v>
      </c>
      <c r="AE64" s="5">
        <f t="shared" si="132"/>
        <v>1.0540152948089236E-2</v>
      </c>
      <c r="AF64" s="5">
        <f t="shared" si="133"/>
        <v>8.832110620167739E-3</v>
      </c>
      <c r="AG64" s="5">
        <f t="shared" si="134"/>
        <v>4.9339055066255641E-3</v>
      </c>
      <c r="AH64" s="5">
        <f t="shared" si="135"/>
        <v>1.6475899531940265E-2</v>
      </c>
      <c r="AI64" s="5">
        <f t="shared" si="136"/>
        <v>2.1703724421290906E-2</v>
      </c>
      <c r="AJ64" s="5">
        <f t="shared" si="137"/>
        <v>1.4295172559232837E-2</v>
      </c>
      <c r="AK64" s="5">
        <f t="shared" si="138"/>
        <v>6.277016624169152E-3</v>
      </c>
      <c r="AL64" s="5">
        <f t="shared" si="139"/>
        <v>1.8254549695448277E-4</v>
      </c>
      <c r="AM64" s="5">
        <f t="shared" si="140"/>
        <v>1.6569692828601208E-3</v>
      </c>
      <c r="AN64" s="5">
        <f t="shared" si="141"/>
        <v>2.7769115064110337E-3</v>
      </c>
      <c r="AO64" s="5">
        <f t="shared" si="142"/>
        <v>2.3269102192188832E-3</v>
      </c>
      <c r="AP64" s="5">
        <f t="shared" si="143"/>
        <v>1.2998880604837019E-3</v>
      </c>
      <c r="AQ64" s="5">
        <f t="shared" si="144"/>
        <v>5.4461995004107704E-4</v>
      </c>
      <c r="AR64" s="5">
        <f t="shared" si="145"/>
        <v>5.5223854131735764E-3</v>
      </c>
      <c r="AS64" s="5">
        <f t="shared" si="146"/>
        <v>7.2746456679540867E-3</v>
      </c>
      <c r="AT64" s="5">
        <f t="shared" si="147"/>
        <v>4.7914502189617273E-3</v>
      </c>
      <c r="AU64" s="5">
        <f t="shared" si="148"/>
        <v>2.1039279206795207E-3</v>
      </c>
      <c r="AV64" s="5">
        <f t="shared" si="149"/>
        <v>6.9287676378708863E-4</v>
      </c>
      <c r="AW64" s="5">
        <f t="shared" si="150"/>
        <v>1.1194413307635578E-5</v>
      </c>
      <c r="AX64" s="5">
        <f t="shared" si="151"/>
        <v>3.6378797426733512E-4</v>
      </c>
      <c r="AY64" s="5">
        <f t="shared" si="152"/>
        <v>6.0967153832398738E-4</v>
      </c>
      <c r="AZ64" s="5">
        <f t="shared" si="153"/>
        <v>5.1087365572066484E-4</v>
      </c>
      <c r="BA64" s="5">
        <f t="shared" si="154"/>
        <v>2.8539071254320977E-4</v>
      </c>
      <c r="BB64" s="5">
        <f t="shared" si="155"/>
        <v>1.1957143105817384E-4</v>
      </c>
      <c r="BC64" s="5">
        <f t="shared" si="156"/>
        <v>4.0077904422022621E-5</v>
      </c>
      <c r="BD64" s="5">
        <f t="shared" si="157"/>
        <v>1.5424924444191537E-3</v>
      </c>
      <c r="BE64" s="5">
        <f t="shared" si="158"/>
        <v>2.0319273536899391E-3</v>
      </c>
      <c r="BF64" s="5">
        <f t="shared" si="159"/>
        <v>1.3383303061261112E-3</v>
      </c>
      <c r="BG64" s="5">
        <f t="shared" si="160"/>
        <v>5.8766143223344365E-4</v>
      </c>
      <c r="BH64" s="5">
        <f t="shared" si="161"/>
        <v>1.9353179705742249E-4</v>
      </c>
      <c r="BI64" s="5">
        <f t="shared" si="162"/>
        <v>5.0987938861227577E-5</v>
      </c>
      <c r="BJ64" s="8">
        <f t="shared" si="163"/>
        <v>0.30146410394417633</v>
      </c>
      <c r="BK64" s="8">
        <f t="shared" si="164"/>
        <v>0.23970783400660059</v>
      </c>
      <c r="BL64" s="8">
        <f t="shared" si="165"/>
        <v>0.41793484730435915</v>
      </c>
      <c r="BM64" s="8">
        <f t="shared" si="166"/>
        <v>0.57311721678242167</v>
      </c>
      <c r="BN64" s="8">
        <f t="shared" si="167"/>
        <v>0.42471544053043148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1.3216783216783199</v>
      </c>
      <c r="F65">
        <f>VLOOKUP(B65,home!$B$2:$E$405,3,FALSE)</f>
        <v>0.61</v>
      </c>
      <c r="G65">
        <f>VLOOKUP(C65,away!$B$2:$E$405,4,FALSE)</f>
        <v>0.66</v>
      </c>
      <c r="H65">
        <f>VLOOKUP(A65,away!$A$2:$E$405,3,FALSE)</f>
        <v>1.2832167830000001</v>
      </c>
      <c r="I65">
        <f>VLOOKUP(C65,away!$B$2:$E$405,3,FALSE)</f>
        <v>1.41</v>
      </c>
      <c r="J65">
        <f>VLOOKUP(B65,home!$B$2:$E$405,4,FALSE)</f>
        <v>0.83</v>
      </c>
      <c r="K65" s="3">
        <f t="shared" si="112"/>
        <v>0.53210769230769162</v>
      </c>
      <c r="L65" s="3">
        <f t="shared" si="113"/>
        <v>1.5017486011448999</v>
      </c>
      <c r="M65" s="5">
        <f t="shared" si="114"/>
        <v>0.13083002812933753</v>
      </c>
      <c r="N65" s="5">
        <f t="shared" si="115"/>
        <v>6.9615664352452172E-2</v>
      </c>
      <c r="O65" s="5">
        <f t="shared" si="116"/>
        <v>0.19647381173098055</v>
      </c>
      <c r="P65" s="5">
        <f t="shared" si="117"/>
        <v>0.10454522655906794</v>
      </c>
      <c r="Q65" s="5">
        <f t="shared" si="118"/>
        <v>1.8521515253525075E-2</v>
      </c>
      <c r="R65" s="5">
        <f t="shared" si="119"/>
        <v>0.14752713596430325</v>
      </c>
      <c r="S65" s="5">
        <f t="shared" si="120"/>
        <v>2.0885313090129858E-2</v>
      </c>
      <c r="T65" s="5">
        <f t="shared" si="121"/>
        <v>2.7814659623065213E-2</v>
      </c>
      <c r="U65" s="5">
        <f t="shared" si="122"/>
        <v>7.8500323870728472E-2</v>
      </c>
      <c r="V65" s="5">
        <f t="shared" si="123"/>
        <v>1.8543651382252858E-3</v>
      </c>
      <c r="W65" s="5">
        <f t="shared" si="124"/>
        <v>3.2851469131983135E-3</v>
      </c>
      <c r="X65" s="5">
        <f t="shared" si="125"/>
        <v>4.9334647814510534E-3</v>
      </c>
      <c r="Y65" s="5">
        <f t="shared" si="126"/>
        <v>3.7044119171708752E-3</v>
      </c>
      <c r="Z65" s="5">
        <f t="shared" si="127"/>
        <v>7.3849556688435278E-2</v>
      </c>
      <c r="AA65" s="5">
        <f t="shared" si="128"/>
        <v>3.9295917187429349E-2</v>
      </c>
      <c r="AB65" s="5">
        <f t="shared" si="129"/>
        <v>1.0454829905858592E-2</v>
      </c>
      <c r="AC65" s="5">
        <f t="shared" si="130"/>
        <v>9.2613019670905735E-5</v>
      </c>
      <c r="AD65" s="5">
        <f t="shared" si="131"/>
        <v>4.3701298571842265E-4</v>
      </c>
      <c r="AE65" s="5">
        <f t="shared" si="132"/>
        <v>6.5628363998479749E-4</v>
      </c>
      <c r="AF65" s="5">
        <f t="shared" si="133"/>
        <v>4.9278651915072636E-4</v>
      </c>
      <c r="AG65" s="5">
        <f t="shared" si="134"/>
        <v>2.4668048859922254E-4</v>
      </c>
      <c r="AH65" s="5">
        <f t="shared" si="135"/>
        <v>2.7725867113007171E-2</v>
      </c>
      <c r="AI65" s="5">
        <f t="shared" si="136"/>
        <v>1.4753147166731966E-2</v>
      </c>
      <c r="AJ65" s="5">
        <f t="shared" si="137"/>
        <v>3.9251315465827523E-3</v>
      </c>
      <c r="AK65" s="5">
        <f t="shared" si="138"/>
        <v>6.9619756308542309E-4</v>
      </c>
      <c r="AL65" s="5">
        <f t="shared" si="139"/>
        <v>2.9602528600674005E-6</v>
      </c>
      <c r="AM65" s="5">
        <f t="shared" si="140"/>
        <v>4.6507594267824817E-5</v>
      </c>
      <c r="AN65" s="5">
        <f t="shared" si="141"/>
        <v>6.9842714634320497E-5</v>
      </c>
      <c r="AO65" s="5">
        <f t="shared" si="142"/>
        <v>5.2443099501126623E-5</v>
      </c>
      <c r="AP65" s="5">
        <f t="shared" si="143"/>
        <v>2.625211710517323E-5</v>
      </c>
      <c r="AQ65" s="5">
        <f t="shared" si="144"/>
        <v>9.8560200349465007E-6</v>
      </c>
      <c r="AR65" s="5">
        <f t="shared" si="145"/>
        <v>8.3274564304975721E-3</v>
      </c>
      <c r="AS65" s="5">
        <f t="shared" si="146"/>
        <v>4.4311036240249103E-3</v>
      </c>
      <c r="AT65" s="5">
        <f t="shared" si="147"/>
        <v>1.178912161878072E-3</v>
      </c>
      <c r="AU65" s="5">
        <f t="shared" si="148"/>
        <v>2.0910274329680428E-4</v>
      </c>
      <c r="AV65" s="5">
        <f t="shared" si="149"/>
        <v>2.7816294547717532E-5</v>
      </c>
      <c r="AW65" s="5">
        <f t="shared" si="150"/>
        <v>6.5708731302607391E-8</v>
      </c>
      <c r="AX65" s="5">
        <f t="shared" si="151"/>
        <v>4.1245081101057818E-6</v>
      </c>
      <c r="AY65" s="5">
        <f t="shared" si="152"/>
        <v>6.1939742847621533E-6</v>
      </c>
      <c r="AZ65" s="5">
        <f t="shared" si="153"/>
        <v>4.6508961088345236E-6</v>
      </c>
      <c r="BA65" s="5">
        <f t="shared" si="154"/>
        <v>2.3281589085041676E-6</v>
      </c>
      <c r="BB65" s="5">
        <f t="shared" si="155"/>
        <v>8.7407734602229275E-7</v>
      </c>
      <c r="BC65" s="5">
        <f t="shared" si="156"/>
        <v>2.6252888633628472E-7</v>
      </c>
      <c r="BD65" s="5">
        <f t="shared" si="157"/>
        <v>2.0842910075991403E-3</v>
      </c>
      <c r="BE65" s="5">
        <f t="shared" si="158"/>
        <v>1.1090672781512519E-3</v>
      </c>
      <c r="BF65" s="5">
        <f t="shared" si="159"/>
        <v>2.9507161499551767E-4</v>
      </c>
      <c r="BG65" s="5">
        <f t="shared" si="160"/>
        <v>5.2336625373589531E-5</v>
      </c>
      <c r="BH65" s="5">
        <f t="shared" si="161"/>
        <v>6.9621802376782246E-6</v>
      </c>
      <c r="BI65" s="5">
        <f t="shared" si="162"/>
        <v>7.4092593194023528E-7</v>
      </c>
      <c r="BJ65" s="8">
        <f t="shared" si="163"/>
        <v>0.12993096216350375</v>
      </c>
      <c r="BK65" s="8">
        <f t="shared" si="164"/>
        <v>0.25821670016357634</v>
      </c>
      <c r="BL65" s="8">
        <f t="shared" si="165"/>
        <v>0.53707522293524179</v>
      </c>
      <c r="BM65" s="8">
        <f t="shared" si="166"/>
        <v>0.33155293169553735</v>
      </c>
      <c r="BN65" s="8">
        <f t="shared" si="167"/>
        <v>0.66751338198966648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1.3216783216783199</v>
      </c>
      <c r="F66">
        <f>VLOOKUP(B66,home!$B$2:$E$405,3,FALSE)</f>
        <v>0.5</v>
      </c>
      <c r="G66">
        <f>VLOOKUP(C66,away!$B$2:$E$405,4,FALSE)</f>
        <v>0.61</v>
      </c>
      <c r="H66">
        <f>VLOOKUP(A66,away!$A$2:$E$405,3,FALSE)</f>
        <v>1.2832167830000001</v>
      </c>
      <c r="I66">
        <f>VLOOKUP(C66,away!$B$2:$E$405,3,FALSE)</f>
        <v>0.96</v>
      </c>
      <c r="J66">
        <f>VLOOKUP(B66,home!$B$2:$E$405,4,FALSE)</f>
        <v>1.1399999999999999</v>
      </c>
      <c r="K66" s="3">
        <f t="shared" si="112"/>
        <v>0.40311188811188758</v>
      </c>
      <c r="L66" s="3">
        <f t="shared" si="113"/>
        <v>1.4043524473151998</v>
      </c>
      <c r="M66" s="5">
        <f t="shared" si="114"/>
        <v>0.16406963535946659</v>
      </c>
      <c r="N66" s="5">
        <f t="shared" si="115"/>
        <v>6.6138420491583486E-2</v>
      </c>
      <c r="O66" s="5">
        <f t="shared" si="116"/>
        <v>0.23041159394717933</v>
      </c>
      <c r="P66" s="5">
        <f t="shared" si="117"/>
        <v>9.2881652678917015E-2</v>
      </c>
      <c r="Q66" s="5">
        <f t="shared" si="118"/>
        <v>1.3330591780550087E-2</v>
      </c>
      <c r="R66" s="5">
        <f t="shared" si="119"/>
        <v>0.16178954292475872</v>
      </c>
      <c r="S66" s="5">
        <f t="shared" si="120"/>
        <v>1.3145335188722979E-2</v>
      </c>
      <c r="T66" s="5">
        <f t="shared" si="121"/>
        <v>1.87208491911754E-2</v>
      </c>
      <c r="U66" s="5">
        <f t="shared" si="122"/>
        <v>6.5219288125158772E-2</v>
      </c>
      <c r="V66" s="5">
        <f t="shared" si="123"/>
        <v>8.2685789324342797E-4</v>
      </c>
      <c r="W66" s="5">
        <f t="shared" si="124"/>
        <v>1.7912400074354515E-3</v>
      </c>
      <c r="X66" s="5">
        <f t="shared" si="125"/>
        <v>2.5155322881708726E-3</v>
      </c>
      <c r="Y66" s="5">
        <f t="shared" si="126"/>
        <v>1.7663469625965851E-3</v>
      </c>
      <c r="Z66" s="5">
        <f t="shared" si="127"/>
        <v>7.5736513518797496E-2</v>
      </c>
      <c r="AA66" s="5">
        <f t="shared" si="128"/>
        <v>3.0530288963573952E-2</v>
      </c>
      <c r="AB66" s="5">
        <f t="shared" si="129"/>
        <v>6.1535612143539097E-3</v>
      </c>
      <c r="AC66" s="5">
        <f t="shared" si="130"/>
        <v>2.9255842910387251E-5</v>
      </c>
      <c r="AD66" s="5">
        <f t="shared" si="131"/>
        <v>1.8051753536471409E-4</v>
      </c>
      <c r="AE66" s="5">
        <f t="shared" si="132"/>
        <v>2.5351024257274437E-4</v>
      </c>
      <c r="AF66" s="5">
        <f t="shared" si="133"/>
        <v>1.7800886478825179E-4</v>
      </c>
      <c r="AG66" s="5">
        <f t="shared" si="134"/>
        <v>8.3329061636393961E-5</v>
      </c>
      <c r="AH66" s="5">
        <f t="shared" si="135"/>
        <v>2.6590189527811E-2</v>
      </c>
      <c r="AI66" s="5">
        <f t="shared" si="136"/>
        <v>1.071882150580883E-2</v>
      </c>
      <c r="AJ66" s="5">
        <f t="shared" si="137"/>
        <v>2.1604421877704518E-3</v>
      </c>
      <c r="AK66" s="5">
        <f t="shared" si="138"/>
        <v>2.9029997648957463E-4</v>
      </c>
      <c r="AL66" s="5">
        <f t="shared" si="139"/>
        <v>6.6248237440841252E-7</v>
      </c>
      <c r="AM66" s="5">
        <f t="shared" si="140"/>
        <v>1.4553752903634872E-5</v>
      </c>
      <c r="AN66" s="5">
        <f t="shared" si="141"/>
        <v>2.0438598507840327E-5</v>
      </c>
      <c r="AO66" s="5">
        <f t="shared" si="142"/>
        <v>1.435149791708918E-5</v>
      </c>
      <c r="AP66" s="5">
        <f t="shared" si="143"/>
        <v>6.7181870741677267E-6</v>
      </c>
      <c r="AQ66" s="5">
        <f t="shared" si="144"/>
        <v>2.3586756147821979E-6</v>
      </c>
      <c r="AR66" s="5">
        <f t="shared" si="145"/>
        <v>7.4683995475912741E-3</v>
      </c>
      <c r="AS66" s="5">
        <f t="shared" si="146"/>
        <v>3.0106006428034853E-3</v>
      </c>
      <c r="AT66" s="5">
        <f t="shared" si="147"/>
        <v>6.0680445473568765E-4</v>
      </c>
      <c r="AU66" s="5">
        <f t="shared" si="148"/>
        <v>8.1536696487735825E-5</v>
      </c>
      <c r="AV66" s="5">
        <f t="shared" si="149"/>
        <v>8.2171029178942736E-6</v>
      </c>
      <c r="AW66" s="5">
        <f t="shared" si="150"/>
        <v>1.0417740828780233E-8</v>
      </c>
      <c r="AX66" s="5">
        <f t="shared" si="151"/>
        <v>9.7779846868301935E-7</v>
      </c>
      <c r="AY66" s="5">
        <f t="shared" si="152"/>
        <v>1.3731736724760527E-6</v>
      </c>
      <c r="AZ66" s="5">
        <f t="shared" si="153"/>
        <v>9.6420990376527293E-7</v>
      </c>
      <c r="BA66" s="5">
        <f t="shared" si="154"/>
        <v>4.5136351269277138E-7</v>
      </c>
      <c r="BB66" s="5">
        <f t="shared" si="155"/>
        <v>1.5846836341971973E-7</v>
      </c>
      <c r="BC66" s="5">
        <f t="shared" si="156"/>
        <v>4.4509086798103572E-8</v>
      </c>
      <c r="BD66" s="5">
        <f t="shared" si="157"/>
        <v>1.7480441970312559E-3</v>
      </c>
      <c r="BE66" s="5">
        <f t="shared" si="158"/>
        <v>7.0465739676829793E-4</v>
      </c>
      <c r="BF66" s="5">
        <f t="shared" si="159"/>
        <v>1.4202788684163805E-4</v>
      </c>
      <c r="BG66" s="5">
        <f t="shared" si="160"/>
        <v>1.9084376543091407E-5</v>
      </c>
      <c r="BH66" s="5">
        <f t="shared" si="161"/>
        <v>1.9232847654309487E-6</v>
      </c>
      <c r="BI66" s="5">
        <f t="shared" si="162"/>
        <v>1.5505979063393975E-7</v>
      </c>
      <c r="BJ66" s="8">
        <f t="shared" si="163"/>
        <v>0.10502073666089931</v>
      </c>
      <c r="BK66" s="8">
        <f t="shared" si="164"/>
        <v>0.27095477261930734</v>
      </c>
      <c r="BL66" s="8">
        <f t="shared" si="165"/>
        <v>0.54765547901918077</v>
      </c>
      <c r="BM66" s="8">
        <f t="shared" si="166"/>
        <v>0.27074470187979816</v>
      </c>
      <c r="BN66" s="8">
        <f t="shared" si="167"/>
        <v>0.72862143718245531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1.3216783216783199</v>
      </c>
      <c r="F67">
        <f>VLOOKUP(B67,home!$B$2:$E$405,3,FALSE)</f>
        <v>0.76</v>
      </c>
      <c r="G67">
        <f>VLOOKUP(C67,away!$B$2:$E$405,4,FALSE)</f>
        <v>0.66</v>
      </c>
      <c r="H67">
        <f>VLOOKUP(A67,away!$A$2:$E$405,3,FALSE)</f>
        <v>1.2832167830000001</v>
      </c>
      <c r="I67">
        <f>VLOOKUP(C67,away!$B$2:$E$405,3,FALSE)</f>
        <v>1.36</v>
      </c>
      <c r="J67">
        <f>VLOOKUP(B67,home!$B$2:$E$405,4,FALSE)</f>
        <v>1.0900000000000001</v>
      </c>
      <c r="K67" s="3">
        <f t="shared" si="112"/>
        <v>0.66295384615384523</v>
      </c>
      <c r="L67" s="3">
        <f t="shared" si="113"/>
        <v>1.9022405591192004</v>
      </c>
      <c r="M67" s="5">
        <f t="shared" si="114"/>
        <v>7.6904229400788754E-2</v>
      </c>
      <c r="N67" s="5">
        <f t="shared" si="115"/>
        <v>5.0983954666750514E-2</v>
      </c>
      <c r="O67" s="5">
        <f t="shared" si="116"/>
        <v>0.14629034433398763</v>
      </c>
      <c r="P67" s="5">
        <f t="shared" si="117"/>
        <v>9.6983746431387463E-2</v>
      </c>
      <c r="Q67" s="5">
        <f t="shared" si="118"/>
        <v>1.690000441922777E-2</v>
      </c>
      <c r="R67" s="5">
        <f t="shared" si="119"/>
        <v>0.13913971319981255</v>
      </c>
      <c r="S67" s="5">
        <f t="shared" si="120"/>
        <v>3.0576494768736338E-2</v>
      </c>
      <c r="T67" s="5">
        <f t="shared" si="121"/>
        <v>3.2147873855548792E-2</v>
      </c>
      <c r="U67" s="5">
        <f t="shared" si="122"/>
        <v>9.2243208018558648E-2</v>
      </c>
      <c r="V67" s="5">
        <f t="shared" si="123"/>
        <v>4.2844385637064077E-3</v>
      </c>
      <c r="W67" s="5">
        <f t="shared" si="124"/>
        <v>3.7346409765813444E-3</v>
      </c>
      <c r="X67" s="5">
        <f t="shared" si="125"/>
        <v>7.1041855394015736E-3</v>
      </c>
      <c r="Y67" s="5">
        <f t="shared" si="126"/>
        <v>6.7569349362788956E-3</v>
      </c>
      <c r="Z67" s="5">
        <f t="shared" si="127"/>
        <v>8.8225735277632181E-2</v>
      </c>
      <c r="AA67" s="5">
        <f t="shared" si="128"/>
        <v>5.8489590532057233E-2</v>
      </c>
      <c r="AB67" s="5">
        <f t="shared" si="129"/>
        <v>1.9387949501595437E-2</v>
      </c>
      <c r="AC67" s="5">
        <f t="shared" si="130"/>
        <v>3.3769347481028985E-4</v>
      </c>
      <c r="AD67" s="5">
        <f t="shared" si="131"/>
        <v>6.1897364985708859E-4</v>
      </c>
      <c r="AE67" s="5">
        <f t="shared" si="132"/>
        <v>1.1774367817842003E-3</v>
      </c>
      <c r="AF67" s="5">
        <f t="shared" si="133"/>
        <v>1.119884001054345E-3</v>
      </c>
      <c r="AG67" s="5">
        <f t="shared" si="134"/>
        <v>7.1009625610475471E-4</v>
      </c>
      <c r="AH67" s="5">
        <f t="shared" si="135"/>
        <v>4.1956643000806405E-2</v>
      </c>
      <c r="AI67" s="5">
        <f t="shared" si="136"/>
        <v>2.781531784908841E-2</v>
      </c>
      <c r="AJ67" s="5">
        <f t="shared" si="137"/>
        <v>9.2201359750224317E-3</v>
      </c>
      <c r="AK67" s="5">
        <f t="shared" si="138"/>
        <v>2.0375082022341851E-3</v>
      </c>
      <c r="AL67" s="5">
        <f t="shared" si="139"/>
        <v>1.7034578507693562E-5</v>
      </c>
      <c r="AM67" s="5">
        <f t="shared" si="140"/>
        <v>8.2070192368128092E-5</v>
      </c>
      <c r="AN67" s="5">
        <f t="shared" si="141"/>
        <v>1.5611724861736831E-4</v>
      </c>
      <c r="AO67" s="5">
        <f t="shared" si="142"/>
        <v>1.4848628114902699E-4</v>
      </c>
      <c r="AP67" s="5">
        <f t="shared" si="143"/>
        <v>9.4152208824818619E-5</v>
      </c>
      <c r="AQ67" s="5">
        <f t="shared" si="144"/>
        <v>4.4775037589307674E-5</v>
      </c>
      <c r="AR67" s="5">
        <f t="shared" si="145"/>
        <v>1.5962325608123724E-2</v>
      </c>
      <c r="AS67" s="5">
        <f t="shared" si="146"/>
        <v>1.0582285155465637E-2</v>
      </c>
      <c r="AT67" s="5">
        <f t="shared" si="147"/>
        <v>3.5077833224563433E-3</v>
      </c>
      <c r="AU67" s="5">
        <f t="shared" si="148"/>
        <v>7.7516614836558239E-4</v>
      </c>
      <c r="AV67" s="5">
        <f t="shared" si="149"/>
        <v>1.2847484486680624E-4</v>
      </c>
      <c r="AW67" s="5">
        <f t="shared" si="150"/>
        <v>5.9672965808257433E-7</v>
      </c>
      <c r="AX67" s="5">
        <f t="shared" si="151"/>
        <v>9.0681249475060772E-6</v>
      </c>
      <c r="AY67" s="5">
        <f t="shared" si="152"/>
        <v>1.7249755070306729E-5</v>
      </c>
      <c r="AZ67" s="5">
        <f t="shared" si="153"/>
        <v>1.6406591864804774E-5</v>
      </c>
      <c r="BA67" s="5">
        <f t="shared" si="154"/>
        <v>1.0403094827382249E-5</v>
      </c>
      <c r="BB67" s="5">
        <f t="shared" si="155"/>
        <v>4.9472972302524179E-6</v>
      </c>
      <c r="BC67" s="5">
        <f t="shared" si="156"/>
        <v>1.8821898898808457E-6</v>
      </c>
      <c r="BD67" s="5">
        <f t="shared" si="157"/>
        <v>5.0606971982733347E-3</v>
      </c>
      <c r="BE67" s="5">
        <f t="shared" si="158"/>
        <v>3.3550086718152953E-3</v>
      </c>
      <c r="BF67" s="5">
        <f t="shared" si="159"/>
        <v>1.1121079514297269E-3</v>
      </c>
      <c r="BG67" s="5">
        <f t="shared" si="160"/>
        <v>2.4575874791287042E-4</v>
      </c>
      <c r="BH67" s="5">
        <f t="shared" si="161"/>
        <v>4.0731676788697676E-5</v>
      </c>
      <c r="BI67" s="5">
        <f t="shared" si="162"/>
        <v>5.4006443574724863E-6</v>
      </c>
      <c r="BJ67" s="8">
        <f t="shared" si="163"/>
        <v>0.12183954310496806</v>
      </c>
      <c r="BK67" s="8">
        <f t="shared" si="164"/>
        <v>0.20912088697300726</v>
      </c>
      <c r="BL67" s="8">
        <f t="shared" si="165"/>
        <v>0.57735615058301837</v>
      </c>
      <c r="BM67" s="8">
        <f t="shared" si="166"/>
        <v>0.469323670461259</v>
      </c>
      <c r="BN67" s="8">
        <f t="shared" si="167"/>
        <v>0.52720199245195465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1.2186788154897501</v>
      </c>
      <c r="F68">
        <f>VLOOKUP(B68,home!$B$2:$E$405,3,FALSE)</f>
        <v>1.19</v>
      </c>
      <c r="G68">
        <f>VLOOKUP(C68,away!$B$2:$E$405,4,FALSE)</f>
        <v>0.86</v>
      </c>
      <c r="H68">
        <f>VLOOKUP(A68,away!$A$2:$E$405,3,FALSE)</f>
        <v>1.0296127559999999</v>
      </c>
      <c r="I68">
        <f>VLOOKUP(C68,away!$B$2:$E$405,3,FALSE)</f>
        <v>1.3</v>
      </c>
      <c r="J68">
        <f>VLOOKUP(B68,home!$B$2:$E$405,4,FALSE)</f>
        <v>0.49</v>
      </c>
      <c r="K68" s="3">
        <f t="shared" si="112"/>
        <v>1.2471958997722101</v>
      </c>
      <c r="L68" s="3">
        <f t="shared" si="113"/>
        <v>0.655863325572</v>
      </c>
      <c r="M68" s="5">
        <f t="shared" si="114"/>
        <v>0.14911175429470502</v>
      </c>
      <c r="N68" s="5">
        <f t="shared" si="115"/>
        <v>0.18597156856419733</v>
      </c>
      <c r="O68" s="5">
        <f t="shared" si="116"/>
        <v>9.7796931053600211E-2</v>
      </c>
      <c r="P68" s="5">
        <f t="shared" si="117"/>
        <v>0.12197193142035569</v>
      </c>
      <c r="Q68" s="5">
        <f t="shared" si="118"/>
        <v>0.11597148889373672</v>
      </c>
      <c r="R68" s="5">
        <f t="shared" si="119"/>
        <v>3.2070710215774907E-2</v>
      </c>
      <c r="S68" s="5">
        <f t="shared" si="120"/>
        <v>2.4942956584443191E-2</v>
      </c>
      <c r="T68" s="5">
        <f t="shared" si="121"/>
        <v>7.6061446377382436E-2</v>
      </c>
      <c r="U68" s="5">
        <f t="shared" si="122"/>
        <v>3.9998458283897191E-2</v>
      </c>
      <c r="V68" s="5">
        <f t="shared" si="123"/>
        <v>2.2670100350265713E-3</v>
      </c>
      <c r="W68" s="5">
        <f t="shared" si="124"/>
        <v>4.8213055146248941E-2</v>
      </c>
      <c r="X68" s="5">
        <f t="shared" si="125"/>
        <v>3.1621174684205063E-2</v>
      </c>
      <c r="Y68" s="5">
        <f t="shared" si="126"/>
        <v>1.0369584393437933E-2</v>
      </c>
      <c r="Z68" s="5">
        <f t="shared" si="127"/>
        <v>7.011334218524682E-3</v>
      </c>
      <c r="AA68" s="5">
        <f t="shared" si="128"/>
        <v>8.7445072892765752E-3</v>
      </c>
      <c r="AB68" s="5">
        <f t="shared" si="129"/>
        <v>5.4530568183569763E-3</v>
      </c>
      <c r="AC68" s="5">
        <f t="shared" si="130"/>
        <v>1.158994783096628E-4</v>
      </c>
      <c r="AD68" s="5">
        <f t="shared" si="131"/>
        <v>1.5032781173473281E-2</v>
      </c>
      <c r="AE68" s="5">
        <f t="shared" si="132"/>
        <v>9.8594498530303401E-3</v>
      </c>
      <c r="AF68" s="5">
        <f t="shared" si="133"/>
        <v>3.2332257844594216E-3</v>
      </c>
      <c r="AG68" s="5">
        <f t="shared" si="134"/>
        <v>7.0685140510689832E-4</v>
      </c>
      <c r="AH68" s="5">
        <f t="shared" si="135"/>
        <v>1.1496192443145891E-3</v>
      </c>
      <c r="AI68" s="5">
        <f t="shared" si="136"/>
        <v>1.4338004078083819E-3</v>
      </c>
      <c r="AJ68" s="5">
        <f t="shared" si="137"/>
        <v>8.9411499485516873E-4</v>
      </c>
      <c r="AK68" s="5">
        <f t="shared" si="138"/>
        <v>3.717121851694057E-4</v>
      </c>
      <c r="AL68" s="5">
        <f t="shared" si="139"/>
        <v>3.7921848044525873E-6</v>
      </c>
      <c r="AM68" s="5">
        <f t="shared" si="140"/>
        <v>3.7497646083457519E-3</v>
      </c>
      <c r="AN68" s="5">
        <f t="shared" si="141"/>
        <v>2.4593330861418334E-3</v>
      </c>
      <c r="AO68" s="5">
        <f t="shared" si="142"/>
        <v>8.0649318828311613E-4</v>
      </c>
      <c r="AP68" s="5">
        <f t="shared" si="143"/>
        <v>1.7631643483950992E-4</v>
      </c>
      <c r="AQ68" s="5">
        <f t="shared" si="144"/>
        <v>2.8909870826709947E-5</v>
      </c>
      <c r="AR68" s="5">
        <f t="shared" si="145"/>
        <v>1.5079862014354725E-4</v>
      </c>
      <c r="AS68" s="5">
        <f t="shared" si="146"/>
        <v>1.8807542073433911E-4</v>
      </c>
      <c r="AT68" s="5">
        <f t="shared" si="147"/>
        <v>1.1728344679390056E-4</v>
      </c>
      <c r="AU68" s="5">
        <f t="shared" si="148"/>
        <v>4.8758477984168314E-5</v>
      </c>
      <c r="AV68" s="5">
        <f t="shared" si="149"/>
        <v>1.520284345524707E-5</v>
      </c>
      <c r="AW68" s="5">
        <f t="shared" si="150"/>
        <v>8.6165817765676839E-8</v>
      </c>
      <c r="AX68" s="5">
        <f t="shared" si="151"/>
        <v>7.7944850743996122E-4</v>
      </c>
      <c r="AY68" s="5">
        <f t="shared" si="152"/>
        <v>5.1121169020170484E-4</v>
      </c>
      <c r="AZ68" s="5">
        <f t="shared" si="153"/>
        <v>1.6764249960348653E-4</v>
      </c>
      <c r="BA68" s="5">
        <f t="shared" si="154"/>
        <v>3.6650189099048462E-5</v>
      </c>
      <c r="BB68" s="5">
        <f t="shared" si="155"/>
        <v>6.0093787263361447E-6</v>
      </c>
      <c r="BC68" s="5">
        <f t="shared" si="156"/>
        <v>7.8826622321529101E-7</v>
      </c>
      <c r="BD68" s="5">
        <f t="shared" si="157"/>
        <v>1.6483880749835942E-5</v>
      </c>
      <c r="BE68" s="5">
        <f t="shared" si="158"/>
        <v>2.0558628483529449E-5</v>
      </c>
      <c r="BF68" s="5">
        <f t="shared" si="159"/>
        <v>1.2820318574799052E-5</v>
      </c>
      <c r="BG68" s="5">
        <f t="shared" si="160"/>
        <v>5.3298162534209607E-6</v>
      </c>
      <c r="BH68" s="5">
        <f t="shared" si="161"/>
        <v>1.6618312444514759E-6</v>
      </c>
      <c r="BI68" s="5">
        <f t="shared" si="162"/>
        <v>4.1452582283864629E-7</v>
      </c>
      <c r="BJ68" s="8">
        <f t="shared" si="163"/>
        <v>0.50576319399500902</v>
      </c>
      <c r="BK68" s="8">
        <f t="shared" si="164"/>
        <v>0.29892455568784621</v>
      </c>
      <c r="BL68" s="8">
        <f t="shared" si="165"/>
        <v>0.1884902983032935</v>
      </c>
      <c r="BM68" s="8">
        <f t="shared" si="166"/>
        <v>0.29678387223791969</v>
      </c>
      <c r="BN68" s="8">
        <f t="shared" si="167"/>
        <v>0.70289438444236996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1.2186788154897501</v>
      </c>
      <c r="F69">
        <f>VLOOKUP(B69,home!$B$2:$E$405,3,FALSE)</f>
        <v>0.91</v>
      </c>
      <c r="G69">
        <f>VLOOKUP(C69,away!$B$2:$E$405,4,FALSE)</f>
        <v>0.99</v>
      </c>
      <c r="H69">
        <f>VLOOKUP(A69,away!$A$2:$E$405,3,FALSE)</f>
        <v>1.0296127559999999</v>
      </c>
      <c r="I69">
        <f>VLOOKUP(C69,away!$B$2:$E$405,3,FALSE)</f>
        <v>1.08</v>
      </c>
      <c r="J69">
        <f>VLOOKUP(B69,home!$B$2:$E$405,4,FALSE)</f>
        <v>1.1200000000000001</v>
      </c>
      <c r="K69" s="3">
        <f t="shared" si="112"/>
        <v>1.0979077448747159</v>
      </c>
      <c r="L69" s="3">
        <f t="shared" si="113"/>
        <v>1.2454195896576001</v>
      </c>
      <c r="M69" s="5">
        <f t="shared" si="114"/>
        <v>9.60076565915845E-2</v>
      </c>
      <c r="N69" s="5">
        <f t="shared" si="115"/>
        <v>0.10540754973917268</v>
      </c>
      <c r="O69" s="5">
        <f t="shared" si="116"/>
        <v>0.11956981627627897</v>
      </c>
      <c r="P69" s="5">
        <f t="shared" si="117"/>
        <v>0.13127662734297352</v>
      </c>
      <c r="Q69" s="5">
        <f t="shared" si="118"/>
        <v>5.7863882613452253E-2</v>
      </c>
      <c r="R69" s="5">
        <f t="shared" si="119"/>
        <v>7.4457295761118994E-2</v>
      </c>
      <c r="S69" s="5">
        <f t="shared" si="120"/>
        <v>4.4875464880518023E-2</v>
      </c>
      <c r="T69" s="5">
        <f t="shared" si="121"/>
        <v>7.2064812940441245E-2</v>
      </c>
      <c r="U69" s="5">
        <f t="shared" si="122"/>
        <v>8.1747241678559873E-2</v>
      </c>
      <c r="V69" s="5">
        <f t="shared" si="123"/>
        <v>6.8178586411233779E-3</v>
      </c>
      <c r="W69" s="5">
        <f t="shared" si="124"/>
        <v>2.1176401623276889E-2</v>
      </c>
      <c r="X69" s="5">
        <f t="shared" si="125"/>
        <v>2.6373505420086041E-2</v>
      </c>
      <c r="Y69" s="5">
        <f t="shared" si="126"/>
        <v>1.6423040149058023E-2</v>
      </c>
      <c r="Z69" s="5">
        <f t="shared" si="127"/>
        <v>3.0910191577942458E-2</v>
      </c>
      <c r="AA69" s="5">
        <f t="shared" si="128"/>
        <v>3.3936538728984236E-2</v>
      </c>
      <c r="AB69" s="5">
        <f t="shared" si="129"/>
        <v>1.8629594352396268E-2</v>
      </c>
      <c r="AC69" s="5">
        <f t="shared" si="130"/>
        <v>5.8265241536623838E-4</v>
      </c>
      <c r="AD69" s="5">
        <f t="shared" si="131"/>
        <v>5.8124338376932989E-3</v>
      </c>
      <c r="AE69" s="5">
        <f t="shared" si="132"/>
        <v>7.2389189650519381E-3</v>
      </c>
      <c r="AF69" s="5">
        <f t="shared" si="133"/>
        <v>4.507745743509802E-3</v>
      </c>
      <c r="AG69" s="5">
        <f t="shared" si="134"/>
        <v>1.8713449513875903E-3</v>
      </c>
      <c r="AH69" s="5">
        <f t="shared" si="135"/>
        <v>9.6240395278097239E-3</v>
      </c>
      <c r="AI69" s="5">
        <f t="shared" si="136"/>
        <v>1.0566307534562697E-2</v>
      </c>
      <c r="AJ69" s="5">
        <f t="shared" si="137"/>
        <v>5.8004154384622237E-3</v>
      </c>
      <c r="AK69" s="5">
        <f t="shared" si="138"/>
        <v>2.1227736777928497E-3</v>
      </c>
      <c r="AL69" s="5">
        <f t="shared" si="139"/>
        <v>3.186772668679918E-5</v>
      </c>
      <c r="AM69" s="5">
        <f t="shared" si="140"/>
        <v>1.2763032253950684E-3</v>
      </c>
      <c r="AN69" s="5">
        <f t="shared" si="141"/>
        <v>1.5895330392501977E-3</v>
      </c>
      <c r="AO69" s="5">
        <f t="shared" si="142"/>
        <v>9.8981779274508945E-4</v>
      </c>
      <c r="AP69" s="5">
        <f t="shared" si="143"/>
        <v>4.1091282309212694E-4</v>
      </c>
      <c r="AQ69" s="5">
        <f t="shared" si="144"/>
        <v>1.2793971988011066E-4</v>
      </c>
      <c r="AR69" s="5">
        <f t="shared" si="145"/>
        <v>2.3971934719146646E-3</v>
      </c>
      <c r="AS69" s="5">
        <f t="shared" si="146"/>
        <v>2.6318972787782199E-3</v>
      </c>
      <c r="AT69" s="5">
        <f t="shared" si="147"/>
        <v>1.4447902030426481E-3</v>
      </c>
      <c r="AU69" s="5">
        <f t="shared" si="148"/>
        <v>5.2874878454654568E-4</v>
      </c>
      <c r="AV69" s="5">
        <f t="shared" si="149"/>
        <v>1.451293464116862E-4</v>
      </c>
      <c r="AW69" s="5">
        <f t="shared" si="150"/>
        <v>1.2104033704332481E-6</v>
      </c>
      <c r="AX69" s="5">
        <f t="shared" si="151"/>
        <v>2.3354386599497087E-4</v>
      </c>
      <c r="AY69" s="5">
        <f t="shared" si="152"/>
        <v>2.9086010575450616E-4</v>
      </c>
      <c r="AZ69" s="5">
        <f t="shared" si="153"/>
        <v>1.8112143677827161E-4</v>
      </c>
      <c r="BA69" s="5">
        <f t="shared" si="154"/>
        <v>7.5190728490196664E-5</v>
      </c>
      <c r="BB69" s="5">
        <f t="shared" si="155"/>
        <v>2.3411001555579182E-5</v>
      </c>
      <c r="BC69" s="5">
        <f t="shared" si="156"/>
        <v>5.8313039901645792E-6</v>
      </c>
      <c r="BD69" s="5">
        <f t="shared" si="157"/>
        <v>4.9758528502030601E-4</v>
      </c>
      <c r="BE69" s="5">
        <f t="shared" si="158"/>
        <v>5.463027381594868E-4</v>
      </c>
      <c r="BF69" s="5">
        <f t="shared" si="159"/>
        <v>2.9989500363578221E-4</v>
      </c>
      <c r="BG69" s="5">
        <f t="shared" si="160"/>
        <v>1.097523490469855E-4</v>
      </c>
      <c r="BH69" s="5">
        <f t="shared" si="161"/>
        <v>3.0124488509219623E-5</v>
      </c>
      <c r="BI69" s="5">
        <f t="shared" si="162"/>
        <v>6.6147818489323232E-6</v>
      </c>
      <c r="BJ69" s="8">
        <f t="shared" si="163"/>
        <v>0.32394410102605614</v>
      </c>
      <c r="BK69" s="8">
        <f t="shared" si="164"/>
        <v>0.27988298770400699</v>
      </c>
      <c r="BL69" s="8">
        <f t="shared" si="165"/>
        <v>0.36509205670688027</v>
      </c>
      <c r="BM69" s="8">
        <f t="shared" si="166"/>
        <v>0.41495685898792078</v>
      </c>
      <c r="BN69" s="8">
        <f t="shared" si="167"/>
        <v>0.58458282832458097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1.2186788154897501</v>
      </c>
      <c r="F70">
        <f>VLOOKUP(B70,home!$B$2:$E$405,3,FALSE)</f>
        <v>1.6</v>
      </c>
      <c r="G70">
        <f>VLOOKUP(C70,away!$B$2:$E$405,4,FALSE)</f>
        <v>1.69</v>
      </c>
      <c r="H70">
        <f>VLOOKUP(A70,away!$A$2:$E$405,3,FALSE)</f>
        <v>1.0296127559999999</v>
      </c>
      <c r="I70">
        <f>VLOOKUP(C70,away!$B$2:$E$405,3,FALSE)</f>
        <v>0.59</v>
      </c>
      <c r="J70">
        <f>VLOOKUP(B70,home!$B$2:$E$405,4,FALSE)</f>
        <v>0.65</v>
      </c>
      <c r="K70" s="3">
        <f t="shared" si="112"/>
        <v>3.2953075170842845</v>
      </c>
      <c r="L70" s="3">
        <f t="shared" si="113"/>
        <v>0.39485649192599992</v>
      </c>
      <c r="M70" s="5">
        <f t="shared" si="114"/>
        <v>2.4967906744778404E-2</v>
      </c>
      <c r="N70" s="5">
        <f t="shared" si="115"/>
        <v>8.2276930781927687E-2</v>
      </c>
      <c r="O70" s="5">
        <f t="shared" si="116"/>
        <v>9.8587400679787107E-3</v>
      </c>
      <c r="P70" s="5">
        <f t="shared" si="117"/>
        <v>3.2487580254990281E-2</v>
      </c>
      <c r="Q70" s="5">
        <f t="shared" si="118"/>
        <v>0.13556389424415488</v>
      </c>
      <c r="R70" s="5">
        <f t="shared" si="119"/>
        <v>1.946393759026184E-3</v>
      </c>
      <c r="S70" s="5">
        <f t="shared" si="120"/>
        <v>1.0567995162882066E-2</v>
      </c>
      <c r="T70" s="5">
        <f t="shared" si="121"/>
        <v>5.3528283713074234E-2</v>
      </c>
      <c r="U70" s="5">
        <f t="shared" si="122"/>
        <v>6.4139659853249221E-3</v>
      </c>
      <c r="V70" s="5">
        <f t="shared" si="123"/>
        <v>1.5278662168553691E-3</v>
      </c>
      <c r="W70" s="5">
        <f t="shared" si="124"/>
        <v>0.14890823991599414</v>
      </c>
      <c r="X70" s="5">
        <f t="shared" si="125"/>
        <v>5.8797385232104586E-2</v>
      </c>
      <c r="Y70" s="5">
        <f t="shared" si="126"/>
        <v>1.1608264633585207E-2</v>
      </c>
      <c r="Z70" s="5">
        <f t="shared" si="127"/>
        <v>2.5618207053191297E-4</v>
      </c>
      <c r="AA70" s="5">
        <f t="shared" si="128"/>
        <v>8.4419870276602939E-4</v>
      </c>
      <c r="AB70" s="5">
        <f t="shared" si="129"/>
        <v>1.3909471655688494E-3</v>
      </c>
      <c r="AC70" s="5">
        <f t="shared" si="130"/>
        <v>1.242511958610573E-4</v>
      </c>
      <c r="AD70" s="5">
        <f t="shared" si="131"/>
        <v>0.12267461058774141</v>
      </c>
      <c r="AE70" s="5">
        <f t="shared" si="132"/>
        <v>4.8438866385063693E-2</v>
      </c>
      <c r="AF70" s="5">
        <f t="shared" si="133"/>
        <v>9.5632004268392454E-3</v>
      </c>
      <c r="AG70" s="5">
        <f t="shared" si="134"/>
        <v>1.2586972573756564E-3</v>
      </c>
      <c r="AH70" s="5">
        <f t="shared" si="135"/>
        <v>2.5288788416142565E-5</v>
      </c>
      <c r="AI70" s="5">
        <f t="shared" si="136"/>
        <v>8.3334334565668584E-5</v>
      </c>
      <c r="AJ70" s="5">
        <f t="shared" si="137"/>
        <v>1.3730612956273225E-4</v>
      </c>
      <c r="AK70" s="5">
        <f t="shared" si="138"/>
        <v>1.5082197362994006E-4</v>
      </c>
      <c r="AL70" s="5">
        <f t="shared" si="139"/>
        <v>6.4668948639978501E-6</v>
      </c>
      <c r="AM70" s="5">
        <f t="shared" si="140"/>
        <v>8.0850113285034331E-2</v>
      </c>
      <c r="AN70" s="5">
        <f t="shared" si="141"/>
        <v>3.1924192103548334E-2</v>
      </c>
      <c r="AO70" s="5">
        <f t="shared" si="142"/>
        <v>6.3027372507894015E-3</v>
      </c>
      <c r="AP70" s="5">
        <f t="shared" si="143"/>
        <v>8.2955890679267468E-4</v>
      </c>
      <c r="AQ70" s="5">
        <f t="shared" si="144"/>
        <v>8.1889179945530781E-5</v>
      </c>
      <c r="AR70" s="5">
        <f t="shared" si="145"/>
        <v>1.9970884558113848E-6</v>
      </c>
      <c r="AS70" s="5">
        <f t="shared" si="146"/>
        <v>6.5810206007175025E-6</v>
      </c>
      <c r="AT70" s="5">
        <f t="shared" si="147"/>
        <v>1.0843243327815463E-5</v>
      </c>
      <c r="AU70" s="5">
        <f t="shared" si="148"/>
        <v>1.1910607082574767E-5</v>
      </c>
      <c r="AV70" s="5">
        <f t="shared" si="149"/>
        <v>9.8122782630614883E-6</v>
      </c>
      <c r="AW70" s="5">
        <f t="shared" si="150"/>
        <v>2.3373757364502823E-7</v>
      </c>
      <c r="AX70" s="5">
        <f t="shared" si="151"/>
        <v>4.4404331010881572E-2</v>
      </c>
      <c r="AY70" s="5">
        <f t="shared" si="152"/>
        <v>1.7533338369277583E-2</v>
      </c>
      <c r="AZ70" s="5">
        <f t="shared" si="153"/>
        <v>3.4615762401222394E-3</v>
      </c>
      <c r="BA70" s="5">
        <f t="shared" si="154"/>
        <v>4.5560861690302002E-4</v>
      </c>
      <c r="BB70" s="5">
        <f t="shared" si="155"/>
        <v>4.4975005040395837E-5</v>
      </c>
      <c r="BC70" s="5">
        <f t="shared" si="156"/>
        <v>3.5517345429209751E-6</v>
      </c>
      <c r="BD70" s="5">
        <f t="shared" si="157"/>
        <v>1.3142722362126578E-7</v>
      </c>
      <c r="BE70" s="5">
        <f t="shared" si="158"/>
        <v>4.3309311794867441E-7</v>
      </c>
      <c r="BF70" s="5">
        <f t="shared" si="159"/>
        <v>7.1358750358686902E-7</v>
      </c>
      <c r="BG70" s="5">
        <f t="shared" si="160"/>
        <v>7.8383008822240586E-7</v>
      </c>
      <c r="BH70" s="5">
        <f t="shared" si="161"/>
        <v>6.4574029545903306E-7</v>
      </c>
      <c r="BI70" s="5">
        <f t="shared" si="162"/>
        <v>4.2558256994207574E-7</v>
      </c>
      <c r="BJ70" s="8">
        <f t="shared" si="163"/>
        <v>0.8585102448807389</v>
      </c>
      <c r="BK70" s="8">
        <f t="shared" si="164"/>
        <v>8.7215404839508764E-2</v>
      </c>
      <c r="BL70" s="8">
        <f t="shared" si="165"/>
        <v>2.0895274405367939E-2</v>
      </c>
      <c r="BM70" s="8">
        <f t="shared" si="166"/>
        <v>0.6622425557115873</v>
      </c>
      <c r="BN70" s="8">
        <f t="shared" si="167"/>
        <v>0.28710144585285613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1.2186788154897501</v>
      </c>
      <c r="F71">
        <f>VLOOKUP(B71,home!$B$2:$E$405,3,FALSE)</f>
        <v>0.68</v>
      </c>
      <c r="G71">
        <f>VLOOKUP(C71,away!$B$2:$E$405,4,FALSE)</f>
        <v>0.82</v>
      </c>
      <c r="H71">
        <f>VLOOKUP(A71,away!$A$2:$E$405,3,FALSE)</f>
        <v>1.0296127559999999</v>
      </c>
      <c r="I71">
        <f>VLOOKUP(C71,away!$B$2:$E$405,3,FALSE)</f>
        <v>1</v>
      </c>
      <c r="J71">
        <f>VLOOKUP(B71,home!$B$2:$E$405,4,FALSE)</f>
        <v>1.08</v>
      </c>
      <c r="K71" s="3">
        <f t="shared" si="112"/>
        <v>0.67953530751708469</v>
      </c>
      <c r="L71" s="3">
        <f t="shared" si="113"/>
        <v>1.11198177648</v>
      </c>
      <c r="M71" s="5">
        <f t="shared" si="114"/>
        <v>0.16670706910144067</v>
      </c>
      <c r="N71" s="5">
        <f t="shared" si="115"/>
        <v>0.11328333946711937</v>
      </c>
      <c r="O71" s="5">
        <f t="shared" si="116"/>
        <v>0.18537522285119407</v>
      </c>
      <c r="P71" s="5">
        <f t="shared" si="117"/>
        <v>0.12596900906623426</v>
      </c>
      <c r="Q71" s="5">
        <f t="shared" si="118"/>
        <v>3.8490014460675626E-2</v>
      </c>
      <c r="R71" s="5">
        <f t="shared" si="119"/>
        <v>0.10306693481072336</v>
      </c>
      <c r="S71" s="5">
        <f t="shared" si="120"/>
        <v>2.3796518244036308E-2</v>
      </c>
      <c r="T71" s="5">
        <f t="shared" si="121"/>
        <v>4.2800194656722954E-2</v>
      </c>
      <c r="U71" s="5">
        <f t="shared" si="122"/>
        <v>7.0037621241448217E-2</v>
      </c>
      <c r="V71" s="5">
        <f t="shared" si="123"/>
        <v>1.997931553822828E-3</v>
      </c>
      <c r="W71" s="5">
        <f t="shared" si="124"/>
        <v>8.7184412709574166E-3</v>
      </c>
      <c r="X71" s="5">
        <f t="shared" si="125"/>
        <v>9.6947478126157751E-3</v>
      </c>
      <c r="Y71" s="5">
        <f t="shared" si="126"/>
        <v>5.3901914475990437E-3</v>
      </c>
      <c r="Z71" s="5">
        <f t="shared" si="127"/>
        <v>3.8202851089058819E-2</v>
      </c>
      <c r="AA71" s="5">
        <f t="shared" si="128"/>
        <v>2.5960186162832979E-2</v>
      </c>
      <c r="AB71" s="5">
        <f t="shared" si="129"/>
        <v>8.820431543680736E-3</v>
      </c>
      <c r="AC71" s="5">
        <f t="shared" si="130"/>
        <v>9.4356173441600792E-5</v>
      </c>
      <c r="AD71" s="5">
        <f t="shared" si="131"/>
        <v>1.4811221675324225E-3</v>
      </c>
      <c r="AE71" s="5">
        <f t="shared" si="132"/>
        <v>1.6469808590366109E-3</v>
      </c>
      <c r="AF71" s="5">
        <f t="shared" si="133"/>
        <v>9.1570635073004382E-4</v>
      </c>
      <c r="AG71" s="5">
        <f t="shared" si="134"/>
        <v>3.3941625820627054E-4</v>
      </c>
      <c r="AH71" s="5">
        <f t="shared" si="135"/>
        <v>1.0620218555153136E-2</v>
      </c>
      <c r="AI71" s="5">
        <f t="shared" si="136"/>
        <v>7.2168134817746348E-3</v>
      </c>
      <c r="AJ71" s="5">
        <f t="shared" si="137"/>
        <v>2.4520397843155843E-3</v>
      </c>
      <c r="AK71" s="5">
        <f t="shared" si="138"/>
        <v>5.554158696263389E-4</v>
      </c>
      <c r="AL71" s="5">
        <f t="shared" si="139"/>
        <v>2.8519375289328911E-6</v>
      </c>
      <c r="AM71" s="5">
        <f t="shared" si="140"/>
        <v>2.0129496151690321E-4</v>
      </c>
      <c r="AN71" s="5">
        <f t="shared" si="141"/>
        <v>2.2383632890403919E-4</v>
      </c>
      <c r="AO71" s="5">
        <f t="shared" si="142"/>
        <v>1.2445095932773757E-4</v>
      </c>
      <c r="AP71" s="5">
        <f t="shared" si="143"/>
        <v>4.6129066279299261E-5</v>
      </c>
      <c r="AQ71" s="5">
        <f t="shared" si="144"/>
        <v>1.2823670267154719E-5</v>
      </c>
      <c r="AR71" s="5">
        <f t="shared" si="145"/>
        <v>2.3618978991130075E-3</v>
      </c>
      <c r="AS71" s="5">
        <f t="shared" si="146"/>
        <v>1.6049930151977138E-3</v>
      </c>
      <c r="AT71" s="5">
        <f t="shared" si="147"/>
        <v>5.4532471107257563E-4</v>
      </c>
      <c r="AU71" s="5">
        <f t="shared" si="148"/>
        <v>1.2352246507845604E-4</v>
      </c>
      <c r="AV71" s="5">
        <f t="shared" si="149"/>
        <v>2.098446907308924E-5</v>
      </c>
      <c r="AW71" s="5">
        <f t="shared" si="150"/>
        <v>5.9861446117379985E-8</v>
      </c>
      <c r="AX71" s="5">
        <f t="shared" si="151"/>
        <v>2.2797838929338086E-5</v>
      </c>
      <c r="AY71" s="5">
        <f t="shared" si="152"/>
        <v>2.5350781432550259E-5</v>
      </c>
      <c r="AZ71" s="5">
        <f t="shared" si="153"/>
        <v>1.4094803486261722E-5</v>
      </c>
      <c r="BA71" s="5">
        <f t="shared" si="154"/>
        <v>5.2243882065965993E-6</v>
      </c>
      <c r="BB71" s="5">
        <f t="shared" si="155"/>
        <v>1.4523561197481124E-6</v>
      </c>
      <c r="BC71" s="5">
        <f t="shared" si="156"/>
        <v>3.2299870762382101E-7</v>
      </c>
      <c r="BD71" s="5">
        <f t="shared" si="157"/>
        <v>4.3773123695334287E-4</v>
      </c>
      <c r="BE71" s="5">
        <f t="shared" si="158"/>
        <v>2.9745383071292367E-4</v>
      </c>
      <c r="BF71" s="5">
        <f t="shared" si="159"/>
        <v>1.0106519016282071E-4</v>
      </c>
      <c r="BG71" s="5">
        <f t="shared" si="160"/>
        <v>2.2892455025521677E-5</v>
      </c>
      <c r="BH71" s="5">
        <f t="shared" si="161"/>
        <v>3.8890578663972246E-6</v>
      </c>
      <c r="BI71" s="5">
        <f t="shared" si="162"/>
        <v>5.2855042663879526E-7</v>
      </c>
      <c r="BJ71" s="8">
        <f t="shared" si="163"/>
        <v>0.22343793290437283</v>
      </c>
      <c r="BK71" s="8">
        <f t="shared" si="164"/>
        <v>0.31859308685793714</v>
      </c>
      <c r="BL71" s="8">
        <f t="shared" si="165"/>
        <v>0.41962516718143167</v>
      </c>
      <c r="BM71" s="8">
        <f t="shared" si="166"/>
        <v>0.2669421573554267</v>
      </c>
      <c r="BN71" s="8">
        <f t="shared" si="167"/>
        <v>0.73289158975738733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1.2186788154897501</v>
      </c>
      <c r="F72">
        <f>VLOOKUP(B72,home!$B$2:$E$405,3,FALSE)</f>
        <v>0.68</v>
      </c>
      <c r="G72">
        <f>VLOOKUP(C72,away!$B$2:$E$405,4,FALSE)</f>
        <v>1.08</v>
      </c>
      <c r="H72">
        <f>VLOOKUP(A72,away!$A$2:$E$405,3,FALSE)</f>
        <v>1.0296127559999999</v>
      </c>
      <c r="I72">
        <f>VLOOKUP(C72,away!$B$2:$E$405,3,FALSE)</f>
        <v>0.77</v>
      </c>
      <c r="J72">
        <f>VLOOKUP(B72,home!$B$2:$E$405,4,FALSE)</f>
        <v>0.76</v>
      </c>
      <c r="K72" s="3">
        <f t="shared" si="112"/>
        <v>0.89499772209567263</v>
      </c>
      <c r="L72" s="3">
        <f t="shared" si="113"/>
        <v>0.6025293848112</v>
      </c>
      <c r="M72" s="5">
        <f t="shared" si="114"/>
        <v>0.22368261998585387</v>
      </c>
      <c r="N72" s="5">
        <f t="shared" si="115"/>
        <v>0.20019543535973119</v>
      </c>
      <c r="O72" s="5">
        <f t="shared" si="116"/>
        <v>0.13477535141303396</v>
      </c>
      <c r="P72" s="5">
        <f t="shared" si="117"/>
        <v>0.1206236325093092</v>
      </c>
      <c r="Q72" s="5">
        <f t="shared" si="118"/>
        <v>8.9587229310455443E-2</v>
      </c>
      <c r="R72" s="5">
        <f t="shared" si="119"/>
        <v>4.0603054787304312E-2</v>
      </c>
      <c r="S72" s="5">
        <f t="shared" si="120"/>
        <v>1.6261948202168149E-2</v>
      </c>
      <c r="T72" s="5">
        <f t="shared" si="121"/>
        <v>5.3978938163368621E-2</v>
      </c>
      <c r="U72" s="5">
        <f t="shared" si="122"/>
        <v>3.6339641544763157E-2</v>
      </c>
      <c r="V72" s="5">
        <f t="shared" si="123"/>
        <v>9.7438418373904862E-4</v>
      </c>
      <c r="W72" s="5">
        <f t="shared" si="124"/>
        <v>2.6726788720573432E-2</v>
      </c>
      <c r="X72" s="5">
        <f t="shared" si="125"/>
        <v>1.6103675565786027E-2</v>
      </c>
      <c r="Y72" s="5">
        <f t="shared" si="126"/>
        <v>4.8514688659261037E-3</v>
      </c>
      <c r="Z72" s="5">
        <f t="shared" si="127"/>
        <v>8.1548445408166411E-3</v>
      </c>
      <c r="AA72" s="5">
        <f t="shared" si="128"/>
        <v>7.2985672880752257E-3</v>
      </c>
      <c r="AB72" s="5">
        <f t="shared" si="129"/>
        <v>3.2661005486946588E-3</v>
      </c>
      <c r="AC72" s="5">
        <f t="shared" si="130"/>
        <v>3.2840548728611334E-5</v>
      </c>
      <c r="AD72" s="5">
        <f t="shared" si="131"/>
        <v>5.9801037559613843E-3</v>
      </c>
      <c r="AE72" s="5">
        <f t="shared" si="132"/>
        <v>3.6031882371865592E-3</v>
      </c>
      <c r="AF72" s="5">
        <f t="shared" si="133"/>
        <v>1.0855133959554845E-3</v>
      </c>
      <c r="AG72" s="5">
        <f t="shared" si="134"/>
        <v>2.1801790622312495E-4</v>
      </c>
      <c r="AH72" s="5">
        <f t="shared" si="135"/>
        <v>1.2283833661023056E-3</v>
      </c>
      <c r="AI72" s="5">
        <f t="shared" si="136"/>
        <v>1.0994003145217784E-3</v>
      </c>
      <c r="AJ72" s="5">
        <f t="shared" si="137"/>
        <v>4.9198038858412878E-4</v>
      </c>
      <c r="AK72" s="5">
        <f t="shared" si="138"/>
        <v>1.4677377569951303E-4</v>
      </c>
      <c r="AL72" s="5">
        <f t="shared" si="139"/>
        <v>7.0838696032702046E-7</v>
      </c>
      <c r="AM72" s="5">
        <f t="shared" si="140"/>
        <v>1.0704358478962432E-3</v>
      </c>
      <c r="AN72" s="5">
        <f t="shared" si="141"/>
        <v>6.4496905291277866E-4</v>
      </c>
      <c r="AO72" s="5">
        <f t="shared" si="142"/>
        <v>1.9430640333689935E-4</v>
      </c>
      <c r="AP72" s="5">
        <f t="shared" si="143"/>
        <v>3.9025105889152969E-5</v>
      </c>
      <c r="AQ72" s="5">
        <f t="shared" si="144"/>
        <v>5.8784432608958179E-6</v>
      </c>
      <c r="AR72" s="5">
        <f t="shared" si="145"/>
        <v>1.4802741477798668E-4</v>
      </c>
      <c r="AS72" s="5">
        <f t="shared" si="146"/>
        <v>1.3248419903400942E-4</v>
      </c>
      <c r="AT72" s="5">
        <f t="shared" si="147"/>
        <v>5.9286528174554062E-5</v>
      </c>
      <c r="AU72" s="5">
        <f t="shared" si="148"/>
        <v>1.7687102555728933E-5</v>
      </c>
      <c r="AV72" s="5">
        <f t="shared" si="149"/>
        <v>3.9574791244624858E-6</v>
      </c>
      <c r="AW72" s="5">
        <f t="shared" si="150"/>
        <v>1.0611290872541364E-8</v>
      </c>
      <c r="AX72" s="5">
        <f t="shared" si="151"/>
        <v>1.5967294091944788E-4</v>
      </c>
      <c r="AY72" s="5">
        <f t="shared" si="152"/>
        <v>9.6207638863190007E-5</v>
      </c>
      <c r="AZ72" s="5">
        <f t="shared" si="153"/>
        <v>2.8983964729187981E-5</v>
      </c>
      <c r="BA72" s="5">
        <f t="shared" si="154"/>
        <v>5.8212301458890524E-6</v>
      </c>
      <c r="BB72" s="5">
        <f t="shared" si="155"/>
        <v>8.768655546617355E-7</v>
      </c>
      <c r="BC72" s="5">
        <f t="shared" si="156"/>
        <v>1.0566745264249347E-7</v>
      </c>
      <c r="BD72" s="5">
        <f t="shared" si="157"/>
        <v>1.486514452689544E-5</v>
      </c>
      <c r="BE72" s="5">
        <f t="shared" si="158"/>
        <v>1.3304270490194376E-5</v>
      </c>
      <c r="BF72" s="5">
        <f t="shared" si="159"/>
        <v>5.953645891434321E-6</v>
      </c>
      <c r="BG72" s="5">
        <f t="shared" si="160"/>
        <v>1.7761665036659925E-6</v>
      </c>
      <c r="BH72" s="5">
        <f t="shared" si="161"/>
        <v>3.974162437109246E-7</v>
      </c>
      <c r="BI72" s="5">
        <f t="shared" si="162"/>
        <v>7.1137326569019252E-8</v>
      </c>
      <c r="BJ72" s="8">
        <f t="shared" si="163"/>
        <v>0.40457664244212826</v>
      </c>
      <c r="BK72" s="8">
        <f t="shared" si="164"/>
        <v>0.36167234145562238</v>
      </c>
      <c r="BL72" s="8">
        <f t="shared" si="165"/>
        <v>0.22564706393142825</v>
      </c>
      <c r="BM72" s="8">
        <f t="shared" si="166"/>
        <v>0.1904873719767354</v>
      </c>
      <c r="BN72" s="8">
        <f t="shared" si="167"/>
        <v>0.80946732336568805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1.2186788154897501</v>
      </c>
      <c r="F73">
        <f>VLOOKUP(B73,home!$B$2:$E$405,3,FALSE)</f>
        <v>1.1399999999999999</v>
      </c>
      <c r="G73">
        <f>VLOOKUP(C73,away!$B$2:$E$405,4,FALSE)</f>
        <v>0.82</v>
      </c>
      <c r="H73">
        <f>VLOOKUP(A73,away!$A$2:$E$405,3,FALSE)</f>
        <v>1.0296127559999999</v>
      </c>
      <c r="I73">
        <f>VLOOKUP(C73,away!$B$2:$E$405,3,FALSE)</f>
        <v>1</v>
      </c>
      <c r="J73">
        <f>VLOOKUP(B73,home!$B$2:$E$405,4,FALSE)</f>
        <v>1.1299999999999999</v>
      </c>
      <c r="K73" s="3">
        <f t="shared" si="112"/>
        <v>1.1392209567198182</v>
      </c>
      <c r="L73" s="3">
        <f t="shared" si="113"/>
        <v>1.1634624142799999</v>
      </c>
      <c r="M73" s="5">
        <f t="shared" si="114"/>
        <v>9.9990172682335274E-2</v>
      </c>
      <c r="N73" s="5">
        <f t="shared" si="115"/>
        <v>0.1139109001857498</v>
      </c>
      <c r="O73" s="5">
        <f t="shared" si="116"/>
        <v>0.11633480771326389</v>
      </c>
      <c r="P73" s="5">
        <f t="shared" si="117"/>
        <v>0.13253105094292056</v>
      </c>
      <c r="Q73" s="5">
        <f t="shared" si="118"/>
        <v>6.4884842345212815E-2</v>
      </c>
      <c r="R73" s="5">
        <f t="shared" si="119"/>
        <v>6.7675588123436783E-2</v>
      </c>
      <c r="S73" s="5">
        <f t="shared" si="120"/>
        <v>4.391551437718947E-2</v>
      </c>
      <c r="T73" s="5">
        <f t="shared" si="121"/>
        <v>7.5491075325138463E-2</v>
      </c>
      <c r="U73" s="5">
        <f t="shared" si="122"/>
        <v>7.7097448248558006E-2</v>
      </c>
      <c r="V73" s="5">
        <f t="shared" si="123"/>
        <v>6.467490328717157E-3</v>
      </c>
      <c r="W73" s="5">
        <f t="shared" si="124"/>
        <v>2.4639390724375966E-2</v>
      </c>
      <c r="X73" s="5">
        <f t="shared" si="125"/>
        <v>2.8667005018570699E-2</v>
      </c>
      <c r="Y73" s="5">
        <f t="shared" si="126"/>
        <v>1.6676491434541571E-2</v>
      </c>
      <c r="Z73" s="5">
        <f t="shared" si="127"/>
        <v>2.6246001048637543E-2</v>
      </c>
      <c r="AA73" s="5">
        <f t="shared" si="128"/>
        <v>2.989999442469821E-2</v>
      </c>
      <c r="AB73" s="5">
        <f t="shared" si="129"/>
        <v>1.7031350127210965E-2</v>
      </c>
      <c r="AC73" s="5">
        <f t="shared" si="130"/>
        <v>5.3576720793800528E-4</v>
      </c>
      <c r="AD73" s="5">
        <f t="shared" si="131"/>
        <v>7.0174275685042529E-3</v>
      </c>
      <c r="AE73" s="5">
        <f t="shared" si="132"/>
        <v>8.1645132208869875E-3</v>
      </c>
      <c r="AF73" s="5">
        <f t="shared" si="133"/>
        <v>4.7495521316970766E-3</v>
      </c>
      <c r="AG73" s="5">
        <f t="shared" si="134"/>
        <v>1.8419751299643332E-3</v>
      </c>
      <c r="AH73" s="5">
        <f t="shared" si="135"/>
        <v>7.6340589363108162E-3</v>
      </c>
      <c r="AI73" s="5">
        <f t="shared" si="136"/>
        <v>8.6968799250794846E-3</v>
      </c>
      <c r="AJ73" s="5">
        <f t="shared" si="137"/>
        <v>4.9538339343632156E-3</v>
      </c>
      <c r="AK73" s="5">
        <f t="shared" si="138"/>
        <v>1.8811704780454545E-3</v>
      </c>
      <c r="AL73" s="5">
        <f t="shared" si="139"/>
        <v>2.8405107911698674E-5</v>
      </c>
      <c r="AM73" s="5">
        <f t="shared" si="140"/>
        <v>1.5988801096606874E-3</v>
      </c>
      <c r="AN73" s="5">
        <f t="shared" si="141"/>
        <v>1.8602369125300944E-3</v>
      </c>
      <c r="AO73" s="5">
        <f t="shared" si="142"/>
        <v>1.0821578646925184E-3</v>
      </c>
      <c r="AP73" s="5">
        <f t="shared" si="143"/>
        <v>4.1968333396241552E-4</v>
      </c>
      <c r="AQ73" s="5">
        <f t="shared" si="144"/>
        <v>1.2207144624124794E-4</v>
      </c>
      <c r="AR73" s="5">
        <f t="shared" si="145"/>
        <v>1.7763881281591958E-3</v>
      </c>
      <c r="AS73" s="5">
        <f t="shared" si="146"/>
        <v>2.0236985828672458E-3</v>
      </c>
      <c r="AT73" s="5">
        <f t="shared" si="147"/>
        <v>1.152719917843282E-3</v>
      </c>
      <c r="AU73" s="5">
        <f t="shared" si="148"/>
        <v>4.3773422921180465E-4</v>
      </c>
      <c r="AV73" s="5">
        <f t="shared" si="149"/>
        <v>1.2466900184792112E-4</v>
      </c>
      <c r="AW73" s="5">
        <f t="shared" si="150"/>
        <v>1.0458135542214013E-6</v>
      </c>
      <c r="AX73" s="5">
        <f t="shared" si="151"/>
        <v>3.0357962136798924E-4</v>
      </c>
      <c r="AY73" s="5">
        <f t="shared" si="152"/>
        <v>3.5320347920300899E-4</v>
      </c>
      <c r="AZ73" s="5">
        <f t="shared" si="153"/>
        <v>2.054694863228143E-4</v>
      </c>
      <c r="BA73" s="5">
        <f t="shared" si="154"/>
        <v>7.9685341539337631E-5</v>
      </c>
      <c r="BB73" s="5">
        <f t="shared" si="155"/>
        <v>2.3177724962521044E-5</v>
      </c>
      <c r="BC73" s="5">
        <f t="shared" si="156"/>
        <v>5.3932823684825039E-6</v>
      </c>
      <c r="BD73" s="5">
        <f t="shared" si="157"/>
        <v>3.4446013671440455E-4</v>
      </c>
      <c r="BE73" s="5">
        <f t="shared" si="158"/>
        <v>3.9241620649962326E-4</v>
      </c>
      <c r="BF73" s="5">
        <f t="shared" si="159"/>
        <v>2.235243831004313E-4</v>
      </c>
      <c r="BG73" s="5">
        <f t="shared" si="160"/>
        <v>8.4881220521960152E-5</v>
      </c>
      <c r="BH73" s="5">
        <f t="shared" si="161"/>
        <v>2.4174616312643335E-5</v>
      </c>
      <c r="BI73" s="5">
        <f t="shared" si="162"/>
        <v>5.5080459048048093E-6</v>
      </c>
      <c r="BJ73" s="8">
        <f t="shared" si="163"/>
        <v>0.35209671168749318</v>
      </c>
      <c r="BK73" s="8">
        <f t="shared" si="164"/>
        <v>0.28382160412621521</v>
      </c>
      <c r="BL73" s="8">
        <f t="shared" si="165"/>
        <v>0.3377953063799502</v>
      </c>
      <c r="BM73" s="8">
        <f t="shared" si="166"/>
        <v>0.40428010358372829</v>
      </c>
      <c r="BN73" s="8">
        <f t="shared" si="167"/>
        <v>0.59532736199291914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1.36551724137931</v>
      </c>
      <c r="F74">
        <f>VLOOKUP(B74,home!$B$2:$E$405,3,FALSE)</f>
        <v>1.52</v>
      </c>
      <c r="G74">
        <f>VLOOKUP(C74,away!$B$2:$E$405,4,FALSE)</f>
        <v>1.52</v>
      </c>
      <c r="H74">
        <f>VLOOKUP(A74,away!$A$2:$E$405,3,FALSE)</f>
        <v>1.3172413789999999</v>
      </c>
      <c r="I74">
        <f>VLOOKUP(C74,away!$B$2:$E$405,3,FALSE)</f>
        <v>0.78</v>
      </c>
      <c r="J74">
        <f>VLOOKUP(B74,home!$B$2:$E$405,4,FALSE)</f>
        <v>1.36</v>
      </c>
      <c r="K74" s="3">
        <f t="shared" si="112"/>
        <v>3.1548910344827581</v>
      </c>
      <c r="L74" s="3">
        <f t="shared" si="113"/>
        <v>1.3973296548432002</v>
      </c>
      <c r="M74" s="5">
        <f t="shared" si="114"/>
        <v>1.0543763942474162E-2</v>
      </c>
      <c r="N74" s="5">
        <f t="shared" si="115"/>
        <v>3.3264426331814319E-2</v>
      </c>
      <c r="O74" s="5">
        <f t="shared" si="116"/>
        <v>1.4733114030485599E-2</v>
      </c>
      <c r="P74" s="5">
        <f t="shared" si="117"/>
        <v>4.6481369364791157E-2</v>
      </c>
      <c r="Q74" s="5">
        <f t="shared" si="118"/>
        <v>5.2472820200726591E-2</v>
      </c>
      <c r="R74" s="5">
        <f t="shared" si="119"/>
        <v>1.0293508571491979E-2</v>
      </c>
      <c r="S74" s="5">
        <f t="shared" si="120"/>
        <v>5.1227382124015175E-2</v>
      </c>
      <c r="T74" s="5">
        <f t="shared" si="121"/>
        <v>7.3321827739730588E-2</v>
      </c>
      <c r="U74" s="5">
        <f t="shared" si="122"/>
        <v>3.2474897905571468E-2</v>
      </c>
      <c r="V74" s="5">
        <f t="shared" si="123"/>
        <v>2.5092439928250176E-2</v>
      </c>
      <c r="W74" s="5">
        <f t="shared" si="124"/>
        <v>5.5182010001766021E-2</v>
      </c>
      <c r="X74" s="5">
        <f t="shared" si="125"/>
        <v>7.7107458989321739E-2</v>
      </c>
      <c r="Y74" s="5">
        <f t="shared" si="126"/>
        <v>5.3872269527692584E-2</v>
      </c>
      <c r="Z74" s="5">
        <f t="shared" si="127"/>
        <v>4.7944749264428026E-3</v>
      </c>
      <c r="AA74" s="5">
        <f t="shared" si="128"/>
        <v>1.5126045960486782E-2</v>
      </c>
      <c r="AB74" s="5">
        <f t="shared" si="129"/>
        <v>2.3860513393956947E-2</v>
      </c>
      <c r="AC74" s="5">
        <f t="shared" si="130"/>
        <v>6.9136302683998081E-3</v>
      </c>
      <c r="AD74" s="5">
        <f t="shared" si="131"/>
        <v>4.3523307154827377E-2</v>
      </c>
      <c r="AE74" s="5">
        <f t="shared" si="132"/>
        <v>6.0816407764289523E-2</v>
      </c>
      <c r="AF74" s="5">
        <f t="shared" si="133"/>
        <v>4.2490285035039009E-2</v>
      </c>
      <c r="AG74" s="5">
        <f t="shared" si="134"/>
        <v>1.9790978440733416E-2</v>
      </c>
      <c r="AH74" s="5">
        <f t="shared" si="135"/>
        <v>1.6748654985301742E-3</v>
      </c>
      <c r="AI74" s="5">
        <f t="shared" si="136"/>
        <v>5.2840181452773419E-3</v>
      </c>
      <c r="AJ74" s="5">
        <f t="shared" si="137"/>
        <v>8.3352507362898509E-3</v>
      </c>
      <c r="AK74" s="5">
        <f t="shared" si="138"/>
        <v>8.7656026060288859E-3</v>
      </c>
      <c r="AL74" s="5">
        <f t="shared" si="139"/>
        <v>1.2191282123172552E-3</v>
      </c>
      <c r="AM74" s="5">
        <f t="shared" si="140"/>
        <v>2.7462258306760832E-2</v>
      </c>
      <c r="AN74" s="5">
        <f t="shared" si="141"/>
        <v>3.8373827921000921E-2</v>
      </c>
      <c r="AO74" s="5">
        <f t="shared" si="142"/>
        <v>2.6810443861932293E-2</v>
      </c>
      <c r="AP74" s="5">
        <f t="shared" si="143"/>
        <v>1.2487676089262281E-2</v>
      </c>
      <c r="AQ74" s="5">
        <f t="shared" si="144"/>
        <v>4.362350029900635E-3</v>
      </c>
      <c r="AR74" s="5">
        <f t="shared" si="145"/>
        <v>4.6806784579399036E-4</v>
      </c>
      <c r="AS74" s="5">
        <f t="shared" si="146"/>
        <v>1.4767030502251186E-3</v>
      </c>
      <c r="AT74" s="5">
        <f t="shared" si="147"/>
        <v>2.3294186068742845E-3</v>
      </c>
      <c r="AU74" s="5">
        <f t="shared" si="148"/>
        <v>2.4496872927949991E-3</v>
      </c>
      <c r="AV74" s="5">
        <f t="shared" si="149"/>
        <v>1.9321241193313203E-3</v>
      </c>
      <c r="AW74" s="5">
        <f t="shared" si="150"/>
        <v>1.4928979465683506E-4</v>
      </c>
      <c r="AX74" s="5">
        <f t="shared" si="151"/>
        <v>1.4440072086441573E-2</v>
      </c>
      <c r="AY74" s="5">
        <f t="shared" si="152"/>
        <v>2.0177540944458328E-2</v>
      </c>
      <c r="AZ74" s="5">
        <f t="shared" si="153"/>
        <v>1.4097338161752251E-2</v>
      </c>
      <c r="BA74" s="5">
        <f t="shared" si="154"/>
        <v>6.5662095559230488E-3</v>
      </c>
      <c r="BB74" s="5">
        <f t="shared" si="155"/>
        <v>2.2937898331015184E-3</v>
      </c>
      <c r="BC74" s="5">
        <f t="shared" si="156"/>
        <v>6.4103611115411705E-4</v>
      </c>
      <c r="BD74" s="5">
        <f t="shared" si="157"/>
        <v>1.0900751356775288E-4</v>
      </c>
      <c r="BE74" s="5">
        <f t="shared" si="158"/>
        <v>3.4390682724616122E-4</v>
      </c>
      <c r="BF74" s="5">
        <f t="shared" si="159"/>
        <v>5.4249428298816244E-4</v>
      </c>
      <c r="BG74" s="5">
        <f t="shared" si="160"/>
        <v>5.7050344988583527E-4</v>
      </c>
      <c r="BH74" s="5">
        <f t="shared" si="161"/>
        <v>4.4996905479657628E-4</v>
      </c>
      <c r="BI74" s="5">
        <f t="shared" si="162"/>
        <v>2.8392066735447984E-4</v>
      </c>
      <c r="BJ74" s="8">
        <f t="shared" si="163"/>
        <v>0.679554334087629</v>
      </c>
      <c r="BK74" s="8">
        <f t="shared" si="164"/>
        <v>0.16165525478470608</v>
      </c>
      <c r="BL74" s="8">
        <f t="shared" si="165"/>
        <v>0.13150361955897774</v>
      </c>
      <c r="BM74" s="8">
        <f t="shared" si="166"/>
        <v>0.78969042976617021</v>
      </c>
      <c r="BN74" s="8">
        <f t="shared" si="167"/>
        <v>0.1677890024417838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1.36551724137931</v>
      </c>
      <c r="F75">
        <f>VLOOKUP(B75,home!$B$2:$E$405,3,FALSE)</f>
        <v>1.52</v>
      </c>
      <c r="G75">
        <f>VLOOKUP(C75,away!$B$2:$E$405,4,FALSE)</f>
        <v>0.68</v>
      </c>
      <c r="H75">
        <f>VLOOKUP(A75,away!$A$2:$E$405,3,FALSE)</f>
        <v>1.3172413789999999</v>
      </c>
      <c r="I75">
        <f>VLOOKUP(C75,away!$B$2:$E$405,3,FALSE)</f>
        <v>0.89</v>
      </c>
      <c r="J75">
        <f>VLOOKUP(B75,home!$B$2:$E$405,4,FALSE)</f>
        <v>0.65</v>
      </c>
      <c r="K75" s="3">
        <f t="shared" si="112"/>
        <v>1.4113986206896549</v>
      </c>
      <c r="L75" s="3">
        <f t="shared" si="113"/>
        <v>0.76202413775149991</v>
      </c>
      <c r="M75" s="5">
        <f t="shared" si="114"/>
        <v>0.11378748255746711</v>
      </c>
      <c r="N75" s="5">
        <f t="shared" si="115"/>
        <v>0.16059949593335726</v>
      </c>
      <c r="O75" s="5">
        <f t="shared" si="116"/>
        <v>8.6708808282767724E-2</v>
      </c>
      <c r="P75" s="5">
        <f t="shared" si="117"/>
        <v>0.12238069241194209</v>
      </c>
      <c r="Q75" s="5">
        <f t="shared" si="118"/>
        <v>0.11333495352189717</v>
      </c>
      <c r="R75" s="5">
        <f t="shared" si="119"/>
        <v>3.3037102433568083E-2</v>
      </c>
      <c r="S75" s="5">
        <f t="shared" si="120"/>
        <v>3.290571497542006E-2</v>
      </c>
      <c r="T75" s="5">
        <f t="shared" si="121"/>
        <v>8.6363970234630008E-2</v>
      </c>
      <c r="U75" s="5">
        <f t="shared" si="122"/>
        <v>4.6628520806320843E-2</v>
      </c>
      <c r="V75" s="5">
        <f t="shared" si="123"/>
        <v>3.9323053941252234E-3</v>
      </c>
      <c r="W75" s="5">
        <f t="shared" si="124"/>
        <v>5.3320265692243941E-2</v>
      </c>
      <c r="X75" s="5">
        <f t="shared" si="125"/>
        <v>4.0631329488813074E-2</v>
      </c>
      <c r="Y75" s="5">
        <f t="shared" si="126"/>
        <v>1.5481026909704935E-2</v>
      </c>
      <c r="Z75" s="5">
        <f t="shared" si="127"/>
        <v>8.3916898319158998E-3</v>
      </c>
      <c r="AA75" s="5">
        <f t="shared" si="128"/>
        <v>1.1844019454021505E-2</v>
      </c>
      <c r="AB75" s="5">
        <f t="shared" si="129"/>
        <v>8.3583163604136965E-3</v>
      </c>
      <c r="AC75" s="5">
        <f t="shared" si="130"/>
        <v>2.6432952360621887E-4</v>
      </c>
      <c r="AD75" s="5">
        <f t="shared" si="131"/>
        <v>1.881403736320976E-2</v>
      </c>
      <c r="AE75" s="5">
        <f t="shared" si="132"/>
        <v>1.433675059932442E-2</v>
      </c>
      <c r="AF75" s="5">
        <f t="shared" si="133"/>
        <v>5.4624750068042443E-3</v>
      </c>
      <c r="AG75" s="5">
        <f t="shared" si="134"/>
        <v>1.3875126023497077E-3</v>
      </c>
      <c r="AH75" s="5">
        <f t="shared" si="135"/>
        <v>1.5986675521109355E-3</v>
      </c>
      <c r="AI75" s="5">
        <f t="shared" si="136"/>
        <v>2.2563571779906817E-3</v>
      </c>
      <c r="AJ75" s="5">
        <f t="shared" si="137"/>
        <v>1.5923097043996255E-3</v>
      </c>
      <c r="AK75" s="5">
        <f t="shared" si="138"/>
        <v>7.4912790683346123E-4</v>
      </c>
      <c r="AL75" s="5">
        <f t="shared" si="139"/>
        <v>1.1371665633787252E-5</v>
      </c>
      <c r="AM75" s="5">
        <f t="shared" si="140"/>
        <v>5.3108212768075789E-3</v>
      </c>
      <c r="AN75" s="5">
        <f t="shared" si="141"/>
        <v>4.0469740042116155E-3</v>
      </c>
      <c r="AO75" s="5">
        <f t="shared" si="142"/>
        <v>1.5419459380310453E-3</v>
      </c>
      <c r="AP75" s="5">
        <f t="shared" si="143"/>
        <v>3.9166667462917835E-4</v>
      </c>
      <c r="AQ75" s="5">
        <f t="shared" si="144"/>
        <v>7.4614865005074216E-5</v>
      </c>
      <c r="AR75" s="5">
        <f t="shared" si="145"/>
        <v>2.4364465258972737E-4</v>
      </c>
      <c r="AS75" s="5">
        <f t="shared" si="146"/>
        <v>3.4387972660355142E-4</v>
      </c>
      <c r="AT75" s="5">
        <f t="shared" si="147"/>
        <v>2.4267568590569409E-4</v>
      </c>
      <c r="AU75" s="5">
        <f t="shared" si="148"/>
        <v>1.1417070945407088E-4</v>
      </c>
      <c r="AV75" s="5">
        <f t="shared" si="149"/>
        <v>4.0285095461658745E-5</v>
      </c>
      <c r="AW75" s="5">
        <f t="shared" si="150"/>
        <v>3.3973477058113324E-7</v>
      </c>
      <c r="AX75" s="5">
        <f t="shared" si="151"/>
        <v>1.2492809708025804E-3</v>
      </c>
      <c r="AY75" s="5">
        <f t="shared" si="152"/>
        <v>9.5198225458519308E-4</v>
      </c>
      <c r="AZ75" s="5">
        <f t="shared" si="153"/>
        <v>3.6271672835250522E-4</v>
      </c>
      <c r="BA75" s="5">
        <f t="shared" si="154"/>
        <v>9.2132967390287618E-5</v>
      </c>
      <c r="BB75" s="5">
        <f t="shared" si="155"/>
        <v>1.7551886258517741E-5</v>
      </c>
      <c r="BC75" s="5">
        <f t="shared" si="156"/>
        <v>2.6749921984118771E-6</v>
      </c>
      <c r="BD75" s="5">
        <f t="shared" si="157"/>
        <v>3.0943851051241793E-5</v>
      </c>
      <c r="BE75" s="5">
        <f t="shared" si="158"/>
        <v>4.3674108692548799E-5</v>
      </c>
      <c r="BF75" s="5">
        <f t="shared" si="159"/>
        <v>3.0820788384256729E-5</v>
      </c>
      <c r="BG75" s="5">
        <f t="shared" si="160"/>
        <v>1.4500139404702563E-5</v>
      </c>
      <c r="BH75" s="5">
        <f t="shared" si="161"/>
        <v>5.1163691889012281E-6</v>
      </c>
      <c r="BI75" s="5">
        <f t="shared" si="162"/>
        <v>1.4442472832308488E-6</v>
      </c>
      <c r="BJ75" s="8">
        <f t="shared" si="163"/>
        <v>0.52377417991060637</v>
      </c>
      <c r="BK75" s="8">
        <f t="shared" si="164"/>
        <v>0.27423387878277972</v>
      </c>
      <c r="BL75" s="8">
        <f t="shared" si="165"/>
        <v>0.19388438505244618</v>
      </c>
      <c r="BM75" s="8">
        <f t="shared" si="166"/>
        <v>0.36948395591693423</v>
      </c>
      <c r="BN75" s="8">
        <f t="shared" si="167"/>
        <v>0.62984853514099948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1.36551724137931</v>
      </c>
      <c r="F76">
        <f>VLOOKUP(B76,home!$B$2:$E$405,3,FALSE)</f>
        <v>0.84</v>
      </c>
      <c r="G76">
        <f>VLOOKUP(C76,away!$B$2:$E$405,4,FALSE)</f>
        <v>1.1200000000000001</v>
      </c>
      <c r="H76">
        <f>VLOOKUP(A76,away!$A$2:$E$405,3,FALSE)</f>
        <v>1.3172413789999999</v>
      </c>
      <c r="I76">
        <f>VLOOKUP(C76,away!$B$2:$E$405,3,FALSE)</f>
        <v>0.88</v>
      </c>
      <c r="J76">
        <f>VLOOKUP(B76,home!$B$2:$E$405,4,FALSE)</f>
        <v>0.76</v>
      </c>
      <c r="K76" s="3">
        <f t="shared" si="112"/>
        <v>1.2846786206896548</v>
      </c>
      <c r="L76" s="3">
        <f t="shared" si="113"/>
        <v>0.88097103427519996</v>
      </c>
      <c r="M76" s="5">
        <f t="shared" si="114"/>
        <v>0.11467541094250312</v>
      </c>
      <c r="N76" s="5">
        <f t="shared" si="115"/>
        <v>0.14732104875663427</v>
      </c>
      <c r="O76" s="5">
        <f t="shared" si="116"/>
        <v>0.10102571538395055</v>
      </c>
      <c r="P76" s="5">
        <f t="shared" si="117"/>
        <v>0.12978557669363922</v>
      </c>
      <c r="Q76" s="5">
        <f t="shared" si="118"/>
        <v>9.4630100857613142E-2</v>
      </c>
      <c r="R76" s="5">
        <f t="shared" si="119"/>
        <v>4.4500364485095444E-2</v>
      </c>
      <c r="S76" s="5">
        <f t="shared" si="120"/>
        <v>3.6721682048617296E-2</v>
      </c>
      <c r="T76" s="5">
        <f t="shared" si="121"/>
        <v>8.3366377826097932E-2</v>
      </c>
      <c r="U76" s="5">
        <f t="shared" si="122"/>
        <v>5.7168666866899316E-2</v>
      </c>
      <c r="V76" s="5">
        <f t="shared" si="123"/>
        <v>4.6178113053274485E-3</v>
      </c>
      <c r="W76" s="5">
        <f t="shared" si="124"/>
        <v>4.0523089148493806E-2</v>
      </c>
      <c r="X76" s="5">
        <f t="shared" si="125"/>
        <v>3.5699667759174721E-2</v>
      </c>
      <c r="Y76" s="5">
        <f t="shared" si="126"/>
        <v>1.572518661454058E-2</v>
      </c>
      <c r="Z76" s="5">
        <f t="shared" si="127"/>
        <v>1.3067844042019305E-2</v>
      </c>
      <c r="AA76" s="5">
        <f t="shared" si="128"/>
        <v>1.6787979859288885E-2</v>
      </c>
      <c r="AB76" s="5">
        <f t="shared" si="129"/>
        <v>1.0783579404898476E-2</v>
      </c>
      <c r="AC76" s="5">
        <f t="shared" si="130"/>
        <v>3.2664222565159581E-4</v>
      </c>
      <c r="AD76" s="5">
        <f t="shared" si="131"/>
        <v>1.3014786568342727E-2</v>
      </c>
      <c r="AE76" s="5">
        <f t="shared" si="132"/>
        <v>1.1465649983983871E-2</v>
      </c>
      <c r="AF76" s="5">
        <f t="shared" si="133"/>
        <v>5.0504527625138502E-3</v>
      </c>
      <c r="AG76" s="5">
        <f t="shared" si="134"/>
        <v>1.4831008645832895E-3</v>
      </c>
      <c r="AH76" s="5">
        <f t="shared" si="135"/>
        <v>2.8780980203611884E-3</v>
      </c>
      <c r="AI76" s="5">
        <f t="shared" si="136"/>
        <v>3.6974309950072374E-3</v>
      </c>
      <c r="AJ76" s="5">
        <f t="shared" si="137"/>
        <v>2.3750052753805377E-3</v>
      </c>
      <c r="AK76" s="5">
        <f t="shared" si="138"/>
        <v>1.0170395004355081E-3</v>
      </c>
      <c r="AL76" s="5">
        <f t="shared" si="139"/>
        <v>1.4787285009143525E-5</v>
      </c>
      <c r="AM76" s="5">
        <f t="shared" si="140"/>
        <v>3.3439636114377573E-3</v>
      </c>
      <c r="AN76" s="5">
        <f t="shared" si="141"/>
        <v>2.9459350813469533E-3</v>
      </c>
      <c r="AO76" s="5">
        <f t="shared" si="142"/>
        <v>1.2976417377609105E-3</v>
      </c>
      <c r="AP76" s="5">
        <f t="shared" si="143"/>
        <v>3.8106159461129908E-4</v>
      </c>
      <c r="AQ76" s="5">
        <f t="shared" si="144"/>
        <v>8.3926056781818243E-5</v>
      </c>
      <c r="AR76" s="5">
        <f t="shared" si="145"/>
        <v>5.0710419794860063E-4</v>
      </c>
      <c r="AS76" s="5">
        <f t="shared" si="146"/>
        <v>6.5146592156654188E-4</v>
      </c>
      <c r="AT76" s="5">
        <f t="shared" si="147"/>
        <v>4.1846217077220994E-4</v>
      </c>
      <c r="AU76" s="5">
        <f t="shared" si="148"/>
        <v>1.7919646811948055E-4</v>
      </c>
      <c r="AV76" s="5">
        <f t="shared" si="149"/>
        <v>5.7552467874047957E-5</v>
      </c>
      <c r="AW76" s="5">
        <f t="shared" si="150"/>
        <v>4.6488129138472542E-7</v>
      </c>
      <c r="AX76" s="5">
        <f t="shared" si="151"/>
        <v>7.1598642666304208E-4</v>
      </c>
      <c r="AY76" s="5">
        <f t="shared" si="152"/>
        <v>6.3076330282434471E-4</v>
      </c>
      <c r="AZ76" s="5">
        <f t="shared" si="153"/>
        <v>2.7784209963600207E-4</v>
      </c>
      <c r="BA76" s="5">
        <f t="shared" si="154"/>
        <v>8.1590280627173974E-5</v>
      </c>
      <c r="BB76" s="5">
        <f t="shared" si="155"/>
        <v>1.796966847773131E-5</v>
      </c>
      <c r="BC76" s="5">
        <f t="shared" si="156"/>
        <v>3.1661514848818837E-6</v>
      </c>
      <c r="BD76" s="5">
        <f t="shared" si="157"/>
        <v>7.4457351625345711E-5</v>
      </c>
      <c r="BE76" s="5">
        <f t="shared" si="158"/>
        <v>9.5653767786253751E-5</v>
      </c>
      <c r="BF76" s="5">
        <f t="shared" si="159"/>
        <v>6.1442175231706504E-5</v>
      </c>
      <c r="BG76" s="5">
        <f t="shared" si="160"/>
        <v>2.6311149642946939E-5</v>
      </c>
      <c r="BH76" s="5">
        <f t="shared" si="161"/>
        <v>8.4503428580150387E-6</v>
      </c>
      <c r="BI76" s="5">
        <f t="shared" si="162"/>
        <v>2.171194961437888E-6</v>
      </c>
      <c r="BJ76" s="8">
        <f t="shared" si="163"/>
        <v>0.45805930715363008</v>
      </c>
      <c r="BK76" s="8">
        <f t="shared" si="164"/>
        <v>0.28677267380357219</v>
      </c>
      <c r="BL76" s="8">
        <f t="shared" si="165"/>
        <v>0.24231614699970372</v>
      </c>
      <c r="BM76" s="8">
        <f t="shared" si="166"/>
        <v>0.36764745645795666</v>
      </c>
      <c r="BN76" s="8">
        <f t="shared" si="167"/>
        <v>0.63193821711943565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1.36551724137931</v>
      </c>
      <c r="F77">
        <f>VLOOKUP(B77,home!$B$2:$E$405,3,FALSE)</f>
        <v>0.84</v>
      </c>
      <c r="G77">
        <f>VLOOKUP(C77,away!$B$2:$E$405,4,FALSE)</f>
        <v>1.36</v>
      </c>
      <c r="H77">
        <f>VLOOKUP(A77,away!$A$2:$E$405,3,FALSE)</f>
        <v>1.3172413789999999</v>
      </c>
      <c r="I77">
        <f>VLOOKUP(C77,away!$B$2:$E$405,3,FALSE)</f>
        <v>0.57999999999999996</v>
      </c>
      <c r="J77">
        <f>VLOOKUP(B77,home!$B$2:$E$405,4,FALSE)</f>
        <v>1.36</v>
      </c>
      <c r="K77" s="3">
        <f t="shared" si="112"/>
        <v>1.5599668965517237</v>
      </c>
      <c r="L77" s="3">
        <f t="shared" si="113"/>
        <v>1.0390399997552</v>
      </c>
      <c r="M77" s="5">
        <f t="shared" si="114"/>
        <v>7.4347376217626021E-2</v>
      </c>
      <c r="N77" s="5">
        <f t="shared" si="115"/>
        <v>0.11597944574497349</v>
      </c>
      <c r="O77" s="5">
        <f t="shared" si="116"/>
        <v>7.7249897766961909E-2</v>
      </c>
      <c r="P77" s="5">
        <f t="shared" si="117"/>
        <v>0.12050728327846548</v>
      </c>
      <c r="Q77" s="5">
        <f t="shared" si="118"/>
        <v>9.0462048021287669E-2</v>
      </c>
      <c r="R77" s="5">
        <f t="shared" si="119"/>
        <v>4.013286687843666E-2</v>
      </c>
      <c r="S77" s="5">
        <f t="shared" si="120"/>
        <v>4.8831599923069992E-2</v>
      </c>
      <c r="T77" s="5">
        <f t="shared" si="121"/>
        <v>9.399368635389363E-2</v>
      </c>
      <c r="U77" s="5">
        <f t="shared" si="122"/>
        <v>6.26059437940783E-2</v>
      </c>
      <c r="V77" s="5">
        <f t="shared" si="123"/>
        <v>8.794397543357195E-3</v>
      </c>
      <c r="W77" s="5">
        <f t="shared" si="124"/>
        <v>4.7039266769160391E-2</v>
      </c>
      <c r="X77" s="5">
        <f t="shared" si="125"/>
        <v>4.8875679732313194E-2</v>
      </c>
      <c r="Y77" s="5">
        <f t="shared" si="126"/>
        <v>2.5391893128548969E-2</v>
      </c>
      <c r="Z77" s="5">
        <f t="shared" si="127"/>
        <v>1.3899884663848769E-2</v>
      </c>
      <c r="AA77" s="5">
        <f t="shared" si="128"/>
        <v>2.1683359941491061E-2</v>
      </c>
      <c r="AB77" s="5">
        <f t="shared" si="129"/>
        <v>1.6912661857370892E-2</v>
      </c>
      <c r="AC77" s="5">
        <f t="shared" si="130"/>
        <v>8.9090984942648093E-4</v>
      </c>
      <c r="AD77" s="5">
        <f t="shared" si="131"/>
        <v>1.8344924749488931E-2</v>
      </c>
      <c r="AE77" s="5">
        <f t="shared" si="132"/>
        <v>1.9061110607218143E-2</v>
      </c>
      <c r="AF77" s="5">
        <f t="shared" si="133"/>
        <v>9.9026281803288891E-3</v>
      </c>
      <c r="AG77" s="5">
        <f t="shared" si="134"/>
        <v>3.4297422606882557E-3</v>
      </c>
      <c r="AH77" s="5">
        <f t="shared" si="135"/>
        <v>3.6106340394306828E-3</v>
      </c>
      <c r="AI77" s="5">
        <f t="shared" si="136"/>
        <v>5.6324695770746955E-3</v>
      </c>
      <c r="AJ77" s="5">
        <f t="shared" si="137"/>
        <v>4.3932330430356071E-3</v>
      </c>
      <c r="AK77" s="5">
        <f t="shared" si="138"/>
        <v>2.2844327053242477E-3</v>
      </c>
      <c r="AL77" s="5">
        <f t="shared" si="139"/>
        <v>5.7761890768626332E-5</v>
      </c>
      <c r="AM77" s="5">
        <f t="shared" si="140"/>
        <v>5.7234950657870324E-3</v>
      </c>
      <c r="AN77" s="5">
        <f t="shared" si="141"/>
        <v>5.9469403117542461E-3</v>
      </c>
      <c r="AO77" s="5">
        <f t="shared" si="142"/>
        <v>3.0895544300346607E-3</v>
      </c>
      <c r="AP77" s="5">
        <f t="shared" si="143"/>
        <v>1.0700568780756304E-3</v>
      </c>
      <c r="AQ77" s="5">
        <f t="shared" si="144"/>
        <v>2.7795797458343821E-4</v>
      </c>
      <c r="AR77" s="5">
        <f t="shared" si="145"/>
        <v>7.5031863828923498E-4</v>
      </c>
      <c r="AS77" s="5">
        <f t="shared" si="146"/>
        <v>1.170472237596973E-3</v>
      </c>
      <c r="AT77" s="5">
        <f t="shared" si="147"/>
        <v>9.129489719920511E-4</v>
      </c>
      <c r="AU77" s="5">
        <f t="shared" si="148"/>
        <v>4.7472339151617563E-4</v>
      </c>
      <c r="AV77" s="5">
        <f t="shared" si="149"/>
        <v>1.8513819394599926E-4</v>
      </c>
      <c r="AW77" s="5">
        <f t="shared" si="150"/>
        <v>2.6006777940695923E-6</v>
      </c>
      <c r="AX77" s="5">
        <f t="shared" si="151"/>
        <v>1.4880771392008182E-3</v>
      </c>
      <c r="AY77" s="5">
        <f t="shared" si="152"/>
        <v>1.5461716703509367E-3</v>
      </c>
      <c r="AZ77" s="5">
        <f t="shared" si="153"/>
        <v>8.0326710599146721E-4</v>
      </c>
      <c r="BA77" s="5">
        <f t="shared" si="154"/>
        <v>2.7820888453757811E-4</v>
      </c>
      <c r="BB77" s="5">
        <f t="shared" si="155"/>
        <v>7.2267539830454892E-5</v>
      </c>
      <c r="BC77" s="5">
        <f t="shared" si="156"/>
        <v>1.5017772913548959E-5</v>
      </c>
      <c r="BD77" s="5">
        <f t="shared" si="157"/>
        <v>1.2993517962406142E-4</v>
      </c>
      <c r="BE77" s="5">
        <f t="shared" si="158"/>
        <v>2.0269457891103782E-4</v>
      </c>
      <c r="BF77" s="5">
        <f t="shared" si="159"/>
        <v>1.5809841660585508E-4</v>
      </c>
      <c r="BG77" s="5">
        <f t="shared" si="160"/>
        <v>8.2209432100792442E-5</v>
      </c>
      <c r="BH77" s="5">
        <f t="shared" si="161"/>
        <v>3.2060998165388195E-5</v>
      </c>
      <c r="BI77" s="5">
        <f t="shared" si="162"/>
        <v>1.0002819161682229E-5</v>
      </c>
      <c r="BJ77" s="8">
        <f t="shared" si="163"/>
        <v>0.49279144032096145</v>
      </c>
      <c r="BK77" s="8">
        <f t="shared" si="164"/>
        <v>0.25497550037306466</v>
      </c>
      <c r="BL77" s="8">
        <f t="shared" si="165"/>
        <v>0.23861410246111328</v>
      </c>
      <c r="BM77" s="8">
        <f t="shared" si="166"/>
        <v>0.48005843891868016</v>
      </c>
      <c r="BN77" s="8">
        <f t="shared" si="167"/>
        <v>0.51867891790775122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1.36551724137931</v>
      </c>
      <c r="F78">
        <f>VLOOKUP(B78,home!$B$2:$E$405,3,FALSE)</f>
        <v>0.73</v>
      </c>
      <c r="G78">
        <f>VLOOKUP(C78,away!$B$2:$E$405,4,FALSE)</f>
        <v>1.03</v>
      </c>
      <c r="H78">
        <f>VLOOKUP(A78,away!$A$2:$E$405,3,FALSE)</f>
        <v>1.3172413789999999</v>
      </c>
      <c r="I78">
        <f>VLOOKUP(C78,away!$B$2:$E$405,3,FALSE)</f>
        <v>1.1200000000000001</v>
      </c>
      <c r="J78">
        <f>VLOOKUP(B78,home!$B$2:$E$405,4,FALSE)</f>
        <v>1.1399999999999999</v>
      </c>
      <c r="K78" s="3">
        <f t="shared" si="112"/>
        <v>1.0267324137931031</v>
      </c>
      <c r="L78" s="3">
        <f t="shared" si="113"/>
        <v>1.6818537927071999</v>
      </c>
      <c r="M78" s="5">
        <f t="shared" si="114"/>
        <v>6.6630942548475874E-2</v>
      </c>
      <c r="N78" s="5">
        <f t="shared" si="115"/>
        <v>6.8412148476106202E-2</v>
      </c>
      <c r="O78" s="5">
        <f t="shared" si="116"/>
        <v>0.11206350343680968</v>
      </c>
      <c r="P78" s="5">
        <f t="shared" si="117"/>
        <v>0.11505923138178729</v>
      </c>
      <c r="Q78" s="5">
        <f t="shared" si="118"/>
        <v>3.5120485168822338E-2</v>
      </c>
      <c r="R78" s="5">
        <f t="shared" si="119"/>
        <v>9.4237214139627365E-2</v>
      </c>
      <c r="S78" s="5">
        <f t="shared" si="120"/>
        <v>4.967146726363731E-2</v>
      </c>
      <c r="T78" s="5">
        <f t="shared" si="121"/>
        <v>5.906752118290081E-2</v>
      </c>
      <c r="U78" s="5">
        <f t="shared" si="122"/>
        <v>9.6756402342717138E-2</v>
      </c>
      <c r="V78" s="5">
        <f t="shared" si="123"/>
        <v>9.530375038597088E-3</v>
      </c>
      <c r="W78" s="5">
        <f t="shared" si="124"/>
        <v>1.2019780170323281E-2</v>
      </c>
      <c r="X78" s="5">
        <f t="shared" si="125"/>
        <v>2.0215512866965001E-2</v>
      </c>
      <c r="Y78" s="5">
        <f t="shared" si="126"/>
        <v>1.6999768493413146E-2</v>
      </c>
      <c r="Z78" s="5">
        <f t="shared" si="127"/>
        <v>5.2831072004964279E-2</v>
      </c>
      <c r="AA78" s="5">
        <f t="shared" si="128"/>
        <v>5.4243374082934212E-2</v>
      </c>
      <c r="AB78" s="5">
        <f t="shared" si="129"/>
        <v>2.7846715202226643E-2</v>
      </c>
      <c r="AC78" s="5">
        <f t="shared" si="130"/>
        <v>1.0285739485106501E-3</v>
      </c>
      <c r="AD78" s="5">
        <f t="shared" si="131"/>
        <v>3.0852744768846245E-3</v>
      </c>
      <c r="AE78" s="5">
        <f t="shared" si="132"/>
        <v>5.1889805804911275E-3</v>
      </c>
      <c r="AF78" s="5">
        <f t="shared" si="133"/>
        <v>4.3635533347915062E-3</v>
      </c>
      <c r="AG78" s="5">
        <f t="shared" si="134"/>
        <v>2.4462862419330814E-3</v>
      </c>
      <c r="AH78" s="5">
        <f t="shared" si="135"/>
        <v>2.2213534706084111E-2</v>
      </c>
      <c r="AI78" s="5">
        <f t="shared" si="136"/>
        <v>2.2807356107654608E-2</v>
      </c>
      <c r="AJ78" s="5">
        <f t="shared" si="137"/>
        <v>1.1708525894325542E-2</v>
      </c>
      <c r="AK78" s="5">
        <f t="shared" si="138"/>
        <v>4.0071743511466392E-3</v>
      </c>
      <c r="AL78" s="5">
        <f t="shared" si="139"/>
        <v>7.1046227718519656E-5</v>
      </c>
      <c r="AM78" s="5">
        <f t="shared" si="140"/>
        <v>6.3355026217320088E-4</v>
      </c>
      <c r="AN78" s="5">
        <f t="shared" si="141"/>
        <v>1.0655389113066386E-3</v>
      </c>
      <c r="AO78" s="5">
        <f t="shared" si="142"/>
        <v>8.9604032962908571E-4</v>
      </c>
      <c r="AP78" s="5">
        <f t="shared" si="143"/>
        <v>5.0233627560176248E-4</v>
      </c>
      <c r="AQ78" s="5">
        <f t="shared" si="144"/>
        <v>2.1121404258380856E-4</v>
      </c>
      <c r="AR78" s="5">
        <f t="shared" si="145"/>
        <v>7.4719835189721116E-3</v>
      </c>
      <c r="AS78" s="5">
        <f t="shared" si="146"/>
        <v>7.671727674256521E-3</v>
      </c>
      <c r="AT78" s="5">
        <f t="shared" si="147"/>
        <v>3.9384057364763728E-3</v>
      </c>
      <c r="AU78" s="5">
        <f t="shared" si="148"/>
        <v>1.3478962761029969E-3</v>
      </c>
      <c r="AV78" s="5">
        <f t="shared" si="149"/>
        <v>3.4598219927649125E-4</v>
      </c>
      <c r="AW78" s="5">
        <f t="shared" si="150"/>
        <v>3.4078779656401566E-6</v>
      </c>
      <c r="AX78" s="5">
        <f t="shared" si="151"/>
        <v>1.0841443165672392E-4</v>
      </c>
      <c r="AY78" s="5">
        <f t="shared" si="152"/>
        <v>1.8233722306605662E-4</v>
      </c>
      <c r="AZ78" s="5">
        <f t="shared" si="153"/>
        <v>1.5333227508267306E-4</v>
      </c>
      <c r="BA78" s="5">
        <f t="shared" si="154"/>
        <v>8.5960822797405794E-5</v>
      </c>
      <c r="BB78" s="5">
        <f t="shared" si="155"/>
        <v>3.6143383961512158E-5</v>
      </c>
      <c r="BC78" s="5">
        <f t="shared" si="156"/>
        <v>1.2157577479388353E-5</v>
      </c>
      <c r="BD78" s="5">
        <f t="shared" si="157"/>
        <v>2.0944639700714892E-3</v>
      </c>
      <c r="BE78" s="5">
        <f t="shared" si="158"/>
        <v>2.1504540475941855E-3</v>
      </c>
      <c r="BF78" s="5">
        <f t="shared" si="159"/>
        <v>1.1039704375187633E-3</v>
      </c>
      <c r="BG78" s="5">
        <f t="shared" si="160"/>
        <v>3.7782741068995601E-4</v>
      </c>
      <c r="BH78" s="5">
        <f t="shared" si="161"/>
        <v>9.6981912343724154E-5</v>
      </c>
      <c r="BI78" s="5">
        <f t="shared" si="162"/>
        <v>1.9914894590988611E-5</v>
      </c>
      <c r="BJ78" s="8">
        <f t="shared" si="163"/>
        <v>0.23080633652796939</v>
      </c>
      <c r="BK78" s="8">
        <f t="shared" si="164"/>
        <v>0.2421739736317928</v>
      </c>
      <c r="BL78" s="8">
        <f t="shared" si="165"/>
        <v>0.47250340834141946</v>
      </c>
      <c r="BM78" s="8">
        <f t="shared" si="166"/>
        <v>0.50661233600941669</v>
      </c>
      <c r="BN78" s="8">
        <f t="shared" si="167"/>
        <v>0.49152352515162873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1.36551724137931</v>
      </c>
      <c r="F79">
        <f>VLOOKUP(B79,home!$B$2:$E$405,3,FALSE)</f>
        <v>0.63</v>
      </c>
      <c r="G79">
        <f>VLOOKUP(C79,away!$B$2:$E$405,4,FALSE)</f>
        <v>0.47</v>
      </c>
      <c r="H79">
        <f>VLOOKUP(A79,away!$A$2:$E$405,3,FALSE)</f>
        <v>1.3172413789999999</v>
      </c>
      <c r="I79">
        <f>VLOOKUP(C79,away!$B$2:$E$405,3,FALSE)</f>
        <v>1.46</v>
      </c>
      <c r="J79">
        <f>VLOOKUP(B79,home!$B$2:$E$405,4,FALSE)</f>
        <v>0.76</v>
      </c>
      <c r="K79" s="3">
        <f t="shared" si="112"/>
        <v>0.4043296551724137</v>
      </c>
      <c r="L79" s="3">
        <f t="shared" si="113"/>
        <v>1.4616110341383999</v>
      </c>
      <c r="M79" s="5">
        <f t="shared" si="114"/>
        <v>0.15475056918804592</v>
      </c>
      <c r="N79" s="5">
        <f t="shared" si="115"/>
        <v>6.2570244277537351E-2</v>
      </c>
      <c r="O79" s="5">
        <f t="shared" si="116"/>
        <v>0.22618513946444574</v>
      </c>
      <c r="P79" s="5">
        <f t="shared" si="117"/>
        <v>9.1453359444783638E-2</v>
      </c>
      <c r="Q79" s="5">
        <f t="shared" si="118"/>
        <v>1.2649502646395182E-2</v>
      </c>
      <c r="R79" s="5">
        <f t="shared" si="119"/>
        <v>0.16529734779968344</v>
      </c>
      <c r="S79" s="5">
        <f t="shared" si="120"/>
        <v>1.3511609355655409E-2</v>
      </c>
      <c r="T79" s="5">
        <f t="shared" si="121"/>
        <v>1.8488652644334087E-2</v>
      </c>
      <c r="U79" s="5">
        <f t="shared" si="122"/>
        <v>6.6834619636760545E-2</v>
      </c>
      <c r="V79" s="5">
        <f t="shared" si="123"/>
        <v>8.8722134059825901E-4</v>
      </c>
      <c r="W79" s="5">
        <f t="shared" si="124"/>
        <v>1.7048563477064995E-3</v>
      </c>
      <c r="X79" s="5">
        <f t="shared" si="125"/>
        <v>2.4918368494287117E-3</v>
      </c>
      <c r="Y79" s="5">
        <f t="shared" si="126"/>
        <v>1.8210481171988368E-3</v>
      </c>
      <c r="Z79" s="5">
        <f t="shared" si="127"/>
        <v>8.0533475819276668E-2</v>
      </c>
      <c r="AA79" s="5">
        <f t="shared" si="128"/>
        <v>3.2562072507844049E-2</v>
      </c>
      <c r="AB79" s="5">
        <f t="shared" si="129"/>
        <v>6.5829057743978583E-3</v>
      </c>
      <c r="AC79" s="5">
        <f t="shared" si="130"/>
        <v>3.2770223638975184E-5</v>
      </c>
      <c r="AD79" s="5">
        <f t="shared" si="131"/>
        <v>1.723309947966674E-4</v>
      </c>
      <c r="AE79" s="5">
        <f t="shared" si="132"/>
        <v>2.5188088351885623E-4</v>
      </c>
      <c r="AF79" s="5">
        <f t="shared" si="133"/>
        <v>1.8407593931984474E-4</v>
      </c>
      <c r="AG79" s="5">
        <f t="shared" si="134"/>
        <v>8.9682474676425173E-5</v>
      </c>
      <c r="AH79" s="5">
        <f t="shared" si="135"/>
        <v>2.9427154218743218E-2</v>
      </c>
      <c r="AI79" s="5">
        <f t="shared" si="136"/>
        <v>1.1898271117969884E-2</v>
      </c>
      <c r="AJ79" s="5">
        <f t="shared" si="137"/>
        <v>2.4054119291383258E-3</v>
      </c>
      <c r="AK79" s="5">
        <f t="shared" si="138"/>
        <v>3.2419312528536988E-4</v>
      </c>
      <c r="AL79" s="5">
        <f t="shared" si="139"/>
        <v>7.7465228264185244E-7</v>
      </c>
      <c r="AM79" s="5">
        <f t="shared" si="140"/>
        <v>1.3935706340331109E-5</v>
      </c>
      <c r="AN79" s="5">
        <f t="shared" si="141"/>
        <v>2.0368582155540403E-5</v>
      </c>
      <c r="AO79" s="5">
        <f t="shared" si="142"/>
        <v>1.4885472214146191E-5</v>
      </c>
      <c r="AP79" s="5">
        <f t="shared" si="143"/>
        <v>7.2522568121855413E-6</v>
      </c>
      <c r="AQ79" s="5">
        <f t="shared" si="144"/>
        <v>2.6499946447739426E-6</v>
      </c>
      <c r="AR79" s="5">
        <f t="shared" si="145"/>
        <v>8.6022106618814861E-3</v>
      </c>
      <c r="AS79" s="5">
        <f t="shared" si="146"/>
        <v>3.4781288706390015E-3</v>
      </c>
      <c r="AT79" s="5">
        <f t="shared" si="147"/>
        <v>7.0315532345534206E-4</v>
      </c>
      <c r="AU79" s="5">
        <f t="shared" si="148"/>
        <v>9.4768849821781818E-5</v>
      </c>
      <c r="AV79" s="5">
        <f t="shared" si="149"/>
        <v>9.5794640923818265E-6</v>
      </c>
      <c r="AW79" s="5">
        <f t="shared" si="150"/>
        <v>1.2716620548523596E-8</v>
      </c>
      <c r="AX79" s="5">
        <f t="shared" si="151"/>
        <v>9.3910322319501587E-7</v>
      </c>
      <c r="AY79" s="5">
        <f t="shared" si="152"/>
        <v>1.3726036332167716E-6</v>
      </c>
      <c r="AZ79" s="5">
        <f t="shared" si="153"/>
        <v>1.0031063079040456E-6</v>
      </c>
      <c r="BA79" s="5">
        <f t="shared" si="154"/>
        <v>4.8871708268212792E-7</v>
      </c>
      <c r="BB79" s="5">
        <f t="shared" si="155"/>
        <v>1.7857857015503183E-7</v>
      </c>
      <c r="BC79" s="5">
        <f t="shared" si="156"/>
        <v>5.2202481719850544E-8</v>
      </c>
      <c r="BD79" s="5">
        <f t="shared" si="157"/>
        <v>2.0955143368981588E-3</v>
      </c>
      <c r="BE79" s="5">
        <f t="shared" si="158"/>
        <v>8.4727858924688157E-4</v>
      </c>
      <c r="BF79" s="5">
        <f t="shared" si="159"/>
        <v>1.7128992991258038E-4</v>
      </c>
      <c r="BG79" s="5">
        <f t="shared" si="160"/>
        <v>2.3085866098686842E-5</v>
      </c>
      <c r="BH79" s="5">
        <f t="shared" si="161"/>
        <v>2.3335750697596421E-6</v>
      </c>
      <c r="BI79" s="5">
        <f t="shared" si="162"/>
        <v>1.8870672065497142E-7</v>
      </c>
      <c r="BJ79" s="8">
        <f t="shared" si="163"/>
        <v>0.10048723749837832</v>
      </c>
      <c r="BK79" s="8">
        <f t="shared" si="164"/>
        <v>0.26063767680863803</v>
      </c>
      <c r="BL79" s="8">
        <f t="shared" si="165"/>
        <v>0.55754464974810525</v>
      </c>
      <c r="BM79" s="8">
        <f t="shared" si="166"/>
        <v>0.28629551716649404</v>
      </c>
      <c r="BN79" s="8">
        <f t="shared" si="167"/>
        <v>0.71290616282089125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1.36551724137931</v>
      </c>
      <c r="F80">
        <f>VLOOKUP(B80,home!$B$2:$E$405,3,FALSE)</f>
        <v>1.17</v>
      </c>
      <c r="G80">
        <f>VLOOKUP(C80,away!$B$2:$E$405,4,FALSE)</f>
        <v>0.78</v>
      </c>
      <c r="H80">
        <f>VLOOKUP(A80,away!$A$2:$E$405,3,FALSE)</f>
        <v>1.3172413789999999</v>
      </c>
      <c r="I80">
        <f>VLOOKUP(C80,away!$B$2:$E$405,3,FALSE)</f>
        <v>0.78</v>
      </c>
      <c r="J80">
        <f>VLOOKUP(B80,home!$B$2:$E$405,4,FALSE)</f>
        <v>0.4</v>
      </c>
      <c r="K80" s="3">
        <f t="shared" si="112"/>
        <v>1.2461710344827583</v>
      </c>
      <c r="L80" s="3">
        <f t="shared" si="113"/>
        <v>0.41097931024800005</v>
      </c>
      <c r="M80" s="5">
        <f t="shared" si="114"/>
        <v>0.19068158339703944</v>
      </c>
      <c r="N80" s="5">
        <f t="shared" si="115"/>
        <v>0.23762186603869898</v>
      </c>
      <c r="O80" s="5">
        <f t="shared" si="116"/>
        <v>7.8366185621511764E-2</v>
      </c>
      <c r="P80" s="5">
        <f t="shared" si="117"/>
        <v>9.7657670604427177E-2</v>
      </c>
      <c r="Q80" s="5">
        <f t="shared" si="118"/>
        <v>0.14805874330858451</v>
      </c>
      <c r="R80" s="5">
        <f t="shared" si="119"/>
        <v>1.610344045674782E-2</v>
      </c>
      <c r="S80" s="5">
        <f t="shared" si="120"/>
        <v>1.2503856505146469E-2</v>
      </c>
      <c r="T80" s="5">
        <f t="shared" si="121"/>
        <v>6.0849080201147751E-2</v>
      </c>
      <c r="U80" s="5">
        <f t="shared" si="122"/>
        <v>2.0067641052716932E-2</v>
      </c>
      <c r="V80" s="5">
        <f t="shared" si="123"/>
        <v>7.1153961262450946E-4</v>
      </c>
      <c r="W80" s="5">
        <f t="shared" si="124"/>
        <v>6.150217243769196E-2</v>
      </c>
      <c r="X80" s="5">
        <f t="shared" si="125"/>
        <v>2.52761204071962E-2</v>
      </c>
      <c r="Y80" s="5">
        <f t="shared" si="126"/>
        <v>5.1939812653474457E-3</v>
      </c>
      <c r="Z80" s="5">
        <f t="shared" si="127"/>
        <v>2.2060602838446536E-3</v>
      </c>
      <c r="AA80" s="5">
        <f t="shared" si="128"/>
        <v>2.749128426050019E-3</v>
      </c>
      <c r="AB80" s="5">
        <f t="shared" si="129"/>
        <v>1.7129421073083552E-3</v>
      </c>
      <c r="AC80" s="5">
        <f t="shared" si="130"/>
        <v>2.2775961066137271E-5</v>
      </c>
      <c r="AD80" s="5">
        <f t="shared" si="131"/>
        <v>1.9160556462403892E-2</v>
      </c>
      <c r="AE80" s="5">
        <f t="shared" si="132"/>
        <v>7.8745922788866114E-3</v>
      </c>
      <c r="AF80" s="5">
        <f t="shared" si="133"/>
        <v>1.6181472516305232E-3</v>
      </c>
      <c r="AG80" s="5">
        <f t="shared" si="134"/>
        <v>2.2167501378493652E-4</v>
      </c>
      <c r="AH80" s="5">
        <f t="shared" si="135"/>
        <v>2.2666128345499566E-4</v>
      </c>
      <c r="AI80" s="5">
        <f t="shared" si="136"/>
        <v>2.8245872608030159E-4</v>
      </c>
      <c r="AJ80" s="5">
        <f t="shared" si="137"/>
        <v>1.7599594143908581E-4</v>
      </c>
      <c r="AK80" s="5">
        <f t="shared" si="138"/>
        <v>7.3107014802637499E-5</v>
      </c>
      <c r="AL80" s="5">
        <f t="shared" si="139"/>
        <v>4.6658880503729396E-7</v>
      </c>
      <c r="AM80" s="5">
        <f t="shared" si="140"/>
        <v>4.7754660936038329E-3</v>
      </c>
      <c r="AN80" s="5">
        <f t="shared" si="141"/>
        <v>1.9626177612620146E-3</v>
      </c>
      <c r="AO80" s="5">
        <f t="shared" si="142"/>
        <v>4.0329764690196835E-4</v>
      </c>
      <c r="AP80" s="5">
        <f t="shared" si="143"/>
        <v>5.5248996249470829E-5</v>
      </c>
      <c r="AQ80" s="5">
        <f t="shared" si="144"/>
        <v>5.6765485926254634E-6</v>
      </c>
      <c r="AR80" s="5">
        <f t="shared" si="145"/>
        <v>1.863061958685212E-5</v>
      </c>
      <c r="AS80" s="5">
        <f t="shared" si="146"/>
        <v>2.3216938483602242E-5</v>
      </c>
      <c r="AT80" s="5">
        <f t="shared" si="147"/>
        <v>1.4466138123816589E-5</v>
      </c>
      <c r="AU80" s="5">
        <f t="shared" si="148"/>
        <v>6.0090941035756606E-6</v>
      </c>
      <c r="AV80" s="5">
        <f t="shared" si="149"/>
        <v>1.8720897538392811E-6</v>
      </c>
      <c r="AW80" s="5">
        <f t="shared" si="150"/>
        <v>6.6378804302201027E-9</v>
      </c>
      <c r="AX80" s="5">
        <f t="shared" si="151"/>
        <v>9.9184125366726951E-4</v>
      </c>
      <c r="AY80" s="5">
        <f t="shared" si="152"/>
        <v>4.0762623430768606E-4</v>
      </c>
      <c r="AZ80" s="5">
        <f t="shared" si="153"/>
        <v>8.3762974307381236E-5</v>
      </c>
      <c r="BA80" s="5">
        <f t="shared" si="154"/>
        <v>1.1474949801722832E-5</v>
      </c>
      <c r="BB80" s="5">
        <f t="shared" si="155"/>
        <v>1.1789917386606183E-6</v>
      </c>
      <c r="BC80" s="5">
        <f t="shared" si="156"/>
        <v>9.6908242308566308E-8</v>
      </c>
      <c r="BD80" s="5">
        <f t="shared" si="157"/>
        <v>1.2761331978828933E-6</v>
      </c>
      <c r="BE80" s="5">
        <f t="shared" si="158"/>
        <v>1.5902802273435155E-6</v>
      </c>
      <c r="BF80" s="5">
        <f t="shared" si="159"/>
        <v>9.9088057801307265E-7</v>
      </c>
      <c r="BG80" s="5">
        <f t="shared" si="160"/>
        <v>4.1160222498380799E-7</v>
      </c>
      <c r="BH80" s="5">
        <f t="shared" si="161"/>
        <v>1.2823169262586926E-7</v>
      </c>
      <c r="BI80" s="5">
        <f t="shared" si="162"/>
        <v>3.1959724210610925E-8</v>
      </c>
      <c r="BJ80" s="8">
        <f t="shared" si="163"/>
        <v>0.57607522302404768</v>
      </c>
      <c r="BK80" s="8">
        <f t="shared" si="164"/>
        <v>0.30198551890341646</v>
      </c>
      <c r="BL80" s="8">
        <f t="shared" si="165"/>
        <v>0.11982618459780865</v>
      </c>
      <c r="BM80" s="8">
        <f t="shared" si="166"/>
        <v>0.2311958777856806</v>
      </c>
      <c r="BN80" s="8">
        <f t="shared" si="167"/>
        <v>0.76848948942700968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1.36551724137931</v>
      </c>
      <c r="F81">
        <f>VLOOKUP(B81,home!$B$2:$E$405,3,FALSE)</f>
        <v>1.32</v>
      </c>
      <c r="G81">
        <f>VLOOKUP(C81,away!$B$2:$E$405,4,FALSE)</f>
        <v>1.36</v>
      </c>
      <c r="H81">
        <f>VLOOKUP(A81,away!$A$2:$E$405,3,FALSE)</f>
        <v>1.3172413789999999</v>
      </c>
      <c r="I81">
        <f>VLOOKUP(C81,away!$B$2:$E$405,3,FALSE)</f>
        <v>0.68</v>
      </c>
      <c r="J81">
        <f>VLOOKUP(B81,home!$B$2:$E$405,4,FALSE)</f>
        <v>1.47</v>
      </c>
      <c r="K81" s="3">
        <f t="shared" si="112"/>
        <v>2.4513765517241377</v>
      </c>
      <c r="L81" s="3">
        <f t="shared" si="113"/>
        <v>1.3167144824484001</v>
      </c>
      <c r="M81" s="5">
        <f t="shared" si="114"/>
        <v>2.309611091762764E-2</v>
      </c>
      <c r="N81" s="5">
        <f t="shared" si="115"/>
        <v>5.6617264739492246E-2</v>
      </c>
      <c r="O81" s="5">
        <f t="shared" si="116"/>
        <v>3.0410983733474922E-2</v>
      </c>
      <c r="P81" s="5">
        <f t="shared" si="117"/>
        <v>7.4548772439104599E-2</v>
      </c>
      <c r="Q81" s="5">
        <f t="shared" si="118"/>
        <v>6.939511760257458E-2</v>
      </c>
      <c r="R81" s="5">
        <f t="shared" si="119"/>
        <v>2.0021291353684571E-2</v>
      </c>
      <c r="S81" s="5">
        <f t="shared" si="120"/>
        <v>6.015644248503909E-2</v>
      </c>
      <c r="T81" s="5">
        <f t="shared" si="121"/>
        <v>9.1373556358519861E-2</v>
      </c>
      <c r="U81" s="5">
        <f t="shared" si="122"/>
        <v>4.9079724159659575E-2</v>
      </c>
      <c r="V81" s="5">
        <f t="shared" si="123"/>
        <v>2.1574526635711112E-2</v>
      </c>
      <c r="W81" s="5">
        <f t="shared" si="124"/>
        <v>5.670452136503009E-2</v>
      </c>
      <c r="X81" s="5">
        <f t="shared" si="125"/>
        <v>7.4663664501639845E-2</v>
      </c>
      <c r="Y81" s="5">
        <f t="shared" si="126"/>
        <v>4.9155364180988842E-2</v>
      </c>
      <c r="Z81" s="5">
        <f t="shared" si="127"/>
        <v>8.7874414275718009E-3</v>
      </c>
      <c r="AA81" s="5">
        <f t="shared" si="128"/>
        <v>2.1541327865198794E-2</v>
      </c>
      <c r="AB81" s="5">
        <f t="shared" si="129"/>
        <v>2.6402953010875058E-2</v>
      </c>
      <c r="AC81" s="5">
        <f t="shared" si="130"/>
        <v>4.3523411863127907E-3</v>
      </c>
      <c r="AD81" s="5">
        <f t="shared" si="131"/>
        <v>3.4751033512743792E-2</v>
      </c>
      <c r="AE81" s="5">
        <f t="shared" si="132"/>
        <v>4.5757189106279454E-2</v>
      </c>
      <c r="AF81" s="5">
        <f t="shared" si="133"/>
        <v>3.0124576786184156E-2</v>
      </c>
      <c r="AG81" s="5">
        <f t="shared" si="134"/>
        <v>1.3221822177332516E-2</v>
      </c>
      <c r="AH81" s="5">
        <f t="shared" si="135"/>
        <v>2.8926378478377084E-3</v>
      </c>
      <c r="AI81" s="5">
        <f t="shared" si="136"/>
        <v>7.0909445928191324E-3</v>
      </c>
      <c r="AJ81" s="5">
        <f t="shared" si="137"/>
        <v>8.6912876522059444E-3</v>
      </c>
      <c r="AK81" s="5">
        <f t="shared" si="138"/>
        <v>7.1018729183023946E-3</v>
      </c>
      <c r="AL81" s="5">
        <f t="shared" si="139"/>
        <v>5.619330351035606E-4</v>
      </c>
      <c r="AM81" s="5">
        <f t="shared" si="140"/>
        <v>1.7037573740263968E-2</v>
      </c>
      <c r="AN81" s="5">
        <f t="shared" si="141"/>
        <v>2.2433620089588123E-2</v>
      </c>
      <c r="AO81" s="5">
        <f t="shared" si="142"/>
        <v>1.4769336232853028E-2</v>
      </c>
      <c r="AP81" s="5">
        <f t="shared" si="143"/>
        <v>6.4823329713158242E-3</v>
      </c>
      <c r="AQ81" s="5">
        <f t="shared" si="144"/>
        <v>2.1338454258460786E-3</v>
      </c>
      <c r="AR81" s="5">
        <f t="shared" si="145"/>
        <v>7.6175562934525584E-4</v>
      </c>
      <c r="AS81" s="5">
        <f t="shared" si="146"/>
        <v>1.8673498879208236E-3</v>
      </c>
      <c r="AT81" s="5">
        <f t="shared" si="147"/>
        <v>2.2887888645569021E-3</v>
      </c>
      <c r="AU81" s="5">
        <f t="shared" si="148"/>
        <v>1.8702277848073677E-3</v>
      </c>
      <c r="AV81" s="5">
        <f t="shared" si="149"/>
        <v>1.1461581345149395E-3</v>
      </c>
      <c r="AW81" s="5">
        <f t="shared" si="150"/>
        <v>5.0382962873605927E-5</v>
      </c>
      <c r="AX81" s="5">
        <f t="shared" si="151"/>
        <v>6.9609181275256627E-3</v>
      </c>
      <c r="AY81" s="5">
        <f t="shared" si="152"/>
        <v>9.1655417096506396E-3</v>
      </c>
      <c r="AZ81" s="5">
        <f t="shared" si="153"/>
        <v>6.0342007542909326E-3</v>
      </c>
      <c r="BA81" s="5">
        <f t="shared" si="154"/>
        <v>2.6484398410586431E-3</v>
      </c>
      <c r="BB81" s="5">
        <f t="shared" si="155"/>
        <v>8.7180977365381351E-4</v>
      </c>
      <c r="BC81" s="5">
        <f t="shared" si="156"/>
        <v>2.295849109820074E-4</v>
      </c>
      <c r="BD81" s="5">
        <f t="shared" si="157"/>
        <v>1.6716911154091547E-4</v>
      </c>
      <c r="BE81" s="5">
        <f t="shared" si="158"/>
        <v>4.0979444020395711E-4</v>
      </c>
      <c r="BF81" s="5">
        <f t="shared" si="159"/>
        <v>5.0228024087144998E-4</v>
      </c>
      <c r="BG81" s="5">
        <f t="shared" si="160"/>
        <v>4.1042600162220804E-4</v>
      </c>
      <c r="BH81" s="5">
        <f t="shared" si="161"/>
        <v>2.5152716914864348E-4</v>
      </c>
      <c r="BI81" s="5">
        <f t="shared" si="162"/>
        <v>1.2331756091450713E-4</v>
      </c>
      <c r="BJ81" s="8">
        <f t="shared" si="163"/>
        <v>0.61053131390781423</v>
      </c>
      <c r="BK81" s="8">
        <f t="shared" si="164"/>
        <v>0.19345566840854944</v>
      </c>
      <c r="BL81" s="8">
        <f t="shared" si="165"/>
        <v>0.18303181795950507</v>
      </c>
      <c r="BM81" s="8">
        <f t="shared" si="166"/>
        <v>0.71260154217070482</v>
      </c>
      <c r="BN81" s="8">
        <f t="shared" si="167"/>
        <v>0.2740895407859586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1.36551724137931</v>
      </c>
      <c r="F82">
        <f>VLOOKUP(B82,home!$B$2:$E$405,3,FALSE)</f>
        <v>0.73</v>
      </c>
      <c r="G82">
        <f>VLOOKUP(C82,away!$B$2:$E$405,4,FALSE)</f>
        <v>1.1200000000000001</v>
      </c>
      <c r="H82">
        <f>VLOOKUP(A82,away!$A$2:$E$405,3,FALSE)</f>
        <v>1.3172413789999999</v>
      </c>
      <c r="I82">
        <f>VLOOKUP(C82,away!$B$2:$E$405,3,FALSE)</f>
        <v>1.1200000000000001</v>
      </c>
      <c r="J82">
        <f>VLOOKUP(B82,home!$B$2:$E$405,4,FALSE)</f>
        <v>1.19</v>
      </c>
      <c r="K82" s="3">
        <f t="shared" ref="K82:K104" si="168">E82*F82*G82</f>
        <v>1.116446896551724</v>
      </c>
      <c r="L82" s="3">
        <f t="shared" ref="L82:L104" si="169">H82*I82*J82</f>
        <v>1.7556193099311999</v>
      </c>
      <c r="M82" s="5">
        <f t="shared" si="114"/>
        <v>5.6581895836648681E-2</v>
      </c>
      <c r="N82" s="5">
        <f t="shared" si="115"/>
        <v>6.3170682007839332E-2</v>
      </c>
      <c r="O82" s="5">
        <f t="shared" si="116"/>
        <v>9.9336268923336191E-2</v>
      </c>
      <c r="P82" s="5">
        <f t="shared" si="117"/>
        <v>0.11090366915448616</v>
      </c>
      <c r="Q82" s="5">
        <f t="shared" si="118"/>
        <v>3.5263355940354034E-2</v>
      </c>
      <c r="R82" s="5">
        <f t="shared" si="119"/>
        <v>8.7198335949163805E-2</v>
      </c>
      <c r="S82" s="5">
        <f t="shared" si="120"/>
        <v>5.4344343053812687E-2</v>
      </c>
      <c r="T82" s="5">
        <f t="shared" si="121"/>
        <v>6.1909028621862622E-2</v>
      </c>
      <c r="U82" s="5">
        <f t="shared" si="122"/>
        <v>9.7352311554918552E-2</v>
      </c>
      <c r="V82" s="5">
        <f t="shared" si="123"/>
        <v>1.1835326777898839E-2</v>
      </c>
      <c r="W82" s="5">
        <f t="shared" si="124"/>
        <v>1.312322143386902E-2</v>
      </c>
      <c r="X82" s="5">
        <f t="shared" si="125"/>
        <v>2.3039380957803456E-2</v>
      </c>
      <c r="Y82" s="5">
        <f t="shared" si="126"/>
        <v>2.022419104919047E-2</v>
      </c>
      <c r="Z82" s="5">
        <f t="shared" si="127"/>
        <v>5.1029027462073294E-2</v>
      </c>
      <c r="AA82" s="5">
        <f t="shared" si="128"/>
        <v>5.6971199344084421E-2</v>
      </c>
      <c r="AB82" s="5">
        <f t="shared" si="129"/>
        <v>3.1802659350266341E-2</v>
      </c>
      <c r="AC82" s="5">
        <f t="shared" si="130"/>
        <v>1.4498687542883978E-3</v>
      </c>
      <c r="AD82" s="5">
        <f t="shared" si="131"/>
        <v>3.6628449606510328E-3</v>
      </c>
      <c r="AE82" s="5">
        <f t="shared" si="132"/>
        <v>6.4305613422031387E-3</v>
      </c>
      <c r="AF82" s="5">
        <f t="shared" si="133"/>
        <v>5.6448088330344637E-3</v>
      </c>
      <c r="AG82" s="5">
        <f t="shared" si="134"/>
        <v>3.3033784627151683E-3</v>
      </c>
      <c r="AH82" s="5">
        <f t="shared" si="135"/>
        <v>2.2396886494856338E-2</v>
      </c>
      <c r="AI82" s="5">
        <f t="shared" si="136"/>
        <v>2.5004934419603577E-2</v>
      </c>
      <c r="AJ82" s="5">
        <f t="shared" si="137"/>
        <v>1.3958340715622901E-2</v>
      </c>
      <c r="AK82" s="5">
        <f t="shared" si="138"/>
        <v>5.1945820576562527E-3</v>
      </c>
      <c r="AL82" s="5">
        <f t="shared" si="139"/>
        <v>1.1367294238937695E-4</v>
      </c>
      <c r="AM82" s="5">
        <f t="shared" si="140"/>
        <v>8.1787437777379294E-4</v>
      </c>
      <c r="AN82" s="5">
        <f t="shared" si="141"/>
        <v>1.4358760507176358E-3</v>
      </c>
      <c r="AO82" s="5">
        <f t="shared" si="142"/>
        <v>1.2604258606538164E-3</v>
      </c>
      <c r="AP82" s="5">
        <f t="shared" si="143"/>
        <v>7.3760932656683051E-4</v>
      </c>
      <c r="AQ82" s="5">
        <f t="shared" si="144"/>
        <v>3.2374029422651895E-4</v>
      </c>
      <c r="AR82" s="5">
        <f t="shared" si="145"/>
        <v>7.8640812825414175E-3</v>
      </c>
      <c r="AS82" s="5">
        <f t="shared" si="146"/>
        <v>8.7798291421238659E-3</v>
      </c>
      <c r="AT82" s="5">
        <f t="shared" si="147"/>
        <v>4.9011064989892888E-3</v>
      </c>
      <c r="AU82" s="5">
        <f t="shared" si="148"/>
        <v>1.8239417134886921E-3</v>
      </c>
      <c r="AV82" s="5">
        <f t="shared" si="149"/>
        <v>5.0908351637892098E-4</v>
      </c>
      <c r="AW82" s="5">
        <f t="shared" si="150"/>
        <v>6.1890361690974365E-6</v>
      </c>
      <c r="AX82" s="5">
        <f t="shared" si="151"/>
        <v>1.5218555180578717E-4</v>
      </c>
      <c r="AY82" s="5">
        <f t="shared" si="152"/>
        <v>2.6717989344277493E-4</v>
      </c>
      <c r="AZ82" s="5">
        <f t="shared" si="153"/>
        <v>2.3453309007674805E-4</v>
      </c>
      <c r="BA82" s="5">
        <f t="shared" si="154"/>
        <v>1.3725027391885743E-4</v>
      </c>
      <c r="BB82" s="5">
        <f t="shared" si="155"/>
        <v>6.0239807796323156E-5</v>
      </c>
      <c r="BC82" s="5">
        <f t="shared" si="156"/>
        <v>2.1151633958753791E-5</v>
      </c>
      <c r="BD82" s="5">
        <f t="shared" si="157"/>
        <v>2.3010554924163687E-3</v>
      </c>
      <c r="BE82" s="5">
        <f t="shared" si="158"/>
        <v>2.5690062633015537E-3</v>
      </c>
      <c r="BF82" s="5">
        <f t="shared" si="159"/>
        <v>1.4340795349424807E-3</v>
      </c>
      <c r="BG82" s="5">
        <f t="shared" si="160"/>
        <v>5.3369121539829066E-4</v>
      </c>
      <c r="BH82" s="5">
        <f t="shared" si="161"/>
        <v>1.489594752870848E-4</v>
      </c>
      <c r="BI82" s="5">
        <f t="shared" si="162"/>
        <v>3.3261068779247792E-5</v>
      </c>
      <c r="BJ82" s="8">
        <f t="shared" si="163"/>
        <v>0.24121951977046052</v>
      </c>
      <c r="BK82" s="8">
        <f t="shared" si="164"/>
        <v>0.23549595641296692</v>
      </c>
      <c r="BL82" s="8">
        <f t="shared" si="165"/>
        <v>0.4701136140131556</v>
      </c>
      <c r="BM82" s="8">
        <f t="shared" si="166"/>
        <v>0.54514291898955425</v>
      </c>
      <c r="BN82" s="8">
        <f t="shared" si="167"/>
        <v>0.45245420781182821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1.36551724137931</v>
      </c>
      <c r="F83">
        <f>VLOOKUP(B83,home!$B$2:$E$405,3,FALSE)</f>
        <v>0.78</v>
      </c>
      <c r="G83">
        <f>VLOOKUP(C83,away!$B$2:$E$405,4,FALSE)</f>
        <v>1.1000000000000001</v>
      </c>
      <c r="H83">
        <f>VLOOKUP(A83,away!$A$2:$E$405,3,FALSE)</f>
        <v>1.3172413789999999</v>
      </c>
      <c r="I83">
        <f>VLOOKUP(C83,away!$B$2:$E$405,3,FALSE)</f>
        <v>1.26</v>
      </c>
      <c r="J83">
        <f>VLOOKUP(B83,home!$B$2:$E$405,4,FALSE)</f>
        <v>0.92</v>
      </c>
      <c r="K83" s="3">
        <f t="shared" si="168"/>
        <v>1.1716137931034483</v>
      </c>
      <c r="L83" s="3">
        <f t="shared" si="169"/>
        <v>1.5269462065368</v>
      </c>
      <c r="M83" s="5">
        <f t="shared" si="114"/>
        <v>6.7302358414440558E-2</v>
      </c>
      <c r="N83" s="5">
        <f t="shared" si="115"/>
        <v>7.8852371426750487E-2</v>
      </c>
      <c r="O83" s="5">
        <f t="shared" si="116"/>
        <v>0.10276708087191011</v>
      </c>
      <c r="P83" s="5">
        <f t="shared" si="117"/>
        <v>0.12040332942650742</v>
      </c>
      <c r="Q83" s="5">
        <f t="shared" si="118"/>
        <v>4.6192262991248553E-2</v>
      </c>
      <c r="R83" s="5">
        <f t="shared" si="119"/>
        <v>7.8459902147111849E-2</v>
      </c>
      <c r="S83" s="5">
        <f t="shared" si="120"/>
        <v>5.385012530956703E-2</v>
      </c>
      <c r="T83" s="5">
        <f t="shared" si="121"/>
        <v>7.0533100745837199E-2</v>
      </c>
      <c r="U83" s="5">
        <f t="shared" si="122"/>
        <v>9.1924703561103091E-2</v>
      </c>
      <c r="V83" s="5">
        <f t="shared" si="123"/>
        <v>1.0704155809453168E-2</v>
      </c>
      <c r="W83" s="5">
        <f t="shared" si="124"/>
        <v>1.8039830818402908E-2</v>
      </c>
      <c r="X83" s="5">
        <f t="shared" si="125"/>
        <v>2.7545851234725981E-2</v>
      </c>
      <c r="Y83" s="5">
        <f t="shared" si="126"/>
        <v>2.1030516524345934E-2</v>
      </c>
      <c r="Z83" s="5">
        <f t="shared" si="127"/>
        <v>3.9934683316260308E-2</v>
      </c>
      <c r="AA83" s="5">
        <f t="shared" si="128"/>
        <v>4.6788025796548727E-2</v>
      </c>
      <c r="AB83" s="5">
        <f t="shared" si="129"/>
        <v>2.7408748187658226E-2</v>
      </c>
      <c r="AC83" s="5">
        <f t="shared" si="130"/>
        <v>1.1968525588489291E-3</v>
      </c>
      <c r="AD83" s="5">
        <f t="shared" si="131"/>
        <v>5.283928653023383E-3</v>
      </c>
      <c r="AE83" s="5">
        <f t="shared" si="132"/>
        <v>8.0682748123451584E-3</v>
      </c>
      <c r="AF83" s="5">
        <f t="shared" si="133"/>
        <v>6.1599108090034261E-3</v>
      </c>
      <c r="AG83" s="5">
        <f t="shared" si="134"/>
        <v>3.1352841474709364E-3</v>
      </c>
      <c r="AH83" s="5">
        <f t="shared" si="135"/>
        <v>1.5244528299753044E-2</v>
      </c>
      <c r="AI83" s="5">
        <f t="shared" si="136"/>
        <v>1.7860699625346525E-2</v>
      </c>
      <c r="AJ83" s="5">
        <f t="shared" si="137"/>
        <v>1.0462921017766792E-2</v>
      </c>
      <c r="AK83" s="5">
        <f t="shared" si="138"/>
        <v>4.0861675268558453E-3</v>
      </c>
      <c r="AL83" s="5">
        <f t="shared" si="139"/>
        <v>8.5646349585946223E-5</v>
      </c>
      <c r="AM83" s="5">
        <f t="shared" si="140"/>
        <v>1.2381447383313419E-3</v>
      </c>
      <c r="AN83" s="5">
        <f t="shared" si="141"/>
        <v>1.8905804113385416E-3</v>
      </c>
      <c r="AO83" s="5">
        <f t="shared" si="142"/>
        <v>1.4434072936230847E-3</v>
      </c>
      <c r="AP83" s="5">
        <f t="shared" si="143"/>
        <v>7.3466843049510577E-4</v>
      </c>
      <c r="AQ83" s="5">
        <f t="shared" si="144"/>
        <v>2.8044979325171193E-4</v>
      </c>
      <c r="AR83" s="5">
        <f t="shared" si="145"/>
        <v>4.6555149315501585E-3</v>
      </c>
      <c r="AS83" s="5">
        <f t="shared" si="146"/>
        <v>5.4544655078032208E-3</v>
      </c>
      <c r="AT83" s="5">
        <f t="shared" si="147"/>
        <v>3.1952635114746294E-3</v>
      </c>
      <c r="AU83" s="5">
        <f t="shared" si="148"/>
        <v>1.2478716008812775E-3</v>
      </c>
      <c r="AV83" s="5">
        <f t="shared" si="149"/>
        <v>3.655058949036467E-4</v>
      </c>
      <c r="AW83" s="5">
        <f t="shared" si="150"/>
        <v>4.2561269133945237E-6</v>
      </c>
      <c r="AX83" s="5">
        <f t="shared" si="151"/>
        <v>2.4177124221457655E-4</v>
      </c>
      <c r="AY83" s="5">
        <f t="shared" si="152"/>
        <v>3.6917168114923755E-4</v>
      </c>
      <c r="AZ83" s="5">
        <f t="shared" si="153"/>
        <v>2.8185264904582069E-4</v>
      </c>
      <c r="BA83" s="5">
        <f t="shared" si="154"/>
        <v>1.434579444209546E-4</v>
      </c>
      <c r="BB83" s="5">
        <f t="shared" si="155"/>
        <v>5.4763141007785984E-5</v>
      </c>
      <c r="BC83" s="5">
        <f t="shared" si="156"/>
        <v>1.6724074083975728E-5</v>
      </c>
      <c r="BD83" s="5">
        <f t="shared" si="157"/>
        <v>1.1847868107009909E-3</v>
      </c>
      <c r="BE83" s="5">
        <f t="shared" si="158"/>
        <v>1.3881125693043248E-3</v>
      </c>
      <c r="BF83" s="5">
        <f t="shared" si="159"/>
        <v>8.1316591628860675E-4</v>
      </c>
      <c r="BG83" s="5">
        <f t="shared" si="160"/>
        <v>3.1757213453511169E-4</v>
      </c>
      <c r="BH83" s="5">
        <f t="shared" si="161"/>
        <v>9.3017973281660284E-5</v>
      </c>
      <c r="BI83" s="5">
        <f t="shared" si="162"/>
        <v>2.1796228100664204E-5</v>
      </c>
      <c r="BJ83" s="8">
        <f t="shared" si="163"/>
        <v>0.29153632356211617</v>
      </c>
      <c r="BK83" s="8">
        <f t="shared" si="164"/>
        <v>0.25391163954955237</v>
      </c>
      <c r="BL83" s="8">
        <f t="shared" si="165"/>
        <v>0.4137398501128785</v>
      </c>
      <c r="BM83" s="8">
        <f t="shared" si="166"/>
        <v>0.50478027570860251</v>
      </c>
      <c r="BN83" s="8">
        <f t="shared" si="167"/>
        <v>0.49397730527796901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1.6156716417910399</v>
      </c>
      <c r="F84">
        <f>VLOOKUP(B84,home!$B$2:$E$405,3,FALSE)</f>
        <v>1</v>
      </c>
      <c r="G84">
        <f>VLOOKUP(C84,away!$B$2:$E$405,4,FALSE)</f>
        <v>0.86</v>
      </c>
      <c r="H84">
        <f>VLOOKUP(A84,away!$A$2:$E$405,3,FALSE)</f>
        <v>1.3992537309999999</v>
      </c>
      <c r="I84">
        <f>VLOOKUP(C84,away!$B$2:$E$405,3,FALSE)</f>
        <v>1.1000000000000001</v>
      </c>
      <c r="J84">
        <f>VLOOKUP(B84,home!$B$2:$E$405,4,FALSE)</f>
        <v>1.1000000000000001</v>
      </c>
      <c r="K84" s="3">
        <f t="shared" si="168"/>
        <v>1.3894776119402943</v>
      </c>
      <c r="L84" s="3">
        <f t="shared" si="169"/>
        <v>1.6930970145100002</v>
      </c>
      <c r="M84" s="5">
        <f t="shared" ref="M84:M104" si="170">_xlfn.POISSON.DIST(0,K84,FALSE) * _xlfn.POISSON.DIST(0,L84,FALSE)</f>
        <v>4.5841080925690565E-2</v>
      </c>
      <c r="N84" s="5">
        <f t="shared" ref="N84:N104" si="171">_xlfn.POISSON.DIST(1,K84,FALSE) * _xlfn.POISSON.DIST(0,L84,FALSE)</f>
        <v>6.3695155653390303E-2</v>
      </c>
      <c r="O84" s="5">
        <f t="shared" ref="O84:O104" si="172">_xlfn.POISSON.DIST(0,K84,FALSE) * _xlfn.POISSON.DIST(1,L84,FALSE)</f>
        <v>7.7613397257198E-2</v>
      </c>
      <c r="P84" s="5">
        <f t="shared" ref="P84:P104" si="173">_xlfn.POISSON.DIST(1,K84,FALSE) * _xlfn.POISSON.DIST(1,L84,FALSE)</f>
        <v>0.10784207787550487</v>
      </c>
      <c r="Q84" s="5">
        <f t="shared" ref="Q84:Q104" si="174">_xlfn.POISSON.DIST(2,K84,FALSE) * _xlfn.POISSON.DIST(0,L84,FALSE)</f>
        <v>4.425149638471905E-2</v>
      </c>
      <c r="R84" s="5">
        <f t="shared" ref="R84:R104" si="175">_xlfn.POISSON.DIST(0,K84,FALSE) * _xlfn.POISSON.DIST(2,L84,FALSE)</f>
        <v>6.5703505591070313E-2</v>
      </c>
      <c r="S84" s="5">
        <f t="shared" ref="S84:S104" si="176">_xlfn.POISSON.DIST(2,K84,FALSE) * _xlfn.POISSON.DIST(2,L84,FALSE)</f>
        <v>6.3425171950890605E-2</v>
      </c>
      <c r="T84" s="5">
        <f t="shared" ref="T84:T104" si="177">_xlfn.POISSON.DIST(2,K84,FALSE) * _xlfn.POISSON.DIST(1,L84,FALSE)</f>
        <v>7.4922076416567882E-2</v>
      </c>
      <c r="U84" s="5">
        <f t="shared" ref="U84:U104" si="178">_xlfn.POISSON.DIST(1,K84,FALSE) * _xlfn.POISSON.DIST(2,L84,FALSE)</f>
        <v>9.1293550044786148E-2</v>
      </c>
      <c r="V84" s="5">
        <f t="shared" ref="V84:V104" si="179">_xlfn.POISSON.DIST(3,K84,FALSE) * _xlfn.POISSON.DIST(3,L84,FALSE)</f>
        <v>1.6578778962920149E-2</v>
      </c>
      <c r="W84" s="5">
        <f t="shared" ref="W84:W104" si="180">_xlfn.POISSON.DIST(3,K84,FALSE) * _xlfn.POISSON.DIST(0,L84,FALSE)</f>
        <v>2.0495487840474651E-2</v>
      </c>
      <c r="X84" s="5">
        <f t="shared" ref="X84:X104" si="181">_xlfn.POISSON.DIST(3,K84,FALSE) * _xlfn.POISSON.DIST(1,L84,FALSE)</f>
        <v>3.4700849273633642E-2</v>
      </c>
      <c r="Y84" s="5">
        <f t="shared" ref="Y84:Y104" si="182">_xlfn.POISSON.DIST(3,K84,FALSE) * _xlfn.POISSON.DIST(2,L84,FALSE)</f>
        <v>2.9375952153075324E-2</v>
      </c>
      <c r="Z84" s="5">
        <f t="shared" ref="Z84:Z104" si="183">_xlfn.POISSON.DIST(0,K84,FALSE) * _xlfn.POISSON.DIST(3,L84,FALSE)</f>
        <v>3.7080803053027418E-2</v>
      </c>
      <c r="AA84" s="5">
        <f t="shared" ref="AA84:AA104" si="184">_xlfn.POISSON.DIST(1,K84,FALSE) * _xlfn.POISSON.DIST(3,L84,FALSE)</f>
        <v>5.152294567494891E-2</v>
      </c>
      <c r="AB84" s="5">
        <f t="shared" ref="AB84:AB104" si="185">_xlfn.POISSON.DIST(2,K84,FALSE) * _xlfn.POISSON.DIST(3,L84,FALSE)</f>
        <v>3.5794989758278765E-2</v>
      </c>
      <c r="AC84" s="5">
        <f t="shared" ref="AC84:AC104" si="186">_xlfn.POISSON.DIST(4,K84,FALSE) * _xlfn.POISSON.DIST(4,L84,FALSE)</f>
        <v>2.4376197287131886E-3</v>
      </c>
      <c r="AD84" s="5">
        <f t="shared" ref="AD84:AD104" si="187">_xlfn.POISSON.DIST(4,K84,FALSE) * _xlfn.POISSON.DIST(0,L84,FALSE)</f>
        <v>7.1195053750335198E-3</v>
      </c>
      <c r="AE84" s="5">
        <f t="shared" ref="AE84:AE104" si="188">_xlfn.POISSON.DIST(4,K84,FALSE) * _xlfn.POISSON.DIST(1,L84,FALSE)</f>
        <v>1.2054013295257153E-2</v>
      </c>
      <c r="AF84" s="5">
        <f t="shared" ref="AF84:AF104" si="189">_xlfn.POISSON.DIST(4,K84,FALSE) * _xlfn.POISSON.DIST(2,L84,FALSE)</f>
        <v>1.020430696153187E-2</v>
      </c>
      <c r="AG84" s="5">
        <f t="shared" ref="AG84:AG104" si="190">_xlfn.POISSON.DIST(4,K84,FALSE) * _xlfn.POISSON.DIST(3,L84,FALSE)</f>
        <v>5.7589605505710736E-3</v>
      </c>
      <c r="AH84" s="5">
        <f t="shared" ref="AH84:AH104" si="191">_xlfn.POISSON.DIST(0,K84,FALSE) * _xlfn.POISSON.DIST(4,L84,FALSE)</f>
        <v>1.5695349236178508E-2</v>
      </c>
      <c r="AI84" s="5">
        <f t="shared" ref="AI84:AI104" si="192">_xlfn.POISSON.DIST(1,K84,FALSE) * _xlfn.POISSON.DIST(4,L84,FALSE)</f>
        <v>2.1808336375254238E-2</v>
      </c>
      <c r="AJ84" s="5">
        <f t="shared" ref="AJ84:AJ104" si="193">_xlfn.POISSON.DIST(2,K84,FALSE) * _xlfn.POISSON.DIST(4,L84,FALSE)</f>
        <v>1.5151097573539458E-2</v>
      </c>
      <c r="AK84" s="5">
        <f t="shared" ref="AK84:AK104" si="194">_xlfn.POISSON.DIST(3,K84,FALSE) * _xlfn.POISSON.DIST(4,L84,FALSE)</f>
        <v>7.0173702915853264E-3</v>
      </c>
      <c r="AL84" s="5">
        <f t="shared" ref="AL84:AL104" si="195">_xlfn.POISSON.DIST(5,K84,FALSE) * _xlfn.POISSON.DIST(5,L84,FALSE)</f>
        <v>2.2938200522879104E-4</v>
      </c>
      <c r="AM84" s="5">
        <f t="shared" ref="AM84:AM104" si="196">_xlfn.POISSON.DIST(5,K84,FALSE) * _xlfn.POISSON.DIST(0,L84,FALSE)</f>
        <v>1.9784786653395331E-3</v>
      </c>
      <c r="AN84" s="5">
        <f t="shared" ref="AN84:AN104" si="197">_xlfn.POISSON.DIST(5,K84,FALSE) * _xlfn.POISSON.DIST(1,L84,FALSE)</f>
        <v>3.3497563215580933E-3</v>
      </c>
      <c r="AO84" s="5">
        <f t="shared" ref="AO84:AO104" si="198">_xlfn.POISSON.DIST(5,K84,FALSE) * _xlfn.POISSON.DIST(2,L84,FALSE)</f>
        <v>2.8357312136830046E-3</v>
      </c>
      <c r="AP84" s="5">
        <f t="shared" ref="AP84:AP104" si="199">_xlfn.POISSON.DIST(5,K84,FALSE) * _xlfn.POISSON.DIST(3,L84,FALSE)</f>
        <v>1.6003893506131718E-3</v>
      </c>
      <c r="AQ84" s="5">
        <f t="shared" ref="AQ84:AQ104" si="200">_xlfn.POISSON.DIST(5,K84,FALSE) * _xlfn.POISSON.DIST(4,L84,FALSE)</f>
        <v>6.7740360789418988E-4</v>
      </c>
      <c r="AR84" s="5">
        <f t="shared" ref="AR84:AR104" si="201">_xlfn.POISSON.DIST(0,K84,FALSE) * _xlfn.POISSON.DIST(5,L84,FALSE)</f>
        <v>5.314749786693127E-3</v>
      </c>
      <c r="AS84" s="5">
        <f t="shared" ref="AS84:AS104" si="202">_xlfn.POISSON.DIST(1,K84,FALSE) * _xlfn.POISSON.DIST(5,L84,FALSE)</f>
        <v>7.3847258416745547E-3</v>
      </c>
      <c r="AT84" s="5">
        <f t="shared" ref="AT84:AT104" si="203">_xlfn.POISSON.DIST(2,K84,FALSE) * _xlfn.POISSON.DIST(5,L84,FALSE)</f>
        <v>5.1304556136618704E-3</v>
      </c>
      <c r="AU84" s="5">
        <f t="shared" ref="AU84:AU104" si="204">_xlfn.POISSON.DIST(3,K84,FALSE) * _xlfn.POISSON.DIST(5,L84,FALSE)</f>
        <v>2.3762177380788562E-3</v>
      </c>
      <c r="AV84" s="5">
        <f t="shared" ref="AV84:AV104" si="205">_xlfn.POISSON.DIST(4,K84,FALSE) * _xlfn.POISSON.DIST(5,L84,FALSE)</f>
        <v>8.2542533703899488E-4</v>
      </c>
      <c r="AW84" s="5">
        <f t="shared" ref="AW84:AW104" si="206">_xlfn.POISSON.DIST(6,K84,FALSE) * _xlfn.POISSON.DIST(6,L84,FALSE)</f>
        <v>1.4989606830329291E-5</v>
      </c>
      <c r="AX84" s="5">
        <f t="shared" ref="AX84:AX104" si="207">_xlfn.POISSON.DIST(6,K84,FALSE) * _xlfn.POISSON.DIST(0,L84,FALSE)</f>
        <v>4.5817530186513218E-4</v>
      </c>
      <c r="AY84" s="5">
        <f t="shared" ref="AY84:AY104" si="208">_xlfn.POISSON.DIST(6,K84,FALSE) * _xlfn.POISSON.DIST(1,L84,FALSE)</f>
        <v>7.7573523571007337E-4</v>
      </c>
      <c r="AZ84" s="5">
        <f t="shared" ref="AZ84:AZ104" si="209">_xlfn.POISSON.DIST(6,K84,FALSE) * _xlfn.POISSON.DIST(2,L84,FALSE)</f>
        <v>6.5669750581546843E-4</v>
      </c>
      <c r="BA84" s="5">
        <f t="shared" ref="BA84:BA104" si="210">_xlfn.POISSON.DIST(6,K84,FALSE) * _xlfn.POISSON.DIST(3,L84,FALSE)</f>
        <v>3.7061752884411103E-4</v>
      </c>
      <c r="BB84" s="5">
        <f t="shared" ref="BB84:BB104" si="211">_xlfn.POISSON.DIST(6,K84,FALSE) * _xlfn.POISSON.DIST(4,L84,FALSE)</f>
        <v>1.5687285790275961E-4</v>
      </c>
      <c r="BC84" s="5">
        <f t="shared" ref="BC84:BC104" si="212">_xlfn.POISSON.DIST(6,K84,FALSE) * _xlfn.POISSON.DIST(5,L84,FALSE)</f>
        <v>5.3120193474562739E-5</v>
      </c>
      <c r="BD84" s="5">
        <f t="shared" ref="BD84:BD104" si="213">_xlfn.POISSON.DIST(0,K84,FALSE) * _xlfn.POISSON.DIST(6,L84,FALSE)</f>
        <v>1.499731166119632E-3</v>
      </c>
      <c r="BE84" s="5">
        <f t="shared" ref="BE84:BE104" si="214">_xlfn.POISSON.DIST(1,K84,FALSE) * _xlfn.POISSON.DIST(6,L84,FALSE)</f>
        <v>2.0838428792523387E-3</v>
      </c>
      <c r="BF84" s="5">
        <f t="shared" ref="BF84:BF104" si="215">_xlfn.POISSON.DIST(2,K84,FALSE) * _xlfn.POISSON.DIST(6,L84,FALSE)</f>
        <v>1.4477265137611637E-3</v>
      </c>
      <c r="BG84" s="5">
        <f t="shared" ref="BG84:BG104" si="216">_xlfn.POISSON.DIST(3,K84,FALSE) * _xlfn.POISSON.DIST(6,L84,FALSE)</f>
        <v>6.7052785969450273E-4</v>
      </c>
      <c r="BH84" s="5">
        <f t="shared" ref="BH84:BH104" si="217">_xlfn.POISSON.DIST(4,K84,FALSE) * _xlfn.POISSON.DIST(6,L84,FALSE)</f>
        <v>2.3292086230693876E-4</v>
      </c>
      <c r="BI84" s="5">
        <f t="shared" ref="BI84:BI104" si="218">_xlfn.POISSON.DIST(5,K84,FALSE) * _xlfn.POISSON.DIST(6,L84,FALSE)</f>
        <v>6.4727664705863883E-5</v>
      </c>
      <c r="BJ84" s="8">
        <f t="shared" ref="BJ84:BJ104" si="219">SUM(N84,Q84,T84,W84,X84,Y84,AD84,AE84,AF84,AG84,AM84,AN84,AO84,AP84,AQ84,AX84,AY84,AZ84,BA84,BB84,BC84)</f>
        <v>0.3154907816869546</v>
      </c>
      <c r="BK84" s="8">
        <f t="shared" ref="BK84:BK104" si="220">SUM(M84,P84,S84,V84,AC84,AL84,AY84)</f>
        <v>0.2371298466846582</v>
      </c>
      <c r="BL84" s="8">
        <f t="shared" ref="BL84:BL104" si="221">SUM(O84,R84,U84,AA84,AB84,AH84,AI84,AJ84,AK84,AR84,AS84,AT84,AU84,AV84,BD84,BE84,BF84,BG84,BH84,BI84)</f>
        <v>0.40863159306582747</v>
      </c>
      <c r="BM84" s="8">
        <f t="shared" ref="BM84:BM104" si="222">SUM(S84:BI84)</f>
        <v>0.59262556517401488</v>
      </c>
      <c r="BN84" s="8">
        <f t="shared" ref="BN84:BN104" si="223">SUM(M84:R84)</f>
        <v>0.40494671368757307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1.6156716417910399</v>
      </c>
      <c r="F85">
        <f>VLOOKUP(B85,home!$B$2:$E$405,3,FALSE)</f>
        <v>1.68</v>
      </c>
      <c r="G85">
        <f>VLOOKUP(C85,away!$B$2:$E$405,4,FALSE)</f>
        <v>1.81</v>
      </c>
      <c r="H85">
        <f>VLOOKUP(A85,away!$A$2:$E$405,3,FALSE)</f>
        <v>1.3992537309999999</v>
      </c>
      <c r="I85">
        <f>VLOOKUP(C85,away!$B$2:$E$405,3,FALSE)</f>
        <v>0.53</v>
      </c>
      <c r="J85">
        <f>VLOOKUP(B85,home!$B$2:$E$405,4,FALSE)</f>
        <v>1.02</v>
      </c>
      <c r="K85" s="3">
        <f t="shared" si="168"/>
        <v>4.9129343283581939</v>
      </c>
      <c r="L85" s="3">
        <f t="shared" si="169"/>
        <v>0.75643656697860007</v>
      </c>
      <c r="M85" s="5">
        <f t="shared" si="170"/>
        <v>3.4500350266549631E-3</v>
      </c>
      <c r="N85" s="5">
        <f t="shared" si="171"/>
        <v>1.6949795516491343E-2</v>
      </c>
      <c r="O85" s="5">
        <f t="shared" si="172"/>
        <v>2.6097326515188033E-3</v>
      </c>
      <c r="P85" s="5">
        <f t="shared" si="173"/>
        <v>1.2821445131483979E-2</v>
      </c>
      <c r="Q85" s="5">
        <f t="shared" si="174"/>
        <v>4.1636616125811078E-2</v>
      </c>
      <c r="R85" s="5">
        <f t="shared" si="175"/>
        <v>9.8704860382342109E-4</v>
      </c>
      <c r="S85" s="5">
        <f t="shared" si="176"/>
        <v>1.1912158426623331E-2</v>
      </c>
      <c r="T85" s="5">
        <f t="shared" si="177"/>
        <v>3.1495458962814353E-2</v>
      </c>
      <c r="U85" s="5">
        <f t="shared" si="178"/>
        <v>4.8493049694821114E-3</v>
      </c>
      <c r="V85" s="5">
        <f t="shared" si="179"/>
        <v>4.918825605617707E-3</v>
      </c>
      <c r="W85" s="5">
        <f t="shared" si="180"/>
        <v>6.8185986893723183E-2</v>
      </c>
      <c r="X85" s="5">
        <f t="shared" si="181"/>
        <v>5.1578373841935782E-2</v>
      </c>
      <c r="Y85" s="5">
        <f t="shared" si="182"/>
        <v>1.9507884019666358E-2</v>
      </c>
      <c r="Z85" s="5">
        <f t="shared" si="183"/>
        <v>2.488798857724031E-4</v>
      </c>
      <c r="AA85" s="5">
        <f t="shared" si="184"/>
        <v>1.222730534449105E-3</v>
      </c>
      <c r="AB85" s="5">
        <f t="shared" si="185"/>
        <v>3.0035974085133861E-3</v>
      </c>
      <c r="AC85" s="5">
        <f t="shared" si="186"/>
        <v>1.1424966001525093E-3</v>
      </c>
      <c r="AD85" s="5">
        <f t="shared" si="187"/>
        <v>8.3748318930788643E-2</v>
      </c>
      <c r="AE85" s="5">
        <f t="shared" si="188"/>
        <v>6.3350290862234662E-2</v>
      </c>
      <c r="AF85" s="5">
        <f t="shared" si="189"/>
        <v>2.3960238268462278E-2</v>
      </c>
      <c r="AG85" s="5">
        <f t="shared" si="190"/>
        <v>6.0414667932616297E-3</v>
      </c>
      <c r="AH85" s="5">
        <f t="shared" si="191"/>
        <v>4.7065461595925665E-5</v>
      </c>
      <c r="AI85" s="5">
        <f t="shared" si="192"/>
        <v>2.312295219546474E-4</v>
      </c>
      <c r="AJ85" s="5">
        <f t="shared" si="193"/>
        <v>5.6800772807042116E-4</v>
      </c>
      <c r="AK85" s="5">
        <f t="shared" si="194"/>
        <v>9.3019488866997254E-4</v>
      </c>
      <c r="AL85" s="5">
        <f t="shared" si="195"/>
        <v>1.6983546379776949E-4</v>
      </c>
      <c r="AM85" s="5">
        <f t="shared" si="196"/>
        <v>8.2289998203472367E-2</v>
      </c>
      <c r="AN85" s="5">
        <f t="shared" si="197"/>
        <v>6.2247163737709811E-2</v>
      </c>
      <c r="AO85" s="5">
        <f t="shared" si="198"/>
        <v>2.3543015420953998E-2</v>
      </c>
      <c r="AP85" s="5">
        <f t="shared" si="199"/>
        <v>5.9362659204502304E-3</v>
      </c>
      <c r="AQ85" s="5">
        <f t="shared" si="200"/>
        <v>1.1226021533843576E-3</v>
      </c>
      <c r="AR85" s="5">
        <f t="shared" si="201"/>
        <v>7.1204072385770326E-6</v>
      </c>
      <c r="AS85" s="5">
        <f t="shared" si="202"/>
        <v>3.498209315429527E-5</v>
      </c>
      <c r="AT85" s="5">
        <f t="shared" si="203"/>
        <v>8.5932363167780736E-5</v>
      </c>
      <c r="AU85" s="5">
        <f t="shared" si="204"/>
        <v>1.4072668564131104E-4</v>
      </c>
      <c r="AV85" s="5">
        <f t="shared" si="205"/>
        <v>1.7284524120081732E-4</v>
      </c>
      <c r="AW85" s="5">
        <f t="shared" si="206"/>
        <v>1.7532318622529234E-5</v>
      </c>
      <c r="AX85" s="5">
        <f t="shared" si="207"/>
        <v>6.7380892842395596E-2</v>
      </c>
      <c r="AY85" s="5">
        <f t="shared" si="208"/>
        <v>5.0969371261654649E-2</v>
      </c>
      <c r="AZ85" s="5">
        <f t="shared" si="209"/>
        <v>1.9277548109111874E-2</v>
      </c>
      <c r="BA85" s="5">
        <f t="shared" si="210"/>
        <v>4.8607474371404648E-3</v>
      </c>
      <c r="BB85" s="5">
        <f t="shared" si="211"/>
        <v>9.192117760751401E-4</v>
      </c>
      <c r="BC85" s="5">
        <f t="shared" si="212"/>
        <v>1.3906508004411618E-4</v>
      </c>
      <c r="BD85" s="5">
        <f t="shared" si="213"/>
        <v>8.9768940117313024E-7</v>
      </c>
      <c r="BE85" s="5">
        <f t="shared" si="214"/>
        <v>4.4102890752267814E-6</v>
      </c>
      <c r="BF85" s="5">
        <f t="shared" si="215"/>
        <v>1.0833730297832388E-5</v>
      </c>
      <c r="BG85" s="5">
        <f t="shared" si="216"/>
        <v>1.7741801828131654E-5</v>
      </c>
      <c r="BH85" s="5">
        <f t="shared" si="217"/>
        <v>2.1791076812089047E-5</v>
      </c>
      <c r="BI85" s="5">
        <f t="shared" si="218"/>
        <v>2.1411625864400499E-5</v>
      </c>
      <c r="BJ85" s="8">
        <f t="shared" si="219"/>
        <v>0.72514031215758201</v>
      </c>
      <c r="BK85" s="8">
        <f t="shared" si="220"/>
        <v>8.5384167515984905E-2</v>
      </c>
      <c r="BL85" s="8">
        <f t="shared" si="221"/>
        <v>1.496760477175943E-2</v>
      </c>
      <c r="BM85" s="8">
        <f t="shared" si="222"/>
        <v>0.6963344523322833</v>
      </c>
      <c r="BN85" s="8">
        <f t="shared" si="223"/>
        <v>7.8454673055783603E-2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1.6156716417910399</v>
      </c>
      <c r="F86">
        <f>VLOOKUP(B86,home!$B$2:$E$405,3,FALSE)</f>
        <v>0.56999999999999995</v>
      </c>
      <c r="G86">
        <f>VLOOKUP(C86,away!$B$2:$E$405,4,FALSE)</f>
        <v>0.8</v>
      </c>
      <c r="H86">
        <f>VLOOKUP(A86,away!$A$2:$E$405,3,FALSE)</f>
        <v>1.3992537309999999</v>
      </c>
      <c r="I86">
        <f>VLOOKUP(C86,away!$B$2:$E$405,3,FALSE)</f>
        <v>0.8</v>
      </c>
      <c r="J86">
        <f>VLOOKUP(B86,home!$B$2:$E$405,4,FALSE)</f>
        <v>1.43</v>
      </c>
      <c r="K86" s="3">
        <f t="shared" si="168"/>
        <v>0.73674626865671422</v>
      </c>
      <c r="L86" s="3">
        <f t="shared" si="169"/>
        <v>1.6007462682639999</v>
      </c>
      <c r="M86" s="5">
        <f t="shared" si="170"/>
        <v>9.6569479303940109E-2</v>
      </c>
      <c r="N86" s="5">
        <f t="shared" si="171"/>
        <v>7.1147203543299661E-2</v>
      </c>
      <c r="O86" s="5">
        <f t="shared" si="172"/>
        <v>0.15458323362397972</v>
      </c>
      <c r="P86" s="5">
        <f t="shared" si="173"/>
        <v>0.11388862056935617</v>
      </c>
      <c r="Q86" s="5">
        <f t="shared" si="174"/>
        <v>2.620871836794289E-2</v>
      </c>
      <c r="R86" s="5">
        <f t="shared" si="175"/>
        <v>0.12372426717988382</v>
      </c>
      <c r="S86" s="5">
        <f t="shared" si="176"/>
        <v>3.3578460784611394E-2</v>
      </c>
      <c r="T86" s="5">
        <f t="shared" si="177"/>
        <v>4.195350812346673E-2</v>
      </c>
      <c r="U86" s="5">
        <f t="shared" si="178"/>
        <v>9.1153392187065765E-2</v>
      </c>
      <c r="V86" s="5">
        <f t="shared" si="179"/>
        <v>4.4000612100059027E-3</v>
      </c>
      <c r="W86" s="5">
        <f t="shared" si="180"/>
        <v>6.4363918212855366E-3</v>
      </c>
      <c r="X86" s="5">
        <f t="shared" si="181"/>
        <v>1.0303030189007752E-2</v>
      </c>
      <c r="Y86" s="5">
        <f t="shared" si="182"/>
        <v>8.2462685634327477E-3</v>
      </c>
      <c r="Z86" s="5">
        <f t="shared" si="183"/>
        <v>6.6017052993965708E-2</v>
      </c>
      <c r="AA86" s="5">
        <f t="shared" si="184"/>
        <v>4.8637817461016794E-2</v>
      </c>
      <c r="AB86" s="5">
        <f t="shared" si="185"/>
        <v>1.7916865265005251E-2</v>
      </c>
      <c r="AC86" s="5">
        <f t="shared" si="186"/>
        <v>3.2432406778537065E-4</v>
      </c>
      <c r="AD86" s="5">
        <f t="shared" si="187"/>
        <v>1.185496914486178E-3</v>
      </c>
      <c r="AE86" s="5">
        <f t="shared" si="188"/>
        <v>1.8976797619022355E-3</v>
      </c>
      <c r="AF86" s="5">
        <f t="shared" si="189"/>
        <v>1.5188518986125601E-3</v>
      </c>
      <c r="AG86" s="5">
        <f t="shared" si="190"/>
        <v>8.1043216958324896E-4</v>
      </c>
      <c r="AH86" s="5">
        <f t="shared" si="191"/>
        <v>2.6419137805469325E-2</v>
      </c>
      <c r="AI86" s="5">
        <f t="shared" si="192"/>
        <v>1.9464201199307057E-2</v>
      </c>
      <c r="AJ86" s="5">
        <f t="shared" si="193"/>
        <v>7.1700888029865078E-3</v>
      </c>
      <c r="AK86" s="5">
        <f t="shared" si="194"/>
        <v>1.7608453905125318E-3</v>
      </c>
      <c r="AL86" s="5">
        <f t="shared" si="195"/>
        <v>1.5299583662976698E-5</v>
      </c>
      <c r="AM86" s="5">
        <f t="shared" si="196"/>
        <v>1.7468208565034796E-4</v>
      </c>
      <c r="AN86" s="5">
        <f t="shared" si="197"/>
        <v>2.7962169673736688E-4</v>
      </c>
      <c r="AO86" s="5">
        <f t="shared" si="198"/>
        <v>2.2380169378899401E-4</v>
      </c>
      <c r="AP86" s="5">
        <f t="shared" si="199"/>
        <v>1.1941657538796486E-4</v>
      </c>
      <c r="AQ86" s="5">
        <f t="shared" si="200"/>
        <v>4.7788909355287831E-5</v>
      </c>
      <c r="AR86" s="5">
        <f t="shared" si="201"/>
        <v>8.4580672505714695E-3</v>
      </c>
      <c r="AS86" s="5">
        <f t="shared" si="202"/>
        <v>6.231449486906084E-3</v>
      </c>
      <c r="AT86" s="5">
        <f t="shared" si="203"/>
        <v>2.2954985789004267E-3</v>
      </c>
      <c r="AU86" s="5">
        <f t="shared" si="204"/>
        <v>5.6373333757055969E-4</v>
      </c>
      <c r="AV86" s="5">
        <f t="shared" si="205"/>
        <v>1.0383210824312644E-4</v>
      </c>
      <c r="AW86" s="5">
        <f t="shared" si="206"/>
        <v>5.0120749307510963E-7</v>
      </c>
      <c r="AX86" s="5">
        <f t="shared" si="207"/>
        <v>2.1449395800677722E-5</v>
      </c>
      <c r="AY86" s="5">
        <f t="shared" si="208"/>
        <v>3.4335040284452378E-5</v>
      </c>
      <c r="AZ86" s="5">
        <f t="shared" si="209"/>
        <v>2.7480843803015627E-5</v>
      </c>
      <c r="BA86" s="5">
        <f t="shared" si="210"/>
        <v>1.4663286055474379E-5</v>
      </c>
      <c r="BB86" s="5">
        <f t="shared" si="211"/>
        <v>5.8680501084470382E-6</v>
      </c>
      <c r="BC86" s="5">
        <f t="shared" si="212"/>
        <v>1.87865186261655E-6</v>
      </c>
      <c r="BD86" s="5">
        <f t="shared" si="213"/>
        <v>2.2565365980130405E-3</v>
      </c>
      <c r="BE86" s="5">
        <f t="shared" si="214"/>
        <v>1.6624949186734232E-3</v>
      </c>
      <c r="BF86" s="5">
        <f t="shared" si="215"/>
        <v>6.1241846399669609E-4</v>
      </c>
      <c r="BG86" s="5">
        <f t="shared" si="216"/>
        <v>1.5039900606868067E-4</v>
      </c>
      <c r="BH86" s="5">
        <f t="shared" si="217"/>
        <v>2.770147663269475E-5</v>
      </c>
      <c r="BI86" s="5">
        <f t="shared" si="218"/>
        <v>4.0817919090838044E-6</v>
      </c>
      <c r="BJ86" s="8">
        <f t="shared" si="219"/>
        <v>0.17065856758185419</v>
      </c>
      <c r="BK86" s="8">
        <f t="shared" si="220"/>
        <v>0.24881058055964639</v>
      </c>
      <c r="BL86" s="8">
        <f t="shared" si="221"/>
        <v>0.51319606193271228</v>
      </c>
      <c r="BM86" s="8">
        <f t="shared" si="222"/>
        <v>0.41252690664698449</v>
      </c>
      <c r="BN86" s="8">
        <f t="shared" si="223"/>
        <v>0.58612152258840233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1.6156716417910399</v>
      </c>
      <c r="F87">
        <f>VLOOKUP(B87,home!$B$2:$E$405,3,FALSE)</f>
        <v>0.66</v>
      </c>
      <c r="G87">
        <f>VLOOKUP(C87,away!$B$2:$E$405,4,FALSE)</f>
        <v>0.93</v>
      </c>
      <c r="H87">
        <f>VLOOKUP(A87,away!$A$2:$E$405,3,FALSE)</f>
        <v>1.3992537309999999</v>
      </c>
      <c r="I87">
        <f>VLOOKUP(C87,away!$B$2:$E$405,3,FALSE)</f>
        <v>0.53</v>
      </c>
      <c r="J87">
        <f>VLOOKUP(B87,home!$B$2:$E$405,4,FALSE)</f>
        <v>1.23</v>
      </c>
      <c r="K87" s="3">
        <f t="shared" si="168"/>
        <v>0.99169925373134049</v>
      </c>
      <c r="L87" s="3">
        <f t="shared" si="169"/>
        <v>0.91217350723890001</v>
      </c>
      <c r="M87" s="5">
        <f t="shared" si="170"/>
        <v>0.14899049590102581</v>
      </c>
      <c r="N87" s="5">
        <f t="shared" si="171"/>
        <v>0.14775376359810963</v>
      </c>
      <c r="O87" s="5">
        <f t="shared" si="172"/>
        <v>0.13590518319130168</v>
      </c>
      <c r="P87" s="5">
        <f t="shared" si="173"/>
        <v>0.134777068749035</v>
      </c>
      <c r="Q87" s="5">
        <f t="shared" si="174"/>
        <v>7.3263648548121119E-2</v>
      </c>
      <c r="R87" s="5">
        <f t="shared" si="175"/>
        <v>6.198455380177742E-2</v>
      </c>
      <c r="S87" s="5">
        <f t="shared" si="176"/>
        <v>3.0479894289111222E-2</v>
      </c>
      <c r="T87" s="5">
        <f t="shared" si="177"/>
        <v>6.6829159249257794E-2</v>
      </c>
      <c r="U87" s="5">
        <f t="shared" si="178"/>
        <v>6.1470035748092788E-2</v>
      </c>
      <c r="V87" s="5">
        <f t="shared" si="179"/>
        <v>3.063574091475976E-3</v>
      </c>
      <c r="W87" s="5">
        <f t="shared" si="180"/>
        <v>2.4218501863602308E-2</v>
      </c>
      <c r="X87" s="5">
        <f t="shared" si="181"/>
        <v>2.2091475784993955E-2</v>
      </c>
      <c r="Y87" s="5">
        <f t="shared" si="182"/>
        <v>1.0075629473440581E-2</v>
      </c>
      <c r="Z87" s="5">
        <f t="shared" si="183"/>
        <v>1.8846889278668535E-2</v>
      </c>
      <c r="AA87" s="5">
        <f t="shared" si="184"/>
        <v>1.8690446032812787E-2</v>
      </c>
      <c r="AB87" s="5">
        <f t="shared" si="185"/>
        <v>9.2676506913231677E-3</v>
      </c>
      <c r="AC87" s="5">
        <f t="shared" si="186"/>
        <v>1.7320716224531385E-4</v>
      </c>
      <c r="AD87" s="5">
        <f t="shared" si="187"/>
        <v>6.0043675561563701E-3</v>
      </c>
      <c r="AE87" s="5">
        <f t="shared" si="188"/>
        <v>5.4770250124506203E-3</v>
      </c>
      <c r="AF87" s="5">
        <f t="shared" si="189"/>
        <v>2.4979985574211305E-3</v>
      </c>
      <c r="AG87" s="5">
        <f t="shared" si="190"/>
        <v>7.5953603506684851E-4</v>
      </c>
      <c r="AH87" s="5">
        <f t="shared" si="191"/>
        <v>4.2979082734665754E-3</v>
      </c>
      <c r="AI87" s="5">
        <f t="shared" si="192"/>
        <v>4.2622324274025564E-3</v>
      </c>
      <c r="AJ87" s="5">
        <f t="shared" si="193"/>
        <v>2.1134263587423178E-3</v>
      </c>
      <c r="AK87" s="5">
        <f t="shared" si="194"/>
        <v>6.9862778092696692E-4</v>
      </c>
      <c r="AL87" s="5">
        <f t="shared" si="195"/>
        <v>6.2673403353914753E-6</v>
      </c>
      <c r="AM87" s="5">
        <f t="shared" si="196"/>
        <v>1.1909053649137894E-3</v>
      </c>
      <c r="AN87" s="5">
        <f t="shared" si="197"/>
        <v>1.0863123235030335E-3</v>
      </c>
      <c r="AO87" s="5">
        <f t="shared" si="198"/>
        <v>4.9545266104330024E-4</v>
      </c>
      <c r="AP87" s="5">
        <f t="shared" si="199"/>
        <v>1.5064626383157106E-4</v>
      </c>
      <c r="AQ87" s="5">
        <f t="shared" si="200"/>
        <v>3.43538827079202E-5</v>
      </c>
      <c r="AR87" s="5">
        <f t="shared" si="201"/>
        <v>7.8408761271981839E-4</v>
      </c>
      <c r="AS87" s="5">
        <f t="shared" si="202"/>
        <v>7.7757910039423224E-4</v>
      </c>
      <c r="AT87" s="5">
        <f t="shared" si="203"/>
        <v>3.8556230678902359E-4</v>
      </c>
      <c r="AU87" s="5">
        <f t="shared" si="204"/>
        <v>1.2745395063653629E-4</v>
      </c>
      <c r="AV87" s="5">
        <f t="shared" si="205"/>
        <v>3.1598996932841033E-5</v>
      </c>
      <c r="AW87" s="5">
        <f t="shared" si="206"/>
        <v>1.5748464620517827E-7</v>
      </c>
      <c r="AX87" s="5">
        <f t="shared" si="207"/>
        <v>1.9683666027494234E-4</v>
      </c>
      <c r="AY87" s="5">
        <f t="shared" si="208"/>
        <v>1.7954918675618605E-4</v>
      </c>
      <c r="AZ87" s="5">
        <f t="shared" si="209"/>
        <v>8.189000570264123E-5</v>
      </c>
      <c r="BA87" s="5">
        <f t="shared" si="210"/>
        <v>2.4899297903197258E-5</v>
      </c>
      <c r="BB87" s="5">
        <f t="shared" si="211"/>
        <v>5.6781199740364086E-6</v>
      </c>
      <c r="BC87" s="5">
        <f t="shared" si="212"/>
        <v>1.0358861222480087E-6</v>
      </c>
      <c r="BD87" s="5">
        <f t="shared" si="213"/>
        <v>1.1920399127953546E-4</v>
      </c>
      <c r="BE87" s="5">
        <f t="shared" si="214"/>
        <v>1.1821450919371253E-4</v>
      </c>
      <c r="BF87" s="5">
        <f t="shared" si="215"/>
        <v>5.861662027381071E-5</v>
      </c>
      <c r="BG87" s="5">
        <f t="shared" si="216"/>
        <v>1.9376686193930479E-5</v>
      </c>
      <c r="BH87" s="5">
        <f t="shared" si="217"/>
        <v>4.8039613095768051E-6</v>
      </c>
      <c r="BI87" s="5">
        <f t="shared" si="218"/>
        <v>9.5281696913231062E-7</v>
      </c>
      <c r="BJ87" s="8">
        <f t="shared" si="219"/>
        <v>0.36241866533135308</v>
      </c>
      <c r="BK87" s="8">
        <f t="shared" si="220"/>
        <v>0.31767005671998488</v>
      </c>
      <c r="BL87" s="8">
        <f t="shared" si="221"/>
        <v>0.30111751485853838</v>
      </c>
      <c r="BM87" s="8">
        <f t="shared" si="222"/>
        <v>0.29719902069706433</v>
      </c>
      <c r="BN87" s="8">
        <f t="shared" si="223"/>
        <v>0.70267471378937052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1.6156716417910399</v>
      </c>
      <c r="F88">
        <f>VLOOKUP(B88,home!$B$2:$E$405,3,FALSE)</f>
        <v>0.8</v>
      </c>
      <c r="G88">
        <f>VLOOKUP(C88,away!$B$2:$E$405,4,FALSE)</f>
        <v>1.05</v>
      </c>
      <c r="H88">
        <f>VLOOKUP(A88,away!$A$2:$E$405,3,FALSE)</f>
        <v>1.3992537309999999</v>
      </c>
      <c r="I88">
        <f>VLOOKUP(C88,away!$B$2:$E$405,3,FALSE)</f>
        <v>0.86</v>
      </c>
      <c r="J88">
        <f>VLOOKUP(B88,home!$B$2:$E$405,4,FALSE)</f>
        <v>0.82</v>
      </c>
      <c r="K88" s="3">
        <f t="shared" si="168"/>
        <v>1.3571641791044735</v>
      </c>
      <c r="L88" s="3">
        <f t="shared" si="169"/>
        <v>0.98675373110119979</v>
      </c>
      <c r="M88" s="5">
        <f t="shared" si="170"/>
        <v>9.5950973544607257E-2</v>
      </c>
      <c r="N88" s="5">
        <f t="shared" si="171"/>
        <v>0.13022122424494198</v>
      </c>
      <c r="O88" s="5">
        <f t="shared" si="172"/>
        <v>9.4679981147933717E-2</v>
      </c>
      <c r="P88" s="5">
        <f t="shared" si="173"/>
        <v>0.12849627889226251</v>
      </c>
      <c r="Q88" s="5">
        <f t="shared" si="174"/>
        <v>8.8365790452183124E-2</v>
      </c>
      <c r="R88" s="5">
        <f t="shared" si="175"/>
        <v>4.6712912329157426E-2</v>
      </c>
      <c r="S88" s="5">
        <f t="shared" si="176"/>
        <v>4.3020130695917501E-2</v>
      </c>
      <c r="T88" s="5">
        <f t="shared" si="177"/>
        <v>8.7195273430398471E-2</v>
      </c>
      <c r="U88" s="5">
        <f t="shared" si="178"/>
        <v>6.3397091314780177E-2</v>
      </c>
      <c r="V88" s="5">
        <f t="shared" si="179"/>
        <v>6.4013324347636626E-3</v>
      </c>
      <c r="W88" s="5">
        <f t="shared" si="180"/>
        <v>3.9975628486651697E-2</v>
      </c>
      <c r="X88" s="5">
        <f t="shared" si="181"/>
        <v>3.9446100562318967E-2</v>
      </c>
      <c r="Y88" s="5">
        <f t="shared" si="182"/>
        <v>1.9461793453630687E-2</v>
      </c>
      <c r="Z88" s="5">
        <f t="shared" si="183"/>
        <v>1.5364713510466445E-2</v>
      </c>
      <c r="AA88" s="5">
        <f t="shared" si="184"/>
        <v>2.0852438798607605E-2</v>
      </c>
      <c r="AB88" s="5">
        <f t="shared" si="185"/>
        <v>1.4150091492219284E-2</v>
      </c>
      <c r="AC88" s="5">
        <f t="shared" si="186"/>
        <v>5.35786250671207E-4</v>
      </c>
      <c r="AD88" s="5">
        <f t="shared" si="187"/>
        <v>1.3563372754818006E-2</v>
      </c>
      <c r="AE88" s="5">
        <f t="shared" si="188"/>
        <v>1.3383708672133026E-2</v>
      </c>
      <c r="AF88" s="5">
        <f t="shared" si="189"/>
        <v>6.6032122340993734E-3</v>
      </c>
      <c r="AG88" s="5">
        <f t="shared" si="190"/>
        <v>2.1719147697502154E-3</v>
      </c>
      <c r="AH88" s="5">
        <f t="shared" si="191"/>
        <v>3.790297095938444E-3</v>
      </c>
      <c r="AI88" s="5">
        <f t="shared" si="192"/>
        <v>5.144055446771368E-3</v>
      </c>
      <c r="AJ88" s="5">
        <f t="shared" si="193"/>
        <v>3.4906638938426802E-3</v>
      </c>
      <c r="AK88" s="5">
        <f t="shared" si="194"/>
        <v>1.5791346660055426E-3</v>
      </c>
      <c r="AL88" s="5">
        <f t="shared" si="195"/>
        <v>2.8700715354755886E-5</v>
      </c>
      <c r="AM88" s="5">
        <f t="shared" si="196"/>
        <v>3.6815447301361132E-3</v>
      </c>
      <c r="AN88" s="5">
        <f t="shared" si="197"/>
        <v>3.6327779986777692E-3</v>
      </c>
      <c r="AO88" s="5">
        <f t="shared" si="198"/>
        <v>1.7923286222288192E-3</v>
      </c>
      <c r="AP88" s="5">
        <f t="shared" si="199"/>
        <v>5.8952898511458677E-4</v>
      </c>
      <c r="AQ88" s="5">
        <f t="shared" si="200"/>
        <v>1.4542998141353053E-4</v>
      </c>
      <c r="AR88" s="5">
        <f t="shared" si="201"/>
        <v>7.4801796027986064E-4</v>
      </c>
      <c r="AS88" s="5">
        <f t="shared" si="202"/>
        <v>1.0151831810186196E-3</v>
      </c>
      <c r="AT88" s="5">
        <f t="shared" si="203"/>
        <v>6.8888512425390163E-4</v>
      </c>
      <c r="AU88" s="5">
        <f t="shared" si="204"/>
        <v>3.1164340471844334E-4</v>
      </c>
      <c r="AV88" s="5">
        <f t="shared" si="205"/>
        <v>1.0573781638450729E-4</v>
      </c>
      <c r="AW88" s="5">
        <f t="shared" si="206"/>
        <v>1.067656101511757E-6</v>
      </c>
      <c r="AX88" s="5">
        <f t="shared" si="207"/>
        <v>8.3274343858526342E-4</v>
      </c>
      <c r="AY88" s="5">
        <f t="shared" si="208"/>
        <v>8.2171269507405143E-4</v>
      </c>
      <c r="AZ88" s="5">
        <f t="shared" si="209"/>
        <v>4.0541403387877136E-4</v>
      </c>
      <c r="BA88" s="5">
        <f t="shared" si="210"/>
        <v>1.3334793685688864E-4</v>
      </c>
      <c r="BB88" s="5">
        <f t="shared" si="211"/>
        <v>3.289539355704551E-5</v>
      </c>
      <c r="BC88" s="5">
        <f t="shared" si="212"/>
        <v>6.4919304656914071E-6</v>
      </c>
      <c r="BD88" s="5">
        <f t="shared" si="213"/>
        <v>1.2301825220614352E-4</v>
      </c>
      <c r="BE88" s="5">
        <f t="shared" si="214"/>
        <v>1.6695596527021786E-4</v>
      </c>
      <c r="BF88" s="5">
        <f t="shared" si="215"/>
        <v>1.1329332777627513E-4</v>
      </c>
      <c r="BG88" s="5">
        <f t="shared" si="216"/>
        <v>5.1252548729834178E-5</v>
      </c>
      <c r="BH88" s="5">
        <f t="shared" si="217"/>
        <v>1.7389530805984347E-5</v>
      </c>
      <c r="BI88" s="5">
        <f t="shared" si="218"/>
        <v>4.7200896602631419E-6</v>
      </c>
      <c r="BJ88" s="8">
        <f t="shared" si="219"/>
        <v>0.45246223480691405</v>
      </c>
      <c r="BK88" s="8">
        <f t="shared" si="220"/>
        <v>0.27525491522865086</v>
      </c>
      <c r="BL88" s="8">
        <f t="shared" si="221"/>
        <v>0.25714276338636033</v>
      </c>
      <c r="BM88" s="8">
        <f t="shared" si="222"/>
        <v>0.41497682128233315</v>
      </c>
      <c r="BN88" s="8">
        <f t="shared" si="223"/>
        <v>0.58442716061108602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1.6156716417910399</v>
      </c>
      <c r="F89">
        <f>VLOOKUP(B89,home!$B$2:$E$405,3,FALSE)</f>
        <v>0.88</v>
      </c>
      <c r="G89">
        <f>VLOOKUP(C89,away!$B$2:$E$405,4,FALSE)</f>
        <v>0.93</v>
      </c>
      <c r="H89">
        <f>VLOOKUP(A89,away!$A$2:$E$405,3,FALSE)</f>
        <v>1.3992537309999999</v>
      </c>
      <c r="I89">
        <f>VLOOKUP(C89,away!$B$2:$E$405,3,FALSE)</f>
        <v>0.71</v>
      </c>
      <c r="J89">
        <f>VLOOKUP(B89,home!$B$2:$E$405,4,FALSE)</f>
        <v>1.07</v>
      </c>
      <c r="K89" s="3">
        <f t="shared" si="168"/>
        <v>1.3222656716417871</v>
      </c>
      <c r="L89" s="3">
        <f t="shared" si="169"/>
        <v>1.0630130594406999</v>
      </c>
      <c r="M89" s="5">
        <f t="shared" si="170"/>
        <v>9.206331509522879E-2</v>
      </c>
      <c r="N89" s="5">
        <f t="shared" si="171"/>
        <v>0.12173216116796216</v>
      </c>
      <c r="O89" s="5">
        <f t="shared" si="172"/>
        <v>9.7864506241632315E-2</v>
      </c>
      <c r="P89" s="5">
        <f t="shared" si="173"/>
        <v>0.12940287707548381</v>
      </c>
      <c r="Q89" s="5">
        <f t="shared" si="174"/>
        <v>8.0481128923580905E-2</v>
      </c>
      <c r="R89" s="5">
        <f t="shared" si="175"/>
        <v>5.2015624095285519E-2</v>
      </c>
      <c r="S89" s="5">
        <f t="shared" si="176"/>
        <v>4.5471707645145944E-2</v>
      </c>
      <c r="T89" s="5">
        <f t="shared" si="177"/>
        <v>8.5552491084297133E-2</v>
      </c>
      <c r="U89" s="5">
        <f t="shared" si="178"/>
        <v>6.8778474130219425E-2</v>
      </c>
      <c r="V89" s="5">
        <f t="shared" si="179"/>
        <v>7.1015978861101951E-3</v>
      </c>
      <c r="W89" s="5">
        <f t="shared" si="180"/>
        <v>3.5472477996876001E-2</v>
      </c>
      <c r="X89" s="5">
        <f t="shared" si="181"/>
        <v>3.7707707361402068E-2</v>
      </c>
      <c r="Y89" s="5">
        <f t="shared" si="182"/>
        <v>2.0041892683369304E-2</v>
      </c>
      <c r="Z89" s="5">
        <f t="shared" si="183"/>
        <v>1.843109590274895E-2</v>
      </c>
      <c r="AA89" s="5">
        <f t="shared" si="184"/>
        <v>2.4370805402942529E-2</v>
      </c>
      <c r="AB89" s="5">
        <f t="shared" si="185"/>
        <v>1.6112339687286554E-2</v>
      </c>
      <c r="AC89" s="5">
        <f t="shared" si="186"/>
        <v>6.2386901703549605E-4</v>
      </c>
      <c r="AD89" s="5">
        <f t="shared" si="187"/>
        <v>1.172600998583443E-2</v>
      </c>
      <c r="AE89" s="5">
        <f t="shared" si="188"/>
        <v>1.2464901750074055E-2</v>
      </c>
      <c r="AF89" s="5">
        <f t="shared" si="189"/>
        <v>6.6251766724869775E-3</v>
      </c>
      <c r="AG89" s="5">
        <f t="shared" si="190"/>
        <v>2.3475497746518461E-3</v>
      </c>
      <c r="AH89" s="5">
        <f t="shared" si="191"/>
        <v>4.8981239111065269E-3</v>
      </c>
      <c r="AI89" s="5">
        <f t="shared" si="192"/>
        <v>6.4766211031039682E-3</v>
      </c>
      <c r="AJ89" s="5">
        <f t="shared" si="193"/>
        <v>4.2819068764325717E-3</v>
      </c>
      <c r="AK89" s="5">
        <f t="shared" si="194"/>
        <v>1.8872728239579012E-3</v>
      </c>
      <c r="AL89" s="5">
        <f t="shared" si="195"/>
        <v>3.5076054186899963E-5</v>
      </c>
      <c r="AM89" s="5">
        <f t="shared" si="196"/>
        <v>3.1009800939195333E-3</v>
      </c>
      <c r="AN89" s="5">
        <f t="shared" si="197"/>
        <v>3.2963823369021117E-3</v>
      </c>
      <c r="AO89" s="5">
        <f t="shared" si="198"/>
        <v>1.7520487365182988E-3</v>
      </c>
      <c r="AP89" s="5">
        <f t="shared" si="199"/>
        <v>6.2081689589850984E-4</v>
      </c>
      <c r="AQ89" s="5">
        <f t="shared" si="200"/>
        <v>1.6498411696538835E-4</v>
      </c>
      <c r="AR89" s="5">
        <f t="shared" si="201"/>
        <v>1.0413539368529995E-3</v>
      </c>
      <c r="AS89" s="5">
        <f t="shared" si="202"/>
        <v>1.3769465627297506E-3</v>
      </c>
      <c r="AT89" s="5">
        <f t="shared" si="203"/>
        <v>9.1034458579135205E-4</v>
      </c>
      <c r="AU89" s="5">
        <f t="shared" si="204"/>
        <v>4.0123913171895569E-4</v>
      </c>
      <c r="AV89" s="5">
        <f t="shared" si="205"/>
        <v>1.32636182497833E-4</v>
      </c>
      <c r="AW89" s="5">
        <f t="shared" si="206"/>
        <v>1.3695110936380562E-6</v>
      </c>
      <c r="AX89" s="5">
        <f t="shared" si="207"/>
        <v>6.833865877723872E-4</v>
      </c>
      <c r="AY89" s="5">
        <f t="shared" si="208"/>
        <v>7.2644886744866561E-4</v>
      </c>
      <c r="AZ89" s="5">
        <f t="shared" si="209"/>
        <v>3.8611231655691873E-4</v>
      </c>
      <c r="BA89" s="5">
        <f t="shared" si="210"/>
        <v>1.3681414497030206E-4</v>
      </c>
      <c r="BB89" s="5">
        <f t="shared" si="211"/>
        <v>3.635880570491106E-5</v>
      </c>
      <c r="BC89" s="5">
        <f t="shared" si="212"/>
        <v>7.7299770579974971E-6</v>
      </c>
      <c r="BD89" s="5">
        <f t="shared" si="213"/>
        <v>1.8449547239578735E-4</v>
      </c>
      <c r="BE89" s="5">
        <f t="shared" si="214"/>
        <v>2.4395202972228453E-4</v>
      </c>
      <c r="BF89" s="5">
        <f t="shared" si="215"/>
        <v>1.6128469721455693E-4</v>
      </c>
      <c r="BG89" s="5">
        <f t="shared" si="216"/>
        <v>7.1087072829316151E-5</v>
      </c>
      <c r="BH89" s="5">
        <f t="shared" si="217"/>
        <v>2.3498999024926073E-5</v>
      </c>
      <c r="BI89" s="5">
        <f t="shared" si="218"/>
        <v>6.2143839457207148E-6</v>
      </c>
      <c r="BJ89" s="8">
        <f t="shared" si="219"/>
        <v>0.42506356028024983</v>
      </c>
      <c r="BK89" s="8">
        <f t="shared" si="220"/>
        <v>0.27542489164063982</v>
      </c>
      <c r="BL89" s="8">
        <f t="shared" si="221"/>
        <v>0.28123872732669081</v>
      </c>
      <c r="BM89" s="8">
        <f t="shared" si="222"/>
        <v>0.42587358319480079</v>
      </c>
      <c r="BN89" s="8">
        <f t="shared" si="223"/>
        <v>0.57355961259917354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1.6156716417910399</v>
      </c>
      <c r="F90">
        <f>VLOOKUP(B90,home!$B$2:$E$405,3,FALSE)</f>
        <v>1.1100000000000001</v>
      </c>
      <c r="G90">
        <f>VLOOKUP(C90,away!$B$2:$E$405,4,FALSE)</f>
        <v>1.02</v>
      </c>
      <c r="H90">
        <f>VLOOKUP(A90,away!$A$2:$E$405,3,FALSE)</f>
        <v>1.3992537309999999</v>
      </c>
      <c r="I90">
        <f>VLOOKUP(C90,away!$B$2:$E$405,3,FALSE)</f>
        <v>0.8</v>
      </c>
      <c r="J90">
        <f>VLOOKUP(B90,home!$B$2:$E$405,4,FALSE)</f>
        <v>1.02</v>
      </c>
      <c r="K90" s="3">
        <f t="shared" si="168"/>
        <v>1.8292634328358155</v>
      </c>
      <c r="L90" s="3">
        <f t="shared" si="169"/>
        <v>1.141791044496</v>
      </c>
      <c r="M90" s="5">
        <f t="shared" si="170"/>
        <v>5.124924066675525E-2</v>
      </c>
      <c r="N90" s="5">
        <f t="shared" si="171"/>
        <v>9.3748361912297573E-2</v>
      </c>
      <c r="O90" s="5">
        <f t="shared" si="172"/>
        <v>5.851592403052136E-2</v>
      </c>
      <c r="P90" s="5">
        <f t="shared" si="173"/>
        <v>0.10704104006763128</v>
      </c>
      <c r="Q90" s="5">
        <f t="shared" si="174"/>
        <v>8.5745225167211975E-2</v>
      </c>
      <c r="R90" s="5">
        <f t="shared" si="175"/>
        <v>3.3406479009228787E-2</v>
      </c>
      <c r="S90" s="5">
        <f t="shared" si="176"/>
        <v>5.5892458647649662E-2</v>
      </c>
      <c r="T90" s="5">
        <f t="shared" si="177"/>
        <v>9.7903130204215677E-2</v>
      </c>
      <c r="U90" s="5">
        <f t="shared" si="178"/>
        <v>6.1109250471379467E-2</v>
      </c>
      <c r="V90" s="5">
        <f t="shared" si="179"/>
        <v>1.2971003901163815E-2</v>
      </c>
      <c r="W90" s="5">
        <f t="shared" si="180"/>
        <v>5.2283534979551377E-2</v>
      </c>
      <c r="X90" s="5">
        <f t="shared" si="181"/>
        <v>5.9696872014245124E-2</v>
      </c>
      <c r="Y90" s="5">
        <f t="shared" si="182"/>
        <v>3.4080676925144493E-2</v>
      </c>
      <c r="Z90" s="5">
        <f t="shared" si="183"/>
        <v>1.2714406186960344E-2</v>
      </c>
      <c r="AA90" s="5">
        <f t="shared" si="184"/>
        <v>2.3257998308028008E-2</v>
      </c>
      <c r="AB90" s="5">
        <f t="shared" si="185"/>
        <v>2.127250291291646E-2</v>
      </c>
      <c r="AC90" s="5">
        <f t="shared" si="186"/>
        <v>1.6932320974885865E-3</v>
      </c>
      <c r="AD90" s="5">
        <f t="shared" si="187"/>
        <v>2.3910089669371404E-2</v>
      </c>
      <c r="AE90" s="5">
        <f t="shared" si="188"/>
        <v>2.7300326257584596E-2</v>
      </c>
      <c r="AF90" s="5">
        <f t="shared" si="189"/>
        <v>1.5585634016364548E-2</v>
      </c>
      <c r="AG90" s="5">
        <f t="shared" si="190"/>
        <v>5.9318457808924209E-3</v>
      </c>
      <c r="AH90" s="5">
        <f t="shared" si="191"/>
        <v>3.629298780088963E-3</v>
      </c>
      <c r="AI90" s="5">
        <f t="shared" si="192"/>
        <v>6.6389435452523732E-3</v>
      </c>
      <c r="AJ90" s="5">
        <f t="shared" si="193"/>
        <v>6.0721883299957704E-3</v>
      </c>
      <c r="AK90" s="5">
        <f t="shared" si="194"/>
        <v>3.7025440231178803E-3</v>
      </c>
      <c r="AL90" s="5">
        <f t="shared" si="195"/>
        <v>1.4146186162609548E-4</v>
      </c>
      <c r="AM90" s="5">
        <f t="shared" si="196"/>
        <v>8.747570541601293E-3</v>
      </c>
      <c r="AN90" s="5">
        <f t="shared" si="197"/>
        <v>9.9878977054973818E-3</v>
      </c>
      <c r="AO90" s="5">
        <f t="shared" si="198"/>
        <v>5.7020460767395302E-3</v>
      </c>
      <c r="AP90" s="5">
        <f t="shared" si="199"/>
        <v>2.1701817152415819E-3</v>
      </c>
      <c r="AQ90" s="5">
        <f t="shared" si="200"/>
        <v>6.1947351184795155E-4</v>
      </c>
      <c r="AR90" s="5">
        <f t="shared" si="201"/>
        <v>8.2878016898116661E-4</v>
      </c>
      <c r="AS90" s="5">
        <f t="shared" si="202"/>
        <v>1.516057256976736E-3</v>
      </c>
      <c r="AT90" s="5">
        <f t="shared" si="203"/>
        <v>1.3866340511364578E-3</v>
      </c>
      <c r="AU90" s="5">
        <f t="shared" si="204"/>
        <v>8.4550632148963677E-4</v>
      </c>
      <c r="AV90" s="5">
        <f t="shared" si="205"/>
        <v>3.8666344903312897E-4</v>
      </c>
      <c r="AW90" s="5">
        <f t="shared" si="206"/>
        <v>8.2072895137130498E-6</v>
      </c>
      <c r="AX90" s="5">
        <f t="shared" si="207"/>
        <v>2.6669351529838431E-3</v>
      </c>
      <c r="AY90" s="5">
        <f t="shared" si="208"/>
        <v>3.0450826739285221E-3</v>
      </c>
      <c r="AZ90" s="5">
        <f t="shared" si="209"/>
        <v>1.7384240634207601E-3</v>
      </c>
      <c r="BA90" s="5">
        <f t="shared" si="210"/>
        <v>6.616390090500566E-4</v>
      </c>
      <c r="BB90" s="5">
        <f t="shared" si="211"/>
        <v>1.888633738056406E-4</v>
      </c>
      <c r="BC90" s="5">
        <f t="shared" si="212"/>
        <v>4.3128501768916148E-5</v>
      </c>
      <c r="BD90" s="5">
        <f t="shared" si="213"/>
        <v>1.577156291330961E-4</v>
      </c>
      <c r="BE90" s="5">
        <f t="shared" si="214"/>
        <v>2.8850343315986769E-4</v>
      </c>
      <c r="BF90" s="5">
        <f t="shared" si="215"/>
        <v>2.6387439026346904E-4</v>
      </c>
      <c r="BG90" s="5">
        <f t="shared" si="216"/>
        <v>1.6089859099027034E-4</v>
      </c>
      <c r="BH90" s="5">
        <f t="shared" si="217"/>
        <v>7.3581477223326949E-5</v>
      </c>
      <c r="BI90" s="5">
        <f t="shared" si="218"/>
        <v>2.6919981123734666E-5</v>
      </c>
      <c r="BJ90" s="8">
        <f t="shared" si="219"/>
        <v>0.53175693925276468</v>
      </c>
      <c r="BK90" s="8">
        <f t="shared" si="220"/>
        <v>0.23203351991624321</v>
      </c>
      <c r="BL90" s="8">
        <f t="shared" si="221"/>
        <v>0.22354026416003994</v>
      </c>
      <c r="BM90" s="8">
        <f t="shared" si="222"/>
        <v>0.56730198327794712</v>
      </c>
      <c r="BN90" s="8">
        <f t="shared" si="223"/>
        <v>0.42970627085364621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1.234375</v>
      </c>
      <c r="F91">
        <f>VLOOKUP(B91,home!$B$2:$E$405,3,FALSE)</f>
        <v>0.65</v>
      </c>
      <c r="G91">
        <f>VLOOKUP(C91,away!$B$2:$E$405,4,FALSE)</f>
        <v>1.29</v>
      </c>
      <c r="H91">
        <f>VLOOKUP(A91,away!$A$2:$E$405,3,FALSE)</f>
        <v>1.171875</v>
      </c>
      <c r="I91">
        <f>VLOOKUP(C91,away!$B$2:$E$405,3,FALSE)</f>
        <v>1.24</v>
      </c>
      <c r="J91">
        <f>VLOOKUP(B91,home!$B$2:$E$405,4,FALSE)</f>
        <v>1.37</v>
      </c>
      <c r="K91" s="3">
        <f t="shared" si="168"/>
        <v>1.0350234375</v>
      </c>
      <c r="L91" s="3">
        <f t="shared" si="169"/>
        <v>1.9907812500000002</v>
      </c>
      <c r="M91" s="5">
        <f t="shared" si="170"/>
        <v>4.8518763115118844E-2</v>
      </c>
      <c r="N91" s="5">
        <f t="shared" si="171"/>
        <v>5.0218056982658507E-2</v>
      </c>
      <c r="O91" s="5">
        <f t="shared" si="172"/>
        <v>9.6590243882770183E-2</v>
      </c>
      <c r="P91" s="5">
        <f t="shared" si="173"/>
        <v>9.9973166252508128E-2</v>
      </c>
      <c r="Q91" s="5">
        <f t="shared" si="174"/>
        <v>2.5988432981381045E-2</v>
      </c>
      <c r="R91" s="5">
        <f t="shared" si="175"/>
        <v>9.6145023227373061E-2</v>
      </c>
      <c r="S91" s="5">
        <f t="shared" si="176"/>
        <v>5.1498808547724623E-2</v>
      </c>
      <c r="T91" s="5">
        <f t="shared" si="177"/>
        <v>5.1737285096214981E-2</v>
      </c>
      <c r="U91" s="5">
        <f t="shared" si="178"/>
        <v>9.9512352439313001E-2</v>
      </c>
      <c r="V91" s="5">
        <f t="shared" si="179"/>
        <v>1.1790396168848213E-2</v>
      </c>
      <c r="W91" s="5">
        <f t="shared" si="180"/>
        <v>8.9662124132091278E-3</v>
      </c>
      <c r="X91" s="5">
        <f t="shared" si="181"/>
        <v>1.7849767555733986E-2</v>
      </c>
      <c r="Y91" s="5">
        <f t="shared" si="182"/>
        <v>1.7767491283406777E-2</v>
      </c>
      <c r="Z91" s="5">
        <f t="shared" si="183"/>
        <v>6.3801236507289569E-2</v>
      </c>
      <c r="AA91" s="5">
        <f t="shared" si="184"/>
        <v>6.6035775126525351E-2</v>
      </c>
      <c r="AB91" s="5">
        <f t="shared" si="185"/>
        <v>3.4174287484716633E-2</v>
      </c>
      <c r="AC91" s="5">
        <f t="shared" si="186"/>
        <v>1.5183858273222057E-3</v>
      </c>
      <c r="AD91" s="5">
        <f t="shared" si="187"/>
        <v>2.3200599983187204E-3</v>
      </c>
      <c r="AE91" s="5">
        <f t="shared" si="188"/>
        <v>4.6187319435279399E-3</v>
      </c>
      <c r="AF91" s="5">
        <f t="shared" si="189"/>
        <v>4.5974424759757417E-3</v>
      </c>
      <c r="AG91" s="5">
        <f t="shared" si="190"/>
        <v>3.0508340930420264E-3</v>
      </c>
      <c r="AH91" s="5">
        <f t="shared" si="191"/>
        <v>3.1753576341381901E-2</v>
      </c>
      <c r="AI91" s="5">
        <f t="shared" si="192"/>
        <v>3.2865695737775764E-2</v>
      </c>
      <c r="AJ91" s="5">
        <f t="shared" si="193"/>
        <v>1.7008382689170886E-2</v>
      </c>
      <c r="AK91" s="5">
        <f t="shared" si="194"/>
        <v>5.8680249057537154E-3</v>
      </c>
      <c r="AL91" s="5">
        <f t="shared" si="195"/>
        <v>1.2514567891202787E-4</v>
      </c>
      <c r="AM91" s="5">
        <f t="shared" si="196"/>
        <v>4.8026329493321748E-4</v>
      </c>
      <c r="AN91" s="5">
        <f t="shared" si="197"/>
        <v>9.5609916261626927E-4</v>
      </c>
      <c r="AO91" s="5">
        <f t="shared" si="198"/>
        <v>9.5169214303858507E-4</v>
      </c>
      <c r="AP91" s="5">
        <f t="shared" si="199"/>
        <v>6.3153695804451094E-4</v>
      </c>
      <c r="AQ91" s="5">
        <f t="shared" si="200"/>
        <v>3.1431298368926234E-4</v>
      </c>
      <c r="AR91" s="5">
        <f t="shared" si="201"/>
        <v>1.2642884880173339E-2</v>
      </c>
      <c r="AS91" s="5">
        <f t="shared" si="202"/>
        <v>1.3085682168593784E-2</v>
      </c>
      <c r="AT91" s="5">
        <f t="shared" si="203"/>
        <v>6.7719938700851962E-3</v>
      </c>
      <c r="AU91" s="5">
        <f t="shared" si="204"/>
        <v>2.3363907913815031E-3</v>
      </c>
      <c r="AV91" s="5">
        <f t="shared" si="205"/>
        <v>6.0455480705975712E-4</v>
      </c>
      <c r="AW91" s="5">
        <f t="shared" si="206"/>
        <v>7.1628702430314463E-6</v>
      </c>
      <c r="AX91" s="5">
        <f t="shared" si="207"/>
        <v>8.2847294404475816E-5</v>
      </c>
      <c r="AY91" s="5">
        <f t="shared" si="208"/>
        <v>1.6493084031366035E-4</v>
      </c>
      <c r="AZ91" s="5">
        <f t="shared" si="209"/>
        <v>1.6417061222158961E-4</v>
      </c>
      <c r="BA91" s="5">
        <f t="shared" si="210"/>
        <v>1.0894259220392047E-4</v>
      </c>
      <c r="BB91" s="5">
        <f t="shared" si="211"/>
        <v>5.4220217471490264E-5</v>
      </c>
      <c r="BC91" s="5">
        <f t="shared" si="212"/>
        <v>2.1588118462633052E-5</v>
      </c>
      <c r="BD91" s="5">
        <f t="shared" si="213"/>
        <v>4.1948696942262611E-3</v>
      </c>
      <c r="BE91" s="5">
        <f t="shared" si="214"/>
        <v>4.3417884507826387E-3</v>
      </c>
      <c r="BF91" s="5">
        <f t="shared" si="215"/>
        <v>2.2469264036134228E-3</v>
      </c>
      <c r="BG91" s="5">
        <f t="shared" si="216"/>
        <v>7.752071633591593E-4</v>
      </c>
      <c r="BH91" s="5">
        <f t="shared" si="217"/>
        <v>2.0058939574865524E-4</v>
      </c>
      <c r="BI91" s="5">
        <f t="shared" si="218"/>
        <v>4.1522945182764229E-5</v>
      </c>
      <c r="BJ91" s="8">
        <f t="shared" si="219"/>
        <v>0.19104491904086845</v>
      </c>
      <c r="BK91" s="8">
        <f t="shared" si="220"/>
        <v>0.21358959643074771</v>
      </c>
      <c r="BL91" s="8">
        <f t="shared" si="221"/>
        <v>0.52719577240498683</v>
      </c>
      <c r="BM91" s="8">
        <f t="shared" si="222"/>
        <v>0.57804006997201218</v>
      </c>
      <c r="BN91" s="8">
        <f t="shared" si="223"/>
        <v>0.41743368644180973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1.234375</v>
      </c>
      <c r="F92">
        <f>VLOOKUP(B92,home!$B$2:$E$405,3,FALSE)</f>
        <v>0.91</v>
      </c>
      <c r="G92">
        <f>VLOOKUP(C92,away!$B$2:$E$405,4,FALSE)</f>
        <v>0.35</v>
      </c>
      <c r="H92">
        <f>VLOOKUP(A92,away!$A$2:$E$405,3,FALSE)</f>
        <v>1.171875</v>
      </c>
      <c r="I92">
        <f>VLOOKUP(C92,away!$B$2:$E$405,3,FALSE)</f>
        <v>1.52</v>
      </c>
      <c r="J92">
        <f>VLOOKUP(B92,home!$B$2:$E$405,4,FALSE)</f>
        <v>1.01</v>
      </c>
      <c r="K92" s="3">
        <f t="shared" si="168"/>
        <v>0.3931484375</v>
      </c>
      <c r="L92" s="3">
        <f t="shared" si="169"/>
        <v>1.7990625</v>
      </c>
      <c r="M92" s="5">
        <f t="shared" si="170"/>
        <v>0.1116695810176748</v>
      </c>
      <c r="N92" s="5">
        <f t="shared" si="171"/>
        <v>4.3902721293378515E-2</v>
      </c>
      <c r="O92" s="5">
        <f t="shared" si="172"/>
        <v>0.20090055559961059</v>
      </c>
      <c r="P92" s="5">
        <f t="shared" si="173"/>
        <v>7.8983739526868796E-2</v>
      </c>
      <c r="Q92" s="5">
        <f t="shared" si="174"/>
        <v>8.6301431392448689E-3</v>
      </c>
      <c r="R92" s="5">
        <f t="shared" si="175"/>
        <v>0.18071632790421224</v>
      </c>
      <c r="S92" s="5">
        <f t="shared" si="176"/>
        <v>1.3966272311572587E-2</v>
      </c>
      <c r="T92" s="5">
        <f t="shared" si="177"/>
        <v>1.5526166891447722E-2</v>
      </c>
      <c r="U92" s="5">
        <f t="shared" si="178"/>
        <v>7.1048341946278709E-2</v>
      </c>
      <c r="V92" s="5">
        <f t="shared" si="179"/>
        <v>1.0975916671762519E-3</v>
      </c>
      <c r="W92" s="5">
        <f t="shared" si="180"/>
        <v>1.130975763531822E-3</v>
      </c>
      <c r="X92" s="5">
        <f t="shared" si="181"/>
        <v>2.0346960845789687E-3</v>
      </c>
      <c r="Y92" s="5">
        <f t="shared" si="182"/>
        <v>1.8302727123314256E-3</v>
      </c>
      <c r="Z92" s="5">
        <f t="shared" si="183"/>
        <v>0.10837332289005729</v>
      </c>
      <c r="AA92" s="5">
        <f t="shared" si="184"/>
        <v>4.2606802560909013E-2</v>
      </c>
      <c r="AB92" s="5">
        <f t="shared" si="185"/>
        <v>8.3753989268461858E-3</v>
      </c>
      <c r="AC92" s="5">
        <f t="shared" si="186"/>
        <v>4.8520316341446951E-5</v>
      </c>
      <c r="AD92" s="5">
        <f t="shared" si="187"/>
        <v>1.111603385707263E-4</v>
      </c>
      <c r="AE92" s="5">
        <f t="shared" si="188"/>
        <v>1.999843966098973E-4</v>
      </c>
      <c r="AF92" s="5">
        <f t="shared" si="189"/>
        <v>1.7989221426299671E-4</v>
      </c>
      <c r="AG92" s="5">
        <f t="shared" si="190"/>
        <v>1.0787911224084084E-4</v>
      </c>
      <c r="AH92" s="5">
        <f t="shared" si="191"/>
        <v>4.8742595302973438E-2</v>
      </c>
      <c r="AI92" s="5">
        <f t="shared" si="192"/>
        <v>1.9163075183058851E-2</v>
      </c>
      <c r="AJ92" s="5">
        <f t="shared" si="193"/>
        <v>3.7669665329573055E-3</v>
      </c>
      <c r="AK92" s="5">
        <f t="shared" si="194"/>
        <v>4.9365900218231913E-4</v>
      </c>
      <c r="AL92" s="5">
        <f t="shared" si="195"/>
        <v>1.3727340938326083E-6</v>
      </c>
      <c r="AM92" s="5">
        <f t="shared" si="196"/>
        <v>8.7405026842104085E-6</v>
      </c>
      <c r="AN92" s="5">
        <f t="shared" si="197"/>
        <v>1.5724710610312286E-5</v>
      </c>
      <c r="AO92" s="5">
        <f t="shared" si="198"/>
        <v>1.4144868591182478E-5</v>
      </c>
      <c r="AP92" s="5">
        <f t="shared" si="199"/>
        <v>8.4825008832747415E-6</v>
      </c>
      <c r="AQ92" s="5">
        <f t="shared" si="200"/>
        <v>3.8151373113291185E-6</v>
      </c>
      <c r="AR92" s="5">
        <f t="shared" si="201"/>
        <v>1.7538195072451131E-2</v>
      </c>
      <c r="AS92" s="5">
        <f t="shared" si="202"/>
        <v>6.8951139893043628E-3</v>
      </c>
      <c r="AT92" s="5">
        <f t="shared" si="203"/>
        <v>1.3554016456397006E-3</v>
      </c>
      <c r="AU92" s="5">
        <f t="shared" si="204"/>
        <v>1.776246797227257E-4</v>
      </c>
      <c r="AV92" s="5">
        <f t="shared" si="205"/>
        <v>1.745821632360688E-5</v>
      </c>
      <c r="AW92" s="5">
        <f t="shared" si="206"/>
        <v>2.6970358822785972E-8</v>
      </c>
      <c r="AX92" s="5">
        <f t="shared" si="207"/>
        <v>5.7271916221031297E-7</v>
      </c>
      <c r="AY92" s="5">
        <f t="shared" si="208"/>
        <v>1.0303575677639911E-6</v>
      </c>
      <c r="AZ92" s="5">
        <f t="shared" si="209"/>
        <v>9.2683883087770295E-7</v>
      </c>
      <c r="BA92" s="5">
        <f t="shared" si="210"/>
        <v>5.5581366139197248E-7</v>
      </c>
      <c r="BB92" s="5">
        <f t="shared" si="211"/>
        <v>2.49985878799499E-7</v>
      </c>
      <c r="BC92" s="5">
        <f t="shared" si="212"/>
        <v>8.9948044015544729E-8</v>
      </c>
      <c r="BD92" s="5">
        <f t="shared" si="213"/>
        <v>5.2587181787552657E-3</v>
      </c>
      <c r="BE92" s="5">
        <f t="shared" si="214"/>
        <v>2.0674568352304786E-3</v>
      </c>
      <c r="BF92" s="5">
        <f t="shared" si="215"/>
        <v>4.0640871218477868E-4</v>
      </c>
      <c r="BG92" s="5">
        <f t="shared" si="216"/>
        <v>5.3259650060610999E-5</v>
      </c>
      <c r="BH92" s="5">
        <f t="shared" si="217"/>
        <v>5.2347370507814976E-6</v>
      </c>
      <c r="BI92" s="5">
        <f t="shared" si="218"/>
        <v>4.1160573844762088E-7</v>
      </c>
      <c r="BJ92" s="8">
        <f t="shared" si="219"/>
        <v>7.3708225329423144E-2</v>
      </c>
      <c r="BK92" s="8">
        <f t="shared" si="220"/>
        <v>0.20576810793129546</v>
      </c>
      <c r="BL92" s="8">
        <f t="shared" si="221"/>
        <v>0.60958900628149049</v>
      </c>
      <c r="BM92" s="8">
        <f t="shared" si="222"/>
        <v>0.37263459056406772</v>
      </c>
      <c r="BN92" s="8">
        <f t="shared" si="223"/>
        <v>0.62480306848098988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1.45333333333333</v>
      </c>
      <c r="F93">
        <f>VLOOKUP(B93,home!$B$2:$E$405,3,FALSE)</f>
        <v>0.6</v>
      </c>
      <c r="G93">
        <f>VLOOKUP(C93,away!$B$2:$E$405,4,FALSE)</f>
        <v>1.06</v>
      </c>
      <c r="H93">
        <f>VLOOKUP(A93,away!$A$2:$E$405,3,FALSE)</f>
        <v>1.163333333</v>
      </c>
      <c r="I93">
        <f>VLOOKUP(C93,away!$B$2:$E$405,3,FALSE)</f>
        <v>0.83</v>
      </c>
      <c r="J93">
        <f>VLOOKUP(B93,home!$B$2:$E$405,4,FALSE)</f>
        <v>1.2</v>
      </c>
      <c r="K93" s="3">
        <f t="shared" si="168"/>
        <v>0.92431999999999792</v>
      </c>
      <c r="L93" s="3">
        <f t="shared" si="169"/>
        <v>1.1586799996679997</v>
      </c>
      <c r="M93" s="5">
        <f t="shared" si="170"/>
        <v>0.12455598322752988</v>
      </c>
      <c r="N93" s="5">
        <f t="shared" si="171"/>
        <v>0.11512958641687017</v>
      </c>
      <c r="O93" s="5">
        <f t="shared" si="172"/>
        <v>0.14432052660472169</v>
      </c>
      <c r="P93" s="5">
        <f t="shared" si="173"/>
        <v>0.13339834915127605</v>
      </c>
      <c r="Q93" s="5">
        <f t="shared" si="174"/>
        <v>5.3208289658420588E-2</v>
      </c>
      <c r="R93" s="5">
        <f t="shared" si="175"/>
        <v>8.361065385922227E-2</v>
      </c>
      <c r="S93" s="5">
        <f t="shared" si="176"/>
        <v>3.5717111083654086E-2</v>
      </c>
      <c r="T93" s="5">
        <f t="shared" si="177"/>
        <v>6.1651381043753596E-2</v>
      </c>
      <c r="U93" s="5">
        <f t="shared" si="178"/>
        <v>7.7282999575156164E-2</v>
      </c>
      <c r="V93" s="5">
        <f t="shared" si="179"/>
        <v>4.2503008879581188E-3</v>
      </c>
      <c r="W93" s="5">
        <f t="shared" si="180"/>
        <v>1.6393828765690406E-2</v>
      </c>
      <c r="X93" s="5">
        <f t="shared" si="181"/>
        <v>1.8995201508787401E-2</v>
      </c>
      <c r="Y93" s="5">
        <f t="shared" si="182"/>
        <v>1.1004680038947692E-2</v>
      </c>
      <c r="Z93" s="5">
        <f t="shared" si="183"/>
        <v>3.2292664128614972E-2</v>
      </c>
      <c r="AA93" s="5">
        <f t="shared" si="184"/>
        <v>2.9848755307361325E-2</v>
      </c>
      <c r="AB93" s="5">
        <f t="shared" si="185"/>
        <v>1.3794900752850078E-2</v>
      </c>
      <c r="AC93" s="5">
        <f t="shared" si="186"/>
        <v>2.8450215073876235E-4</v>
      </c>
      <c r="AD93" s="5">
        <f t="shared" si="187"/>
        <v>3.7882859511757295E-3</v>
      </c>
      <c r="AE93" s="5">
        <f t="shared" si="188"/>
        <v>4.3894111646505815E-3</v>
      </c>
      <c r="AF93" s="5">
        <f t="shared" si="189"/>
        <v>2.5429614634000261E-3</v>
      </c>
      <c r="AG93" s="5">
        <f t="shared" si="190"/>
        <v>9.8215952918935968E-4</v>
      </c>
      <c r="AH93" s="5">
        <f t="shared" si="191"/>
        <v>9.3542160154556006E-3</v>
      </c>
      <c r="AI93" s="5">
        <f t="shared" si="192"/>
        <v>8.6462889474059022E-3</v>
      </c>
      <c r="AJ93" s="5">
        <f t="shared" si="193"/>
        <v>3.9959688999331019E-3</v>
      </c>
      <c r="AK93" s="5">
        <f t="shared" si="194"/>
        <v>1.2311846578620523E-3</v>
      </c>
      <c r="AL93" s="5">
        <f t="shared" si="195"/>
        <v>1.2187970824078423E-5</v>
      </c>
      <c r="AM93" s="5">
        <f t="shared" si="196"/>
        <v>7.0031769407814868E-4</v>
      </c>
      <c r="AN93" s="5">
        <f t="shared" si="197"/>
        <v>8.1144410554196366E-4</v>
      </c>
      <c r="AO93" s="5">
        <f t="shared" si="198"/>
        <v>4.7010202796998155E-4</v>
      </c>
      <c r="AP93" s="5">
        <f t="shared" si="199"/>
        <v>1.8156593920406143E-4</v>
      </c>
      <c r="AQ93" s="5">
        <f t="shared" si="200"/>
        <v>5.2594205594170464E-5</v>
      </c>
      <c r="AR93" s="5">
        <f t="shared" si="201"/>
        <v>2.167708601936498E-3</v>
      </c>
      <c r="AS93" s="5">
        <f t="shared" si="202"/>
        <v>2.0036564149419392E-3</v>
      </c>
      <c r="AT93" s="5">
        <f t="shared" si="203"/>
        <v>9.2600984872956438E-4</v>
      </c>
      <c r="AU93" s="5">
        <f t="shared" si="204"/>
        <v>2.8530980779256973E-4</v>
      </c>
      <c r="AV93" s="5">
        <f t="shared" si="205"/>
        <v>6.5929390384706846E-5</v>
      </c>
      <c r="AW93" s="5">
        <f t="shared" si="206"/>
        <v>3.625891179626757E-7</v>
      </c>
      <c r="AX93" s="5">
        <f t="shared" si="207"/>
        <v>1.078862751650521E-4</v>
      </c>
      <c r="AY93" s="5">
        <f t="shared" si="208"/>
        <v>1.2500566927242426E-4</v>
      </c>
      <c r="AZ93" s="5">
        <f t="shared" si="209"/>
        <v>7.2420784415535349E-5</v>
      </c>
      <c r="BA93" s="5">
        <f t="shared" si="210"/>
        <v>2.7970838154182931E-5</v>
      </c>
      <c r="BB93" s="5">
        <f t="shared" si="211"/>
        <v>8.1023126858005847E-6</v>
      </c>
      <c r="BC93" s="5">
        <f t="shared" si="212"/>
        <v>1.8775975320186893E-6</v>
      </c>
      <c r="BD93" s="5">
        <f t="shared" si="213"/>
        <v>4.1861343369535065E-4</v>
      </c>
      <c r="BE93" s="5">
        <f t="shared" si="214"/>
        <v>3.8693276903328561E-4</v>
      </c>
      <c r="BF93" s="5">
        <f t="shared" si="215"/>
        <v>1.7882484853642286E-4</v>
      </c>
      <c r="BG93" s="5">
        <f t="shared" si="216"/>
        <v>5.509712799972868E-5</v>
      </c>
      <c r="BH93" s="5">
        <f t="shared" si="217"/>
        <v>1.2731844338177272E-5</v>
      </c>
      <c r="BI93" s="5">
        <f t="shared" si="218"/>
        <v>2.3536596717327986E-6</v>
      </c>
      <c r="BJ93" s="8">
        <f t="shared" si="219"/>
        <v>0.29064507299049885</v>
      </c>
      <c r="BK93" s="8">
        <f t="shared" si="220"/>
        <v>0.29834344014125347</v>
      </c>
      <c r="BL93" s="8">
        <f t="shared" si="221"/>
        <v>0.37858866236702809</v>
      </c>
      <c r="BM93" s="8">
        <f t="shared" si="222"/>
        <v>0.34552180762920021</v>
      </c>
      <c r="BN93" s="8">
        <f t="shared" si="223"/>
        <v>0.65422338891804066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1.45333333333333</v>
      </c>
      <c r="F94">
        <f>VLOOKUP(B94,home!$B$2:$E$405,3,FALSE)</f>
        <v>0.92</v>
      </c>
      <c r="G94">
        <f>VLOOKUP(C94,away!$B$2:$E$405,4,FALSE)</f>
        <v>0.93</v>
      </c>
      <c r="H94">
        <f>VLOOKUP(A94,away!$A$2:$E$405,3,FALSE)</f>
        <v>1.163333333</v>
      </c>
      <c r="I94">
        <f>VLOOKUP(C94,away!$B$2:$E$405,3,FALSE)</f>
        <v>0.74</v>
      </c>
      <c r="J94">
        <f>VLOOKUP(B94,home!$B$2:$E$405,4,FALSE)</f>
        <v>1.38</v>
      </c>
      <c r="K94" s="3">
        <f t="shared" si="168"/>
        <v>1.2434719999999972</v>
      </c>
      <c r="L94" s="3">
        <f t="shared" si="169"/>
        <v>1.1879959996595999</v>
      </c>
      <c r="M94" s="5">
        <f t="shared" si="170"/>
        <v>8.790768935640772E-2</v>
      </c>
      <c r="N94" s="5">
        <f t="shared" si="171"/>
        <v>0.10931075029939077</v>
      </c>
      <c r="O94" s="5">
        <f t="shared" si="172"/>
        <v>0.10443398329473115</v>
      </c>
      <c r="P94" s="5">
        <f t="shared" si="173"/>
        <v>0.12986073407546564</v>
      </c>
      <c r="Q94" s="5">
        <f t="shared" si="174"/>
        <v>6.7962428648141893E-2</v>
      </c>
      <c r="R94" s="5">
        <f t="shared" si="175"/>
        <v>6.2033577191329063E-2</v>
      </c>
      <c r="S94" s="5">
        <f t="shared" si="176"/>
        <v>4.7958859964590761E-2</v>
      </c>
      <c r="T94" s="5">
        <f t="shared" si="177"/>
        <v>8.0739093361143544E-2</v>
      </c>
      <c r="U94" s="5">
        <f t="shared" si="178"/>
        <v>7.7137016297256153E-2</v>
      </c>
      <c r="V94" s="5">
        <f t="shared" si="179"/>
        <v>7.8718594294394095E-3</v>
      </c>
      <c r="W94" s="5">
        <f t="shared" si="180"/>
        <v>2.8169792358654043E-2</v>
      </c>
      <c r="X94" s="5">
        <f t="shared" si="181"/>
        <v>3.3465600633322566E-2</v>
      </c>
      <c r="Y94" s="5">
        <f t="shared" si="182"/>
        <v>1.9878499839296494E-2</v>
      </c>
      <c r="Z94" s="5">
        <f t="shared" si="183"/>
        <v>2.4565213849291303E-2</v>
      </c>
      <c r="AA94" s="5">
        <f t="shared" si="184"/>
        <v>3.0546155595605886E-2</v>
      </c>
      <c r="AB94" s="5">
        <f t="shared" si="185"/>
        <v>1.8991644595389583E-2</v>
      </c>
      <c r="AC94" s="5">
        <f t="shared" si="186"/>
        <v>7.2678898422451062E-4</v>
      </c>
      <c r="AD94" s="5">
        <f t="shared" si="187"/>
        <v>8.7570870109500449E-3</v>
      </c>
      <c r="AE94" s="5">
        <f t="shared" si="188"/>
        <v>1.0403384337679695E-2</v>
      </c>
      <c r="AF94" s="5">
        <f t="shared" si="189"/>
        <v>6.1795894880424087E-3</v>
      </c>
      <c r="AG94" s="5">
        <f t="shared" si="190"/>
        <v>2.447109197110965E-3</v>
      </c>
      <c r="AH94" s="5">
        <f t="shared" si="191"/>
        <v>7.2958439459351694E-3</v>
      </c>
      <c r="AI94" s="5">
        <f t="shared" si="192"/>
        <v>9.0721776631398771E-3</v>
      </c>
      <c r="AJ94" s="5">
        <f t="shared" si="193"/>
        <v>5.6404994515699232E-3</v>
      </c>
      <c r="AK94" s="5">
        <f t="shared" si="194"/>
        <v>2.3379343780141806E-3</v>
      </c>
      <c r="AL94" s="5">
        <f t="shared" si="195"/>
        <v>4.2945663434152033E-5</v>
      </c>
      <c r="AM94" s="5">
        <f t="shared" si="196"/>
        <v>2.1778384999360093E-3</v>
      </c>
      <c r="AN94" s="5">
        <f t="shared" si="197"/>
        <v>2.5872634258286425E-3</v>
      </c>
      <c r="AO94" s="5">
        <f t="shared" si="198"/>
        <v>1.5368292999750101E-3</v>
      </c>
      <c r="AP94" s="5">
        <f t="shared" si="199"/>
        <v>6.0858235350999166E-4</v>
      </c>
      <c r="AQ94" s="5">
        <f t="shared" si="200"/>
        <v>1.807483503583237E-4</v>
      </c>
      <c r="AR94" s="5">
        <f t="shared" si="201"/>
        <v>1.7334866843823366E-3</v>
      </c>
      <c r="AS94" s="5">
        <f t="shared" si="202"/>
        <v>2.1555421544022682E-3</v>
      </c>
      <c r="AT94" s="5">
        <f t="shared" si="203"/>
        <v>1.340178156909446E-3</v>
      </c>
      <c r="AU94" s="5">
        <f t="shared" si="204"/>
        <v>5.5549133770949977E-4</v>
      </c>
      <c r="AV94" s="5">
        <f t="shared" si="205"/>
        <v>1.7268448117107636E-4</v>
      </c>
      <c r="AW94" s="5">
        <f t="shared" si="206"/>
        <v>1.7622511560286294E-6</v>
      </c>
      <c r="AX94" s="5">
        <f t="shared" si="207"/>
        <v>4.5134686586540388E-4</v>
      </c>
      <c r="AY94" s="5">
        <f t="shared" si="208"/>
        <v>5.3619827110699774E-4</v>
      </c>
      <c r="AZ94" s="5">
        <f t="shared" si="209"/>
        <v>3.1850070054975356E-4</v>
      </c>
      <c r="BA94" s="5">
        <f t="shared" si="210"/>
        <v>1.2612585271396245E-4</v>
      </c>
      <c r="BB94" s="5">
        <f t="shared" si="211"/>
        <v>3.7459252119460829E-5</v>
      </c>
      <c r="BC94" s="5">
        <f t="shared" si="212"/>
        <v>8.900288333631962E-6</v>
      </c>
      <c r="BD94" s="5">
        <f t="shared" si="213"/>
        <v>3.4322920775156651E-4</v>
      </c>
      <c r="BE94" s="5">
        <f t="shared" si="214"/>
        <v>4.2679590942125499E-4</v>
      </c>
      <c r="BF94" s="5">
        <f t="shared" si="215"/>
        <v>2.6535438153993287E-4</v>
      </c>
      <c r="BG94" s="5">
        <f t="shared" si="216"/>
        <v>1.0998691450740759E-4</v>
      </c>
      <c r="BH94" s="5">
        <f t="shared" si="217"/>
        <v>3.4191412139088697E-5</v>
      </c>
      <c r="BI94" s="5">
        <f t="shared" si="218"/>
        <v>8.5032127270833593E-6</v>
      </c>
      <c r="BJ94" s="8">
        <f t="shared" si="219"/>
        <v>0.37588312833402954</v>
      </c>
      <c r="BK94" s="8">
        <f t="shared" si="220"/>
        <v>0.27490507574466921</v>
      </c>
      <c r="BL94" s="8">
        <f t="shared" si="221"/>
        <v>0.32463427626563196</v>
      </c>
      <c r="BM94" s="8">
        <f t="shared" si="222"/>
        <v>0.43794409530820483</v>
      </c>
      <c r="BN94" s="8">
        <f t="shared" si="223"/>
        <v>0.56150916286546615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1.45333333333333</v>
      </c>
      <c r="F95">
        <f>VLOOKUP(B95,home!$B$2:$E$405,3,FALSE)</f>
        <v>0.64</v>
      </c>
      <c r="G95">
        <f>VLOOKUP(C95,away!$B$2:$E$405,4,FALSE)</f>
        <v>0.92</v>
      </c>
      <c r="H95">
        <f>VLOOKUP(A95,away!$A$2:$E$405,3,FALSE)</f>
        <v>1.163333333</v>
      </c>
      <c r="I95">
        <f>VLOOKUP(C95,away!$B$2:$E$405,3,FALSE)</f>
        <v>1.1499999999999999</v>
      </c>
      <c r="J95">
        <f>VLOOKUP(B95,home!$B$2:$E$405,4,FALSE)</f>
        <v>0.8</v>
      </c>
      <c r="K95" s="3">
        <f t="shared" si="168"/>
        <v>0.85572266666666474</v>
      </c>
      <c r="L95" s="3">
        <f t="shared" si="169"/>
        <v>1.07026666636</v>
      </c>
      <c r="M95" s="5">
        <f t="shared" si="170"/>
        <v>0.14573150851876757</v>
      </c>
      <c r="N95" s="5">
        <f t="shared" si="171"/>
        <v>0.12470575508703555</v>
      </c>
      <c r="O95" s="5">
        <f t="shared" si="172"/>
        <v>0.15597157580599527</v>
      </c>
      <c r="P95" s="5">
        <f t="shared" si="173"/>
        <v>0.13346841277290813</v>
      </c>
      <c r="Q95" s="5">
        <f t="shared" si="174"/>
        <v>5.3356770645879015E-2</v>
      </c>
      <c r="R95" s="5">
        <f t="shared" si="175"/>
        <v>8.3465589242399302E-2</v>
      </c>
      <c r="S95" s="5">
        <f t="shared" si="176"/>
        <v>3.0559309701074854E-2</v>
      </c>
      <c r="T95" s="5">
        <f t="shared" si="177"/>
        <v>5.710597304690003E-2</v>
      </c>
      <c r="U95" s="5">
        <f t="shared" si="178"/>
        <v>7.1423396601410422E-2</v>
      </c>
      <c r="V95" s="5">
        <f t="shared" si="179"/>
        <v>3.1097542190922163E-3</v>
      </c>
      <c r="W95" s="5">
        <f t="shared" si="180"/>
        <v>1.5219532687271071E-2</v>
      </c>
      <c r="X95" s="5">
        <f t="shared" si="181"/>
        <v>1.6288958512762658E-2</v>
      </c>
      <c r="Y95" s="5">
        <f t="shared" si="182"/>
        <v>8.716764662965417E-3</v>
      </c>
      <c r="Z95" s="5">
        <f t="shared" si="183"/>
        <v>2.9776812651411931E-2</v>
      </c>
      <c r="AA95" s="5">
        <f t="shared" si="184"/>
        <v>2.5480693526899901E-2</v>
      </c>
      <c r="AB95" s="5">
        <f t="shared" si="185"/>
        <v>1.0902203506677401E-2</v>
      </c>
      <c r="AC95" s="5">
        <f t="shared" si="186"/>
        <v>1.7800455609889653E-4</v>
      </c>
      <c r="AD95" s="5">
        <f t="shared" si="187"/>
        <v>3.2559247741430178E-3</v>
      </c>
      <c r="AE95" s="5">
        <f t="shared" si="188"/>
        <v>3.4847077539409831E-3</v>
      </c>
      <c r="AF95" s="5">
        <f t="shared" si="189"/>
        <v>1.8647832755246297E-3</v>
      </c>
      <c r="AG95" s="5">
        <f t="shared" si="190"/>
        <v>6.6527179325987569E-4</v>
      </c>
      <c r="AH95" s="5">
        <f t="shared" si="191"/>
        <v>7.9672825028132277E-3</v>
      </c>
      <c r="AI95" s="5">
        <f t="shared" si="192"/>
        <v>6.8177842293939946E-3</v>
      </c>
      <c r="AJ95" s="5">
        <f t="shared" si="193"/>
        <v>2.91706625076748E-3</v>
      </c>
      <c r="AK95" s="5">
        <f t="shared" si="194"/>
        <v>8.3206657031669254E-4</v>
      </c>
      <c r="AL95" s="5">
        <f t="shared" si="195"/>
        <v>6.5210292023584522E-6</v>
      </c>
      <c r="AM95" s="5">
        <f t="shared" si="196"/>
        <v>5.5723372603914446E-4</v>
      </c>
      <c r="AN95" s="5">
        <f t="shared" si="197"/>
        <v>5.963886823512765E-4</v>
      </c>
      <c r="AO95" s="5">
        <f t="shared" si="198"/>
        <v>3.1914746345746689E-4</v>
      </c>
      <c r="AP95" s="5">
        <f t="shared" si="199"/>
        <v>1.1385763059729102E-4</v>
      </c>
      <c r="AQ95" s="5">
        <f t="shared" si="200"/>
        <v>3.046450668475274E-5</v>
      </c>
      <c r="AR95" s="5">
        <f t="shared" si="201"/>
        <v>1.7054233768468547E-3</v>
      </c>
      <c r="AS95" s="5">
        <f t="shared" si="202"/>
        <v>1.459369439831059E-3</v>
      </c>
      <c r="AT95" s="5">
        <f t="shared" si="203"/>
        <v>6.2440775435203505E-4</v>
      </c>
      <c r="AU95" s="5">
        <f t="shared" si="204"/>
        <v>1.7810662288048908E-4</v>
      </c>
      <c r="AV95" s="5">
        <f t="shared" si="205"/>
        <v>3.8102468570571533E-5</v>
      </c>
      <c r="AW95" s="5">
        <f t="shared" si="206"/>
        <v>1.6589705619352115E-7</v>
      </c>
      <c r="AX95" s="5">
        <f t="shared" si="207"/>
        <v>7.9472921667136356E-5</v>
      </c>
      <c r="AY95" s="5">
        <f t="shared" si="208"/>
        <v>8.5057218938575435E-5</v>
      </c>
      <c r="AZ95" s="5">
        <f t="shared" si="209"/>
        <v>4.5516953081620891E-5</v>
      </c>
      <c r="BA95" s="5">
        <f t="shared" si="210"/>
        <v>1.6238425879176979E-5</v>
      </c>
      <c r="BB95" s="5">
        <f t="shared" si="211"/>
        <v>4.3448614831601729E-6</v>
      </c>
      <c r="BC95" s="5">
        <f t="shared" si="212"/>
        <v>9.3003208307556096E-7</v>
      </c>
      <c r="BD95" s="5">
        <f t="shared" si="213"/>
        <v>3.0420963204504944E-4</v>
      </c>
      <c r="BE95" s="5">
        <f t="shared" si="214"/>
        <v>2.6031907755927461E-4</v>
      </c>
      <c r="BF95" s="5">
        <f t="shared" si="215"/>
        <v>1.1138046761661437E-4</v>
      </c>
      <c r="BG95" s="5">
        <f t="shared" si="216"/>
        <v>3.1770263587823113E-5</v>
      </c>
      <c r="BH95" s="5">
        <f t="shared" si="217"/>
        <v>6.7966336695187089E-6</v>
      </c>
      <c r="BI95" s="5">
        <f t="shared" si="218"/>
        <v>1.1632066976073982E-6</v>
      </c>
      <c r="BJ95" s="8">
        <f t="shared" si="219"/>
        <v>0.28651309466194497</v>
      </c>
      <c r="BK95" s="8">
        <f t="shared" si="220"/>
        <v>0.31313856801608259</v>
      </c>
      <c r="BL95" s="8">
        <f t="shared" si="221"/>
        <v>0.37049870718033062</v>
      </c>
      <c r="BM95" s="8">
        <f t="shared" si="222"/>
        <v>0.30314267911490295</v>
      </c>
      <c r="BN95" s="8">
        <f t="shared" si="223"/>
        <v>0.69669961207298481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1.45333333333333</v>
      </c>
      <c r="F96">
        <f>VLOOKUP(B96,home!$B$2:$E$405,3,FALSE)</f>
        <v>1.03</v>
      </c>
      <c r="G96">
        <f>VLOOKUP(C96,away!$B$2:$E$405,4,FALSE)</f>
        <v>0.64</v>
      </c>
      <c r="H96">
        <f>VLOOKUP(A96,away!$A$2:$E$405,3,FALSE)</f>
        <v>1.163333333</v>
      </c>
      <c r="I96">
        <f>VLOOKUP(C96,away!$B$2:$E$405,3,FALSE)</f>
        <v>1.1499999999999999</v>
      </c>
      <c r="J96">
        <f>VLOOKUP(B96,home!$B$2:$E$405,4,FALSE)</f>
        <v>1.17</v>
      </c>
      <c r="K96" s="3">
        <f t="shared" si="168"/>
        <v>0.95803733333333119</v>
      </c>
      <c r="L96" s="3">
        <f t="shared" si="169"/>
        <v>1.5652649995514998</v>
      </c>
      <c r="M96" s="5">
        <f t="shared" si="170"/>
        <v>8.0194340583923315E-2</v>
      </c>
      <c r="N96" s="5">
        <f t="shared" si="171"/>
        <v>7.6829172201446846E-2</v>
      </c>
      <c r="O96" s="5">
        <f t="shared" si="172"/>
        <v>0.12552539447812755</v>
      </c>
      <c r="P96" s="5">
        <f t="shared" si="173"/>
        <v>0.1202580141914398</v>
      </c>
      <c r="Q96" s="5">
        <f t="shared" si="174"/>
        <v>3.6802607629040709E-2</v>
      </c>
      <c r="R96" s="5">
        <f t="shared" si="175"/>
        <v>9.8240253265754099E-2</v>
      </c>
      <c r="S96" s="5">
        <f t="shared" si="176"/>
        <v>4.5084197562962912E-2</v>
      </c>
      <c r="T96" s="5">
        <f t="shared" si="177"/>
        <v>5.760583361396443E-2</v>
      </c>
      <c r="U96" s="5">
        <f t="shared" si="178"/>
        <v>9.4117830264714153E-2</v>
      </c>
      <c r="V96" s="5">
        <f t="shared" si="179"/>
        <v>7.5119405501669683E-3</v>
      </c>
      <c r="W96" s="5">
        <f t="shared" si="180"/>
        <v>1.175275735754636E-2</v>
      </c>
      <c r="X96" s="5">
        <f t="shared" si="181"/>
        <v>1.8396179739988687E-2</v>
      </c>
      <c r="Y96" s="5">
        <f t="shared" si="182"/>
        <v>1.4397448136231355E-2</v>
      </c>
      <c r="Z96" s="5">
        <f t="shared" si="183"/>
        <v>5.1257343327986593E-2</v>
      </c>
      <c r="AA96" s="5">
        <f t="shared" si="184"/>
        <v>4.9106448515695296E-2</v>
      </c>
      <c r="AB96" s="5">
        <f t="shared" si="185"/>
        <v>2.3522905492723616E-2</v>
      </c>
      <c r="AC96" s="5">
        <f t="shared" si="186"/>
        <v>7.0404832085832643E-4</v>
      </c>
      <c r="AD96" s="5">
        <f t="shared" si="187"/>
        <v>2.8148950795343496E-3</v>
      </c>
      <c r="AE96" s="5">
        <f t="shared" si="188"/>
        <v>4.4060567454048535E-3</v>
      </c>
      <c r="AF96" s="5">
        <f t="shared" si="189"/>
        <v>3.4483232048100054E-3</v>
      </c>
      <c r="AG96" s="5">
        <f t="shared" si="190"/>
        <v>1.7991798732101194E-3</v>
      </c>
      <c r="AH96" s="5">
        <f t="shared" si="191"/>
        <v>2.0057831370323007E-2</v>
      </c>
      <c r="AI96" s="5">
        <f t="shared" si="192"/>
        <v>1.9216151278473891E-2</v>
      </c>
      <c r="AJ96" s="5">
        <f t="shared" si="193"/>
        <v>9.2048951638795031E-3</v>
      </c>
      <c r="AK96" s="5">
        <f t="shared" si="194"/>
        <v>2.939544405471999E-3</v>
      </c>
      <c r="AL96" s="5">
        <f t="shared" si="195"/>
        <v>4.2231136184796265E-5</v>
      </c>
      <c r="AM96" s="5">
        <f t="shared" si="196"/>
        <v>5.39354915122041E-4</v>
      </c>
      <c r="AN96" s="5">
        <f t="shared" si="197"/>
        <v>8.4423337097660079E-4</v>
      </c>
      <c r="AO96" s="5">
        <f t="shared" si="198"/>
        <v>6.6072447352152517E-4</v>
      </c>
      <c r="AP96" s="5">
        <f t="shared" si="199"/>
        <v>3.4473629758344492E-4</v>
      </c>
      <c r="AQ96" s="5">
        <f t="shared" si="200"/>
        <v>1.3490091517058417E-4</v>
      </c>
      <c r="AR96" s="5">
        <f t="shared" si="201"/>
        <v>6.2791642821745383E-3</v>
      </c>
      <c r="AS96" s="5">
        <f t="shared" si="202"/>
        <v>6.0156738044563965E-3</v>
      </c>
      <c r="AT96" s="5">
        <f t="shared" si="203"/>
        <v>2.8816200449122901E-3</v>
      </c>
      <c r="AU96" s="5">
        <f t="shared" si="204"/>
        <v>9.2023319450254819E-4</v>
      </c>
      <c r="AV96" s="5">
        <f t="shared" si="205"/>
        <v>2.2040443892650845E-4</v>
      </c>
      <c r="AW96" s="5">
        <f t="shared" si="206"/>
        <v>1.7591406830694475E-6</v>
      </c>
      <c r="AX96" s="5">
        <f t="shared" si="207"/>
        <v>8.6120357433957495E-5</v>
      </c>
      <c r="AY96" s="5">
        <f t="shared" si="208"/>
        <v>1.3480118124023849E-4</v>
      </c>
      <c r="AZ96" s="5">
        <f t="shared" si="209"/>
        <v>1.0549978544677179E-4</v>
      </c>
      <c r="BA96" s="5">
        <f t="shared" si="210"/>
        <v>5.5045040540008171E-5</v>
      </c>
      <c r="BB96" s="5">
        <f t="shared" si="211"/>
        <v>2.1540018839042052E-5</v>
      </c>
      <c r="BC96" s="5">
        <f t="shared" si="212"/>
        <v>6.743167515686489E-6</v>
      </c>
      <c r="BD96" s="5">
        <f t="shared" si="213"/>
        <v>1.6380926795536181E-3</v>
      </c>
      <c r="BE96" s="5">
        <f t="shared" si="214"/>
        <v>1.5693539424723995E-3</v>
      </c>
      <c r="BF96" s="5">
        <f t="shared" si="215"/>
        <v>7.5174983305120366E-4</v>
      </c>
      <c r="BG96" s="5">
        <f t="shared" si="216"/>
        <v>2.4006813513005072E-4</v>
      </c>
      <c r="BH96" s="5">
        <f t="shared" si="217"/>
        <v>5.7498558999574891E-5</v>
      </c>
      <c r="BI96" s="5">
        <f t="shared" si="218"/>
        <v>1.1017153226892393E-5</v>
      </c>
      <c r="BJ96" s="8">
        <f t="shared" si="219"/>
        <v>0.23118615310456769</v>
      </c>
      <c r="BK96" s="8">
        <f t="shared" si="220"/>
        <v>0.25392957352677642</v>
      </c>
      <c r="BL96" s="8">
        <f t="shared" si="221"/>
        <v>0.46251613030256911</v>
      </c>
      <c r="BM96" s="8">
        <f t="shared" si="222"/>
        <v>0.46090637587161015</v>
      </c>
      <c r="BN96" s="8">
        <f t="shared" si="223"/>
        <v>0.53784978234973224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1.45333333333333</v>
      </c>
      <c r="F97">
        <f>VLOOKUP(B97,home!$B$2:$E$405,3,FALSE)</f>
        <v>0.49</v>
      </c>
      <c r="G97">
        <f>VLOOKUP(C97,away!$B$2:$E$405,4,FALSE)</f>
        <v>1.28</v>
      </c>
      <c r="H97">
        <f>VLOOKUP(A97,away!$A$2:$E$405,3,FALSE)</f>
        <v>1.163333333</v>
      </c>
      <c r="I97">
        <f>VLOOKUP(C97,away!$B$2:$E$405,3,FALSE)</f>
        <v>0.59</v>
      </c>
      <c r="J97">
        <f>VLOOKUP(B97,home!$B$2:$E$405,4,FALSE)</f>
        <v>0.98</v>
      </c>
      <c r="K97" s="3">
        <f t="shared" si="168"/>
        <v>0.9115306666666646</v>
      </c>
      <c r="L97" s="3">
        <f t="shared" si="169"/>
        <v>0.67263933314059998</v>
      </c>
      <c r="M97" s="5">
        <f t="shared" si="170"/>
        <v>0.20511797043842023</v>
      </c>
      <c r="N97" s="5">
        <f t="shared" si="171"/>
        <v>0.1869713203390464</v>
      </c>
      <c r="O97" s="5">
        <f t="shared" si="172"/>
        <v>0.13797041485085226</v>
      </c>
      <c r="P97" s="5">
        <f t="shared" si="173"/>
        <v>0.12576426422927364</v>
      </c>
      <c r="Q97" s="5">
        <f t="shared" si="174"/>
        <v>8.5215046138098716E-2</v>
      </c>
      <c r="R97" s="5">
        <f t="shared" si="175"/>
        <v>4.6402163919204598E-2</v>
      </c>
      <c r="S97" s="5">
        <f t="shared" si="176"/>
        <v>1.9277504212970673E-2</v>
      </c>
      <c r="T97" s="5">
        <f t="shared" si="177"/>
        <v>5.7318991807876175E-2</v>
      </c>
      <c r="U97" s="5">
        <f t="shared" si="178"/>
        <v>4.229699541204842E-2</v>
      </c>
      <c r="V97" s="5">
        <f t="shared" si="179"/>
        <v>1.3132936396113958E-3</v>
      </c>
      <c r="W97" s="5">
        <f t="shared" si="180"/>
        <v>2.5892042605430574E-2</v>
      </c>
      <c r="X97" s="5">
        <f t="shared" si="181"/>
        <v>1.7416006271764824E-2</v>
      </c>
      <c r="Y97" s="5">
        <f t="shared" si="182"/>
        <v>5.8573454223061986E-3</v>
      </c>
      <c r="Z97" s="5">
        <f t="shared" si="183"/>
        <v>1.0403973531631531E-2</v>
      </c>
      <c r="AA97" s="5">
        <f t="shared" si="184"/>
        <v>9.4835409292704231E-3</v>
      </c>
      <c r="AB97" s="5">
        <f t="shared" si="185"/>
        <v>4.322269192809234E-3</v>
      </c>
      <c r="AC97" s="5">
        <f t="shared" si="186"/>
        <v>5.0326346330628244E-5</v>
      </c>
      <c r="AD97" s="5">
        <f t="shared" si="187"/>
        <v>5.9003477143724529E-3</v>
      </c>
      <c r="AE97" s="5">
        <f t="shared" si="188"/>
        <v>3.9688059518931491E-3</v>
      </c>
      <c r="AF97" s="5">
        <f t="shared" si="189"/>
        <v>1.334787494422926E-3</v>
      </c>
      <c r="AG97" s="5">
        <f t="shared" si="190"/>
        <v>2.9927685671101649E-4</v>
      </c>
      <c r="AH97" s="5">
        <f t="shared" si="191"/>
        <v>1.7495304545822711E-3</v>
      </c>
      <c r="AI97" s="5">
        <f t="shared" si="192"/>
        <v>1.5947506616190105E-3</v>
      </c>
      <c r="AJ97" s="5">
        <f t="shared" si="193"/>
        <v>7.2683206687634047E-4</v>
      </c>
      <c r="AK97" s="5">
        <f t="shared" si="194"/>
        <v>2.2084323949150017E-4</v>
      </c>
      <c r="AL97" s="5">
        <f t="shared" si="195"/>
        <v>1.2342664865669032E-6</v>
      </c>
      <c r="AM97" s="5">
        <f t="shared" si="196"/>
        <v>1.0756695771294109E-3</v>
      </c>
      <c r="AN97" s="5">
        <f t="shared" si="197"/>
        <v>7.23537667039958E-4</v>
      </c>
      <c r="AO97" s="5">
        <f t="shared" si="198"/>
        <v>2.4333994692993141E-4</v>
      </c>
      <c r="AP97" s="5">
        <f t="shared" si="199"/>
        <v>5.4560006543139355E-5</v>
      </c>
      <c r="AQ97" s="5">
        <f t="shared" si="200"/>
        <v>9.1748016043310045E-6</v>
      </c>
      <c r="AR97" s="5">
        <f t="shared" si="201"/>
        <v>2.3536059965587798E-4</v>
      </c>
      <c r="AS97" s="5">
        <f t="shared" si="202"/>
        <v>2.1453840431138842E-4</v>
      </c>
      <c r="AT97" s="5">
        <f t="shared" si="203"/>
        <v>9.7779167353781142E-5</v>
      </c>
      <c r="AU97" s="5">
        <f t="shared" si="204"/>
        <v>2.9709569868034505E-5</v>
      </c>
      <c r="AV97" s="5">
        <f t="shared" si="205"/>
        <v>6.7702960070473346E-6</v>
      </c>
      <c r="AW97" s="5">
        <f t="shared" si="206"/>
        <v>2.1021319830696421E-8</v>
      </c>
      <c r="AX97" s="5">
        <f t="shared" si="207"/>
        <v>1.6341763445897007E-4</v>
      </c>
      <c r="AY97" s="5">
        <f t="shared" si="208"/>
        <v>1.0992112866589596E-4</v>
      </c>
      <c r="AZ97" s="5">
        <f t="shared" si="209"/>
        <v>3.6968637341945173E-5</v>
      </c>
      <c r="BA97" s="5">
        <f t="shared" si="210"/>
        <v>8.2888531896008961E-6</v>
      </c>
      <c r="BB97" s="5">
        <f t="shared" si="211"/>
        <v>1.39385217048837E-6</v>
      </c>
      <c r="BC97" s="5">
        <f t="shared" si="212"/>
        <v>1.8751195889077508E-7</v>
      </c>
      <c r="BD97" s="5">
        <f t="shared" si="213"/>
        <v>2.6385466133350244E-5</v>
      </c>
      <c r="BE97" s="5">
        <f t="shared" si="214"/>
        <v>2.4051161534843448E-5</v>
      </c>
      <c r="BF97" s="5">
        <f t="shared" si="215"/>
        <v>1.0961685653981742E-5</v>
      </c>
      <c r="BG97" s="5">
        <f t="shared" si="216"/>
        <v>3.3306375439881311E-6</v>
      </c>
      <c r="BH97" s="5">
        <f t="shared" si="217"/>
        <v>7.5899456522413078E-7</v>
      </c>
      <c r="BI97" s="5">
        <f t="shared" si="218"/>
        <v>1.3836936440702547E-7</v>
      </c>
      <c r="BJ97" s="8">
        <f t="shared" si="219"/>
        <v>0.39260043021895502</v>
      </c>
      <c r="BK97" s="8">
        <f t="shared" si="220"/>
        <v>0.35163451426175901</v>
      </c>
      <c r="BL97" s="8">
        <f t="shared" si="221"/>
        <v>0.24541712507874597</v>
      </c>
      <c r="BM97" s="8">
        <f t="shared" si="222"/>
        <v>0.21250496306884958</v>
      </c>
      <c r="BN97" s="8">
        <f t="shared" si="223"/>
        <v>0.78744117991489593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1.3216783216783199</v>
      </c>
      <c r="F98">
        <f>VLOOKUP(B98,home!$B$2:$E$405,3,FALSE)</f>
        <v>0.4</v>
      </c>
      <c r="G98">
        <f>VLOOKUP(C98,away!$B$2:$E$405,4,FALSE)</f>
        <v>0.86</v>
      </c>
      <c r="H98">
        <f>VLOOKUP(A98,away!$A$2:$E$405,3,FALSE)</f>
        <v>1.2832167830000001</v>
      </c>
      <c r="I98">
        <f>VLOOKUP(C98,away!$B$2:$E$405,3,FALSE)</f>
        <v>1.19</v>
      </c>
      <c r="J98">
        <f>VLOOKUP(B98,home!$B$2:$E$405,4,FALSE)</f>
        <v>1.0900000000000001</v>
      </c>
      <c r="K98" s="3">
        <f t="shared" si="168"/>
        <v>0.45465734265734203</v>
      </c>
      <c r="L98" s="3">
        <f t="shared" si="169"/>
        <v>1.6644604892293</v>
      </c>
      <c r="M98" s="5">
        <f t="shared" si="170"/>
        <v>0.12013756330600284</v>
      </c>
      <c r="N98" s="5">
        <f t="shared" si="171"/>
        <v>5.4621425286035453E-2</v>
      </c>
      <c r="O98" s="5">
        <f t="shared" si="172"/>
        <v>0.19996422739512551</v>
      </c>
      <c r="P98" s="5">
        <f t="shared" si="173"/>
        <v>9.0915204253996226E-2</v>
      </c>
      <c r="Q98" s="5">
        <f t="shared" si="174"/>
        <v>1.241701603635271E-2</v>
      </c>
      <c r="R98" s="5">
        <f t="shared" si="175"/>
        <v>0.16641627787922483</v>
      </c>
      <c r="S98" s="5">
        <f t="shared" si="176"/>
        <v>1.720022892318154E-2</v>
      </c>
      <c r="T98" s="5">
        <f t="shared" si="177"/>
        <v>2.0667632586635697E-2</v>
      </c>
      <c r="U98" s="5">
        <f t="shared" si="178"/>
        <v>7.5662382675494161E-2</v>
      </c>
      <c r="V98" s="5">
        <f t="shared" si="179"/>
        <v>1.4462701319074801E-3</v>
      </c>
      <c r="W98" s="5">
        <f t="shared" si="180"/>
        <v>1.8818291716072423E-3</v>
      </c>
      <c r="X98" s="5">
        <f t="shared" si="181"/>
        <v>3.132230303619359E-3</v>
      </c>
      <c r="Y98" s="5">
        <f t="shared" si="182"/>
        <v>2.606736791770559E-3</v>
      </c>
      <c r="Z98" s="5">
        <f t="shared" si="183"/>
        <v>9.2331106431524562E-2</v>
      </c>
      <c r="AA98" s="5">
        <f t="shared" si="184"/>
        <v>4.1979015494769172E-2</v>
      </c>
      <c r="AB98" s="5">
        <f t="shared" si="185"/>
        <v>9.5430338161115666E-3</v>
      </c>
      <c r="AC98" s="5">
        <f t="shared" si="186"/>
        <v>6.8404887712923912E-5</v>
      </c>
      <c r="AD98" s="5">
        <f t="shared" si="187"/>
        <v>2.1389686262450396E-4</v>
      </c>
      <c r="AE98" s="5">
        <f t="shared" si="188"/>
        <v>3.5602287660859425E-4</v>
      </c>
      <c r="AF98" s="5">
        <f t="shared" si="189"/>
        <v>2.9629300568838178E-4</v>
      </c>
      <c r="AG98" s="5">
        <f t="shared" si="190"/>
        <v>1.6438933373443457E-4</v>
      </c>
      <c r="AH98" s="5">
        <f t="shared" si="191"/>
        <v>3.8420369645524484E-2</v>
      </c>
      <c r="AI98" s="5">
        <f t="shared" si="192"/>
        <v>1.7468103166946965E-2</v>
      </c>
      <c r="AJ98" s="5">
        <f t="shared" si="193"/>
        <v>3.971000683574203E-3</v>
      </c>
      <c r="AK98" s="5">
        <f t="shared" si="194"/>
        <v>6.0181487282811219E-4</v>
      </c>
      <c r="AL98" s="5">
        <f t="shared" si="195"/>
        <v>2.0706410775293015E-6</v>
      </c>
      <c r="AM98" s="5">
        <f t="shared" si="196"/>
        <v>1.9449955832719912E-5</v>
      </c>
      <c r="AN98" s="5">
        <f t="shared" si="197"/>
        <v>3.2373683000817263E-5</v>
      </c>
      <c r="AO98" s="5">
        <f t="shared" si="198"/>
        <v>2.6942358122847292E-5</v>
      </c>
      <c r="AP98" s="5">
        <f t="shared" si="199"/>
        <v>1.4948163527381802E-5</v>
      </c>
      <c r="AQ98" s="5">
        <f t="shared" si="200"/>
        <v>6.2201568944663737E-6</v>
      </c>
      <c r="AR98" s="5">
        <f t="shared" si="201"/>
        <v>1.2789837451312049E-2</v>
      </c>
      <c r="AS98" s="5">
        <f t="shared" si="202"/>
        <v>5.8149935086328885E-3</v>
      </c>
      <c r="AT98" s="5">
        <f t="shared" si="203"/>
        <v>1.3219147481023611E-3</v>
      </c>
      <c r="AU98" s="5">
        <f t="shared" si="204"/>
        <v>2.0033941553058976E-4</v>
      </c>
      <c r="AV98" s="5">
        <f t="shared" si="205"/>
        <v>2.2771446573665738E-5</v>
      </c>
      <c r="AW98" s="5">
        <f t="shared" si="206"/>
        <v>4.3527129169415352E-8</v>
      </c>
      <c r="AX98" s="5">
        <f t="shared" si="207"/>
        <v>1.4738442056178497E-6</v>
      </c>
      <c r="AY98" s="5">
        <f t="shared" si="208"/>
        <v>2.4531554475304556E-6</v>
      </c>
      <c r="AZ98" s="5">
        <f t="shared" si="209"/>
        <v>2.0415901581760322E-6</v>
      </c>
      <c r="BA98" s="5">
        <f t="shared" si="210"/>
        <v>1.1327153844944676E-6</v>
      </c>
      <c r="BB98" s="5">
        <f t="shared" si="211"/>
        <v>4.7134000075830401E-7</v>
      </c>
      <c r="BC98" s="5">
        <f t="shared" si="212"/>
        <v>1.5690536165110112E-7</v>
      </c>
      <c r="BD98" s="5">
        <f t="shared" si="213"/>
        <v>3.5480298502290142E-3</v>
      </c>
      <c r="BE98" s="5">
        <f t="shared" si="214"/>
        <v>1.6131378233740507E-3</v>
      </c>
      <c r="BF98" s="5">
        <f t="shared" si="215"/>
        <v>3.6671247805764723E-4</v>
      </c>
      <c r="BG98" s="5">
        <f t="shared" si="216"/>
        <v>5.5576173597659594E-5</v>
      </c>
      <c r="BH98" s="5">
        <f t="shared" si="217"/>
        <v>6.3170288507437594E-6</v>
      </c>
      <c r="BI98" s="5">
        <f t="shared" si="218"/>
        <v>5.7441671015378456E-7</v>
      </c>
      <c r="BJ98" s="8">
        <f t="shared" si="219"/>
        <v>9.6465136122613399E-2</v>
      </c>
      <c r="BK98" s="8">
        <f t="shared" si="220"/>
        <v>0.22977219529932608</v>
      </c>
      <c r="BL98" s="8">
        <f t="shared" si="221"/>
        <v>0.57976642997056982</v>
      </c>
      <c r="BM98" s="8">
        <f t="shared" si="222"/>
        <v>0.35386074403897783</v>
      </c>
      <c r="BN98" s="8">
        <f t="shared" si="223"/>
        <v>0.64447171415673754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1.3216783216783199</v>
      </c>
      <c r="F99">
        <f>VLOOKUP(B99,home!$B$2:$E$405,3,FALSE)</f>
        <v>0.45</v>
      </c>
      <c r="G99">
        <f>VLOOKUP(C99,away!$B$2:$E$405,4,FALSE)</f>
        <v>0.81</v>
      </c>
      <c r="H99">
        <f>VLOOKUP(A99,away!$A$2:$E$405,3,FALSE)</f>
        <v>1.2832167830000001</v>
      </c>
      <c r="I99">
        <f>VLOOKUP(C99,away!$B$2:$E$405,3,FALSE)</f>
        <v>1.1299999999999999</v>
      </c>
      <c r="J99">
        <f>VLOOKUP(B99,home!$B$2:$E$405,4,FALSE)</f>
        <v>1.71</v>
      </c>
      <c r="K99" s="3">
        <f t="shared" si="168"/>
        <v>0.48175174825174766</v>
      </c>
      <c r="L99" s="3">
        <f t="shared" si="169"/>
        <v>2.4795597897908999</v>
      </c>
      <c r="M99" s="5">
        <f t="shared" si="170"/>
        <v>5.1750999239737104E-2</v>
      </c>
      <c r="N99" s="5">
        <f t="shared" si="171"/>
        <v>2.493113435751821E-2</v>
      </c>
      <c r="O99" s="5">
        <f t="shared" si="172"/>
        <v>0.12831969679635155</v>
      </c>
      <c r="P99" s="5">
        <f t="shared" si="173"/>
        <v>6.1818238266776536E-2</v>
      </c>
      <c r="Q99" s="5">
        <f t="shared" si="174"/>
        <v>6.0053087813168038E-3</v>
      </c>
      <c r="R99" s="5">
        <f t="shared" si="175"/>
        <v>0.15908818020719676</v>
      </c>
      <c r="S99" s="5">
        <f t="shared" si="176"/>
        <v>1.8460970022553758E-2</v>
      </c>
      <c r="T99" s="5">
        <f t="shared" si="177"/>
        <v>1.4890522179431339E-2</v>
      </c>
      <c r="U99" s="5">
        <f t="shared" si="178"/>
        <v>7.6641008941006117E-2</v>
      </c>
      <c r="V99" s="5">
        <f t="shared" si="179"/>
        <v>2.4502471455313474E-3</v>
      </c>
      <c r="W99" s="5">
        <f t="shared" si="180"/>
        <v>9.6435600139698071E-4</v>
      </c>
      <c r="X99" s="5">
        <f t="shared" si="181"/>
        <v>2.3911783641074901E-3</v>
      </c>
      <c r="Y99" s="5">
        <f t="shared" si="182"/>
        <v>2.9645348609294588E-3</v>
      </c>
      <c r="Z99" s="5">
        <f t="shared" si="183"/>
        <v>0.13148955155759118</v>
      </c>
      <c r="AA99" s="5">
        <f t="shared" si="184"/>
        <v>6.3345321339707855E-2</v>
      </c>
      <c r="AB99" s="5">
        <f t="shared" si="185"/>
        <v>1.5258359649486495E-2</v>
      </c>
      <c r="AC99" s="5">
        <f t="shared" si="186"/>
        <v>1.8293120432474598E-4</v>
      </c>
      <c r="AD99" s="5">
        <f t="shared" si="187"/>
        <v>1.1614504740251508E-4</v>
      </c>
      <c r="AE99" s="5">
        <f t="shared" si="188"/>
        <v>2.879885893226344E-4</v>
      </c>
      <c r="AF99" s="5">
        <f t="shared" si="189"/>
        <v>3.5704246300150466E-4</v>
      </c>
      <c r="AG99" s="5">
        <f t="shared" si="190"/>
        <v>2.9510271150214528E-4</v>
      </c>
      <c r="AH99" s="5">
        <f t="shared" si="191"/>
        <v>8.1509051204960117E-2</v>
      </c>
      <c r="AI99" s="5">
        <f t="shared" si="192"/>
        <v>3.9267127916330753E-2</v>
      </c>
      <c r="AJ99" s="5">
        <f t="shared" si="193"/>
        <v>9.4585037612586707E-3</v>
      </c>
      <c r="AK99" s="5">
        <f t="shared" si="194"/>
        <v>1.5188835742773652E-3</v>
      </c>
      <c r="AL99" s="5">
        <f t="shared" si="195"/>
        <v>8.7406890235984437E-6</v>
      </c>
      <c r="AM99" s="5">
        <f t="shared" si="196"/>
        <v>1.1190615927388756E-5</v>
      </c>
      <c r="AN99" s="5">
        <f t="shared" si="197"/>
        <v>2.7747801276546759E-5</v>
      </c>
      <c r="AO99" s="5">
        <f t="shared" si="198"/>
        <v>3.4401166150216982E-5</v>
      </c>
      <c r="AP99" s="5">
        <f t="shared" si="199"/>
        <v>2.8433249435997939E-5</v>
      </c>
      <c r="AQ99" s="5">
        <f t="shared" si="200"/>
        <v>1.7625485498648819E-5</v>
      </c>
      <c r="AR99" s="5">
        <f t="shared" si="201"/>
        <v>4.0421313174365321E-2</v>
      </c>
      <c r="AS99" s="5">
        <f t="shared" si="202"/>
        <v>1.9473038288381893E-2</v>
      </c>
      <c r="AT99" s="5">
        <f t="shared" si="203"/>
        <v>4.6905851196005974E-3</v>
      </c>
      <c r="AU99" s="5">
        <f t="shared" si="204"/>
        <v>7.5323252723040685E-4</v>
      </c>
      <c r="AV99" s="5">
        <f t="shared" si="205"/>
        <v>9.0717771708332672E-5</v>
      </c>
      <c r="AW99" s="5">
        <f t="shared" si="206"/>
        <v>2.9002875125039891E-7</v>
      </c>
      <c r="AX99" s="5">
        <f t="shared" si="207"/>
        <v>8.9851646450556322E-7</v>
      </c>
      <c r="AY99" s="5">
        <f t="shared" si="208"/>
        <v>2.2279252958530768E-6</v>
      </c>
      <c r="AZ99" s="5">
        <f t="shared" si="209"/>
        <v>2.7621369891276424E-6</v>
      </c>
      <c r="BA99" s="5">
        <f t="shared" si="210"/>
        <v>2.2829612707116681E-6</v>
      </c>
      <c r="BB99" s="5">
        <f t="shared" si="211"/>
        <v>1.4151847421266475E-6</v>
      </c>
      <c r="BC99" s="5">
        <f t="shared" si="212"/>
        <v>7.0180703634056781E-7</v>
      </c>
      <c r="BD99" s="5">
        <f t="shared" si="213"/>
        <v>1.6704510466283577E-2</v>
      </c>
      <c r="BE99" s="5">
        <f t="shared" si="214"/>
        <v>8.0474271208217287E-3</v>
      </c>
      <c r="BF99" s="5">
        <f t="shared" si="215"/>
        <v>1.9384310421921977E-3</v>
      </c>
      <c r="BG99" s="5">
        <f t="shared" si="216"/>
        <v>3.1128084781384944E-4</v>
      </c>
      <c r="BH99" s="5">
        <f t="shared" si="217"/>
        <v>3.7490023157902051E-5</v>
      </c>
      <c r="BI99" s="5">
        <f t="shared" si="218"/>
        <v>3.6121768396635659E-6</v>
      </c>
      <c r="BJ99" s="8">
        <f t="shared" si="219"/>
        <v>5.333300020601655E-2</v>
      </c>
      <c r="BK99" s="8">
        <f t="shared" si="220"/>
        <v>0.13467435449324297</v>
      </c>
      <c r="BL99" s="8">
        <f t="shared" si="221"/>
        <v>0.66687777194897113</v>
      </c>
      <c r="BM99" s="8">
        <f t="shared" si="222"/>
        <v>0.55445918266038019</v>
      </c>
      <c r="BN99" s="8">
        <f t="shared" si="223"/>
        <v>0.43191355764889694</v>
      </c>
    </row>
    <row r="100" spans="1:66" x14ac:dyDescent="0.25">
      <c r="A100" t="s">
        <v>69</v>
      </c>
      <c r="B100" t="s">
        <v>260</v>
      </c>
      <c r="C100" t="s">
        <v>77</v>
      </c>
      <c r="D100" s="11">
        <v>44289</v>
      </c>
      <c r="E100">
        <f>VLOOKUP(A100,home!$A$2:$E$405,3,FALSE)</f>
        <v>1.3216783216783199</v>
      </c>
      <c r="F100">
        <f>VLOOKUP(B100,home!$B$2:$E$405,3,FALSE)</f>
        <v>1.1100000000000001</v>
      </c>
      <c r="G100">
        <f>VLOOKUP(C100,away!$B$2:$E$405,4,FALSE)</f>
        <v>0.71</v>
      </c>
      <c r="H100">
        <f>VLOOKUP(A100,away!$A$2:$E$405,3,FALSE)</f>
        <v>1.2832167830000001</v>
      </c>
      <c r="I100">
        <f>VLOOKUP(C100,away!$B$2:$E$405,3,FALSE)</f>
        <v>0.96</v>
      </c>
      <c r="J100">
        <f>VLOOKUP(B100,home!$B$2:$E$405,4,FALSE)</f>
        <v>0.94</v>
      </c>
      <c r="K100" s="3">
        <f t="shared" si="168"/>
        <v>1.0416146853146839</v>
      </c>
      <c r="L100" s="3">
        <f t="shared" si="169"/>
        <v>1.1579748249791999</v>
      </c>
      <c r="M100" s="5">
        <f t="shared" si="170"/>
        <v>0.11084865125479</v>
      </c>
      <c r="N100" s="5">
        <f t="shared" si="171"/>
        <v>0.11546158299431521</v>
      </c>
      <c r="O100" s="5">
        <f t="shared" si="172"/>
        <v>0.12835994753594582</v>
      </c>
      <c r="P100" s="5">
        <f t="shared" si="173"/>
        <v>0.13370160635966352</v>
      </c>
      <c r="Q100" s="5">
        <f t="shared" si="174"/>
        <v>6.0133240218279455E-2</v>
      </c>
      <c r="R100" s="5">
        <f t="shared" si="175"/>
        <v>7.4318793891138088E-2</v>
      </c>
      <c r="S100" s="5">
        <f t="shared" si="176"/>
        <v>4.0316502142334273E-2</v>
      </c>
      <c r="T100" s="5">
        <f t="shared" si="177"/>
        <v>6.9632778317194333E-2</v>
      </c>
      <c r="U100" s="5">
        <f t="shared" si="178"/>
        <v>7.7411547111884638E-2</v>
      </c>
      <c r="V100" s="5">
        <f t="shared" si="179"/>
        <v>5.4031440749913477E-3</v>
      </c>
      <c r="W100" s="5">
        <f t="shared" si="180"/>
        <v>2.0878555362305151E-2</v>
      </c>
      <c r="X100" s="5">
        <f t="shared" si="181"/>
        <v>2.4176841491483844E-2</v>
      </c>
      <c r="Y100" s="5">
        <f t="shared" si="182"/>
        <v>1.3998086897325433E-2</v>
      </c>
      <c r="Z100" s="5">
        <f t="shared" si="183"/>
        <v>2.8686430782918607E-2</v>
      </c>
      <c r="AA100" s="5">
        <f t="shared" si="184"/>
        <v>2.988020757275122E-2</v>
      </c>
      <c r="AB100" s="5">
        <f t="shared" si="185"/>
        <v>1.5561831504014351E-2</v>
      </c>
      <c r="AC100" s="5">
        <f t="shared" si="186"/>
        <v>4.0731722603380878E-4</v>
      </c>
      <c r="AD100" s="5">
        <f t="shared" si="187"/>
        <v>5.4368524683831706E-3</v>
      </c>
      <c r="AE100" s="5">
        <f t="shared" si="188"/>
        <v>6.2957382855137328E-3</v>
      </c>
      <c r="AF100" s="5">
        <f t="shared" si="189"/>
        <v>3.6451532196413072E-3</v>
      </c>
      <c r="AG100" s="5">
        <f t="shared" si="190"/>
        <v>1.4069985538455027E-3</v>
      </c>
      <c r="AH100" s="5">
        <f t="shared" si="191"/>
        <v>8.3045411662820354E-3</v>
      </c>
      <c r="AI100" s="5">
        <f t="shared" si="192"/>
        <v>8.650132033599699E-3</v>
      </c>
      <c r="AJ100" s="5">
        <f t="shared" si="193"/>
        <v>4.5050522780542088E-3</v>
      </c>
      <c r="AK100" s="5">
        <f t="shared" si="194"/>
        <v>1.5641762036438785E-3</v>
      </c>
      <c r="AL100" s="5">
        <f t="shared" si="195"/>
        <v>1.9651648189568414E-5</v>
      </c>
      <c r="AM100" s="5">
        <f t="shared" si="196"/>
        <v>1.1326210745914603E-3</v>
      </c>
      <c r="AN100" s="5">
        <f t="shared" si="197"/>
        <v>1.3115466906177995E-3</v>
      </c>
      <c r="AO100" s="5">
        <f t="shared" si="198"/>
        <v>7.593690247600977E-4</v>
      </c>
      <c r="AP100" s="5">
        <f t="shared" si="199"/>
        <v>2.9311007118039986E-4</v>
      </c>
      <c r="AQ100" s="5">
        <f t="shared" si="200"/>
        <v>8.4853520843691183E-5</v>
      </c>
      <c r="AR100" s="5">
        <f t="shared" si="201"/>
        <v>1.923289920711598E-3</v>
      </c>
      <c r="AS100" s="5">
        <f t="shared" si="202"/>
        <v>2.0033270255309142E-3</v>
      </c>
      <c r="AT100" s="5">
        <f t="shared" si="203"/>
        <v>1.0433474246403925E-3</v>
      </c>
      <c r="AU100" s="5">
        <f t="shared" si="204"/>
        <v>3.6225533313022948E-4</v>
      </c>
      <c r="AV100" s="5">
        <f t="shared" si="205"/>
        <v>9.4332618705502471E-5</v>
      </c>
      <c r="AW100" s="5">
        <f t="shared" si="206"/>
        <v>6.5841951085202257E-7</v>
      </c>
      <c r="AX100" s="5">
        <f t="shared" si="207"/>
        <v>1.9662579069856044E-4</v>
      </c>
      <c r="AY100" s="5">
        <f t="shared" si="208"/>
        <v>2.2768771557056232E-4</v>
      </c>
      <c r="AZ100" s="5">
        <f t="shared" si="209"/>
        <v>1.3182832129386788E-4</v>
      </c>
      <c r="BA100" s="5">
        <f t="shared" si="210"/>
        <v>5.088462575918945E-5</v>
      </c>
      <c r="BB100" s="5">
        <f t="shared" si="211"/>
        <v>1.4730778901907388E-5</v>
      </c>
      <c r="BC100" s="5">
        <f t="shared" si="212"/>
        <v>3.411574224148696E-6</v>
      </c>
      <c r="BD100" s="5">
        <f t="shared" si="213"/>
        <v>3.7118688488671194E-4</v>
      </c>
      <c r="BE100" s="5">
        <f t="shared" si="214"/>
        <v>3.8663371029421016E-4</v>
      </c>
      <c r="BF100" s="5">
        <f t="shared" si="215"/>
        <v>2.0136167524007623E-4</v>
      </c>
      <c r="BG100" s="5">
        <f t="shared" si="216"/>
        <v>6.991375932987653E-5</v>
      </c>
      <c r="BH100" s="5">
        <f t="shared" si="217"/>
        <v>1.8205799605888967E-5</v>
      </c>
      <c r="BI100" s="5">
        <f t="shared" si="218"/>
        <v>3.7926856454780485E-6</v>
      </c>
      <c r="BJ100" s="8">
        <f t="shared" si="219"/>
        <v>0.32527249699672883</v>
      </c>
      <c r="BK100" s="8">
        <f t="shared" si="220"/>
        <v>0.29092456042157316</v>
      </c>
      <c r="BL100" s="8">
        <f t="shared" si="221"/>
        <v>0.35503387613503484</v>
      </c>
      <c r="BM100" s="8">
        <f t="shared" si="222"/>
        <v>0.37686651278606353</v>
      </c>
      <c r="BN100" s="8">
        <f t="shared" si="223"/>
        <v>0.62282382225413213</v>
      </c>
    </row>
    <row r="101" spans="1:66" x14ac:dyDescent="0.25">
      <c r="A101" t="s">
        <v>24</v>
      </c>
      <c r="B101" t="s">
        <v>291</v>
      </c>
      <c r="C101" t="s">
        <v>294</v>
      </c>
      <c r="D101" s="11">
        <v>44289</v>
      </c>
      <c r="E101">
        <f>VLOOKUP(A101,home!$A$2:$E$405,3,FALSE)</f>
        <v>1.6156716417910399</v>
      </c>
      <c r="F101">
        <f>VLOOKUP(B101,home!$B$2:$E$405,3,FALSE)</f>
        <v>0.35</v>
      </c>
      <c r="G101">
        <f>VLOOKUP(C101,away!$B$2:$E$405,4,FALSE)</f>
        <v>0.53</v>
      </c>
      <c r="H101">
        <f>VLOOKUP(A101,away!$A$2:$E$405,3,FALSE)</f>
        <v>1.3992537309999999</v>
      </c>
      <c r="I101">
        <f>VLOOKUP(C101,away!$B$2:$E$405,3,FALSE)</f>
        <v>1.28</v>
      </c>
      <c r="J101">
        <f>VLOOKUP(B101,home!$B$2:$E$405,4,FALSE)</f>
        <v>1.1200000000000001</v>
      </c>
      <c r="K101" s="3">
        <f t="shared" si="168"/>
        <v>0.2997070895522379</v>
      </c>
      <c r="L101" s="3">
        <f t="shared" si="169"/>
        <v>2.0059701487616</v>
      </c>
      <c r="M101" s="5">
        <f t="shared" si="170"/>
        <v>9.969126304378334E-2</v>
      </c>
      <c r="N101" s="5">
        <f t="shared" si="171"/>
        <v>2.987817830063888E-2</v>
      </c>
      <c r="O101" s="5">
        <f t="shared" si="172"/>
        <v>0.1999776977581699</v>
      </c>
      <c r="P101" s="5">
        <f t="shared" si="173"/>
        <v>5.9934733770458187E-2</v>
      </c>
      <c r="Q101" s="5">
        <f t="shared" si="174"/>
        <v>4.4773509298036539E-3</v>
      </c>
      <c r="R101" s="5">
        <f t="shared" si="175"/>
        <v>0.2005746460604792</v>
      </c>
      <c r="S101" s="5">
        <f t="shared" si="176"/>
        <v>9.0082425542097333E-3</v>
      </c>
      <c r="T101" s="5">
        <f t="shared" si="177"/>
        <v>8.981432310716124E-3</v>
      </c>
      <c r="U101" s="5">
        <f t="shared" si="178"/>
        <v>6.0113643408756468E-2</v>
      </c>
      <c r="V101" s="5">
        <f t="shared" si="179"/>
        <v>6.0175408081777361E-4</v>
      </c>
      <c r="W101" s="5">
        <f t="shared" si="180"/>
        <v>4.4729793869181984E-4</v>
      </c>
      <c r="X101" s="5">
        <f t="shared" si="181"/>
        <v>8.9726631261838688E-4</v>
      </c>
      <c r="Y101" s="5">
        <f t="shared" si="182"/>
        <v>8.9994471930093919E-4</v>
      </c>
      <c r="Z101" s="5">
        <f t="shared" si="183"/>
        <v>0.13411558419858155</v>
      </c>
      <c r="AA101" s="5">
        <f t="shared" si="184"/>
        <v>4.0195391403754985E-2</v>
      </c>
      <c r="AB101" s="5">
        <f t="shared" si="185"/>
        <v>6.023421885516223E-3</v>
      </c>
      <c r="AC101" s="5">
        <f t="shared" si="186"/>
        <v>2.2611040280719147E-5</v>
      </c>
      <c r="AD101" s="5">
        <f t="shared" si="187"/>
        <v>3.3514590842010176E-5</v>
      </c>
      <c r="AE101" s="5">
        <f t="shared" si="188"/>
        <v>6.7229268777031315E-5</v>
      </c>
      <c r="AF101" s="5">
        <f t="shared" si="189"/>
        <v>6.742995314489757E-5</v>
      </c>
      <c r="AG101" s="5">
        <f t="shared" si="190"/>
        <v>4.508749104701928E-5</v>
      </c>
      <c r="AH101" s="5">
        <f t="shared" si="191"/>
        <v>6.7257964596519393E-2</v>
      </c>
      <c r="AI101" s="5">
        <f t="shared" si="192"/>
        <v>2.0157688818430282E-2</v>
      </c>
      <c r="AJ101" s="5">
        <f t="shared" si="193"/>
        <v>3.0207011239357143E-3</v>
      </c>
      <c r="AK101" s="5">
        <f t="shared" si="194"/>
        <v>3.0177518075398231E-4</v>
      </c>
      <c r="AL101" s="5">
        <f t="shared" si="195"/>
        <v>5.4375343961800335E-7</v>
      </c>
      <c r="AM101" s="5">
        <f t="shared" si="196"/>
        <v>2.0089120957585924E-6</v>
      </c>
      <c r="AN101" s="5">
        <f t="shared" si="197"/>
        <v>4.0298176955778419E-6</v>
      </c>
      <c r="AO101" s="5">
        <f t="shared" si="198"/>
        <v>4.0418470011402065E-6</v>
      </c>
      <c r="AP101" s="5">
        <f t="shared" si="199"/>
        <v>2.702608143382948E-6</v>
      </c>
      <c r="AQ101" s="5">
        <f t="shared" si="200"/>
        <v>1.3553378148565512E-6</v>
      </c>
      <c r="AR101" s="5">
        <f t="shared" si="201"/>
        <v>2.6983493849416472E-2</v>
      </c>
      <c r="AS101" s="5">
        <f t="shared" si="202"/>
        <v>8.0871444075593223E-3</v>
      </c>
      <c r="AT101" s="5">
        <f t="shared" si="203"/>
        <v>1.2118872565891308E-3</v>
      </c>
      <c r="AU101" s="5">
        <f t="shared" si="204"/>
        <v>1.2107040084592487E-4</v>
      </c>
      <c r="AV101" s="5">
        <f t="shared" si="205"/>
        <v>9.0714143671137398E-6</v>
      </c>
      <c r="AW101" s="5">
        <f t="shared" si="206"/>
        <v>9.0807349291434245E-9</v>
      </c>
      <c r="AX101" s="5">
        <f t="shared" si="207"/>
        <v>1.0034753289768229E-7</v>
      </c>
      <c r="AY101" s="5">
        <f t="shared" si="208"/>
        <v>2.0129415549462331E-7</v>
      </c>
      <c r="AZ101" s="5">
        <f t="shared" si="209"/>
        <v>2.0189503352119513E-7</v>
      </c>
      <c r="BA101" s="5">
        <f t="shared" si="210"/>
        <v>1.3499847014224665E-7</v>
      </c>
      <c r="BB101" s="5">
        <f t="shared" si="211"/>
        <v>6.7700725308457742E-8</v>
      </c>
      <c r="BC101" s="5">
        <f t="shared" si="212"/>
        <v>2.7161126803655021E-8</v>
      </c>
      <c r="BD101" s="5">
        <f t="shared" si="213"/>
        <v>9.0213471952036127E-3</v>
      </c>
      <c r="BE101" s="5">
        <f t="shared" si="214"/>
        <v>2.7037617117147191E-3</v>
      </c>
      <c r="BF101" s="5">
        <f t="shared" si="215"/>
        <v>4.0516827673039768E-4</v>
      </c>
      <c r="BG101" s="5">
        <f t="shared" si="216"/>
        <v>4.0477268332587743E-5</v>
      </c>
      <c r="BH101" s="5">
        <f t="shared" si="217"/>
        <v>3.0328310712462102E-6</v>
      </c>
      <c r="BI101" s="5">
        <f t="shared" si="218"/>
        <v>1.8179219469335963E-7</v>
      </c>
      <c r="BJ101" s="8">
        <f t="shared" si="219"/>
        <v>4.5809603735375654E-2</v>
      </c>
      <c r="BK101" s="8">
        <f t="shared" si="220"/>
        <v>0.16925934953714486</v>
      </c>
      <c r="BL101" s="8">
        <f t="shared" si="221"/>
        <v>0.64620956664034146</v>
      </c>
      <c r="BM101" s="8">
        <f t="shared" si="222"/>
        <v>0.40086004203468967</v>
      </c>
      <c r="BN101" s="8">
        <f t="shared" si="223"/>
        <v>0.59453386986333323</v>
      </c>
    </row>
    <row r="102" spans="1:66" x14ac:dyDescent="0.25">
      <c r="A102" t="s">
        <v>40</v>
      </c>
      <c r="B102" t="s">
        <v>339</v>
      </c>
      <c r="C102" t="s">
        <v>233</v>
      </c>
      <c r="D102" s="11">
        <v>44289</v>
      </c>
      <c r="E102">
        <f>VLOOKUP(A102,home!$A$2:$E$405,3,FALSE)</f>
        <v>1.45333333333333</v>
      </c>
      <c r="F102">
        <f>VLOOKUP(B102,home!$B$2:$E$405,3,FALSE)</f>
        <v>1.51</v>
      </c>
      <c r="G102">
        <f>VLOOKUP(C102,away!$B$2:$E$405,4,FALSE)</f>
        <v>0.96</v>
      </c>
      <c r="H102">
        <f>VLOOKUP(A102,away!$A$2:$E$405,3,FALSE)</f>
        <v>1.163333333</v>
      </c>
      <c r="I102">
        <f>VLOOKUP(C102,away!$B$2:$E$405,3,FALSE)</f>
        <v>0.6</v>
      </c>
      <c r="J102">
        <f>VLOOKUP(B102,home!$B$2:$E$405,4,FALSE)</f>
        <v>0.69</v>
      </c>
      <c r="K102" s="3">
        <f t="shared" si="168"/>
        <v>2.1067519999999953</v>
      </c>
      <c r="L102" s="3">
        <f t="shared" si="169"/>
        <v>0.48161999986199994</v>
      </c>
      <c r="M102" s="5">
        <f t="shared" si="170"/>
        <v>7.5142272190884513E-2</v>
      </c>
      <c r="N102" s="5">
        <f t="shared" si="171"/>
        <v>0.15830613222268999</v>
      </c>
      <c r="O102" s="5">
        <f t="shared" si="172"/>
        <v>3.6190021122204159E-2</v>
      </c>
      <c r="P102" s="5">
        <f t="shared" si="173"/>
        <v>7.6243399379245694E-2</v>
      </c>
      <c r="Q102" s="5">
        <f t="shared" si="174"/>
        <v>0.16675588033620795</v>
      </c>
      <c r="R102" s="5">
        <f t="shared" si="175"/>
        <v>8.7149189839408701E-3</v>
      </c>
      <c r="S102" s="5">
        <f t="shared" si="176"/>
        <v>1.934016559326357E-2</v>
      </c>
      <c r="T102" s="5">
        <f t="shared" si="177"/>
        <v>8.0312967064512145E-2</v>
      </c>
      <c r="U102" s="5">
        <f t="shared" si="178"/>
        <v>1.8360172999255357E-2</v>
      </c>
      <c r="V102" s="5">
        <f t="shared" si="179"/>
        <v>2.180397156243239E-3</v>
      </c>
      <c r="W102" s="5">
        <f t="shared" si="180"/>
        <v>0.11710442813668863</v>
      </c>
      <c r="X102" s="5">
        <f t="shared" si="181"/>
        <v>5.6399834663031556E-2</v>
      </c>
      <c r="Y102" s="5">
        <f t="shared" si="182"/>
        <v>1.3581644181313036E-2</v>
      </c>
      <c r="Z102" s="5">
        <f t="shared" si="183"/>
        <v>1.3990930932809807E-3</v>
      </c>
      <c r="AA102" s="5">
        <f t="shared" si="184"/>
        <v>2.9475421724558864E-3</v>
      </c>
      <c r="AB102" s="5">
        <f t="shared" si="185"/>
        <v>3.1048701834528853E-3</v>
      </c>
      <c r="AC102" s="5">
        <f t="shared" si="186"/>
        <v>1.3827177960373108E-4</v>
      </c>
      <c r="AD102" s="5">
        <f t="shared" si="187"/>
        <v>6.1677497046456135E-2</v>
      </c>
      <c r="AE102" s="5">
        <f t="shared" si="188"/>
        <v>2.9705116119002704E-2</v>
      </c>
      <c r="AF102" s="5">
        <f t="shared" si="189"/>
        <v>7.1532890105673866E-3</v>
      </c>
      <c r="AG102" s="5">
        <f t="shared" si="190"/>
        <v>1.1483890174274368E-3</v>
      </c>
      <c r="AH102" s="5">
        <f t="shared" si="191"/>
        <v>1.6845780384822776E-4</v>
      </c>
      <c r="AI102" s="5">
        <f t="shared" si="192"/>
        <v>3.5489881517286072E-4</v>
      </c>
      <c r="AJ102" s="5">
        <f t="shared" si="193"/>
        <v>3.7384189433152661E-4</v>
      </c>
      <c r="AK102" s="5">
        <f t="shared" si="194"/>
        <v>2.6253071952224346E-4</v>
      </c>
      <c r="AL102" s="5">
        <f t="shared" si="195"/>
        <v>5.6119200060523047E-6</v>
      </c>
      <c r="AM102" s="5">
        <f t="shared" si="196"/>
        <v>2.5987838051523063E-2</v>
      </c>
      <c r="AN102" s="5">
        <f t="shared" si="197"/>
        <v>1.2516262558788214E-2</v>
      </c>
      <c r="AO102" s="5">
        <f t="shared" si="198"/>
        <v>3.0140411859181666E-3</v>
      </c>
      <c r="AP102" s="5">
        <f t="shared" si="199"/>
        <v>4.8387417184865648E-4</v>
      </c>
      <c r="AQ102" s="5">
        <f t="shared" si="200"/>
        <v>5.8260869644743819E-5</v>
      </c>
      <c r="AR102" s="5">
        <f t="shared" si="201"/>
        <v>1.6226529493227259E-5</v>
      </c>
      <c r="AS102" s="5">
        <f t="shared" si="202"/>
        <v>3.4185273462915438E-5</v>
      </c>
      <c r="AT102" s="5">
        <f t="shared" si="203"/>
        <v>3.6009946619271942E-5</v>
      </c>
      <c r="AU102" s="5">
        <f t="shared" si="204"/>
        <v>2.5288009020014735E-5</v>
      </c>
      <c r="AV102" s="5">
        <f t="shared" si="205"/>
        <v>1.3318890894733494E-5</v>
      </c>
      <c r="AW102" s="5">
        <f t="shared" si="206"/>
        <v>1.5817101414223421E-7</v>
      </c>
      <c r="AX102" s="5">
        <f t="shared" si="207"/>
        <v>9.1249882984536929E-3</v>
      </c>
      <c r="AY102" s="5">
        <f t="shared" si="208"/>
        <v>4.3947768630420185E-3</v>
      </c>
      <c r="AZ102" s="5">
        <f t="shared" si="209"/>
        <v>1.0583062160859087E-3</v>
      </c>
      <c r="BA102" s="5">
        <f t="shared" si="210"/>
        <v>1.6990047988174964E-4</v>
      </c>
      <c r="BB102" s="5">
        <f t="shared" si="211"/>
        <v>2.0456867274300497E-5</v>
      </c>
      <c r="BC102" s="5">
        <f t="shared" si="212"/>
        <v>1.970487282765112E-6</v>
      </c>
      <c r="BD102" s="5">
        <f t="shared" si="213"/>
        <v>1.3025035220481408E-6</v>
      </c>
      <c r="BE102" s="5">
        <f t="shared" si="214"/>
        <v>2.744051900081959E-6</v>
      </c>
      <c r="BF102" s="5">
        <f t="shared" si="215"/>
        <v>2.8905184143007274E-6</v>
      </c>
      <c r="BG102" s="5">
        <f t="shared" si="216"/>
        <v>2.029868483454957E-6</v>
      </c>
      <c r="BH102" s="5">
        <f t="shared" si="217"/>
        <v>1.0691073718139222E-6</v>
      </c>
      <c r="BI102" s="5">
        <f t="shared" si="218"/>
        <v>4.5046881875674404E-7</v>
      </c>
      <c r="BJ102" s="8">
        <f t="shared" si="219"/>
        <v>0.7489758538476402</v>
      </c>
      <c r="BK102" s="8">
        <f t="shared" si="220"/>
        <v>0.17744489488228884</v>
      </c>
      <c r="BL102" s="8">
        <f t="shared" si="221"/>
        <v>7.0612769862184621E-2</v>
      </c>
      <c r="BM102" s="8">
        <f t="shared" si="222"/>
        <v>0.47268536875819372</v>
      </c>
      <c r="BN102" s="8">
        <f t="shared" si="223"/>
        <v>0.52135262423517315</v>
      </c>
    </row>
    <row r="103" spans="1:66" x14ac:dyDescent="0.25">
      <c r="A103" t="s">
        <v>40</v>
      </c>
      <c r="B103" t="s">
        <v>334</v>
      </c>
      <c r="C103" t="s">
        <v>239</v>
      </c>
      <c r="D103" s="11">
        <v>44289</v>
      </c>
      <c r="E103">
        <f>VLOOKUP(A103,home!$A$2:$E$405,3,FALSE)</f>
        <v>1.45333333333333</v>
      </c>
      <c r="F103">
        <f>VLOOKUP(B103,home!$B$2:$E$405,3,FALSE)</f>
        <v>0.87</v>
      </c>
      <c r="G103">
        <f>VLOOKUP(C103,away!$B$2:$E$405,4,FALSE)</f>
        <v>0.46</v>
      </c>
      <c r="H103">
        <f>VLOOKUP(A103,away!$A$2:$E$405,3,FALSE)</f>
        <v>1.163333333</v>
      </c>
      <c r="I103">
        <f>VLOOKUP(C103,away!$B$2:$E$405,3,FALSE)</f>
        <v>0.78</v>
      </c>
      <c r="J103">
        <f>VLOOKUP(B103,home!$B$2:$E$405,4,FALSE)</f>
        <v>1.32</v>
      </c>
      <c r="K103" s="3">
        <f t="shared" si="168"/>
        <v>0.5816239999999987</v>
      </c>
      <c r="L103" s="3">
        <f t="shared" si="169"/>
        <v>1.1977679996568</v>
      </c>
      <c r="M103" s="5">
        <f t="shared" si="170"/>
        <v>0.16874071049609091</v>
      </c>
      <c r="N103" s="5">
        <f t="shared" si="171"/>
        <v>9.8143647001578169E-2</v>
      </c>
      <c r="O103" s="5">
        <f t="shared" si="172"/>
        <v>0.20211222327157002</v>
      </c>
      <c r="P103" s="5">
        <f t="shared" si="173"/>
        <v>0.11755331974810339</v>
      </c>
      <c r="Q103" s="5">
        <f t="shared" si="174"/>
        <v>2.854135027182288E-2</v>
      </c>
      <c r="R103" s="5">
        <f t="shared" si="175"/>
        <v>0.12104177668708849</v>
      </c>
      <c r="S103" s="5">
        <f t="shared" si="176"/>
        <v>2.0473398125403709E-2</v>
      </c>
      <c r="T103" s="5">
        <f t="shared" si="177"/>
        <v>3.4185916022585361E-2</v>
      </c>
      <c r="U103" s="5">
        <f t="shared" si="178"/>
        <v>7.0400802323851E-2</v>
      </c>
      <c r="V103" s="5">
        <f t="shared" si="179"/>
        <v>1.5847561550961528E-3</v>
      </c>
      <c r="W103" s="5">
        <f t="shared" si="180"/>
        <v>5.5334447701662244E-3</v>
      </c>
      <c r="X103" s="5">
        <f t="shared" si="181"/>
        <v>6.6277830735733808E-3</v>
      </c>
      <c r="Y103" s="5">
        <f t="shared" si="182"/>
        <v>3.969273237096593E-3</v>
      </c>
      <c r="Z103" s="5">
        <f t="shared" si="183"/>
        <v>4.8326655579133029E-2</v>
      </c>
      <c r="AA103" s="5">
        <f t="shared" si="184"/>
        <v>2.8107942724557609E-2</v>
      </c>
      <c r="AB103" s="5">
        <f t="shared" si="185"/>
        <v>8.1741270396140289E-3</v>
      </c>
      <c r="AC103" s="5">
        <f t="shared" si="186"/>
        <v>6.9001334382755845E-5</v>
      </c>
      <c r="AD103" s="5">
        <f t="shared" si="187"/>
        <v>8.0459607025078824E-4</v>
      </c>
      <c r="AE103" s="5">
        <f t="shared" si="188"/>
        <v>9.6371942559600888E-4</v>
      </c>
      <c r="AF103" s="5">
        <f t="shared" si="189"/>
        <v>5.7715614431326598E-4</v>
      </c>
      <c r="AG103" s="5">
        <f t="shared" si="190"/>
        <v>2.3043305348791068E-4</v>
      </c>
      <c r="AH103" s="5">
        <f t="shared" si="191"/>
        <v>1.4471030395780337E-2</v>
      </c>
      <c r="AI103" s="5">
        <f t="shared" si="192"/>
        <v>8.4166985829153239E-3</v>
      </c>
      <c r="AJ103" s="5">
        <f t="shared" si="193"/>
        <v>2.4476769482947654E-3</v>
      </c>
      <c r="AK103" s="5">
        <f t="shared" si="194"/>
        <v>4.7454255245833044E-4</v>
      </c>
      <c r="AL103" s="5">
        <f t="shared" si="195"/>
        <v>1.9227928814320837E-6</v>
      </c>
      <c r="AM103" s="5">
        <f t="shared" si="196"/>
        <v>9.3594476952708731E-5</v>
      </c>
      <c r="AN103" s="5">
        <f t="shared" si="197"/>
        <v>1.1210446943857042E-4</v>
      </c>
      <c r="AO103" s="5">
        <f t="shared" si="198"/>
        <v>6.7137573056011678E-5</v>
      </c>
      <c r="AP103" s="5">
        <f t="shared" si="199"/>
        <v>2.6805078860370465E-5</v>
      </c>
      <c r="AQ103" s="5">
        <f t="shared" si="200"/>
        <v>8.0265664218071839E-6</v>
      </c>
      <c r="AR103" s="5">
        <f t="shared" si="201"/>
        <v>3.4665874260253089E-3</v>
      </c>
      <c r="AS103" s="5">
        <f t="shared" si="202"/>
        <v>2.01625044507454E-3</v>
      </c>
      <c r="AT103" s="5">
        <f t="shared" si="203"/>
        <v>5.8634982443301579E-4</v>
      </c>
      <c r="AU103" s="5">
        <f t="shared" si="204"/>
        <v>1.1367837676200918E-4</v>
      </c>
      <c r="AV103" s="5">
        <f t="shared" si="205"/>
        <v>1.652951805145667E-5</v>
      </c>
      <c r="AW103" s="5">
        <f t="shared" si="206"/>
        <v>3.7208745650820876E-8</v>
      </c>
      <c r="AX103" s="5">
        <f t="shared" si="207"/>
        <v>9.0727990105236826E-6</v>
      </c>
      <c r="AY103" s="5">
        <f t="shared" si="208"/>
        <v>1.0867108322123148E-5</v>
      </c>
      <c r="AZ103" s="5">
        <f t="shared" si="209"/>
        <v>6.5081372985216037E-6</v>
      </c>
      <c r="BA103" s="5">
        <f t="shared" si="210"/>
        <v>2.598412864514011E-6</v>
      </c>
      <c r="BB103" s="5">
        <f t="shared" si="211"/>
        <v>7.7807394475286125E-7</v>
      </c>
      <c r="BC103" s="5">
        <f t="shared" si="212"/>
        <v>1.863904144783418E-7</v>
      </c>
      <c r="BD103" s="5">
        <f t="shared" si="213"/>
        <v>6.9202791448429136E-4</v>
      </c>
      <c r="BE103" s="5">
        <f t="shared" si="214"/>
        <v>4.0250004373401058E-4</v>
      </c>
      <c r="BF103" s="5">
        <f t="shared" si="215"/>
        <v>1.1705184271837482E-4</v>
      </c>
      <c r="BG103" s="5">
        <f t="shared" si="216"/>
        <v>2.2693386989743959E-5</v>
      </c>
      <c r="BH103" s="5">
        <f t="shared" si="217"/>
        <v>3.2997546286307027E-6</v>
      </c>
      <c r="BI103" s="5">
        <f t="shared" si="218"/>
        <v>3.8384329722454009E-7</v>
      </c>
      <c r="BJ103" s="8">
        <f t="shared" si="219"/>
        <v>0.179914998157055</v>
      </c>
      <c r="BK103" s="8">
        <f t="shared" si="220"/>
        <v>0.30843397576028048</v>
      </c>
      <c r="BL103" s="8">
        <f t="shared" si="221"/>
        <v>0.46308417290232851</v>
      </c>
      <c r="BM103" s="8">
        <f t="shared" si="222"/>
        <v>0.26361594502296665</v>
      </c>
      <c r="BN103" s="8">
        <f t="shared" si="223"/>
        <v>0.73613302747625387</v>
      </c>
    </row>
    <row r="104" spans="1:66" s="15" customFormat="1" x14ac:dyDescent="0.25">
      <c r="A104" s="15" t="s">
        <v>40</v>
      </c>
      <c r="B104" s="15" t="s">
        <v>332</v>
      </c>
      <c r="C104" s="15" t="s">
        <v>238</v>
      </c>
      <c r="D104" s="16">
        <v>44289</v>
      </c>
      <c r="E104" s="15">
        <f>VLOOKUP(A104,home!$A$2:$E$405,3,FALSE)</f>
        <v>1.45333333333333</v>
      </c>
      <c r="F104" s="15">
        <f>VLOOKUP(B104,home!$B$2:$E$405,3,FALSE)</f>
        <v>1.06</v>
      </c>
      <c r="G104" s="15">
        <f>VLOOKUP(C104,away!$B$2:$E$405,4,FALSE)</f>
        <v>0.87</v>
      </c>
      <c r="H104" s="15">
        <f>VLOOKUP(A104,away!$A$2:$E$405,3,FALSE)</f>
        <v>1.163333333</v>
      </c>
      <c r="I104" s="15">
        <f>VLOOKUP(C104,away!$B$2:$E$405,3,FALSE)</f>
        <v>0.5</v>
      </c>
      <c r="J104" s="15">
        <f>VLOOKUP(B104,home!$B$2:$E$405,4,FALSE)</f>
        <v>1.0900000000000001</v>
      </c>
      <c r="K104" s="17">
        <f t="shared" si="168"/>
        <v>1.340263999999997</v>
      </c>
      <c r="L104" s="17">
        <f t="shared" si="169"/>
        <v>0.63401666648499999</v>
      </c>
      <c r="M104" s="18">
        <f t="shared" si="170"/>
        <v>0.13886116381442276</v>
      </c>
      <c r="N104" s="18">
        <f t="shared" si="171"/>
        <v>0.18611061885857311</v>
      </c>
      <c r="O104" s="18">
        <f t="shared" si="172"/>
        <v>8.8040292185847815E-2</v>
      </c>
      <c r="P104" s="18">
        <f t="shared" si="173"/>
        <v>0.11799723416617289</v>
      </c>
      <c r="Q104" s="18">
        <f t="shared" si="174"/>
        <v>0.12471868123693303</v>
      </c>
      <c r="R104" s="18">
        <f t="shared" si="175"/>
        <v>2.7909506284018309E-2</v>
      </c>
      <c r="S104" s="18">
        <f t="shared" si="176"/>
        <v>2.5067028981325037E-2</v>
      </c>
      <c r="T104" s="18">
        <f t="shared" si="177"/>
        <v>7.9073722526245588E-2</v>
      </c>
      <c r="U104" s="18">
        <f t="shared" si="178"/>
        <v>3.7406106530243434E-2</v>
      </c>
      <c r="V104" s="18">
        <f t="shared" si="179"/>
        <v>2.3667445216580801E-3</v>
      </c>
      <c r="W104" s="18">
        <f t="shared" si="180"/>
        <v>5.5718652863112145E-2</v>
      </c>
      <c r="X104" s="18">
        <f t="shared" si="181"/>
        <v>3.5326554549305257E-2</v>
      </c>
      <c r="Y104" s="18">
        <f t="shared" si="182"/>
        <v>1.1198812176875515E-2</v>
      </c>
      <c r="Z104" s="18">
        <f t="shared" si="183"/>
        <v>5.8983640458118167E-3</v>
      </c>
      <c r="AA104" s="18">
        <f t="shared" si="184"/>
        <v>7.9053649894959121E-3</v>
      </c>
      <c r="AB104" s="18">
        <f t="shared" si="185"/>
        <v>5.2976380511408619E-3</v>
      </c>
      <c r="AC104" s="18">
        <f t="shared" si="186"/>
        <v>1.2569627994891421E-4</v>
      </c>
      <c r="AD104" s="18">
        <f t="shared" si="187"/>
        <v>1.866942614023151E-2</v>
      </c>
      <c r="AE104" s="18">
        <f t="shared" si="188"/>
        <v>1.18367273266175E-2</v>
      </c>
      <c r="AF104" s="18">
        <f t="shared" si="189"/>
        <v>3.7523412008569662E-3</v>
      </c>
      <c r="AG104" s="18">
        <f t="shared" si="190"/>
        <v>7.9301561989388524E-4</v>
      </c>
      <c r="AH104" s="18">
        <f t="shared" si="191"/>
        <v>9.3491527751014629E-4</v>
      </c>
      <c r="AI104" s="18">
        <f t="shared" si="192"/>
        <v>1.2530332894968559E-3</v>
      </c>
      <c r="AJ104" s="18">
        <f t="shared" si="193"/>
        <v>8.3969770435710523E-4</v>
      </c>
      <c r="AK104" s="18">
        <f t="shared" si="194"/>
        <v>3.7513886801082295E-4</v>
      </c>
      <c r="AL104" s="18">
        <f t="shared" si="195"/>
        <v>4.272415114933191E-6</v>
      </c>
      <c r="AM104" s="18">
        <f t="shared" si="196"/>
        <v>5.0043919512822331E-3</v>
      </c>
      <c r="AN104" s="18">
        <f t="shared" si="197"/>
        <v>3.1728679027363256E-3</v>
      </c>
      <c r="AO104" s="18">
        <f t="shared" si="198"/>
        <v>1.0058255654450689E-3</v>
      </c>
      <c r="AP104" s="18">
        <f t="shared" si="199"/>
        <v>2.1257005735629097E-4</v>
      </c>
      <c r="AQ104" s="18">
        <f t="shared" si="200"/>
        <v>3.3693239789890212E-5</v>
      </c>
      <c r="AR104" s="18">
        <f t="shared" si="201"/>
        <v>1.1855037353857634E-4</v>
      </c>
      <c r="AS104" s="18">
        <f t="shared" si="202"/>
        <v>1.5888879784030615E-4</v>
      </c>
      <c r="AT104" s="18">
        <f t="shared" si="203"/>
        <v>1.0647646787431979E-4</v>
      </c>
      <c r="AU104" s="18">
        <f t="shared" si="204"/>
        <v>4.7568858913035675E-5</v>
      </c>
      <c r="AV104" s="18">
        <f t="shared" si="205"/>
        <v>1.5938707280555191E-5</v>
      </c>
      <c r="AW104" s="18">
        <f t="shared" si="206"/>
        <v>1.0084676443956074E-7</v>
      </c>
      <c r="AX104" s="18">
        <f t="shared" si="207"/>
        <v>1.1178677290322205E-3</v>
      </c>
      <c r="AY104" s="18">
        <f t="shared" si="208"/>
        <v>7.0874677113216562E-4</v>
      </c>
      <c r="AZ104" s="18">
        <f t="shared" si="209"/>
        <v>2.2467863260761139E-4</v>
      </c>
      <c r="BA104" s="18">
        <f t="shared" si="210"/>
        <v>4.7483332558761934E-5</v>
      </c>
      <c r="BB104" s="18">
        <f t="shared" si="211"/>
        <v>7.5263060556262257E-6</v>
      </c>
      <c r="BC104" s="18">
        <f t="shared" si="212"/>
        <v>9.5436069526680178E-7</v>
      </c>
      <c r="BD104" s="18">
        <f t="shared" si="213"/>
        <v>1.2527152106913283E-5</v>
      </c>
      <c r="BE104" s="18">
        <f t="shared" si="214"/>
        <v>1.6789690991419988E-5</v>
      </c>
      <c r="BF104" s="18">
        <f t="shared" si="215"/>
        <v>1.1251309203462233E-5</v>
      </c>
      <c r="BG104" s="18">
        <f t="shared" si="216"/>
        <v>5.0265748927563583E-6</v>
      </c>
      <c r="BH104" s="18">
        <f t="shared" si="217"/>
        <v>1.6842343430162997E-6</v>
      </c>
      <c r="BI104" s="18">
        <f t="shared" si="218"/>
        <v>4.5146373150167816E-7</v>
      </c>
      <c r="BJ104" s="19">
        <f t="shared" si="219"/>
        <v>0.53873515834733587</v>
      </c>
      <c r="BK104" s="19">
        <f t="shared" si="220"/>
        <v>0.28513088694977468</v>
      </c>
      <c r="BL104" s="19">
        <f t="shared" si="221"/>
        <v>0.17045684681083714</v>
      </c>
      <c r="BM104" s="19">
        <f t="shared" si="222"/>
        <v>0.31587511368342402</v>
      </c>
      <c r="BN104" s="19">
        <f t="shared" si="223"/>
        <v>0.68363749654596784</v>
      </c>
    </row>
    <row r="105" spans="1:66" x14ac:dyDescent="0.25">
      <c r="A105" t="s">
        <v>10</v>
      </c>
      <c r="B105" t="s">
        <v>49</v>
      </c>
      <c r="C105" t="s">
        <v>246</v>
      </c>
      <c r="D105" s="11">
        <v>44319</v>
      </c>
      <c r="E105">
        <f>VLOOKUP(A105,home!$A$2:$E$405,3,FALSE)</f>
        <v>1.4962962962963</v>
      </c>
      <c r="F105">
        <f>VLOOKUP(B105,home!$B$2:$E$405,3,FALSE)</f>
        <v>0.67</v>
      </c>
      <c r="G105">
        <f>VLOOKUP(C105,away!$B$2:$E$405,4,FALSE)</f>
        <v>1.1599999999999999</v>
      </c>
      <c r="H105">
        <f>VLOOKUP(A105,away!$A$2:$E$405,3,FALSE)</f>
        <v>1.388888889</v>
      </c>
      <c r="I105">
        <f>VLOOKUP(C105,away!$B$2:$E$405,3,FALSE)</f>
        <v>0.76</v>
      </c>
      <c r="J105">
        <f>VLOOKUP(B105,home!$B$2:$E$405,4,FALSE)</f>
        <v>0.57999999999999996</v>
      </c>
      <c r="K105" s="3">
        <f t="shared" ref="K105:K111" si="224">E105*F105*G105</f>
        <v>1.1629214814814843</v>
      </c>
      <c r="L105" s="3">
        <f t="shared" ref="L105:L111" si="225">H105*I105*J105</f>
        <v>0.61222222227119993</v>
      </c>
      <c r="M105" s="5">
        <f t="shared" ref="M105:M111" si="226">_xlfn.POISSON.DIST(0,K105,FALSE) * _xlfn.POISSON.DIST(0,L105,FALSE)</f>
        <v>0.16945909584165708</v>
      </c>
      <c r="N105" s="5">
        <f t="shared" ref="N105:N111" si="227">_xlfn.POISSON.DIST(1,K105,FALSE) * _xlfn.POISSON.DIST(0,L105,FALSE)</f>
        <v>0.19706762278669265</v>
      </c>
      <c r="O105" s="5">
        <f t="shared" ref="O105:O111" si="228">_xlfn.POISSON.DIST(0,K105,FALSE) * _xlfn.POISSON.DIST(1,L105,FALSE)</f>
        <v>0.10374662424024755</v>
      </c>
      <c r="P105" s="5">
        <f t="shared" ref="P105:P111" si="229">_xlfn.POISSON.DIST(1,K105,FALSE) * _xlfn.POISSON.DIST(1,L105,FALSE)</f>
        <v>0.12064917796017154</v>
      </c>
      <c r="Q105" s="5">
        <f t="shared" ref="Q105:Q111" si="230">_xlfn.POISSON.DIST(2,K105,FALSE) * _xlfn.POISSON.DIST(0,L105,FALSE)</f>
        <v>0.11458708592156751</v>
      </c>
      <c r="R105" s="5">
        <f t="shared" ref="R105:R111" si="231">_xlfn.POISSON.DIST(0,K105,FALSE) * _xlfn.POISSON.DIST(2,L105,FALSE)</f>
        <v>3.1757994422749743E-2</v>
      </c>
      <c r="S105" s="5">
        <f t="shared" ref="S105:S111" si="232">_xlfn.POISSON.DIST(2,K105,FALSE) * _xlfn.POISSON.DIST(2,L105,FALSE)</f>
        <v>2.1474539431135805E-2</v>
      </c>
      <c r="T105" s="5">
        <f t="shared" ref="T105:T111" si="233">_xlfn.POISSON.DIST(2,K105,FALSE) * _xlfn.POISSON.DIST(1,L105,FALSE)</f>
        <v>7.0152760386482993E-2</v>
      </c>
      <c r="U105" s="5">
        <f t="shared" ref="U105:U111" si="234">_xlfn.POISSON.DIST(1,K105,FALSE) * _xlfn.POISSON.DIST(2,L105,FALSE)</f>
        <v>3.6932053922984841E-2</v>
      </c>
      <c r="V105" s="5">
        <f t="shared" ref="V105:V111" si="235">_xlfn.POISSON.DIST(3,K105,FALSE) * _xlfn.POISSON.DIST(3,L105,FALSE)</f>
        <v>1.6987944406758222E-3</v>
      </c>
      <c r="W105" s="5">
        <f t="shared" ref="W105:W111" si="236">_xlfn.POISSON.DIST(3,K105,FALSE) * _xlfn.POISSON.DIST(0,L105,FALSE)</f>
        <v>4.4418594572851799E-2</v>
      </c>
      <c r="X105" s="5">
        <f t="shared" ref="X105:X111" si="237">_xlfn.POISSON.DIST(3,K105,FALSE) * _xlfn.POISSON.DIST(1,L105,FALSE)</f>
        <v>2.7194050679554792E-2</v>
      </c>
      <c r="Y105" s="5">
        <f t="shared" ref="Y105:Y111" si="238">_xlfn.POISSON.DIST(3,K105,FALSE) * _xlfn.POISSON.DIST(2,L105,FALSE)</f>
        <v>8.324401069796334E-3</v>
      </c>
      <c r="Z105" s="5">
        <f t="shared" ref="Z105:Z111" si="239">_xlfn.POISSON.DIST(0,K105,FALSE) * _xlfn.POISSON.DIST(3,L105,FALSE)</f>
        <v>6.4809833067907422E-3</v>
      </c>
      <c r="AA105" s="5">
        <f t="shared" ref="AA105:AA111" si="240">_xlfn.POISSON.DIST(1,K105,FALSE) * _xlfn.POISSON.DIST(3,L105,FALSE)</f>
        <v>7.5368747085898576E-3</v>
      </c>
      <c r="AB105" s="5">
        <f t="shared" ref="AB105:AB111" si="241">_xlfn.POISSON.DIST(2,K105,FALSE) * _xlfn.POISSON.DIST(3,L105,FALSE)</f>
        <v>4.3823967509268253E-3</v>
      </c>
      <c r="AC105" s="5">
        <f t="shared" ref="AC105:AC111" si="242">_xlfn.POISSON.DIST(4,K105,FALSE) * _xlfn.POISSON.DIST(4,L105,FALSE)</f>
        <v>7.5592782351426865E-5</v>
      </c>
      <c r="AD105" s="5">
        <f t="shared" ref="AD105:AD111" si="243">_xlfn.POISSON.DIST(4,K105,FALSE) * _xlfn.POISSON.DIST(0,L105,FALSE)</f>
        <v>1.291383445149657E-2</v>
      </c>
      <c r="AE105" s="5">
        <f t="shared" ref="AE105:AE111" si="244">_xlfn.POISSON.DIST(4,K105,FALSE) * _xlfn.POISSON.DIST(1,L105,FALSE)</f>
        <v>7.9061364259376127E-3</v>
      </c>
      <c r="AF105" s="5">
        <f t="shared" ref="AF105:AF111" si="245">_xlfn.POISSON.DIST(4,K105,FALSE) * _xlfn.POISSON.DIST(2,L105,FALSE)</f>
        <v>2.420156206133403E-3</v>
      </c>
      <c r="AG105" s="5">
        <f t="shared" ref="AG105:AG111" si="246">_xlfn.POISSON.DIST(4,K105,FALSE) * _xlfn.POISSON.DIST(3,L105,FALSE)</f>
        <v>4.9389113692080953E-4</v>
      </c>
      <c r="AH105" s="5">
        <f t="shared" ref="AH105:AH111" si="247">_xlfn.POISSON.DIST(0,K105,FALSE) * _xlfn.POISSON.DIST(4,L105,FALSE)</f>
        <v>9.9195050064649444E-4</v>
      </c>
      <c r="AI105" s="5">
        <f t="shared" ref="AI105:AI111" si="248">_xlfn.POISSON.DIST(1,K105,FALSE) * _xlfn.POISSON.DIST(4,L105,FALSE)</f>
        <v>1.1535605457681211E-3</v>
      </c>
      <c r="AJ105" s="5">
        <f t="shared" ref="AJ105:AJ111" si="249">_xlfn.POISSON.DIST(2,K105,FALSE) * _xlfn.POISSON.DIST(4,L105,FALSE)</f>
        <v>6.7075016943162673E-4</v>
      </c>
      <c r="AK105" s="5">
        <f t="shared" ref="AK105:AK111" si="250">_xlfn.POISSON.DIST(3,K105,FALSE) * _xlfn.POISSON.DIST(4,L105,FALSE)</f>
        <v>2.6000992691312797E-4</v>
      </c>
      <c r="AL105" s="5">
        <f t="shared" ref="AL105:AL111" si="251">_xlfn.POISSON.DIST(5,K105,FALSE) * _xlfn.POISSON.DIST(5,L105,FALSE)</f>
        <v>2.1527807652045419E-6</v>
      </c>
      <c r="AM105" s="5">
        <f t="shared" ref="AM105:AM111" si="252">_xlfn.POISSON.DIST(5,K105,FALSE) * _xlfn.POISSON.DIST(0,L105,FALSE)</f>
        <v>3.0035550983882001E-3</v>
      </c>
      <c r="AN105" s="5">
        <f t="shared" ref="AN105:AN111" si="253">_xlfn.POISSON.DIST(5,K105,FALSE) * _xlfn.POISSON.DIST(1,L105,FALSE)</f>
        <v>1.8388431770492166E-3</v>
      </c>
      <c r="AO105" s="5">
        <f t="shared" ref="AO105:AO111" si="254">_xlfn.POISSON.DIST(5,K105,FALSE) * _xlfn.POISSON.DIST(2,L105,FALSE)</f>
        <v>5.6289032813065234E-4</v>
      </c>
      <c r="AP105" s="5">
        <f t="shared" ref="AP105:AP111" si="255">_xlfn.POISSON.DIST(5,K105,FALSE) * _xlfn.POISSON.DIST(3,L105,FALSE)</f>
        <v>1.1487132252770434E-4</v>
      </c>
      <c r="AQ105" s="5">
        <f t="shared" ref="AQ105:AQ111" si="256">_xlfn.POISSON.DIST(5,K105,FALSE) * _xlfn.POISSON.DIST(4,L105,FALSE)</f>
        <v>1.7581694088285724E-5</v>
      </c>
      <c r="AR105" s="5">
        <f t="shared" ref="AR105:AR111" si="257">_xlfn.POISSON.DIST(0,K105,FALSE) * _xlfn.POISSON.DIST(5,L105,FALSE)</f>
        <v>1.2145882797776528E-4</v>
      </c>
      <c r="AS105" s="5">
        <f t="shared" ref="AS105:AS111" si="258">_xlfn.POISSON.DIST(1,K105,FALSE) * _xlfn.POISSON.DIST(5,L105,FALSE)</f>
        <v>1.4124708017090754E-4</v>
      </c>
      <c r="AT105" s="5">
        <f t="shared" ref="AT105:AT111" si="259">_xlfn.POISSON.DIST(2,K105,FALSE) * _xlfn.POISSON.DIST(5,L105,FALSE)</f>
        <v>8.2129631863642923E-5</v>
      </c>
      <c r="AU105" s="5">
        <f t="shared" ref="AU105:AU111" si="260">_xlfn.POISSON.DIST(3,K105,FALSE) * _xlfn.POISSON.DIST(5,L105,FALSE)</f>
        <v>3.1836771053465513E-5</v>
      </c>
      <c r="AV105" s="5">
        <f t="shared" ref="AV105:AV111" si="261">_xlfn.POISSON.DIST(4,K105,FALSE) * _xlfn.POISSON.DIST(5,L105,FALSE)</f>
        <v>9.255916239770744E-6</v>
      </c>
      <c r="AW105" s="5">
        <f t="shared" ref="AW105:AW111" si="262">_xlfn.POISSON.DIST(6,K105,FALSE) * _xlfn.POISSON.DIST(6,L105,FALSE)</f>
        <v>4.2575208744882973E-8</v>
      </c>
      <c r="AX105" s="5">
        <f t="shared" ref="AX105:AX111" si="263">_xlfn.POISSON.DIST(6,K105,FALSE) * _xlfn.POISSON.DIST(0,L105,FALSE)</f>
        <v>5.8214979078814429E-4</v>
      </c>
      <c r="AY105" s="5">
        <f t="shared" ref="AY105:AY111" si="264">_xlfn.POISSON.DIST(6,K105,FALSE) * _xlfn.POISSON.DIST(1,L105,FALSE)</f>
        <v>3.5640503861103181E-4</v>
      </c>
      <c r="AZ105" s="5">
        <f t="shared" ref="AZ105:AZ111" si="265">_xlfn.POISSON.DIST(6,K105,FALSE) * _xlfn.POISSON.DIST(2,L105,FALSE)</f>
        <v>1.0909954238354934E-4</v>
      </c>
      <c r="BA105" s="5">
        <f t="shared" ref="BA105:BA111" si="266">_xlfn.POISSON.DIST(6,K105,FALSE) * _xlfn.POISSON.DIST(3,L105,FALSE)</f>
        <v>2.2264388095609186E-5</v>
      </c>
      <c r="BB105" s="5">
        <f t="shared" ref="BB105:BB111" si="267">_xlfn.POISSON.DIST(6,K105,FALSE) * _xlfn.POISSON.DIST(4,L105,FALSE)</f>
        <v>3.4076882893505757E-6</v>
      </c>
      <c r="BC105" s="5">
        <f t="shared" ref="BC105:BC111" si="268">_xlfn.POISSON.DIST(6,K105,FALSE) * _xlfn.POISSON.DIST(5,L105,FALSE)</f>
        <v>4.1725249946275085E-7</v>
      </c>
      <c r="BD105" s="5">
        <f t="shared" ref="BD105:BD111" si="269">_xlfn.POISSON.DIST(0,K105,FALSE) * _xlfn.POISSON.DIST(6,L105,FALSE)</f>
        <v>1.2393298929833803E-5</v>
      </c>
      <c r="BE105" s="5">
        <f t="shared" ref="BE105:BE111" si="270">_xlfn.POISSON.DIST(1,K105,FALSE) * _xlfn.POISSON.DIST(6,L105,FALSE)</f>
        <v>1.4412433551925218E-5</v>
      </c>
      <c r="BF105" s="5">
        <f t="shared" ref="BF105:BF111" si="271">_xlfn.POISSON.DIST(2,K105,FALSE) * _xlfn.POISSON.DIST(6,L105,FALSE)</f>
        <v>8.3802642889791659E-6</v>
      </c>
      <c r="BG105" s="5">
        <f t="shared" ref="BG105:BG111" si="272">_xlfn.POISSON.DIST(3,K105,FALSE) * _xlfn.POISSON.DIST(6,L105,FALSE)</f>
        <v>3.2485297873820094E-6</v>
      </c>
      <c r="BH105" s="5">
        <f t="shared" ref="BH105:BH111" si="273">_xlfn.POISSON.DIST(4,K105,FALSE) * _xlfn.POISSON.DIST(6,L105,FALSE)</f>
        <v>9.4444626824475518E-7</v>
      </c>
      <c r="BI105" s="5">
        <f t="shared" ref="BI105:BI111" si="274">_xlfn.POISSON.DIST(5,K105,FALSE) * _xlfn.POISSON.DIST(6,L105,FALSE)</f>
        <v>2.1966337068936969E-7</v>
      </c>
      <c r="BJ105" s="8">
        <f t="shared" ref="BJ105:BJ111" si="275">SUM(N105,Q105,T105,W105,X105,Y105,AD105,AE105,AF105,AG105,AM105,AN105,AO105,AP105,AQ105,AX105,AY105,AZ105,BA105,BB105,BC105)</f>
        <v>0.49209001895828558</v>
      </c>
      <c r="BK105" s="8">
        <f t="shared" ref="BK105:BK111" si="276">SUM(M105,P105,S105,V105,AC105,AL105,AY105)</f>
        <v>0.31371575827536791</v>
      </c>
      <c r="BL105" s="8">
        <f t="shared" ref="BL105:BL111" si="277">SUM(O105,R105,U105,AA105,AB105,AH105,AI105,AJ105,AK105,AR105,AS105,AT105,AU105,AV105,BD105,BE105,BF105,BG105,BH105,BI105)</f>
        <v>0.18785774205176081</v>
      </c>
      <c r="BM105" s="8">
        <f t="shared" ref="BM105:BM111" si="278">SUM(S105:BI105)</f>
        <v>0.2625205389557167</v>
      </c>
      <c r="BN105" s="8">
        <f t="shared" ref="BN105:BN111" si="279">SUM(M105:R105)</f>
        <v>0.7372676011730861</v>
      </c>
    </row>
    <row r="106" spans="1:66" x14ac:dyDescent="0.25">
      <c r="A106" t="s">
        <v>13</v>
      </c>
      <c r="B106" t="s">
        <v>251</v>
      </c>
      <c r="C106" t="s">
        <v>52</v>
      </c>
      <c r="D106" s="11">
        <v>44319</v>
      </c>
      <c r="E106">
        <f>VLOOKUP(A106,home!$A$2:$E$405,3,FALSE)</f>
        <v>1.6044444444444399</v>
      </c>
      <c r="F106">
        <f>VLOOKUP(B106,home!$B$2:$E$405,3,FALSE)</f>
        <v>0.38</v>
      </c>
      <c r="G106">
        <f>VLOOKUP(C106,away!$B$2:$E$405,4,FALSE)</f>
        <v>1.25</v>
      </c>
      <c r="H106">
        <f>VLOOKUP(A106,away!$A$2:$E$405,3,FALSE)</f>
        <v>1.4044444439999999</v>
      </c>
      <c r="I106">
        <f>VLOOKUP(C106,away!$B$2:$E$405,3,FALSE)</f>
        <v>0.68</v>
      </c>
      <c r="J106">
        <f>VLOOKUP(B106,home!$B$2:$E$405,4,FALSE)</f>
        <v>1.42</v>
      </c>
      <c r="K106" s="3">
        <f t="shared" si="224"/>
        <v>0.76211111111110896</v>
      </c>
      <c r="L106" s="3">
        <f t="shared" si="225"/>
        <v>1.3561315551263999</v>
      </c>
      <c r="M106" s="5">
        <f t="shared" si="226"/>
        <v>0.12024274959557887</v>
      </c>
      <c r="N106" s="5">
        <f t="shared" si="227"/>
        <v>9.1638335497341461E-2</v>
      </c>
      <c r="O106" s="5">
        <f t="shared" si="228"/>
        <v>0.16306498700172667</v>
      </c>
      <c r="P106" s="5">
        <f t="shared" si="229"/>
        <v>0.12427363842720444</v>
      </c>
      <c r="Q106" s="5">
        <f t="shared" si="230"/>
        <v>3.4919296843125731E-2</v>
      </c>
      <c r="R106" s="5">
        <f t="shared" si="231"/>
        <v>0.1105687872046589</v>
      </c>
      <c r="S106" s="5">
        <f t="shared" si="232"/>
        <v>3.2109913612004166E-2</v>
      </c>
      <c r="T106" s="5">
        <f t="shared" si="233"/>
        <v>4.7355160331788486E-2</v>
      </c>
      <c r="U106" s="5">
        <f t="shared" si="234"/>
        <v>8.4265701270750365E-2</v>
      </c>
      <c r="V106" s="5">
        <f t="shared" si="235"/>
        <v>3.6873702088005143E-3</v>
      </c>
      <c r="W106" s="5">
        <f t="shared" si="236"/>
        <v>8.8707947054443986E-3</v>
      </c>
      <c r="X106" s="5">
        <f t="shared" si="237"/>
        <v>1.2029964619101347E-2</v>
      </c>
      <c r="Y106" s="5">
        <f t="shared" si="238"/>
        <v>8.15710731350874E-3</v>
      </c>
      <c r="Z106" s="5">
        <f t="shared" si="239"/>
        <v>4.9981940446764704E-2</v>
      </c>
      <c r="AA106" s="5">
        <f t="shared" si="240"/>
        <v>3.8091792169373126E-2</v>
      </c>
      <c r="AB106" s="5">
        <f t="shared" si="241"/>
        <v>1.4515089027207195E-2</v>
      </c>
      <c r="AC106" s="5">
        <f t="shared" si="242"/>
        <v>2.3818635303217957E-4</v>
      </c>
      <c r="AD106" s="5">
        <f t="shared" si="243"/>
        <v>1.6901328023511931E-3</v>
      </c>
      <c r="AE106" s="5">
        <f t="shared" si="244"/>
        <v>2.2920424256226636E-3</v>
      </c>
      <c r="AF106" s="5">
        <f t="shared" si="245"/>
        <v>1.5541555295376745E-3</v>
      </c>
      <c r="AG106" s="5">
        <f t="shared" si="246"/>
        <v>7.0254645172674029E-4</v>
      </c>
      <c r="AH106" s="5">
        <f t="shared" si="247"/>
        <v>1.6945521656576524E-2</v>
      </c>
      <c r="AI106" s="5">
        <f t="shared" si="248"/>
        <v>1.2914370338050894E-2</v>
      </c>
      <c r="AJ106" s="5">
        <f t="shared" si="249"/>
        <v>4.9210925638161571E-3</v>
      </c>
      <c r="AK106" s="5">
        <f t="shared" si="250"/>
        <v>1.2501397738968493E-3</v>
      </c>
      <c r="AL106" s="5">
        <f t="shared" si="251"/>
        <v>9.8468422635285181E-6</v>
      </c>
      <c r="AM106" s="5">
        <f t="shared" si="252"/>
        <v>2.5761379758504013E-4</v>
      </c>
      <c r="AN106" s="5">
        <f t="shared" si="253"/>
        <v>3.4935819994101803E-4</v>
      </c>
      <c r="AO106" s="5">
        <f t="shared" si="254"/>
        <v>2.3688783949108632E-4</v>
      </c>
      <c r="AP106" s="5">
        <f t="shared" si="255"/>
        <v>1.0708369138652667E-4</v>
      </c>
      <c r="AQ106" s="5">
        <f t="shared" si="256"/>
        <v>3.6304893232171459E-5</v>
      </c>
      <c r="AR106" s="5">
        <f t="shared" si="257"/>
        <v>4.5960713273122417E-3</v>
      </c>
      <c r="AS106" s="5">
        <f t="shared" si="258"/>
        <v>3.5027170260038421E-3</v>
      </c>
      <c r="AT106" s="5">
        <f t="shared" si="259"/>
        <v>1.3347297822977934E-3</v>
      </c>
      <c r="AU106" s="5">
        <f t="shared" si="260"/>
        <v>3.3907079914002002E-4</v>
      </c>
      <c r="AV106" s="5">
        <f t="shared" si="261"/>
        <v>6.4602405869483071E-5</v>
      </c>
      <c r="AW106" s="5">
        <f t="shared" si="262"/>
        <v>2.8269270085889374E-7</v>
      </c>
      <c r="AX106" s="5">
        <f t="shared" si="263"/>
        <v>3.272172291918119E-5</v>
      </c>
      <c r="AY106" s="5">
        <f t="shared" si="264"/>
        <v>4.4374960988804353E-5</v>
      </c>
      <c r="AZ106" s="5">
        <f t="shared" si="265"/>
        <v>3.0089142427210291E-5</v>
      </c>
      <c r="BA106" s="5">
        <f t="shared" si="266"/>
        <v>1.3601611837410816E-5</v>
      </c>
      <c r="BB106" s="5">
        <f t="shared" si="267"/>
        <v>4.6113937533233931E-6</v>
      </c>
      <c r="BC106" s="5">
        <f t="shared" si="268"/>
        <v>1.2507313163989238E-6</v>
      </c>
      <c r="BD106" s="5">
        <f t="shared" si="269"/>
        <v>1.0388128927633017E-3</v>
      </c>
      <c r="BE106" s="5">
        <f t="shared" si="270"/>
        <v>7.9169084794038507E-4</v>
      </c>
      <c r="BF106" s="5">
        <f t="shared" si="271"/>
        <v>3.0167819589017143E-4</v>
      </c>
      <c r="BG106" s="5">
        <f t="shared" si="272"/>
        <v>7.6637435022617787E-5</v>
      </c>
      <c r="BH106" s="5">
        <f t="shared" si="273"/>
        <v>1.4601560189448161E-5</v>
      </c>
      <c r="BI106" s="5">
        <f t="shared" si="274"/>
        <v>2.2256022519872158E-6</v>
      </c>
      <c r="BJ106" s="8">
        <f t="shared" si="275"/>
        <v>0.21032343450442664</v>
      </c>
      <c r="BK106" s="8">
        <f t="shared" si="276"/>
        <v>0.28060607999987247</v>
      </c>
      <c r="BL106" s="8">
        <f t="shared" si="277"/>
        <v>0.45860031888073816</v>
      </c>
      <c r="BM106" s="8">
        <f t="shared" si="278"/>
        <v>0.35475988699387795</v>
      </c>
      <c r="BN106" s="8">
        <f t="shared" si="279"/>
        <v>0.64470779456963612</v>
      </c>
    </row>
    <row r="107" spans="1:66" x14ac:dyDescent="0.25">
      <c r="A107" t="s">
        <v>16</v>
      </c>
      <c r="B107" t="s">
        <v>18</v>
      </c>
      <c r="C107" t="s">
        <v>253</v>
      </c>
      <c r="D107" s="11">
        <v>44319</v>
      </c>
      <c r="E107">
        <f>VLOOKUP(A107,home!$A$2:$E$405,3,FALSE)</f>
        <v>1.56756756756757</v>
      </c>
      <c r="F107">
        <f>VLOOKUP(B107,home!$B$2:$E$405,3,FALSE)</f>
        <v>1.1200000000000001</v>
      </c>
      <c r="G107">
        <f>VLOOKUP(C107,away!$B$2:$E$405,4,FALSE)</f>
        <v>1.38</v>
      </c>
      <c r="H107">
        <f>VLOOKUP(A107,away!$A$2:$E$405,3,FALSE)</f>
        <v>1.261261261</v>
      </c>
      <c r="I107">
        <f>VLOOKUP(C107,away!$B$2:$E$405,3,FALSE)</f>
        <v>1.22</v>
      </c>
      <c r="J107">
        <f>VLOOKUP(B107,home!$B$2:$E$405,4,FALSE)</f>
        <v>1.1200000000000001</v>
      </c>
      <c r="K107" s="3">
        <f t="shared" si="224"/>
        <v>2.4228324324324362</v>
      </c>
      <c r="L107" s="3">
        <f t="shared" si="225"/>
        <v>1.7233873870304002</v>
      </c>
      <c r="M107" s="5">
        <f t="shared" si="226"/>
        <v>1.5824121602193892E-2</v>
      </c>
      <c r="N107" s="5">
        <f t="shared" si="227"/>
        <v>3.8339195032550087E-2</v>
      </c>
      <c r="O107" s="5">
        <f t="shared" si="228"/>
        <v>2.7271091580056233E-2</v>
      </c>
      <c r="P107" s="5">
        <f t="shared" si="229"/>
        <v>6.6073285147995375E-2</v>
      </c>
      <c r="Q107" s="5">
        <f t="shared" si="230"/>
        <v>4.644472257910745E-2</v>
      </c>
      <c r="R107" s="5">
        <f t="shared" si="231"/>
        <v>2.3499327629809937E-2</v>
      </c>
      <c r="S107" s="5">
        <f t="shared" si="232"/>
        <v>6.8971901253006063E-2</v>
      </c>
      <c r="T107" s="5">
        <f t="shared" si="233"/>
        <v>8.0042249086959796E-2</v>
      </c>
      <c r="U107" s="5">
        <f t="shared" si="234"/>
        <v>5.6934933121859162E-2</v>
      </c>
      <c r="V107" s="5">
        <f t="shared" si="235"/>
        <v>3.1998968363010145E-2</v>
      </c>
      <c r="W107" s="5">
        <f t="shared" si="236"/>
        <v>3.7509260059996198E-2</v>
      </c>
      <c r="X107" s="5">
        <f t="shared" si="237"/>
        <v>6.4642985684240581E-2</v>
      </c>
      <c r="Y107" s="5">
        <f t="shared" si="238"/>
        <v>5.5702453094103495E-2</v>
      </c>
      <c r="Z107" s="5">
        <f t="shared" si="239"/>
        <v>1.3499481613636476E-2</v>
      </c>
      <c r="AA107" s="5">
        <f t="shared" si="240"/>
        <v>3.2706981874543815E-2</v>
      </c>
      <c r="AB107" s="5">
        <f t="shared" si="241"/>
        <v>3.9621768226312297E-2</v>
      </c>
      <c r="AC107" s="5">
        <f t="shared" si="242"/>
        <v>8.3506884862321745E-3</v>
      </c>
      <c r="AD107" s="5">
        <f t="shared" si="243"/>
        <v>2.271966294747536E-2</v>
      </c>
      <c r="AE107" s="5">
        <f t="shared" si="244"/>
        <v>3.9154780561260948E-2</v>
      </c>
      <c r="AF107" s="5">
        <f t="shared" si="245"/>
        <v>3.3739427480610117E-2</v>
      </c>
      <c r="AG107" s="5">
        <f t="shared" si="246"/>
        <v>1.9382034588570112E-2</v>
      </c>
      <c r="AH107" s="5">
        <f t="shared" si="247"/>
        <v>5.8162090860974756E-3</v>
      </c>
      <c r="AI107" s="5">
        <f t="shared" si="248"/>
        <v>1.4091700007605184E-2</v>
      </c>
      <c r="AJ107" s="5">
        <f t="shared" si="249"/>
        <v>1.7070913903267128E-2</v>
      </c>
      <c r="AK107" s="5">
        <f t="shared" si="250"/>
        <v>1.3786654618699129E-2</v>
      </c>
      <c r="AL107" s="5">
        <f t="shared" si="251"/>
        <v>1.394724927938883E-3</v>
      </c>
      <c r="AM107" s="5">
        <f t="shared" si="252"/>
        <v>1.1009187248615359E-2</v>
      </c>
      <c r="AN107" s="5">
        <f t="shared" si="253"/>
        <v>1.897309444571962E-2</v>
      </c>
      <c r="AO107" s="5">
        <f t="shared" si="254"/>
        <v>1.6348995830344874E-2</v>
      </c>
      <c r="AP107" s="5">
        <f t="shared" si="255"/>
        <v>9.3918844015429843E-3</v>
      </c>
      <c r="AQ107" s="5">
        <f t="shared" si="256"/>
        <v>4.0464637795166857E-3</v>
      </c>
      <c r="AR107" s="5">
        <f t="shared" si="257"/>
        <v>2.004716275862399E-3</v>
      </c>
      <c r="AS107" s="5">
        <f t="shared" si="258"/>
        <v>4.8570916109845911E-3</v>
      </c>
      <c r="AT107" s="5">
        <f t="shared" si="259"/>
        <v>5.8839595411944896E-3</v>
      </c>
      <c r="AU107" s="5">
        <f t="shared" si="260"/>
        <v>4.7519493358420956E-3</v>
      </c>
      <c r="AV107" s="5">
        <f t="shared" si="261"/>
        <v>2.8782942420385012E-3</v>
      </c>
      <c r="AW107" s="5">
        <f t="shared" si="262"/>
        <v>1.6176790125193463E-4</v>
      </c>
      <c r="AX107" s="5">
        <f t="shared" si="263"/>
        <v>4.4455693201111519E-3</v>
      </c>
      <c r="AY107" s="5">
        <f t="shared" si="264"/>
        <v>7.6614380944488684E-3</v>
      </c>
      <c r="AZ107" s="5">
        <f t="shared" si="265"/>
        <v>6.6018128892437042E-3</v>
      </c>
      <c r="BA107" s="5">
        <f t="shared" si="266"/>
        <v>3.7924936882857744E-3</v>
      </c>
      <c r="BB107" s="5">
        <f t="shared" si="267"/>
        <v>1.6339839469460269E-3</v>
      </c>
      <c r="BC107" s="5">
        <f t="shared" si="268"/>
        <v>5.6319746495538635E-4</v>
      </c>
      <c r="BD107" s="5">
        <f t="shared" si="269"/>
        <v>5.7581712406596861E-4</v>
      </c>
      <c r="BE107" s="5">
        <f t="shared" si="270"/>
        <v>1.3951084033370007E-3</v>
      </c>
      <c r="BF107" s="5">
        <f t="shared" si="271"/>
        <v>1.6900569431819589E-3</v>
      </c>
      <c r="BG107" s="5">
        <f t="shared" si="272"/>
        <v>1.3649082581996244E-3</v>
      </c>
      <c r="BH107" s="5">
        <f t="shared" si="273"/>
        <v>8.2673599881522908E-4</v>
      </c>
      <c r="BI107" s="5">
        <f t="shared" si="274"/>
        <v>4.0060855819779208E-4</v>
      </c>
      <c r="BJ107" s="8">
        <f t="shared" si="275"/>
        <v>0.52214489222460447</v>
      </c>
      <c r="BK107" s="8">
        <f t="shared" si="276"/>
        <v>0.20027512787482535</v>
      </c>
      <c r="BL107" s="8">
        <f t="shared" si="277"/>
        <v>0.25742882633997005</v>
      </c>
      <c r="BM107" s="8">
        <f t="shared" si="278"/>
        <v>0.76839691428812629</v>
      </c>
      <c r="BN107" s="8">
        <f t="shared" si="279"/>
        <v>0.21745174357171299</v>
      </c>
    </row>
    <row r="108" spans="1:66" x14ac:dyDescent="0.25">
      <c r="A108" t="s">
        <v>16</v>
      </c>
      <c r="B108" t="s">
        <v>19</v>
      </c>
      <c r="C108" t="s">
        <v>252</v>
      </c>
      <c r="D108" s="11">
        <v>44319</v>
      </c>
      <c r="E108">
        <f>VLOOKUP(A108,home!$A$2:$E$405,3,FALSE)</f>
        <v>1.56756756756757</v>
      </c>
      <c r="F108">
        <f>VLOOKUP(B108,home!$B$2:$E$405,3,FALSE)</f>
        <v>0.9</v>
      </c>
      <c r="G108">
        <f>VLOOKUP(C108,away!$B$2:$E$405,4,FALSE)</f>
        <v>1.17</v>
      </c>
      <c r="H108">
        <f>VLOOKUP(A108,away!$A$2:$E$405,3,FALSE)</f>
        <v>1.261261261</v>
      </c>
      <c r="I108">
        <f>VLOOKUP(C108,away!$B$2:$E$405,3,FALSE)</f>
        <v>0.69</v>
      </c>
      <c r="J108">
        <f>VLOOKUP(B108,home!$B$2:$E$405,4,FALSE)</f>
        <v>1.59</v>
      </c>
      <c r="K108" s="3">
        <f t="shared" si="224"/>
        <v>1.6506486486486511</v>
      </c>
      <c r="L108" s="3">
        <f t="shared" si="225"/>
        <v>1.3837297294430999</v>
      </c>
      <c r="M108" s="5">
        <f t="shared" si="226"/>
        <v>4.8104556429551755E-2</v>
      </c>
      <c r="N108" s="5">
        <f t="shared" si="227"/>
        <v>7.9403721064282368E-2</v>
      </c>
      <c r="O108" s="5">
        <f t="shared" si="228"/>
        <v>6.6563704853243991E-2</v>
      </c>
      <c r="P108" s="5">
        <f t="shared" si="229"/>
        <v>0.10987328946505483</v>
      </c>
      <c r="Q108" s="5">
        <f t="shared" si="230"/>
        <v>6.5533822436216096E-2</v>
      </c>
      <c r="R108" s="5">
        <f t="shared" si="231"/>
        <v>4.6053088653654838E-2</v>
      </c>
      <c r="S108" s="5">
        <f t="shared" si="232"/>
        <v>6.2739065869732977E-2</v>
      </c>
      <c r="T108" s="5">
        <f t="shared" si="233"/>
        <v>9.0681098389037457E-2</v>
      </c>
      <c r="U108" s="5">
        <f t="shared" si="234"/>
        <v>7.6017468552251874E-2</v>
      </c>
      <c r="V108" s="5">
        <f t="shared" si="235"/>
        <v>1.5922140476021671E-2</v>
      </c>
      <c r="W108" s="5">
        <f t="shared" si="236"/>
        <v>3.6057771815040246E-2</v>
      </c>
      <c r="X108" s="5">
        <f t="shared" si="237"/>
        <v>4.9894210837946672E-2</v>
      </c>
      <c r="Y108" s="5">
        <f t="shared" si="238"/>
        <v>3.4520051431784472E-2</v>
      </c>
      <c r="Z108" s="5">
        <f t="shared" si="239"/>
        <v>2.1241675967580299E-2</v>
      </c>
      <c r="AA108" s="5">
        <f t="shared" si="240"/>
        <v>3.5062543730918938E-2</v>
      </c>
      <c r="AB108" s="5">
        <f t="shared" si="241"/>
        <v>2.8937970213812805E-2</v>
      </c>
      <c r="AC108" s="5">
        <f t="shared" si="242"/>
        <v>2.2729369098164155E-3</v>
      </c>
      <c r="AD108" s="5">
        <f t="shared" si="243"/>
        <v>1.4879678079944411E-2</v>
      </c>
      <c r="AE108" s="5">
        <f t="shared" si="244"/>
        <v>2.0589452923761905E-2</v>
      </c>
      <c r="AF108" s="5">
        <f t="shared" si="245"/>
        <v>1.4245119061789255E-2</v>
      </c>
      <c r="AG108" s="5">
        <f t="shared" si="246"/>
        <v>6.570464915084796E-3</v>
      </c>
      <c r="AH108" s="5">
        <f t="shared" si="247"/>
        <v>7.3481846348844694E-3</v>
      </c>
      <c r="AI108" s="5">
        <f t="shared" si="248"/>
        <v>1.2129271037592827E-2</v>
      </c>
      <c r="AJ108" s="5">
        <f t="shared" si="249"/>
        <v>1.0010582423647916E-2</v>
      </c>
      <c r="AK108" s="5">
        <f t="shared" si="250"/>
        <v>5.5079847832601231E-3</v>
      </c>
      <c r="AL108" s="5">
        <f t="shared" si="251"/>
        <v>2.0766020814996894E-4</v>
      </c>
      <c r="AM108" s="5">
        <f t="shared" si="252"/>
        <v>4.9122241029974324E-3</v>
      </c>
      <c r="AN108" s="5">
        <f t="shared" si="253"/>
        <v>6.7971905290045119E-3</v>
      </c>
      <c r="AO108" s="5">
        <f t="shared" si="254"/>
        <v>4.7027373058363079E-3</v>
      </c>
      <c r="AP108" s="5">
        <f t="shared" si="255"/>
        <v>2.1691058066156156E-3</v>
      </c>
      <c r="AQ108" s="5">
        <f t="shared" si="256"/>
        <v>7.5036404773042042E-4</v>
      </c>
      <c r="AR108" s="5">
        <f t="shared" si="257"/>
        <v>2.0335803073453277E-3</v>
      </c>
      <c r="AS108" s="5">
        <f t="shared" si="258"/>
        <v>3.3567265862380728E-3</v>
      </c>
      <c r="AT108" s="5">
        <f t="shared" si="259"/>
        <v>2.7703881017284385E-3</v>
      </c>
      <c r="AU108" s="5">
        <f t="shared" si="260"/>
        <v>1.5243124587834495E-3</v>
      </c>
      <c r="AV108" s="5">
        <f t="shared" si="261"/>
        <v>6.2902607505230137E-4</v>
      </c>
      <c r="AW108" s="5">
        <f t="shared" si="262"/>
        <v>1.3175184231738751E-5</v>
      </c>
      <c r="AX108" s="5">
        <f t="shared" si="263"/>
        <v>1.3513926795786736E-3</v>
      </c>
      <c r="AY108" s="5">
        <f t="shared" si="264"/>
        <v>1.8699622268847839E-3</v>
      </c>
      <c r="AZ108" s="5">
        <f t="shared" si="265"/>
        <v>1.2937611631380496E-3</v>
      </c>
      <c r="BA108" s="5">
        <f t="shared" si="266"/>
        <v>5.9673859474433449E-4</v>
      </c>
      <c r="BB108" s="5">
        <f t="shared" si="267"/>
        <v>2.0643123356345834E-4</v>
      </c>
      <c r="BC108" s="5">
        <f t="shared" si="268"/>
        <v>5.7129006993473957E-5</v>
      </c>
      <c r="BD108" s="5">
        <f t="shared" si="269"/>
        <v>4.6898758808062665E-4</v>
      </c>
      <c r="BE108" s="5">
        <f t="shared" si="270"/>
        <v>7.7413372849827644E-4</v>
      </c>
      <c r="BF108" s="5">
        <f t="shared" si="271"/>
        <v>6.3891139640951126E-4</v>
      </c>
      <c r="BG108" s="5">
        <f t="shared" si="272"/>
        <v>3.5153941102986075E-4</v>
      </c>
      <c r="BH108" s="5">
        <f t="shared" si="273"/>
        <v>1.4506701344079568E-4</v>
      </c>
      <c r="BI108" s="5">
        <f t="shared" si="274"/>
        <v>4.7890933939908954E-5</v>
      </c>
      <c r="BJ108" s="8">
        <f t="shared" si="275"/>
        <v>0.43708242765197475</v>
      </c>
      <c r="BK108" s="8">
        <f t="shared" si="276"/>
        <v>0.2409896115852124</v>
      </c>
      <c r="BL108" s="8">
        <f t="shared" si="277"/>
        <v>0.3003713624838143</v>
      </c>
      <c r="BM108" s="8">
        <f t="shared" si="278"/>
        <v>0.58229610774392493</v>
      </c>
      <c r="BN108" s="8">
        <f t="shared" si="279"/>
        <v>0.41553218290200383</v>
      </c>
    </row>
    <row r="109" spans="1:66" x14ac:dyDescent="0.25">
      <c r="A109" t="s">
        <v>80</v>
      </c>
      <c r="B109" t="s">
        <v>96</v>
      </c>
      <c r="C109" t="s">
        <v>89</v>
      </c>
      <c r="D109" s="11">
        <v>44319</v>
      </c>
      <c r="E109">
        <f>VLOOKUP(A109,home!$A$2:$E$405,3,FALSE)</f>
        <v>1.2186788154897501</v>
      </c>
      <c r="F109">
        <f>VLOOKUP(B109,home!$B$2:$E$405,3,FALSE)</f>
        <v>1.1399999999999999</v>
      </c>
      <c r="G109">
        <f>VLOOKUP(C109,away!$B$2:$E$405,4,FALSE)</f>
        <v>0.73</v>
      </c>
      <c r="H109">
        <f>VLOOKUP(A109,away!$A$2:$E$405,3,FALSE)</f>
        <v>1.0296127559999999</v>
      </c>
      <c r="I109">
        <f>VLOOKUP(C109,away!$B$2:$E$405,3,FALSE)</f>
        <v>1</v>
      </c>
      <c r="J109">
        <f>VLOOKUP(B109,home!$B$2:$E$405,4,FALSE)</f>
        <v>0.97</v>
      </c>
      <c r="K109" s="3">
        <f t="shared" si="224"/>
        <v>1.0141845102505698</v>
      </c>
      <c r="L109" s="3">
        <f t="shared" si="225"/>
        <v>0.99872437331999986</v>
      </c>
      <c r="M109" s="5">
        <f t="shared" si="226"/>
        <v>0.13359948354468359</v>
      </c>
      <c r="N109" s="5">
        <f t="shared" si="227"/>
        <v>0.13549452678849397</v>
      </c>
      <c r="O109" s="5">
        <f t="shared" si="228"/>
        <v>0.13342906047903974</v>
      </c>
      <c r="P109" s="5">
        <f t="shared" si="229"/>
        <v>0.13532168635512856</v>
      </c>
      <c r="Q109" s="5">
        <f t="shared" si="230"/>
        <v>6.8708225146310725E-2</v>
      </c>
      <c r="R109" s="5">
        <f t="shared" si="231"/>
        <v>6.6629427404802655E-2</v>
      </c>
      <c r="S109" s="5">
        <f t="shared" si="232"/>
        <v>3.4266522429840046E-2</v>
      </c>
      <c r="T109" s="5">
        <f t="shared" si="233"/>
        <v>6.8620579101178636E-2</v>
      </c>
      <c r="U109" s="5">
        <f t="shared" si="234"/>
        <v>6.7574533200815676E-2</v>
      </c>
      <c r="V109" s="5">
        <f t="shared" si="235"/>
        <v>3.8564716616678522E-3</v>
      </c>
      <c r="W109" s="5">
        <f t="shared" si="236"/>
        <v>2.3227605890065679E-2</v>
      </c>
      <c r="X109" s="5">
        <f t="shared" si="237"/>
        <v>2.3197976136279781E-2</v>
      </c>
      <c r="Y109" s="5">
        <f t="shared" si="238"/>
        <v>1.1584192089499167E-2</v>
      </c>
      <c r="Z109" s="5">
        <f t="shared" si="239"/>
        <v>2.2181477709843991E-2</v>
      </c>
      <c r="AA109" s="5">
        <f t="shared" si="240"/>
        <v>2.2496111107792056E-2</v>
      </c>
      <c r="AB109" s="5">
        <f t="shared" si="241"/>
        <v>1.1407603713199243E-2</v>
      </c>
      <c r="AC109" s="5">
        <f t="shared" si="242"/>
        <v>2.441365391127785E-4</v>
      </c>
      <c r="AD109" s="5">
        <f t="shared" si="243"/>
        <v>5.8892695259773762E-3</v>
      </c>
      <c r="AE109" s="5">
        <f t="shared" si="244"/>
        <v>5.881757016644327E-3</v>
      </c>
      <c r="AF109" s="5">
        <f t="shared" si="245"/>
        <v>2.9371270452343084E-3</v>
      </c>
      <c r="AG109" s="5">
        <f t="shared" si="246"/>
        <v>9.7779345587095277E-4</v>
      </c>
      <c r="AH109" s="5">
        <f t="shared" si="247"/>
        <v>5.5382956062688697E-3</v>
      </c>
      <c r="AI109" s="5">
        <f t="shared" si="248"/>
        <v>5.6168536170666762E-3</v>
      </c>
      <c r="AJ109" s="5">
        <f t="shared" si="249"/>
        <v>2.8482629673869538E-3</v>
      </c>
      <c r="AK109" s="5">
        <f t="shared" si="250"/>
        <v>9.6288806088139093E-4</v>
      </c>
      <c r="AL109" s="5">
        <f t="shared" si="251"/>
        <v>9.8913460732343319E-6</v>
      </c>
      <c r="AM109" s="5">
        <f t="shared" si="252"/>
        <v>1.1945611859873946E-3</v>
      </c>
      <c r="AN109" s="5">
        <f t="shared" si="253"/>
        <v>1.1930373718676563E-3</v>
      </c>
      <c r="AO109" s="5">
        <f t="shared" si="254"/>
        <v>5.9575775078293228E-4</v>
      </c>
      <c r="AP109" s="5">
        <f t="shared" si="255"/>
        <v>1.9833259543373892E-4</v>
      </c>
      <c r="AQ109" s="5">
        <f t="shared" si="256"/>
        <v>4.9519899270872487E-5</v>
      </c>
      <c r="AR109" s="5">
        <f t="shared" si="257"/>
        <v>1.1062461617263575E-3</v>
      </c>
      <c r="AS109" s="5">
        <f t="shared" si="258"/>
        <v>1.1219377217470186E-3</v>
      </c>
      <c r="AT109" s="5">
        <f t="shared" si="259"/>
        <v>5.6892592943081992E-4</v>
      </c>
      <c r="AU109" s="5">
        <f t="shared" si="260"/>
        <v>1.9233195503621549E-4</v>
      </c>
      <c r="AV109" s="5">
        <f t="shared" si="261"/>
        <v>4.8765022405984686E-5</v>
      </c>
      <c r="AW109" s="5">
        <f t="shared" si="262"/>
        <v>2.7830148146255736E-7</v>
      </c>
      <c r="AX109" s="5">
        <f t="shared" si="263"/>
        <v>2.0191757522916082E-4</v>
      </c>
      <c r="AY109" s="5">
        <f t="shared" si="264"/>
        <v>2.0166000378303757E-4</v>
      </c>
      <c r="AZ109" s="5">
        <f t="shared" si="265"/>
        <v>1.0070138045096148E-4</v>
      </c>
      <c r="BA109" s="5">
        <f t="shared" si="266"/>
        <v>3.3524307694448472E-5</v>
      </c>
      <c r="BB109" s="5">
        <f t="shared" si="267"/>
        <v>8.3703857982812233E-6</v>
      </c>
      <c r="BC109" s="5">
        <f t="shared" si="268"/>
        <v>1.6719416621670088E-6</v>
      </c>
      <c r="BD109" s="5">
        <f t="shared" si="269"/>
        <v>1.8413916743463521E-4</v>
      </c>
      <c r="BE109" s="5">
        <f t="shared" si="270"/>
        <v>1.8675109134264317E-4</v>
      </c>
      <c r="BF109" s="5">
        <f t="shared" si="271"/>
        <v>9.4700032056048989E-5</v>
      </c>
      <c r="BG109" s="5">
        <f t="shared" si="272"/>
        <v>3.2014435210492436E-5</v>
      </c>
      <c r="BH109" s="5">
        <f t="shared" si="273"/>
        <v>8.1171360737254656E-6</v>
      </c>
      <c r="BI109" s="5">
        <f t="shared" si="274"/>
        <v>1.6464547347136993E-6</v>
      </c>
      <c r="BJ109" s="8">
        <f t="shared" si="275"/>
        <v>0.35029810659351551</v>
      </c>
      <c r="BK109" s="8">
        <f t="shared" si="276"/>
        <v>0.30749985188028911</v>
      </c>
      <c r="BL109" s="8">
        <f t="shared" si="277"/>
        <v>0.32004861126445189</v>
      </c>
      <c r="BM109" s="8">
        <f t="shared" si="278"/>
        <v>0.3266442560273396</v>
      </c>
      <c r="BN109" s="8">
        <f t="shared" si="279"/>
        <v>0.67318240971845933</v>
      </c>
    </row>
    <row r="110" spans="1:66" x14ac:dyDescent="0.25">
      <c r="A110" t="s">
        <v>196</v>
      </c>
      <c r="B110" t="s">
        <v>197</v>
      </c>
      <c r="C110" t="s">
        <v>199</v>
      </c>
      <c r="D110" s="11">
        <v>44319</v>
      </c>
      <c r="E110">
        <f>VLOOKUP(A110,home!$A$2:$E$405,3,FALSE)</f>
        <v>1.6266094420600901</v>
      </c>
      <c r="F110">
        <f>VLOOKUP(B110,home!$B$2:$E$405,3,FALSE)</f>
        <v>0.8</v>
      </c>
      <c r="G110">
        <f>VLOOKUP(C110,away!$B$2:$E$405,4,FALSE)</f>
        <v>0.76</v>
      </c>
      <c r="H110">
        <f>VLOOKUP(A110,away!$A$2:$E$405,3,FALSE)</f>
        <v>1.454935622</v>
      </c>
      <c r="I110">
        <f>VLOOKUP(C110,away!$B$2:$E$405,3,FALSE)</f>
        <v>0.66</v>
      </c>
      <c r="J110">
        <f>VLOOKUP(B110,home!$B$2:$E$405,4,FALSE)</f>
        <v>1.8</v>
      </c>
      <c r="K110" s="3">
        <f t="shared" si="224"/>
        <v>0.98897854077253489</v>
      </c>
      <c r="L110" s="3">
        <f t="shared" si="225"/>
        <v>1.7284635189360003</v>
      </c>
      <c r="M110" s="5">
        <f t="shared" si="226"/>
        <v>6.6043473810000183E-2</v>
      </c>
      <c r="N110" s="5">
        <f t="shared" si="227"/>
        <v>6.5315578356163098E-2</v>
      </c>
      <c r="O110" s="5">
        <f t="shared" si="228"/>
        <v>0.11415373514439049</v>
      </c>
      <c r="P110" s="5">
        <f t="shared" si="229"/>
        <v>0.11289559440683374</v>
      </c>
      <c r="Q110" s="5">
        <f t="shared" si="230"/>
        <v>3.2297852686196171E-2</v>
      </c>
      <c r="R110" s="5">
        <f t="shared" si="231"/>
        <v>9.8655283373680708E-2</v>
      </c>
      <c r="S110" s="5">
        <f t="shared" si="232"/>
        <v>4.824630845865055E-2</v>
      </c>
      <c r="T110" s="5">
        <f t="shared" si="233"/>
        <v>5.5825660108059186E-2</v>
      </c>
      <c r="U110" s="5">
        <f t="shared" si="234"/>
        <v>9.7567958190403661E-2</v>
      </c>
      <c r="V110" s="5">
        <f t="shared" si="235"/>
        <v>9.1636536379466876E-3</v>
      </c>
      <c r="W110" s="5">
        <f t="shared" si="236"/>
        <v>1.0647294406560197E-2</v>
      </c>
      <c r="X110" s="5">
        <f t="shared" si="237"/>
        <v>1.8403459957110631E-2</v>
      </c>
      <c r="Y110" s="5">
        <f t="shared" si="238"/>
        <v>1.590485457903261E-2</v>
      </c>
      <c r="Z110" s="5">
        <f t="shared" si="239"/>
        <v>5.6840686087233479E-2</v>
      </c>
      <c r="AA110" s="5">
        <f t="shared" si="240"/>
        <v>5.6214218783061889E-2</v>
      </c>
      <c r="AB110" s="5">
        <f t="shared" si="241"/>
        <v>2.7797328031370281E-2</v>
      </c>
      <c r="AC110" s="5">
        <f t="shared" si="242"/>
        <v>9.7902947928907172E-4</v>
      </c>
      <c r="AD110" s="5">
        <f t="shared" si="243"/>
        <v>2.6324864213438685E-3</v>
      </c>
      <c r="AE110" s="5">
        <f t="shared" si="244"/>
        <v>4.550156743387262E-3</v>
      </c>
      <c r="AF110" s="5">
        <f t="shared" si="245"/>
        <v>3.93238996819276E-3</v>
      </c>
      <c r="AG110" s="5">
        <f t="shared" si="246"/>
        <v>2.2656642007503613E-3</v>
      </c>
      <c r="AH110" s="5">
        <f t="shared" si="247"/>
        <v>2.4561763073269013E-2</v>
      </c>
      <c r="AI110" s="5">
        <f t="shared" si="248"/>
        <v>2.429105660300232E-2</v>
      </c>
      <c r="AJ110" s="5">
        <f t="shared" si="249"/>
        <v>1.2011666856530141E-2</v>
      </c>
      <c r="AK110" s="5">
        <f t="shared" si="250"/>
        <v>3.9597602533390005E-3</v>
      </c>
      <c r="AL110" s="5">
        <f t="shared" si="251"/>
        <v>6.6942641644883788E-5</v>
      </c>
      <c r="AM110" s="5">
        <f t="shared" si="252"/>
        <v>5.2069451591683447E-4</v>
      </c>
      <c r="AN110" s="5">
        <f t="shared" si="253"/>
        <v>9.0000147527228896E-4</v>
      </c>
      <c r="AO110" s="5">
        <f t="shared" si="254"/>
        <v>7.7780985849836622E-4</v>
      </c>
      <c r="AP110" s="5">
        <f t="shared" si="255"/>
        <v>4.481386550277329E-4</v>
      </c>
      <c r="AQ110" s="5">
        <f t="shared" si="256"/>
        <v>1.9364782916012023E-4</v>
      </c>
      <c r="AR110" s="5">
        <f t="shared" si="257"/>
        <v>8.4908222865789779E-3</v>
      </c>
      <c r="AS110" s="5">
        <f t="shared" si="258"/>
        <v>8.3972410349397956E-3</v>
      </c>
      <c r="AT110" s="5">
        <f t="shared" si="259"/>
        <v>4.1523455926250038E-3</v>
      </c>
      <c r="AU110" s="5">
        <f t="shared" si="260"/>
        <v>1.368860228325848E-3</v>
      </c>
      <c r="AV110" s="5">
        <f t="shared" si="261"/>
        <v>3.3844334778281395E-4</v>
      </c>
      <c r="AW110" s="5">
        <f t="shared" si="262"/>
        <v>3.1786845524598436E-6</v>
      </c>
      <c r="AX110" s="5">
        <f t="shared" si="263"/>
        <v>8.5825950423282026E-5</v>
      </c>
      <c r="AY110" s="5">
        <f t="shared" si="264"/>
        <v>1.4834702428465277E-4</v>
      </c>
      <c r="AZ110" s="5">
        <f t="shared" si="265"/>
        <v>1.2820620980936765E-4</v>
      </c>
      <c r="BA110" s="5">
        <f t="shared" si="266"/>
        <v>7.3866585518848915E-5</v>
      </c>
      <c r="BB110" s="5">
        <f t="shared" si="267"/>
        <v>3.1918924584424127E-5</v>
      </c>
      <c r="BC110" s="5">
        <f t="shared" si="268"/>
        <v>1.1034139341569312E-5</v>
      </c>
      <c r="BD110" s="5">
        <f t="shared" si="269"/>
        <v>2.4460127613534204E-3</v>
      </c>
      <c r="BE110" s="5">
        <f t="shared" si="270"/>
        <v>2.4190541314343043E-3</v>
      </c>
      <c r="BF110" s="5">
        <f t="shared" si="271"/>
        <v>1.1961963124778349E-3</v>
      </c>
      <c r="BG110" s="5">
        <f t="shared" si="272"/>
        <v>3.9433749453060551E-4</v>
      </c>
      <c r="BH110" s="5">
        <f t="shared" si="273"/>
        <v>9.7497829978193898E-5</v>
      </c>
      <c r="BI110" s="5">
        <f t="shared" si="274"/>
        <v>1.9284652324064588E-5</v>
      </c>
      <c r="BJ110" s="8">
        <f t="shared" si="275"/>
        <v>0.2150948885946336</v>
      </c>
      <c r="BK110" s="8">
        <f t="shared" si="276"/>
        <v>0.23754334945864977</v>
      </c>
      <c r="BL110" s="8">
        <f t="shared" si="277"/>
        <v>0.48853286598139845</v>
      </c>
      <c r="BM110" s="8">
        <f t="shared" si="278"/>
        <v>0.50850510400491855</v>
      </c>
      <c r="BN110" s="8">
        <f t="shared" si="279"/>
        <v>0.48936151777726433</v>
      </c>
    </row>
    <row r="111" spans="1:66" x14ac:dyDescent="0.25">
      <c r="A111" t="s">
        <v>32</v>
      </c>
      <c r="B111" t="s">
        <v>207</v>
      </c>
      <c r="C111" t="s">
        <v>308</v>
      </c>
      <c r="D111" s="11">
        <v>44319</v>
      </c>
      <c r="E111">
        <f>VLOOKUP(A111,home!$A$2:$E$405,3,FALSE)</f>
        <v>1.2705314009661799</v>
      </c>
      <c r="F111">
        <f>VLOOKUP(B111,home!$B$2:$E$405,3,FALSE)</f>
        <v>1.29</v>
      </c>
      <c r="G111">
        <f>VLOOKUP(C111,away!$B$2:$E$405,4,FALSE)</f>
        <v>0.93</v>
      </c>
      <c r="H111">
        <f>VLOOKUP(A111,away!$A$2:$E$405,3,FALSE)</f>
        <v>1.101449275</v>
      </c>
      <c r="I111">
        <f>VLOOKUP(C111,away!$B$2:$E$405,3,FALSE)</f>
        <v>0.5</v>
      </c>
      <c r="J111">
        <f>VLOOKUP(B111,home!$B$2:$E$405,4,FALSE)</f>
        <v>0.74</v>
      </c>
      <c r="K111" s="3">
        <f t="shared" si="224"/>
        <v>1.5242565217391262</v>
      </c>
      <c r="L111" s="3">
        <f t="shared" si="225"/>
        <v>0.40753623174999998</v>
      </c>
      <c r="M111" s="5">
        <f t="shared" si="226"/>
        <v>0.14488821665564749</v>
      </c>
      <c r="N111" s="5">
        <f t="shared" si="227"/>
        <v>0.22084680916052216</v>
      </c>
      <c r="O111" s="5">
        <f t="shared" si="228"/>
        <v>5.9047197840820159E-2</v>
      </c>
      <c r="P111" s="5">
        <f t="shared" si="229"/>
        <v>9.0003076399290574E-2</v>
      </c>
      <c r="Q111" s="5">
        <f t="shared" si="230"/>
        <v>0.16831359458410108</v>
      </c>
      <c r="R111" s="5">
        <f t="shared" si="231"/>
        <v>1.2031936251722292E-2</v>
      </c>
      <c r="S111" s="5">
        <f t="shared" si="232"/>
        <v>1.3977247336456871E-2</v>
      </c>
      <c r="T111" s="5">
        <f t="shared" si="233"/>
        <v>6.8593888089101759E-2</v>
      </c>
      <c r="U111" s="5">
        <f t="shared" si="234"/>
        <v>1.8339757300837121E-2</v>
      </c>
      <c r="V111" s="5">
        <f t="shared" si="235"/>
        <v>9.6472476729710522E-4</v>
      </c>
      <c r="W111" s="5">
        <f t="shared" si="236"/>
        <v>8.5517698080723792E-2</v>
      </c>
      <c r="X111" s="5">
        <f t="shared" si="237"/>
        <v>3.4851560423752377E-2</v>
      </c>
      <c r="Y111" s="5">
        <f t="shared" si="238"/>
        <v>7.1016368028517388E-3</v>
      </c>
      <c r="Z111" s="5">
        <f t="shared" si="239"/>
        <v>1.6344833202277078E-3</v>
      </c>
      <c r="AA111" s="5">
        <f t="shared" si="240"/>
        <v>2.4913718605309039E-3</v>
      </c>
      <c r="AB111" s="5">
        <f t="shared" si="241"/>
        <v>1.8987449032457861E-3</v>
      </c>
      <c r="AC111" s="5">
        <f t="shared" si="242"/>
        <v>3.7454821611585818E-5</v>
      </c>
      <c r="AD111" s="5">
        <f t="shared" si="243"/>
        <v>3.258772725591521E-2</v>
      </c>
      <c r="AE111" s="5">
        <f t="shared" si="244"/>
        <v>1.328067956717245E-2</v>
      </c>
      <c r="AF111" s="5">
        <f t="shared" si="245"/>
        <v>2.7061790529423406E-3</v>
      </c>
      <c r="AG111" s="5">
        <f t="shared" si="246"/>
        <v>3.676220045589685E-4</v>
      </c>
      <c r="AH111" s="5">
        <f t="shared" si="247"/>
        <v>1.6652779329595708E-4</v>
      </c>
      <c r="AI111" s="5">
        <f t="shared" si="248"/>
        <v>2.5383107498218771E-4</v>
      </c>
      <c r="AJ111" s="5">
        <f t="shared" si="249"/>
        <v>1.9345183573082645E-4</v>
      </c>
      <c r="AK111" s="5">
        <f t="shared" si="250"/>
        <v>9.8290074085039436E-5</v>
      </c>
      <c r="AL111" s="5">
        <f t="shared" si="251"/>
        <v>9.3066206454628455E-7</v>
      </c>
      <c r="AM111" s="5">
        <f t="shared" si="252"/>
        <v>9.9344111596969178E-3</v>
      </c>
      <c r="AN111" s="5">
        <f t="shared" si="253"/>
        <v>4.0486324886780294E-3</v>
      </c>
      <c r="AO111" s="5">
        <f t="shared" si="254"/>
        <v>8.2498221408823427E-4</v>
      </c>
      <c r="AP111" s="5">
        <f t="shared" si="255"/>
        <v>1.120700475967636E-4</v>
      </c>
      <c r="AQ111" s="5">
        <f t="shared" si="256"/>
        <v>1.1418151222407041E-5</v>
      </c>
      <c r="AR111" s="5">
        <f t="shared" si="257"/>
        <v>1.3573221872295454E-5</v>
      </c>
      <c r="AS111" s="5">
        <f t="shared" si="258"/>
        <v>2.0689071959858497E-5</v>
      </c>
      <c r="AT111" s="5">
        <f t="shared" si="259"/>
        <v>1.5767726431772205E-5</v>
      </c>
      <c r="AU111" s="5">
        <f t="shared" si="260"/>
        <v>8.0113532822090611E-6</v>
      </c>
      <c r="AV111" s="5">
        <f t="shared" si="261"/>
        <v>3.0528393720908302E-6</v>
      </c>
      <c r="AW111" s="5">
        <f t="shared" si="262"/>
        <v>1.6058826213045521E-8</v>
      </c>
      <c r="AX111" s="5">
        <f t="shared" si="263"/>
        <v>2.5237651666343286E-3</v>
      </c>
      <c r="AY111" s="5">
        <f t="shared" si="264"/>
        <v>1.0285257458320651E-3</v>
      </c>
      <c r="AZ111" s="5">
        <f t="shared" si="265"/>
        <v>2.0958075335712905E-4</v>
      </c>
      <c r="BA111" s="5">
        <f t="shared" si="266"/>
        <v>2.8470583490163514E-5</v>
      </c>
      <c r="BB111" s="5">
        <f t="shared" si="267"/>
        <v>2.9006985778262496E-6</v>
      </c>
      <c r="BC111" s="5">
        <f t="shared" si="268"/>
        <v>2.3642795356997881E-7</v>
      </c>
      <c r="BD111" s="5">
        <f t="shared" si="269"/>
        <v>9.2192994909032836E-7</v>
      </c>
      <c r="BE111" s="5">
        <f t="shared" si="270"/>
        <v>1.4052577374875535E-6</v>
      </c>
      <c r="BF111" s="5">
        <f t="shared" si="271"/>
        <v>1.0709866355448865E-6</v>
      </c>
      <c r="BG111" s="5">
        <f t="shared" si="272"/>
        <v>5.4415278797491265E-7</v>
      </c>
      <c r="BH111" s="5">
        <f t="shared" si="273"/>
        <v>2.0735710897332219E-7</v>
      </c>
      <c r="BI111" s="5">
        <f t="shared" si="274"/>
        <v>6.3213085136311347E-8</v>
      </c>
      <c r="BJ111" s="8">
        <f t="shared" si="275"/>
        <v>0.65289238845876918</v>
      </c>
      <c r="BK111" s="8">
        <f t="shared" si="276"/>
        <v>0.25090017638820022</v>
      </c>
      <c r="BL111" s="8">
        <f t="shared" si="277"/>
        <v>9.4586416045472729E-2</v>
      </c>
      <c r="BM111" s="8">
        <f t="shared" si="278"/>
        <v>0.30385412363356029</v>
      </c>
      <c r="BN111" s="8">
        <f t="shared" si="279"/>
        <v>0.69513083089210381</v>
      </c>
    </row>
    <row r="112" spans="1:66" x14ac:dyDescent="0.25">
      <c r="A112" t="s">
        <v>32</v>
      </c>
      <c r="B112" t="s">
        <v>33</v>
      </c>
      <c r="C112" t="s">
        <v>310</v>
      </c>
      <c r="D112" s="11">
        <v>44319</v>
      </c>
      <c r="E112">
        <f>VLOOKUP(A112,home!$A$2:$E$405,3,FALSE)</f>
        <v>1.2705314009661799</v>
      </c>
      <c r="F112">
        <f>VLOOKUP(B112,home!$B$2:$E$405,3,FALSE)</f>
        <v>1.57</v>
      </c>
      <c r="G112">
        <f>VLOOKUP(C112,away!$B$2:$E$405,4,FALSE)</f>
        <v>0.92</v>
      </c>
      <c r="H112">
        <f>VLOOKUP(A112,away!$A$2:$E$405,3,FALSE)</f>
        <v>1.101449275</v>
      </c>
      <c r="I112">
        <f>VLOOKUP(C112,away!$B$2:$E$405,3,FALSE)</f>
        <v>0.92</v>
      </c>
      <c r="J112">
        <f>VLOOKUP(B112,home!$B$2:$E$405,4,FALSE)</f>
        <v>0.5</v>
      </c>
      <c r="K112" s="3">
        <f t="shared" ref="K112:K175" si="280">E112*F112*G112</f>
        <v>1.8351555555555503</v>
      </c>
      <c r="L112" s="3">
        <f t="shared" ref="L112:L175" si="281">H112*I112*J112</f>
        <v>0.50666666650000003</v>
      </c>
      <c r="M112" s="5">
        <f t="shared" ref="M112:M175" si="282">_xlfn.POISSON.DIST(0,K112,FALSE) * _xlfn.POISSON.DIST(0,L112,FALSE)</f>
        <v>9.6152267714088163E-2</v>
      </c>
      <c r="N112" s="5">
        <f t="shared" ref="N112:N175" si="283">_xlfn.POISSON.DIST(1,K112,FALSE) * _xlfn.POISSON.DIST(0,L112,FALSE)</f>
        <v>0.17645436827477348</v>
      </c>
      <c r="O112" s="5">
        <f t="shared" ref="O112:O175" si="284">_xlfn.POISSON.DIST(0,K112,FALSE) * _xlfn.POISSON.DIST(1,L112,FALSE)</f>
        <v>4.8717148959112624E-2</v>
      </c>
      <c r="P112" s="5">
        <f t="shared" ref="P112:P175" si="285">_xlfn.POISSON.DIST(1,K112,FALSE) * _xlfn.POISSON.DIST(1,L112,FALSE)</f>
        <v>8.9403546563142838E-2</v>
      </c>
      <c r="Q112" s="5">
        <f t="shared" ref="Q112:Q175" si="286">_xlfn.POISSON.DIST(2,K112,FALSE) * _xlfn.POISSON.DIST(0,L112,FALSE)</f>
        <v>0.16191060712074784</v>
      </c>
      <c r="R112" s="5">
        <f t="shared" ref="R112:R175" si="287">_xlfn.POISSON.DIST(0,K112,FALSE) * _xlfn.POISSON.DIST(2,L112,FALSE)</f>
        <v>1.2341677732248766E-2</v>
      </c>
      <c r="S112" s="5">
        <f t="shared" ref="S112:S175" si="288">_xlfn.POISSON.DIST(2,K112,FALSE) * _xlfn.POISSON.DIST(2,L112,FALSE)</f>
        <v>2.0782125913648423E-2</v>
      </c>
      <c r="T112" s="5">
        <f t="shared" ref="T112:T175" si="289">_xlfn.POISSON.DIST(2,K112,FALSE) * _xlfn.POISSON.DIST(1,L112,FALSE)</f>
        <v>8.2034707580860469E-2</v>
      </c>
      <c r="U112" s="5">
        <f t="shared" ref="U112:U175" si="290">_xlfn.POISSON.DIST(1,K112,FALSE) * _xlfn.POISSON.DIST(2,L112,FALSE)</f>
        <v>2.2648898455212552E-2</v>
      </c>
      <c r="V112" s="5">
        <f t="shared" ref="V112:V175" si="291">_xlfn.POISSON.DIST(3,K112,FALSE) * _xlfn.POISSON.DIST(3,L112,FALSE)</f>
        <v>2.147052570277586E-3</v>
      </c>
      <c r="W112" s="5">
        <f t="shared" ref="W112:W175" si="292">_xlfn.POISSON.DIST(3,K112,FALSE) * _xlfn.POISSON.DIST(0,L112,FALSE)</f>
        <v>9.904371672033746E-2</v>
      </c>
      <c r="X112" s="5">
        <f t="shared" ref="X112:X175" si="293">_xlfn.POISSON.DIST(3,K112,FALSE) * _xlfn.POISSON.DIST(1,L112,FALSE)</f>
        <v>5.0182149788463692E-2</v>
      </c>
      <c r="Y112" s="5">
        <f t="shared" ref="Y112:Y175" si="294">_xlfn.POISSON.DIST(3,K112,FALSE) * _xlfn.POISSON.DIST(2,L112,FALSE)</f>
        <v>1.2712811275562287E-2</v>
      </c>
      <c r="Z112" s="5">
        <f t="shared" ref="Z112:Z175" si="295">_xlfn.POISSON.DIST(0,K112,FALSE) * _xlfn.POISSON.DIST(3,L112,FALSE)</f>
        <v>2.0843722385385879E-3</v>
      </c>
      <c r="AA112" s="5">
        <f t="shared" ref="AA112:AA175" si="296">_xlfn.POISSON.DIST(1,K112,FALSE) * _xlfn.POISSON.DIST(3,L112,FALSE)</f>
        <v>3.8251472933998488E-3</v>
      </c>
      <c r="AB112" s="5">
        <f t="shared" ref="AB112:AB175" si="297">_xlfn.POISSON.DIST(2,K112,FALSE) * _xlfn.POISSON.DIST(3,L112,FALSE)</f>
        <v>3.5098701531505053E-3</v>
      </c>
      <c r="AC112" s="5">
        <f t="shared" ref="AC112:AC175" si="298">_xlfn.POISSON.DIST(4,K112,FALSE) * _xlfn.POISSON.DIST(4,L112,FALSE)</f>
        <v>1.2477222261875651E-4</v>
      </c>
      <c r="AD112" s="5">
        <f t="shared" ref="AD112:AD175" si="299">_xlfn.POISSON.DIST(4,K112,FALSE) * _xlfn.POISSON.DIST(0,L112,FALSE)</f>
        <v>4.5440156745549382E-2</v>
      </c>
      <c r="AE112" s="5">
        <f t="shared" ref="AE112:AE175" si="300">_xlfn.POISSON.DIST(4,K112,FALSE) * _xlfn.POISSON.DIST(1,L112,FALSE)</f>
        <v>2.3023012743504993E-2</v>
      </c>
      <c r="AF112" s="5">
        <f t="shared" ref="AF112:AF175" si="301">_xlfn.POISSON.DIST(4,K112,FALSE) * _xlfn.POISSON.DIST(2,L112,FALSE)</f>
        <v>5.8324965597693458E-3</v>
      </c>
      <c r="AG112" s="5">
        <f t="shared" ref="AG112:AG175" si="302">_xlfn.POISSON.DIST(4,K112,FALSE) * _xlfn.POISSON.DIST(3,L112,FALSE)</f>
        <v>9.8504386310368434E-4</v>
      </c>
      <c r="AH112" s="5">
        <f t="shared" ref="AH112:AH175" si="303">_xlfn.POISSON.DIST(0,K112,FALSE) * _xlfn.POISSON.DIST(4,L112,FALSE)</f>
        <v>2.6402048346137224E-4</v>
      </c>
      <c r="AI112" s="5">
        <f t="shared" ref="AI112:AI175" si="304">_xlfn.POISSON.DIST(1,K112,FALSE) * _xlfn.POISSON.DIST(4,L112,FALSE)</f>
        <v>4.8451865700459962E-4</v>
      </c>
      <c r="AJ112" s="5">
        <f t="shared" ref="AJ112:AJ175" si="305">_xlfn.POISSON.DIST(2,K112,FALSE) * _xlfn.POISSON.DIST(4,L112,FALSE)</f>
        <v>4.4458355258615269E-4</v>
      </c>
      <c r="AK112" s="5">
        <f t="shared" ref="AK112:AK175" si="306">_xlfn.POISSON.DIST(3,K112,FALSE) * _xlfn.POISSON.DIST(4,L112,FALSE)</f>
        <v>2.7195999214570034E-4</v>
      </c>
      <c r="AL112" s="5">
        <f t="shared" ref="AL112:AL175" si="307">_xlfn.POISSON.DIST(5,K112,FALSE) * _xlfn.POISSON.DIST(5,L112,FALSE)</f>
        <v>4.64058913216807E-6</v>
      </c>
      <c r="AM112" s="5">
        <f t="shared" ref="AM112:AM175" si="308">_xlfn.POISSON.DIST(5,K112,FALSE) * _xlfn.POISSON.DIST(0,L112,FALSE)</f>
        <v>1.6677951219381967E-2</v>
      </c>
      <c r="AN112" s="5">
        <f t="shared" ref="AN112:AN175" si="309">_xlfn.POISSON.DIST(5,K112,FALSE) * _xlfn.POISSON.DIST(1,L112,FALSE)</f>
        <v>8.4501619483738719E-3</v>
      </c>
      <c r="AO112" s="5">
        <f t="shared" ref="AO112:AO175" si="310">_xlfn.POISSON.DIST(5,K112,FALSE) * _xlfn.POISSON.DIST(2,L112,FALSE)</f>
        <v>2.140707692883867E-3</v>
      </c>
      <c r="AP112" s="5">
        <f t="shared" ref="AP112:AP175" si="311">_xlfn.POISSON.DIST(5,K112,FALSE) * _xlfn.POISSON.DIST(3,L112,FALSE)</f>
        <v>3.6154174356812499E-4</v>
      </c>
      <c r="AQ112" s="5">
        <f t="shared" ref="AQ112:AQ175" si="312">_xlfn.POISSON.DIST(5,K112,FALSE) * _xlfn.POISSON.DIST(4,L112,FALSE)</f>
        <v>4.5795287503564919E-5</v>
      </c>
      <c r="AR112" s="5">
        <f t="shared" ref="AR112:AR175" si="313">_xlfn.POISSON.DIST(0,K112,FALSE) * _xlfn.POISSON.DIST(5,L112,FALSE)</f>
        <v>2.675407564861838E-5</v>
      </c>
      <c r="AS112" s="5">
        <f t="shared" ref="AS112:AS175" si="314">_xlfn.POISSON.DIST(1,K112,FALSE) * _xlfn.POISSON.DIST(5,L112,FALSE)</f>
        <v>4.9097890560315489E-5</v>
      </c>
      <c r="AT112" s="5">
        <f t="shared" ref="AT112:AT175" si="315">_xlfn.POISSON.DIST(2,K112,FALSE) * _xlfn.POISSON.DIST(5,L112,FALSE)</f>
        <v>4.5051133313910698E-5</v>
      </c>
      <c r="AU112" s="5">
        <f t="shared" ref="AU112:AU175" si="316">_xlfn.POISSON.DIST(3,K112,FALSE) * _xlfn.POISSON.DIST(5,L112,FALSE)</f>
        <v>2.7558612528365644E-5</v>
      </c>
      <c r="AV112" s="5">
        <f t="shared" ref="AV112:AV175" si="317">_xlfn.POISSON.DIST(4,K112,FALSE) * _xlfn.POISSON.DIST(5,L112,FALSE)</f>
        <v>1.2643585221208257E-5</v>
      </c>
      <c r="AW112" s="5">
        <f t="shared" ref="AW112:AW175" si="318">_xlfn.POISSON.DIST(6,K112,FALSE) * _xlfn.POISSON.DIST(6,L112,FALSE)</f>
        <v>1.1985767078429913E-7</v>
      </c>
      <c r="AX112" s="5">
        <f t="shared" ref="AX112:AX175" si="319">_xlfn.POISSON.DIST(6,K112,FALSE) * _xlfn.POISSON.DIST(0,L112,FALSE)</f>
        <v>5.1011058059222212E-3</v>
      </c>
      <c r="AY112" s="5">
        <f t="shared" ref="AY112:AY175" si="320">_xlfn.POISSON.DIST(6,K112,FALSE) * _xlfn.POISSON.DIST(1,L112,FALSE)</f>
        <v>2.5845602741504077E-3</v>
      </c>
      <c r="AZ112" s="5">
        <f t="shared" ref="AZ112:AZ175" si="321">_xlfn.POISSON.DIST(6,K112,FALSE) * _xlfn.POISSON.DIST(2,L112,FALSE)</f>
        <v>6.5475526923605644E-4</v>
      </c>
      <c r="BA112" s="5">
        <f t="shared" ref="BA112:BA175" si="322">_xlfn.POISSON.DIST(6,K112,FALSE) * _xlfn.POISSON.DIST(3,L112,FALSE)</f>
        <v>1.1058088987904759E-4</v>
      </c>
      <c r="BB112" s="5">
        <f t="shared" ref="BB112:BB175" si="323">_xlfn.POISSON.DIST(6,K112,FALSE) * _xlfn.POISSON.DIST(4,L112,FALSE)</f>
        <v>1.4006912713405157E-5</v>
      </c>
      <c r="BC112" s="5">
        <f t="shared" ref="BC112:BC175" si="324">_xlfn.POISSON.DIST(6,K112,FALSE) * _xlfn.POISSON.DIST(5,L112,FALSE)</f>
        <v>1.4193671544914925E-6</v>
      </c>
      <c r="BD112" s="5">
        <f t="shared" ref="BD112:BD175" si="325">_xlfn.POISSON.DIST(0,K112,FALSE) * _xlfn.POISSON.DIST(6,L112,FALSE)</f>
        <v>2.2592330540290492E-6</v>
      </c>
      <c r="BE112" s="5">
        <f t="shared" ref="BE112:BE175" si="326">_xlfn.POISSON.DIST(1,K112,FALSE) * _xlfn.POISSON.DIST(6,L112,FALSE)</f>
        <v>4.1460440903961432E-6</v>
      </c>
      <c r="BF112" s="5">
        <f t="shared" ref="BF112:BF175" si="327">_xlfn.POISSON.DIST(2,K112,FALSE) * _xlfn.POISSON.DIST(6,L112,FALSE)</f>
        <v>3.8043179230343705E-6</v>
      </c>
      <c r="BG112" s="5">
        <f t="shared" ref="BG112:BG175" si="328">_xlfn.POISSON.DIST(3,K112,FALSE) * _xlfn.POISSON.DIST(6,L112,FALSE)</f>
        <v>2.3271717238520257E-6</v>
      </c>
      <c r="BH112" s="5">
        <f t="shared" ref="BH112:BH175" si="329">_xlfn.POISSON.DIST(4,K112,FALSE) * _xlfn.POISSON.DIST(6,L112,FALSE)</f>
        <v>1.0676805294397085E-6</v>
      </c>
      <c r="BI112" s="5">
        <f t="shared" ref="BI112:BI175" si="330">_xlfn.POISSON.DIST(5,K112,FALSE) * _xlfn.POISSON.DIST(6,L112,FALSE)</f>
        <v>3.9187197103195387E-7</v>
      </c>
      <c r="BJ112" s="8">
        <f t="shared" ref="BJ112:BJ175" si="331">SUM(N112,Q112,T112,W112,X112,Y112,AD112,AE112,AF112,AG112,AM112,AN112,AO112,AP112,AQ112,AX112,AY112,AZ112,BA112,BB112,BC112)</f>
        <v>0.69376165708343995</v>
      </c>
      <c r="BK112" s="8">
        <f t="shared" ref="BK112:BK175" si="332">SUM(M112,P112,S112,V112,AC112,AL112,AY112)</f>
        <v>0.21119896584705833</v>
      </c>
      <c r="BL112" s="8">
        <f t="shared" ref="BL112:BL175" si="333">SUM(O112,R112,U112,AA112,AB112,AH112,AI112,AJ112,AK112,AR112,AS112,AT112,AU112,AV112,BD112,BE112,BF112,BG112,BH112,BI112)</f>
        <v>9.2682926894886317E-2</v>
      </c>
      <c r="BM112" s="8">
        <f t="shared" ref="BM112:BM175" si="334">SUM(S112:BI112)</f>
        <v>0.41216386528332938</v>
      </c>
      <c r="BN112" s="8">
        <f t="shared" ref="BN112:BN175" si="335">SUM(M112:R112)</f>
        <v>0.58497961636411377</v>
      </c>
    </row>
    <row r="113" spans="1:66" x14ac:dyDescent="0.25">
      <c r="A113" t="s">
        <v>340</v>
      </c>
      <c r="B113" t="s">
        <v>428</v>
      </c>
      <c r="C113" t="s">
        <v>431</v>
      </c>
      <c r="D113" s="11">
        <v>44319</v>
      </c>
      <c r="E113">
        <f>VLOOKUP(A113,home!$A$2:$E$405,3,FALSE)</f>
        <v>1.3592592592592601</v>
      </c>
      <c r="F113">
        <f>VLOOKUP(B113,home!$B$2:$E$405,3,FALSE)</f>
        <v>1.1299999999999999</v>
      </c>
      <c r="G113">
        <f>VLOOKUP(C113,away!$B$2:$E$405,4,FALSE)</f>
        <v>0.84</v>
      </c>
      <c r="H113">
        <f>VLOOKUP(A113,away!$A$2:$E$405,3,FALSE)</f>
        <v>1.118518519</v>
      </c>
      <c r="I113">
        <f>VLOOKUP(C113,away!$B$2:$E$405,3,FALSE)</f>
        <v>1</v>
      </c>
      <c r="J113">
        <f>VLOOKUP(B113,home!$B$2:$E$405,4,FALSE)</f>
        <v>1.03</v>
      </c>
      <c r="K113" s="3">
        <f t="shared" si="280"/>
        <v>1.2902088888888894</v>
      </c>
      <c r="L113" s="3">
        <f t="shared" si="281"/>
        <v>1.15207407457</v>
      </c>
      <c r="M113" s="5">
        <f t="shared" si="282"/>
        <v>8.6962093388083805E-2</v>
      </c>
      <c r="N113" s="5">
        <f t="shared" si="283"/>
        <v>0.11219926588569143</v>
      </c>
      <c r="O113" s="5">
        <f t="shared" si="284"/>
        <v>0.10018677326274657</v>
      </c>
      <c r="P113" s="5">
        <f t="shared" si="285"/>
        <v>0.12926186541269133</v>
      </c>
      <c r="Q113" s="5">
        <f t="shared" si="286"/>
        <v>7.238024508626352E-2</v>
      </c>
      <c r="R113" s="5">
        <f t="shared" si="287"/>
        <v>5.7711292045416591E-2</v>
      </c>
      <c r="S113" s="5">
        <f t="shared" si="288"/>
        <v>4.8034233074989073E-2</v>
      </c>
      <c r="T113" s="5">
        <f t="shared" si="289"/>
        <v>8.338740387490684E-2</v>
      </c>
      <c r="U113" s="5">
        <f t="shared" si="290"/>
        <v>7.4459621986259134E-2</v>
      </c>
      <c r="V113" s="5">
        <f t="shared" si="291"/>
        <v>7.9332069730816031E-3</v>
      </c>
      <c r="W113" s="5">
        <f t="shared" si="292"/>
        <v>3.1128545196751185E-2</v>
      </c>
      <c r="X113" s="5">
        <f t="shared" si="293"/>
        <v>3.5862389900257544E-2</v>
      </c>
      <c r="Y113" s="5">
        <f t="shared" si="294"/>
        <v>2.0658064828103864E-2</v>
      </c>
      <c r="Z113" s="5">
        <f t="shared" si="295"/>
        <v>2.2162561125154093E-2</v>
      </c>
      <c r="AA113" s="5">
        <f t="shared" si="296"/>
        <v>2.8594333364217153E-2</v>
      </c>
      <c r="AB113" s="5">
        <f t="shared" si="297"/>
        <v>1.844633153918256E-2</v>
      </c>
      <c r="AC113" s="5">
        <f t="shared" si="298"/>
        <v>7.3700296595695803E-4</v>
      </c>
      <c r="AD113" s="5">
        <f t="shared" si="299"/>
        <v>1.0040581427756982E-2</v>
      </c>
      <c r="AE113" s="5">
        <f t="shared" si="300"/>
        <v>1.1567493556527855E-2</v>
      </c>
      <c r="AF113" s="5">
        <f t="shared" si="301"/>
        <v>6.6633047171156335E-3</v>
      </c>
      <c r="AG113" s="5">
        <f t="shared" si="302"/>
        <v>2.5588735385163011E-3</v>
      </c>
      <c r="AH113" s="5">
        <f t="shared" si="303"/>
        <v>6.3832280245907464E-3</v>
      </c>
      <c r="AI113" s="5">
        <f t="shared" si="304"/>
        <v>8.2356975371316466E-3</v>
      </c>
      <c r="AJ113" s="5">
        <f t="shared" si="305"/>
        <v>5.3128850843037929E-3</v>
      </c>
      <c r="AK113" s="5">
        <f t="shared" si="306"/>
        <v>2.2849105204713169E-3</v>
      </c>
      <c r="AL113" s="5">
        <f t="shared" si="307"/>
        <v>4.3819726265852161E-5</v>
      </c>
      <c r="AM113" s="5">
        <f t="shared" si="308"/>
        <v>2.5908894815409493E-3</v>
      </c>
      <c r="AN113" s="5">
        <f t="shared" si="309"/>
        <v>2.9848966017594365E-3</v>
      </c>
      <c r="AO113" s="5">
        <f t="shared" si="310"/>
        <v>1.7194109950795704E-3</v>
      </c>
      <c r="AP113" s="5">
        <f t="shared" si="311"/>
        <v>6.6029627698725919E-4</v>
      </c>
      <c r="AQ113" s="5">
        <f t="shared" si="312"/>
        <v>1.9017755556302845E-4</v>
      </c>
      <c r="AR113" s="5">
        <f t="shared" si="313"/>
        <v>1.4707903038399348E-3</v>
      </c>
      <c r="AS113" s="5">
        <f t="shared" si="314"/>
        <v>1.8976267237058742E-3</v>
      </c>
      <c r="AT113" s="5">
        <f t="shared" si="315"/>
        <v>1.22416743335921E-3</v>
      </c>
      <c r="AU113" s="5">
        <f t="shared" si="316"/>
        <v>5.2647723466945002E-4</v>
      </c>
      <c r="AV113" s="5">
        <f t="shared" si="317"/>
        <v>1.6981640199204156E-4</v>
      </c>
      <c r="AW113" s="5">
        <f t="shared" si="318"/>
        <v>1.8092875420123708E-6</v>
      </c>
      <c r="AX113" s="5">
        <f t="shared" si="319"/>
        <v>5.5713143986880944E-4</v>
      </c>
      <c r="AY113" s="5">
        <f t="shared" si="320"/>
        <v>6.4185668800071033E-4</v>
      </c>
      <c r="AZ113" s="5">
        <f t="shared" si="321"/>
        <v>3.6973322491749182E-4</v>
      </c>
      <c r="BA113" s="5">
        <f t="shared" si="322"/>
        <v>1.4198668764486692E-4</v>
      </c>
      <c r="BB113" s="5">
        <f t="shared" si="323"/>
        <v>4.0894795442429967E-5</v>
      </c>
      <c r="BC113" s="5">
        <f t="shared" si="324"/>
        <v>9.422766722813393E-6</v>
      </c>
      <c r="BD113" s="5">
        <f t="shared" si="325"/>
        <v>2.8240989636382015E-4</v>
      </c>
      <c r="BE113" s="5">
        <f t="shared" si="326"/>
        <v>3.6436775859879082E-4</v>
      </c>
      <c r="BF113" s="5">
        <f t="shared" si="327"/>
        <v>2.3505526048434052E-4</v>
      </c>
      <c r="BG113" s="5">
        <f t="shared" si="328"/>
        <v>1.0109012881899648E-4</v>
      </c>
      <c r="BH113" s="5">
        <f t="shared" si="329"/>
        <v>3.2606845695298044E-5</v>
      </c>
      <c r="BI113" s="5">
        <f t="shared" si="330"/>
        <v>8.4139284309403862E-6</v>
      </c>
      <c r="BJ113" s="8">
        <f t="shared" si="331"/>
        <v>0.39635286452541857</v>
      </c>
      <c r="BK113" s="8">
        <f t="shared" si="332"/>
        <v>0.2736140782290693</v>
      </c>
      <c r="BL113" s="8">
        <f t="shared" si="333"/>
        <v>0.30792789528027814</v>
      </c>
      <c r="BM113" s="8">
        <f t="shared" si="334"/>
        <v>0.44071581667856818</v>
      </c>
      <c r="BN113" s="8">
        <f t="shared" si="335"/>
        <v>0.55870153508089326</v>
      </c>
    </row>
    <row r="114" spans="1:66" x14ac:dyDescent="0.25">
      <c r="A114" t="s">
        <v>342</v>
      </c>
      <c r="B114" t="s">
        <v>380</v>
      </c>
      <c r="C114" t="s">
        <v>406</v>
      </c>
      <c r="D114" s="11">
        <v>44319</v>
      </c>
      <c r="E114">
        <f>VLOOKUP(A114,home!$A$2:$E$405,3,FALSE)</f>
        <v>1.1786833855799399</v>
      </c>
      <c r="F114">
        <f>VLOOKUP(B114,home!$B$2:$E$405,3,FALSE)</f>
        <v>1.39</v>
      </c>
      <c r="G114">
        <f>VLOOKUP(C114,away!$B$2:$E$405,4,FALSE)</f>
        <v>0.85</v>
      </c>
      <c r="H114">
        <f>VLOOKUP(A114,away!$A$2:$E$405,3,FALSE)</f>
        <v>0.84639498400000002</v>
      </c>
      <c r="I114">
        <f>VLOOKUP(C114,away!$B$2:$E$405,3,FALSE)</f>
        <v>0.73</v>
      </c>
      <c r="J114">
        <f>VLOOKUP(B114,home!$B$2:$E$405,4,FALSE)</f>
        <v>0.68</v>
      </c>
      <c r="K114" s="3">
        <f t="shared" si="280"/>
        <v>1.3926144200626989</v>
      </c>
      <c r="L114" s="3">
        <f t="shared" si="281"/>
        <v>0.42015047005760003</v>
      </c>
      <c r="M114" s="5">
        <f t="shared" si="282"/>
        <v>0.16320227605722618</v>
      </c>
      <c r="N114" s="5">
        <f t="shared" si="283"/>
        <v>0.2272778430243465</v>
      </c>
      <c r="O114" s="5">
        <f t="shared" si="284"/>
        <v>6.856951299991379E-2</v>
      </c>
      <c r="P114" s="5">
        <f t="shared" si="285"/>
        <v>9.5490892580356632E-2</v>
      </c>
      <c r="Q114" s="5">
        <f t="shared" si="286"/>
        <v>0.15825520077822575</v>
      </c>
      <c r="R114" s="5">
        <f t="shared" si="287"/>
        <v>1.4404756559267247E-2</v>
      </c>
      <c r="S114" s="5">
        <f t="shared" si="288"/>
        <v>1.3968111821240537E-2</v>
      </c>
      <c r="T114" s="5">
        <f t="shared" si="289"/>
        <v>6.6490996996031435E-2</v>
      </c>
      <c r="U114" s="5">
        <f t="shared" si="290"/>
        <v>2.0060271701928315E-2</v>
      </c>
      <c r="V114" s="5">
        <f t="shared" si="291"/>
        <v>9.0809426988137552E-4</v>
      </c>
      <c r="W114" s="5">
        <f t="shared" si="292"/>
        <v>7.3462824884558256E-2</v>
      </c>
      <c r="X114" s="5">
        <f t="shared" si="293"/>
        <v>3.0865440407006312E-2</v>
      </c>
      <c r="Y114" s="5">
        <f t="shared" si="294"/>
        <v>6.4840646477692717E-3</v>
      </c>
      <c r="Z114" s="5">
        <f t="shared" si="295"/>
        <v>2.0173884131471438E-3</v>
      </c>
      <c r="AA114" s="5">
        <f t="shared" si="296"/>
        <v>2.8094441950161182E-3</v>
      </c>
      <c r="AB114" s="5">
        <f t="shared" si="297"/>
        <v>1.9562362491704443E-3</v>
      </c>
      <c r="AC114" s="5">
        <f t="shared" si="298"/>
        <v>3.3208303858027103E-5</v>
      </c>
      <c r="AD114" s="5">
        <f t="shared" si="299"/>
        <v>2.5576347318194182E-2</v>
      </c>
      <c r="AE114" s="5">
        <f t="shared" si="300"/>
        <v>1.0745914348095725E-2</v>
      </c>
      <c r="AF114" s="5">
        <f t="shared" si="301"/>
        <v>2.2574504822755635E-3</v>
      </c>
      <c r="AG114" s="5">
        <f t="shared" si="302"/>
        <v>3.1615629375327805E-4</v>
      </c>
      <c r="AH114" s="5">
        <f t="shared" si="303"/>
        <v>2.1190167251813205E-4</v>
      </c>
      <c r="AI114" s="5">
        <f t="shared" si="304"/>
        <v>2.950973247841544E-4</v>
      </c>
      <c r="AJ114" s="5">
        <f t="shared" si="305"/>
        <v>2.0547839490816957E-4</v>
      </c>
      <c r="AK114" s="5">
        <f t="shared" si="306"/>
        <v>9.5384058586818238E-5</v>
      </c>
      <c r="AL114" s="5">
        <f t="shared" si="307"/>
        <v>7.7721724306609072E-7</v>
      </c>
      <c r="AM114" s="5">
        <f t="shared" si="308"/>
        <v>7.1235980175698294E-3</v>
      </c>
      <c r="AN114" s="5">
        <f t="shared" si="309"/>
        <v>2.992983055583352E-3</v>
      </c>
      <c r="AO114" s="5">
        <f t="shared" si="310"/>
        <v>6.2875161883888865E-4</v>
      </c>
      <c r="AP114" s="5">
        <f t="shared" si="311"/>
        <v>8.8056762734878687E-5</v>
      </c>
      <c r="AQ114" s="5">
        <f t="shared" si="312"/>
        <v>9.2492725637024573E-6</v>
      </c>
      <c r="AR114" s="5">
        <f t="shared" si="313"/>
        <v>1.7806117462896972E-5</v>
      </c>
      <c r="AS114" s="5">
        <f t="shared" si="314"/>
        <v>2.4797055944160562E-5</v>
      </c>
      <c r="AT114" s="5">
        <f t="shared" si="315"/>
        <v>1.7266368841469737E-5</v>
      </c>
      <c r="AU114" s="5">
        <f t="shared" si="316"/>
        <v>8.0151314102506743E-6</v>
      </c>
      <c r="AV114" s="5">
        <f t="shared" si="317"/>
        <v>2.7904968951531419E-6</v>
      </c>
      <c r="AW114" s="5">
        <f t="shared" si="318"/>
        <v>1.2632103284856049E-8</v>
      </c>
      <c r="AX114" s="5">
        <f t="shared" si="319"/>
        <v>1.6534042203329663E-3</v>
      </c>
      <c r="AY114" s="5">
        <f t="shared" si="320"/>
        <v>6.9467856036811563E-4</v>
      </c>
      <c r="AZ114" s="5">
        <f t="shared" si="321"/>
        <v>1.4593476183880031E-4</v>
      </c>
      <c r="BA114" s="5">
        <f t="shared" si="322"/>
        <v>2.0438186261438625E-5</v>
      </c>
      <c r="BB114" s="5">
        <f t="shared" si="323"/>
        <v>2.1467783912170552E-6</v>
      </c>
      <c r="BC114" s="5">
        <f t="shared" si="324"/>
        <v>1.8039399003586892E-7</v>
      </c>
      <c r="BD114" s="5">
        <f t="shared" si="325"/>
        <v>1.2468747703228331E-6</v>
      </c>
      <c r="BE114" s="5">
        <f t="shared" si="326"/>
        <v>1.736415785163943E-6</v>
      </c>
      <c r="BF114" s="5">
        <f t="shared" si="327"/>
        <v>1.2090788308219005E-6</v>
      </c>
      <c r="BG114" s="5">
        <f t="shared" si="328"/>
        <v>5.612602049317088E-7</v>
      </c>
      <c r="BH114" s="5">
        <f t="shared" si="329"/>
        <v>1.9540476369881087E-7</v>
      </c>
      <c r="BI114" s="5">
        <f t="shared" si="330"/>
        <v>5.4424698335181627E-8</v>
      </c>
      <c r="BJ114" s="8">
        <f t="shared" si="331"/>
        <v>0.61509166080872946</v>
      </c>
      <c r="BK114" s="8">
        <f t="shared" si="332"/>
        <v>0.27429803881017384</v>
      </c>
      <c r="BL114" s="8">
        <f t="shared" si="333"/>
        <v>0.1086837617857004</v>
      </c>
      <c r="BM114" s="8">
        <f t="shared" si="334"/>
        <v>0.27219570189014997</v>
      </c>
      <c r="BN114" s="8">
        <f t="shared" si="335"/>
        <v>0.72720048199933596</v>
      </c>
    </row>
    <row r="115" spans="1:66" x14ac:dyDescent="0.25">
      <c r="A115" t="s">
        <v>10</v>
      </c>
      <c r="B115" t="s">
        <v>11</v>
      </c>
      <c r="C115" t="s">
        <v>247</v>
      </c>
      <c r="D115" s="11">
        <v>44350</v>
      </c>
      <c r="E115">
        <f>VLOOKUP(A115,home!$A$2:$E$405,3,FALSE)</f>
        <v>1.4962962962963</v>
      </c>
      <c r="F115">
        <f>VLOOKUP(B115,home!$B$2:$E$405,3,FALSE)</f>
        <v>0.98</v>
      </c>
      <c r="G115">
        <f>VLOOKUP(C115,away!$B$2:$E$405,4,FALSE)</f>
        <v>1.38</v>
      </c>
      <c r="H115">
        <f>VLOOKUP(A115,away!$A$2:$E$405,3,FALSE)</f>
        <v>1.388888889</v>
      </c>
      <c r="I115">
        <f>VLOOKUP(C115,away!$B$2:$E$405,3,FALSE)</f>
        <v>1.25</v>
      </c>
      <c r="J115">
        <f>VLOOKUP(B115,home!$B$2:$E$405,4,FALSE)</f>
        <v>1.25</v>
      </c>
      <c r="K115" s="3">
        <f t="shared" si="280"/>
        <v>2.023591111111116</v>
      </c>
      <c r="L115" s="3">
        <f t="shared" si="281"/>
        <v>2.1701388890625002</v>
      </c>
      <c r="M115" s="5">
        <f t="shared" si="282"/>
        <v>1.5089894461343106E-2</v>
      </c>
      <c r="N115" s="5">
        <f t="shared" si="283"/>
        <v>3.0535776299578765E-2</v>
      </c>
      <c r="O115" s="5">
        <f t="shared" si="284"/>
        <v>3.2747166802409501E-2</v>
      </c>
      <c r="P115" s="5">
        <f t="shared" si="285"/>
        <v>6.6266875655428895E-2</v>
      </c>
      <c r="Q115" s="5">
        <f t="shared" si="286"/>
        <v>3.0895962745352546E-2</v>
      </c>
      <c r="R115" s="5">
        <f t="shared" si="287"/>
        <v>3.5532950092262677E-2</v>
      </c>
      <c r="S115" s="5">
        <f t="shared" si="288"/>
        <v>7.2752311495312139E-2</v>
      </c>
      <c r="T115" s="5">
        <f t="shared" si="289"/>
        <v>6.7048530268715767E-2</v>
      </c>
      <c r="U115" s="5">
        <f t="shared" si="290"/>
        <v>7.1904161958257648E-2</v>
      </c>
      <c r="V115" s="5">
        <f t="shared" si="291"/>
        <v>3.549887414797416E-2</v>
      </c>
      <c r="W115" s="5">
        <f t="shared" si="292"/>
        <v>2.0840265193571874E-2</v>
      </c>
      <c r="X115" s="5">
        <f t="shared" si="293"/>
        <v>4.5226269954945962E-2</v>
      </c>
      <c r="Y115" s="5">
        <f t="shared" si="294"/>
        <v>4.9073643618233583E-2</v>
      </c>
      <c r="Z115" s="5">
        <f t="shared" si="295"/>
        <v>2.5703812279445393E-2</v>
      </c>
      <c r="AA115" s="5">
        <f t="shared" si="296"/>
        <v>5.2014006050354444E-2</v>
      </c>
      <c r="AB115" s="5">
        <f t="shared" si="297"/>
        <v>5.2627540148388545E-2</v>
      </c>
      <c r="AC115" s="5">
        <f t="shared" si="298"/>
        <v>9.743273408479752E-3</v>
      </c>
      <c r="AD115" s="5">
        <f t="shared" si="299"/>
        <v>1.0543043849727604E-2</v>
      </c>
      <c r="AE115" s="5">
        <f t="shared" si="300"/>
        <v>2.287986946738509E-2</v>
      </c>
      <c r="AF115" s="5">
        <f t="shared" si="301"/>
        <v>2.4826247253923052E-2</v>
      </c>
      <c r="AG115" s="5">
        <f t="shared" si="302"/>
        <v>1.7958801545073171E-2</v>
      </c>
      <c r="AH115" s="5">
        <f t="shared" si="303"/>
        <v>1.3945210656196673E-2</v>
      </c>
      <c r="AI115" s="5">
        <f t="shared" si="304"/>
        <v>2.8219404326451595E-2</v>
      </c>
      <c r="AJ115" s="5">
        <f t="shared" si="305"/>
        <v>2.8552267877929017E-2</v>
      </c>
      <c r="AK115" s="5">
        <f t="shared" si="306"/>
        <v>1.9259371826613542E-2</v>
      </c>
      <c r="AL115" s="5">
        <f t="shared" si="307"/>
        <v>1.7114931826477634E-3</v>
      </c>
      <c r="AM115" s="5">
        <f t="shared" si="308"/>
        <v>4.2669619636726995E-3</v>
      </c>
      <c r="AN115" s="5">
        <f t="shared" si="309"/>
        <v>9.2599000955166169E-3</v>
      </c>
      <c r="AO115" s="5">
        <f t="shared" si="310"/>
        <v>1.0047634653057086E-2</v>
      </c>
      <c r="AP115" s="5">
        <f t="shared" si="311"/>
        <v>7.2682542345637279E-3</v>
      </c>
      <c r="AQ115" s="5">
        <f t="shared" si="312"/>
        <v>3.9432802925049859E-3</v>
      </c>
      <c r="AR115" s="5">
        <f t="shared" si="313"/>
        <v>6.0526087922362342E-3</v>
      </c>
      <c r="AS115" s="5">
        <f t="shared" si="314"/>
        <v>1.224800535100223E-2</v>
      </c>
      <c r="AT115" s="5">
        <f t="shared" si="315"/>
        <v>1.2392477378564751E-2</v>
      </c>
      <c r="AU115" s="5">
        <f t="shared" si="316"/>
        <v>8.3591023559697417E-3</v>
      </c>
      <c r="AV115" s="5">
        <f t="shared" si="317"/>
        <v>4.2288513061020877E-3</v>
      </c>
      <c r="AW115" s="5">
        <f t="shared" si="318"/>
        <v>2.0877715033096818E-4</v>
      </c>
      <c r="AX115" s="5">
        <f t="shared" si="319"/>
        <v>1.4390977168562194E-3</v>
      </c>
      <c r="AY115" s="5">
        <f t="shared" si="320"/>
        <v>3.1230419205107371E-3</v>
      </c>
      <c r="AZ115" s="5">
        <f t="shared" si="321"/>
        <v>3.3887173619363939E-3</v>
      </c>
      <c r="BA115" s="5">
        <f t="shared" si="322"/>
        <v>2.4513291103931507E-3</v>
      </c>
      <c r="BB115" s="5">
        <f t="shared" si="323"/>
        <v>1.32993115808879E-3</v>
      </c>
      <c r="BC115" s="5">
        <f t="shared" si="324"/>
        <v>5.7722706518888189E-4</v>
      </c>
      <c r="BD115" s="5">
        <f t="shared" si="325"/>
        <v>2.1891669533855795E-3</v>
      </c>
      <c r="BE115" s="5">
        <f t="shared" si="326"/>
        <v>4.429978787609261E-3</v>
      </c>
      <c r="BF115" s="5">
        <f t="shared" si="327"/>
        <v>4.4822328485084511E-3</v>
      </c>
      <c r="BG115" s="5">
        <f t="shared" si="328"/>
        <v>3.0234021833906539E-3</v>
      </c>
      <c r="BH115" s="5">
        <f t="shared" si="329"/>
        <v>1.5295324459058165E-3</v>
      </c>
      <c r="BI115" s="5">
        <f t="shared" si="330"/>
        <v>6.1902965233821068E-4</v>
      </c>
      <c r="BJ115" s="8">
        <f t="shared" si="331"/>
        <v>0.3669237857687967</v>
      </c>
      <c r="BK115" s="8">
        <f t="shared" si="332"/>
        <v>0.20418576427169655</v>
      </c>
      <c r="BL115" s="8">
        <f t="shared" si="333"/>
        <v>0.39435646779387667</v>
      </c>
      <c r="BM115" s="8">
        <f t="shared" si="334"/>
        <v>0.7771869392872599</v>
      </c>
      <c r="BN115" s="8">
        <f t="shared" si="335"/>
        <v>0.21106862605637552</v>
      </c>
    </row>
    <row r="116" spans="1:66" x14ac:dyDescent="0.25">
      <c r="A116" t="s">
        <v>10</v>
      </c>
      <c r="B116" t="s">
        <v>47</v>
      </c>
      <c r="C116" t="s">
        <v>244</v>
      </c>
      <c r="D116" s="11">
        <v>44350</v>
      </c>
      <c r="E116">
        <f>VLOOKUP(A116,home!$A$2:$E$405,3,FALSE)</f>
        <v>1.4962962962963</v>
      </c>
      <c r="F116">
        <f>VLOOKUP(B116,home!$B$2:$E$405,3,FALSE)</f>
        <v>0.71</v>
      </c>
      <c r="G116">
        <f>VLOOKUP(C116,away!$B$2:$E$405,4,FALSE)</f>
        <v>1.34</v>
      </c>
      <c r="H116">
        <f>VLOOKUP(A116,away!$A$2:$E$405,3,FALSE)</f>
        <v>1.388888889</v>
      </c>
      <c r="I116">
        <f>VLOOKUP(C116,away!$B$2:$E$405,3,FALSE)</f>
        <v>1.1100000000000001</v>
      </c>
      <c r="J116">
        <f>VLOOKUP(B116,home!$B$2:$E$405,4,FALSE)</f>
        <v>1.54</v>
      </c>
      <c r="K116" s="3">
        <f t="shared" si="280"/>
        <v>1.4235762962962997</v>
      </c>
      <c r="L116" s="3">
        <f t="shared" si="281"/>
        <v>2.3741666668566004</v>
      </c>
      <c r="M116" s="5">
        <f t="shared" si="282"/>
        <v>2.2421320536200915E-2</v>
      </c>
      <c r="N116" s="5">
        <f t="shared" si="283"/>
        <v>3.1918460446997067E-2</v>
      </c>
      <c r="O116" s="5">
        <f t="shared" si="284"/>
        <v>5.3231951843955565E-2</v>
      </c>
      <c r="P116" s="5">
        <f t="shared" si="285"/>
        <v>7.5779744850641248E-2</v>
      </c>
      <c r="Q116" s="5">
        <f t="shared" si="286"/>
        <v>2.2719181853308009E-2</v>
      </c>
      <c r="R116" s="5">
        <f t="shared" si="287"/>
        <v>6.3190762839817533E-2</v>
      </c>
      <c r="S116" s="5">
        <f t="shared" si="288"/>
        <v>6.403023542208941E-2</v>
      </c>
      <c r="T116" s="5">
        <f t="shared" si="289"/>
        <v>5.3939124254377233E-2</v>
      </c>
      <c r="U116" s="5">
        <f t="shared" si="290"/>
        <v>8.9956872123645296E-2</v>
      </c>
      <c r="V116" s="5">
        <f t="shared" si="291"/>
        <v>2.4045540320915097E-2</v>
      </c>
      <c r="W116" s="5">
        <f t="shared" si="292"/>
        <v>1.078082958587144E-2</v>
      </c>
      <c r="X116" s="5">
        <f t="shared" si="293"/>
        <v>2.559548624383742E-2</v>
      </c>
      <c r="Y116" s="5">
        <f t="shared" si="294"/>
        <v>3.0383975131052732E-2</v>
      </c>
      <c r="Z116" s="5">
        <f t="shared" si="295"/>
        <v>5.0008467595845166E-2</v>
      </c>
      <c r="AA116" s="5">
        <f t="shared" si="296"/>
        <v>7.1190869083546784E-2</v>
      </c>
      <c r="AB116" s="5">
        <f t="shared" si="297"/>
        <v>5.0672816870035144E-2</v>
      </c>
      <c r="AC116" s="5">
        <f t="shared" si="298"/>
        <v>5.079330930165135E-3</v>
      </c>
      <c r="AD116" s="5">
        <f t="shared" si="299"/>
        <v>3.8368333632141094E-3</v>
      </c>
      <c r="AE116" s="5">
        <f t="shared" si="300"/>
        <v>9.1092818772262416E-3</v>
      </c>
      <c r="AF116" s="5">
        <f t="shared" si="301"/>
        <v>1.0813476695955733E-2</v>
      </c>
      <c r="AG116" s="5">
        <f t="shared" si="302"/>
        <v>8.5576653081229134E-3</v>
      </c>
      <c r="AH116" s="5">
        <f t="shared" si="303"/>
        <v>2.9682109206658504E-2</v>
      </c>
      <c r="AI116" s="5">
        <f t="shared" si="304"/>
        <v>4.2254747090677211E-2</v>
      </c>
      <c r="AJ116" s="5">
        <f t="shared" si="305"/>
        <v>3.0076428182141558E-2</v>
      </c>
      <c r="AK116" s="5">
        <f t="shared" si="306"/>
        <v>1.4272030079118245E-2</v>
      </c>
      <c r="AL116" s="5">
        <f t="shared" si="307"/>
        <v>6.8668640864112684E-4</v>
      </c>
      <c r="AM116" s="5">
        <f t="shared" si="308"/>
        <v>1.0924050057420824E-3</v>
      </c>
      <c r="AN116" s="5">
        <f t="shared" si="309"/>
        <v>2.5935515513401449E-3</v>
      </c>
      <c r="AO116" s="5">
        <f t="shared" si="310"/>
        <v>3.0787618209829988E-3</v>
      </c>
      <c r="AP116" s="5">
        <f t="shared" si="311"/>
        <v>2.4364978968561875E-3</v>
      </c>
      <c r="AQ116" s="5">
        <f t="shared" si="312"/>
        <v>1.4461630226455429E-3</v>
      </c>
      <c r="AR116" s="5">
        <f t="shared" si="313"/>
        <v>1.4094054856089205E-2</v>
      </c>
      <c r="AS116" s="5">
        <f t="shared" si="314"/>
        <v>2.0063962411828347E-2</v>
      </c>
      <c r="AT116" s="5">
        <f t="shared" si="315"/>
        <v>1.4281290649629387E-2</v>
      </c>
      <c r="AU116" s="5">
        <f t="shared" si="316"/>
        <v>6.7768356164434607E-3</v>
      </c>
      <c r="AV116" s="5">
        <f t="shared" si="317"/>
        <v>2.4118356368663585E-3</v>
      </c>
      <c r="AW116" s="5">
        <f t="shared" si="318"/>
        <v>6.4468549966897076E-5</v>
      </c>
      <c r="AX116" s="5">
        <f t="shared" si="319"/>
        <v>2.5918697868830879E-4</v>
      </c>
      <c r="AY116" s="5">
        <f t="shared" si="320"/>
        <v>6.1535308528505464E-4</v>
      </c>
      <c r="AZ116" s="5">
        <f t="shared" si="321"/>
        <v>7.3047539171557194E-4</v>
      </c>
      <c r="BA116" s="5">
        <f t="shared" si="322"/>
        <v>5.7809010865670957E-4</v>
      </c>
      <c r="BB116" s="5">
        <f t="shared" si="323"/>
        <v>3.4312056660306751E-4</v>
      </c>
      <c r="BC116" s="5">
        <f t="shared" si="324"/>
        <v>1.6292508238839056E-4</v>
      </c>
      <c r="BD116" s="5">
        <f t="shared" si="325"/>
        <v>5.5769392066959012E-3</v>
      </c>
      <c r="BE116" s="5">
        <f t="shared" si="326"/>
        <v>7.9391984605377761E-3</v>
      </c>
      <c r="BF116" s="5">
        <f t="shared" si="327"/>
        <v>5.6510273700068258E-3</v>
      </c>
      <c r="BG116" s="5">
        <f t="shared" si="328"/>
        <v>2.6815562045544457E-3</v>
      </c>
      <c r="BH116" s="5">
        <f t="shared" si="329"/>
        <v>9.5434996249749529E-4</v>
      </c>
      <c r="BI116" s="5">
        <f t="shared" si="330"/>
        <v>2.7171799699653908E-4</v>
      </c>
      <c r="BJ116" s="8">
        <f t="shared" si="331"/>
        <v>0.22099084527086693</v>
      </c>
      <c r="BK116" s="8">
        <f t="shared" si="332"/>
        <v>0.19265821155393797</v>
      </c>
      <c r="BL116" s="8">
        <f t="shared" si="333"/>
        <v>0.52523135569174162</v>
      </c>
      <c r="BM116" s="8">
        <f t="shared" si="334"/>
        <v>0.71907657320615304</v>
      </c>
      <c r="BN116" s="8">
        <f t="shared" si="335"/>
        <v>0.26926142237092032</v>
      </c>
    </row>
    <row r="117" spans="1:66" x14ac:dyDescent="0.25">
      <c r="A117" t="s">
        <v>10</v>
      </c>
      <c r="B117" t="s">
        <v>241</v>
      </c>
      <c r="C117" t="s">
        <v>44</v>
      </c>
      <c r="D117" s="11">
        <v>44350</v>
      </c>
      <c r="E117">
        <f>VLOOKUP(A117,home!$A$2:$E$405,3,FALSE)</f>
        <v>1.4962962962963</v>
      </c>
      <c r="F117">
        <f>VLOOKUP(B117,home!$B$2:$E$405,3,FALSE)</f>
        <v>1.1599999999999999</v>
      </c>
      <c r="G117">
        <f>VLOOKUP(C117,away!$B$2:$E$405,4,FALSE)</f>
        <v>0.76</v>
      </c>
      <c r="H117">
        <f>VLOOKUP(A117,away!$A$2:$E$405,3,FALSE)</f>
        <v>1.388888889</v>
      </c>
      <c r="I117">
        <f>VLOOKUP(C117,away!$B$2:$E$405,3,FALSE)</f>
        <v>0.71</v>
      </c>
      <c r="J117">
        <f>VLOOKUP(B117,home!$B$2:$E$405,4,FALSE)</f>
        <v>0.91</v>
      </c>
      <c r="K117" s="3">
        <f t="shared" si="280"/>
        <v>1.3191348148148181</v>
      </c>
      <c r="L117" s="3">
        <f t="shared" si="281"/>
        <v>0.89736111118289996</v>
      </c>
      <c r="M117" s="5">
        <f t="shared" si="282"/>
        <v>0.10899035073945219</v>
      </c>
      <c r="N117" s="5">
        <f t="shared" si="283"/>
        <v>0.14377296613928933</v>
      </c>
      <c r="O117" s="5">
        <f t="shared" si="284"/>
        <v>9.7803702247768812E-2</v>
      </c>
      <c r="P117" s="5">
        <f t="shared" si="285"/>
        <v>0.1290162686528141</v>
      </c>
      <c r="Q117" s="5">
        <f t="shared" si="286"/>
        <v>9.4827962531764287E-2</v>
      </c>
      <c r="R117" s="5">
        <f t="shared" si="287"/>
        <v>4.3882619463429653E-2</v>
      </c>
      <c r="S117" s="5">
        <f t="shared" si="288"/>
        <v>3.81804385988408E-2</v>
      </c>
      <c r="T117" s="5">
        <f t="shared" si="289"/>
        <v>8.5094925828714391E-2</v>
      </c>
      <c r="U117" s="5">
        <f t="shared" si="290"/>
        <v>5.7887091099480405E-2</v>
      </c>
      <c r="V117" s="5">
        <f t="shared" si="291"/>
        <v>5.0217470222824979E-3</v>
      </c>
      <c r="W117" s="5">
        <f t="shared" si="292"/>
        <v>4.1696955597868478E-2</v>
      </c>
      <c r="X117" s="5">
        <f t="shared" si="293"/>
        <v>3.7417226408247295E-2</v>
      </c>
      <c r="Y117" s="5">
        <f t="shared" si="294"/>
        <v>1.678838193354347E-2</v>
      </c>
      <c r="Z117" s="5">
        <f t="shared" si="295"/>
        <v>1.3126185387773198E-2</v>
      </c>
      <c r="AA117" s="5">
        <f t="shared" si="296"/>
        <v>1.7315208130725165E-2</v>
      </c>
      <c r="AB117" s="5">
        <f t="shared" si="297"/>
        <v>1.1420546935502089E-2</v>
      </c>
      <c r="AC117" s="5">
        <f t="shared" si="298"/>
        <v>3.7152776515170569E-4</v>
      </c>
      <c r="AD117" s="5">
        <f t="shared" si="299"/>
        <v>1.3750976450233975E-2</v>
      </c>
      <c r="AE117" s="5">
        <f t="shared" si="300"/>
        <v>1.2339591507231847E-2</v>
      </c>
      <c r="AF117" s="5">
        <f t="shared" si="301"/>
        <v>5.5365347732363223E-3</v>
      </c>
      <c r="AG117" s="5">
        <f t="shared" si="302"/>
        <v>1.6560903320713707E-3</v>
      </c>
      <c r="AH117" s="5">
        <f t="shared" si="303"/>
        <v>2.9447320762912249E-3</v>
      </c>
      <c r="AI117" s="5">
        <f t="shared" si="304"/>
        <v>3.8844986021376792E-3</v>
      </c>
      <c r="AJ117" s="5">
        <f t="shared" si="305"/>
        <v>2.562088672089654E-3</v>
      </c>
      <c r="AK117" s="5">
        <f t="shared" si="306"/>
        <v>1.1265801219987103E-3</v>
      </c>
      <c r="AL117" s="5">
        <f t="shared" si="307"/>
        <v>1.7591695277824753E-5</v>
      </c>
      <c r="AM117" s="5">
        <f t="shared" si="308"/>
        <v>3.6278783546404634E-3</v>
      </c>
      <c r="AN117" s="5">
        <f t="shared" si="309"/>
        <v>3.2555169515565566E-3</v>
      </c>
      <c r="AO117" s="5">
        <f t="shared" si="310"/>
        <v>1.4606871545617794E-3</v>
      </c>
      <c r="AP117" s="5">
        <f t="shared" si="311"/>
        <v>4.3692128270271557E-4</v>
      </c>
      <c r="AQ117" s="5">
        <f t="shared" si="312"/>
        <v>9.8019041936391694E-5</v>
      </c>
      <c r="AR117" s="5">
        <f t="shared" si="313"/>
        <v>5.2849760962332454E-4</v>
      </c>
      <c r="AS117" s="5">
        <f t="shared" si="314"/>
        <v>6.9715959640053815E-4</v>
      </c>
      <c r="AT117" s="5">
        <f t="shared" si="315"/>
        <v>4.598237475470987E-4</v>
      </c>
      <c r="AU117" s="5">
        <f t="shared" si="316"/>
        <v>2.0218983802266599E-4</v>
      </c>
      <c r="AV117" s="5">
        <f t="shared" si="317"/>
        <v>6.6678913634366852E-5</v>
      </c>
      <c r="AW117" s="5">
        <f t="shared" si="318"/>
        <v>5.7844439862589451E-7</v>
      </c>
      <c r="AX117" s="5">
        <f t="shared" si="319"/>
        <v>7.976101069198891E-4</v>
      </c>
      <c r="AY117" s="5">
        <f t="shared" si="320"/>
        <v>7.1574429183634332E-4</v>
      </c>
      <c r="AZ117" s="5">
        <f t="shared" si="321"/>
        <v>3.2114054652253939E-4</v>
      </c>
      <c r="BA117" s="5">
        <f t="shared" si="322"/>
        <v>9.6059679224449928E-5</v>
      </c>
      <c r="BB117" s="5">
        <f t="shared" si="323"/>
        <v>2.1550055122181327E-5</v>
      </c>
      <c r="BC117" s="5">
        <f t="shared" si="324"/>
        <v>3.8676362820986778E-6</v>
      </c>
      <c r="BD117" s="5">
        <f t="shared" si="325"/>
        <v>7.9042200371515447E-5</v>
      </c>
      <c r="BE117" s="5">
        <f t="shared" si="326"/>
        <v>1.0426731834963476E-4</v>
      </c>
      <c r="BF117" s="5">
        <f t="shared" si="327"/>
        <v>6.877132484119158E-5</v>
      </c>
      <c r="BG117" s="5">
        <f t="shared" si="328"/>
        <v>3.0239549619651667E-5</v>
      </c>
      <c r="BH117" s="5">
        <f t="shared" si="329"/>
        <v>9.9725106719006697E-6</v>
      </c>
      <c r="BI117" s="5">
        <f t="shared" si="330"/>
        <v>2.631017203683297E-6</v>
      </c>
      <c r="BJ117" s="8">
        <f t="shared" si="331"/>
        <v>0.46371660660350617</v>
      </c>
      <c r="BK117" s="8">
        <f t="shared" si="332"/>
        <v>0.28231366876565545</v>
      </c>
      <c r="BL117" s="8">
        <f t="shared" si="333"/>
        <v>0.24107634097570901</v>
      </c>
      <c r="BM117" s="8">
        <f t="shared" si="334"/>
        <v>0.38122376611068776</v>
      </c>
      <c r="BN117" s="8">
        <f t="shared" si="335"/>
        <v>0.61829386977451839</v>
      </c>
    </row>
    <row r="118" spans="1:66" x14ac:dyDescent="0.25">
      <c r="A118" t="s">
        <v>13</v>
      </c>
      <c r="B118" t="s">
        <v>250</v>
      </c>
      <c r="C118" t="s">
        <v>61</v>
      </c>
      <c r="D118" s="11">
        <v>44350</v>
      </c>
      <c r="E118">
        <f>VLOOKUP(A118,home!$A$2:$E$405,3,FALSE)</f>
        <v>1.6044444444444399</v>
      </c>
      <c r="F118">
        <f>VLOOKUP(B118,home!$B$2:$E$405,3,FALSE)</f>
        <v>1.1399999999999999</v>
      </c>
      <c r="G118">
        <f>VLOOKUP(C118,away!$B$2:$E$405,4,FALSE)</f>
        <v>0.96</v>
      </c>
      <c r="H118">
        <f>VLOOKUP(A118,away!$A$2:$E$405,3,FALSE)</f>
        <v>1.4044444439999999</v>
      </c>
      <c r="I118">
        <f>VLOOKUP(C118,away!$B$2:$E$405,3,FALSE)</f>
        <v>1.25</v>
      </c>
      <c r="J118">
        <f>VLOOKUP(B118,home!$B$2:$E$405,4,FALSE)</f>
        <v>0.77</v>
      </c>
      <c r="K118" s="3">
        <f t="shared" si="280"/>
        <v>1.7559039999999948</v>
      </c>
      <c r="L118" s="3">
        <f t="shared" si="281"/>
        <v>1.3517777773499999</v>
      </c>
      <c r="M118" s="5">
        <f t="shared" si="282"/>
        <v>4.4704470224071584E-2</v>
      </c>
      <c r="N118" s="5">
        <f t="shared" si="283"/>
        <v>7.8496758084327961E-2</v>
      </c>
      <c r="O118" s="5">
        <f t="shared" si="284"/>
        <v>6.0430509397104731E-2</v>
      </c>
      <c r="P118" s="5">
        <f t="shared" si="285"/>
        <v>0.10611017317241347</v>
      </c>
      <c r="Q118" s="5">
        <f t="shared" si="286"/>
        <v>6.8916385753651707E-2</v>
      </c>
      <c r="R118" s="5">
        <f t="shared" si="287"/>
        <v>4.0844309838473265E-2</v>
      </c>
      <c r="S118" s="5">
        <f t="shared" si="288"/>
        <v>6.2965564708878138E-2</v>
      </c>
      <c r="T118" s="5">
        <f t="shared" si="289"/>
        <v>9.3159638757066496E-2</v>
      </c>
      <c r="U118" s="5">
        <f t="shared" si="290"/>
        <v>7.1718687022614344E-2</v>
      </c>
      <c r="V118" s="5">
        <f t="shared" si="291"/>
        <v>1.6606062340992711E-2</v>
      </c>
      <c r="W118" s="5">
        <f t="shared" si="292"/>
        <v>4.0336852470126562E-2</v>
      </c>
      <c r="X118" s="5">
        <f t="shared" si="293"/>
        <v>5.4526460777362527E-2</v>
      </c>
      <c r="Y118" s="5">
        <f t="shared" si="294"/>
        <v>3.6853828978192539E-2</v>
      </c>
      <c r="Z118" s="5">
        <f t="shared" si="295"/>
        <v>1.8404143456948709E-2</v>
      </c>
      <c r="AA118" s="5">
        <f t="shared" si="296"/>
        <v>3.2315909112629965E-2</v>
      </c>
      <c r="AB118" s="5">
        <f t="shared" si="297"/>
        <v>2.8371817037251626E-2</v>
      </c>
      <c r="AC118" s="5">
        <f t="shared" si="298"/>
        <v>2.463501051855976E-3</v>
      </c>
      <c r="AD118" s="5">
        <f t="shared" si="299"/>
        <v>1.770691014992623E-2</v>
      </c>
      <c r="AE118" s="5">
        <f t="shared" si="300"/>
        <v>2.3935807646203431E-2</v>
      </c>
      <c r="AF118" s="5">
        <f t="shared" si="301"/>
        <v>1.6177946429531007E-2</v>
      </c>
      <c r="AG118" s="5">
        <f t="shared" si="302"/>
        <v>7.2896628221995972E-3</v>
      </c>
      <c r="AH118" s="5">
        <f t="shared" si="303"/>
        <v>6.2195780340661708E-3</v>
      </c>
      <c r="AI118" s="5">
        <f t="shared" si="304"/>
        <v>1.0920981948328893E-2</v>
      </c>
      <c r="AJ118" s="5">
        <f t="shared" si="305"/>
        <v>9.5880979434992217E-3</v>
      </c>
      <c r="AK118" s="5">
        <f t="shared" si="306"/>
        <v>5.6119265104606682E-3</v>
      </c>
      <c r="AL118" s="5">
        <f t="shared" si="307"/>
        <v>2.3389385617378816E-4</v>
      </c>
      <c r="AM118" s="5">
        <f t="shared" si="308"/>
        <v>6.2183268719791934E-3</v>
      </c>
      <c r="AN118" s="5">
        <f t="shared" si="309"/>
        <v>8.4057960778398111E-3</v>
      </c>
      <c r="AO118" s="5">
        <f t="shared" si="310"/>
        <v>5.6813841694798245E-3</v>
      </c>
      <c r="AP118" s="5">
        <f t="shared" si="311"/>
        <v>2.559989621630304E-3</v>
      </c>
      <c r="AQ118" s="5">
        <f t="shared" si="312"/>
        <v>8.6513427019162031E-4</v>
      </c>
      <c r="AR118" s="5">
        <f t="shared" si="313"/>
        <v>1.6814974741889673E-3</v>
      </c>
      <c r="AS118" s="5">
        <f t="shared" si="314"/>
        <v>2.9525481409182954E-3</v>
      </c>
      <c r="AT118" s="5">
        <f t="shared" si="315"/>
        <v>2.5921955454154921E-3</v>
      </c>
      <c r="AU118" s="5">
        <f t="shared" si="316"/>
        <v>1.5172155089924102E-3</v>
      </c>
      <c r="AV118" s="5">
        <f t="shared" si="317"/>
        <v>6.6602119527545047E-4</v>
      </c>
      <c r="AW118" s="5">
        <f t="shared" si="318"/>
        <v>1.5421349648633668E-5</v>
      </c>
      <c r="AX118" s="5">
        <f t="shared" si="319"/>
        <v>1.8197975046359539E-3</v>
      </c>
      <c r="AY118" s="5">
        <f t="shared" si="320"/>
        <v>2.4599618260438653E-3</v>
      </c>
      <c r="AZ118" s="5">
        <f t="shared" si="321"/>
        <v>1.6626608647877122E-3</v>
      </c>
      <c r="BA118" s="5">
        <f t="shared" si="322"/>
        <v>7.4918266942985404E-4</v>
      </c>
      <c r="BB118" s="5">
        <f t="shared" si="323"/>
        <v>2.5318212092775708E-4</v>
      </c>
      <c r="BC118" s="5">
        <f t="shared" si="324"/>
        <v>6.8449192938496364E-5</v>
      </c>
      <c r="BD118" s="5">
        <f t="shared" si="325"/>
        <v>3.7883515304646721E-4</v>
      </c>
      <c r="BE118" s="5">
        <f t="shared" si="326"/>
        <v>6.6519816057490199E-4</v>
      </c>
      <c r="BF118" s="5">
        <f t="shared" si="327"/>
        <v>5.8401205547305472E-4</v>
      </c>
      <c r="BG118" s="5">
        <f t="shared" si="328"/>
        <v>3.4182303475111854E-4</v>
      </c>
      <c r="BH118" s="5">
        <f t="shared" si="329"/>
        <v>1.500521085029066E-4</v>
      </c>
      <c r="BI118" s="5">
        <f t="shared" si="330"/>
        <v>5.2695419505737375E-5</v>
      </c>
      <c r="BJ118" s="8">
        <f t="shared" si="331"/>
        <v>0.46814411705847253</v>
      </c>
      <c r="BK118" s="8">
        <f t="shared" si="332"/>
        <v>0.23554362718042951</v>
      </c>
      <c r="BL118" s="8">
        <f t="shared" si="333"/>
        <v>0.27760391064107365</v>
      </c>
      <c r="BM118" s="8">
        <f t="shared" si="334"/>
        <v>0.5977486513904865</v>
      </c>
      <c r="BN118" s="8">
        <f t="shared" si="335"/>
        <v>0.39950260647004276</v>
      </c>
    </row>
    <row r="119" spans="1:66" x14ac:dyDescent="0.25">
      <c r="A119" t="s">
        <v>13</v>
      </c>
      <c r="B119" t="s">
        <v>249</v>
      </c>
      <c r="C119" t="s">
        <v>60</v>
      </c>
      <c r="D119" s="11">
        <v>44350</v>
      </c>
      <c r="E119">
        <f>VLOOKUP(A119,home!$A$2:$E$405,3,FALSE)</f>
        <v>1.6044444444444399</v>
      </c>
      <c r="F119">
        <f>VLOOKUP(B119,home!$B$2:$E$405,3,FALSE)</f>
        <v>1.1499999999999999</v>
      </c>
      <c r="G119">
        <f>VLOOKUP(C119,away!$B$2:$E$405,4,FALSE)</f>
        <v>0.56999999999999995</v>
      </c>
      <c r="H119">
        <f>VLOOKUP(A119,away!$A$2:$E$405,3,FALSE)</f>
        <v>1.4044444439999999</v>
      </c>
      <c r="I119">
        <f>VLOOKUP(C119,away!$B$2:$E$405,3,FALSE)</f>
        <v>1.1399999999999999</v>
      </c>
      <c r="J119">
        <f>VLOOKUP(B119,home!$B$2:$E$405,4,FALSE)</f>
        <v>1.1000000000000001</v>
      </c>
      <c r="K119" s="3">
        <f t="shared" si="280"/>
        <v>1.0517133333333302</v>
      </c>
      <c r="L119" s="3">
        <f t="shared" si="281"/>
        <v>1.7611733327759997</v>
      </c>
      <c r="M119" s="5">
        <f t="shared" si="282"/>
        <v>6.0031451279354303E-2</v>
      </c>
      <c r="N119" s="5">
        <f t="shared" si="283"/>
        <v>6.313587772984712E-2</v>
      </c>
      <c r="O119" s="5">
        <f t="shared" si="284"/>
        <v>0.10572579112104048</v>
      </c>
      <c r="P119" s="5">
        <f t="shared" si="285"/>
        <v>0.11119322419921288</v>
      </c>
      <c r="Q119" s="5">
        <f t="shared" si="286"/>
        <v>3.3200422210091542E-2</v>
      </c>
      <c r="R119" s="5">
        <f t="shared" si="287"/>
        <v>9.3100721954511023E-2</v>
      </c>
      <c r="S119" s="5">
        <f t="shared" si="288"/>
        <v>5.1489397825321935E-2</v>
      </c>
      <c r="T119" s="5">
        <f t="shared" si="289"/>
        <v>5.8471698233317243E-2</v>
      </c>
      <c r="U119" s="5">
        <f t="shared" si="290"/>
        <v>9.7915270622518341E-2</v>
      </c>
      <c r="V119" s="5">
        <f t="shared" si="291"/>
        <v>1.059680112907469E-2</v>
      </c>
      <c r="W119" s="5">
        <f t="shared" si="292"/>
        <v>1.1639108903549768E-2</v>
      </c>
      <c r="X119" s="5">
        <f t="shared" si="293"/>
        <v>2.0498488218207558E-2</v>
      </c>
      <c r="Y119" s="5">
        <f t="shared" si="294"/>
        <v>1.8050695406065086E-2</v>
      </c>
      <c r="Z119" s="5">
        <f t="shared" si="295"/>
        <v>5.4655502922825949E-2</v>
      </c>
      <c r="AA119" s="5">
        <f t="shared" si="296"/>
        <v>5.7481921163974846E-2</v>
      </c>
      <c r="AB119" s="5">
        <f t="shared" si="297"/>
        <v>3.022725145688384E-2</v>
      </c>
      <c r="AC119" s="5">
        <f t="shared" si="298"/>
        <v>1.2267449589221681E-3</v>
      </c>
      <c r="AD119" s="5">
        <f t="shared" si="299"/>
        <v>3.0602515054954913E-3</v>
      </c>
      <c r="AE119" s="5">
        <f t="shared" si="300"/>
        <v>5.3896333430662659E-3</v>
      </c>
      <c r="AF119" s="5">
        <f t="shared" si="301"/>
        <v>4.7460392586243343E-3</v>
      </c>
      <c r="AG119" s="5">
        <f t="shared" si="302"/>
        <v>2.7861992595323839E-3</v>
      </c>
      <c r="AH119" s="5">
        <f t="shared" si="303"/>
        <v>2.4064453559285447E-2</v>
      </c>
      <c r="AI119" s="5">
        <f t="shared" si="304"/>
        <v>2.5308906667681218E-2</v>
      </c>
      <c r="AJ119" s="5">
        <f t="shared" si="305"/>
        <v>1.330885729724458E-2</v>
      </c>
      <c r="AK119" s="5">
        <f t="shared" si="306"/>
        <v>4.6657008903142382E-3</v>
      </c>
      <c r="AL119" s="5">
        <f t="shared" si="307"/>
        <v>9.0889508313185722E-5</v>
      </c>
      <c r="AM119" s="5">
        <f t="shared" si="308"/>
        <v>6.4370146233660129E-4</v>
      </c>
      <c r="AN119" s="5">
        <f t="shared" si="309"/>
        <v>1.1336698497361368E-3</v>
      </c>
      <c r="AO119" s="5">
        <f t="shared" si="310"/>
        <v>9.9829455376372958E-4</v>
      </c>
      <c r="AP119" s="5">
        <f t="shared" si="311"/>
        <v>5.8605658211473223E-4</v>
      </c>
      <c r="AQ119" s="5">
        <f t="shared" si="312"/>
        <v>2.580368059795786E-4</v>
      </c>
      <c r="AR119" s="5">
        <f t="shared" si="313"/>
        <v>8.476334775288006E-3</v>
      </c>
      <c r="AS119" s="5">
        <f t="shared" si="314"/>
        <v>8.9146743009673735E-3</v>
      </c>
      <c r="AT119" s="5">
        <f t="shared" si="315"/>
        <v>4.6878409123256859E-3</v>
      </c>
      <c r="AU119" s="5">
        <f t="shared" si="316"/>
        <v>1.6434215973461356E-3</v>
      </c>
      <c r="AV119" s="5">
        <f t="shared" si="317"/>
        <v>4.3210210155422246E-4</v>
      </c>
      <c r="AW119" s="5">
        <f t="shared" si="318"/>
        <v>4.6763901161830455E-6</v>
      </c>
      <c r="AX119" s="5">
        <f t="shared" si="319"/>
        <v>1.1283156843759429E-4</v>
      </c>
      <c r="AY119" s="5">
        <f t="shared" si="320"/>
        <v>1.9871594942758126E-4</v>
      </c>
      <c r="AZ119" s="5">
        <f t="shared" si="321"/>
        <v>1.7498661546456014E-4</v>
      </c>
      <c r="BA119" s="5">
        <f t="shared" si="322"/>
        <v>1.0272725358297055E-4</v>
      </c>
      <c r="BB119" s="5">
        <f t="shared" si="323"/>
        <v>4.5230124889911386E-5</v>
      </c>
      <c r="BC119" s="5">
        <f t="shared" si="324"/>
        <v>1.5931617958847989E-5</v>
      </c>
      <c r="BD119" s="5">
        <f t="shared" si="325"/>
        <v>2.4880491276531797E-3</v>
      </c>
      <c r="BE119" s="5">
        <f t="shared" si="326"/>
        <v>2.6167144415412094E-3</v>
      </c>
      <c r="BF119" s="5">
        <f t="shared" si="327"/>
        <v>1.3760167338473844E-3</v>
      </c>
      <c r="BG119" s="5">
        <f t="shared" si="328"/>
        <v>4.823917152923582E-4</v>
      </c>
      <c r="BH119" s="5">
        <f t="shared" si="329"/>
        <v>1.2683444971562719E-4</v>
      </c>
      <c r="BI119" s="5">
        <f t="shared" si="330"/>
        <v>2.6678696378384195E-5</v>
      </c>
      <c r="BJ119" s="8">
        <f t="shared" si="331"/>
        <v>0.22524859645148904</v>
      </c>
      <c r="BK119" s="8">
        <f t="shared" si="332"/>
        <v>0.23482722484962673</v>
      </c>
      <c r="BL119" s="8">
        <f t="shared" si="333"/>
        <v>0.48306993358536354</v>
      </c>
      <c r="BM119" s="8">
        <f t="shared" si="334"/>
        <v>0.53121972975593634</v>
      </c>
      <c r="BN119" s="8">
        <f t="shared" si="335"/>
        <v>0.46638748849405737</v>
      </c>
    </row>
    <row r="120" spans="1:66" x14ac:dyDescent="0.25">
      <c r="A120" t="s">
        <v>13</v>
      </c>
      <c r="B120" t="s">
        <v>54</v>
      </c>
      <c r="C120" t="s">
        <v>58</v>
      </c>
      <c r="D120" s="11">
        <v>44350</v>
      </c>
      <c r="E120">
        <f>VLOOKUP(A120,home!$A$2:$E$405,3,FALSE)</f>
        <v>1.6044444444444399</v>
      </c>
      <c r="F120">
        <f>VLOOKUP(B120,home!$B$2:$E$405,3,FALSE)</f>
        <v>0.68</v>
      </c>
      <c r="G120">
        <f>VLOOKUP(C120,away!$B$2:$E$405,4,FALSE)</f>
        <v>0.88</v>
      </c>
      <c r="H120">
        <f>VLOOKUP(A120,away!$A$2:$E$405,3,FALSE)</f>
        <v>1.4044444439999999</v>
      </c>
      <c r="I120">
        <f>VLOOKUP(C120,away!$B$2:$E$405,3,FALSE)</f>
        <v>0.62</v>
      </c>
      <c r="J120">
        <f>VLOOKUP(B120,home!$B$2:$E$405,4,FALSE)</f>
        <v>1.42</v>
      </c>
      <c r="K120" s="3">
        <f t="shared" si="280"/>
        <v>0.96009955555555293</v>
      </c>
      <c r="L120" s="3">
        <f t="shared" si="281"/>
        <v>1.2364728884975997</v>
      </c>
      <c r="M120" s="5">
        <f t="shared" si="282"/>
        <v>0.11118359399646742</v>
      </c>
      <c r="N120" s="5">
        <f t="shared" si="283"/>
        <v>0.1067473191810774</v>
      </c>
      <c r="O120" s="5">
        <f t="shared" si="284"/>
        <v>0.13747549962235645</v>
      </c>
      <c r="P120" s="5">
        <f t="shared" si="285"/>
        <v>0.13199016608720199</v>
      </c>
      <c r="Q120" s="5">
        <f t="shared" si="286"/>
        <v>5.1244026851249583E-2</v>
      </c>
      <c r="R120" s="5">
        <f t="shared" si="287"/>
        <v>8.499236405785289E-2</v>
      </c>
      <c r="S120" s="5">
        <f t="shared" si="288"/>
        <v>3.917260478259206E-2</v>
      </c>
      <c r="T120" s="5">
        <f t="shared" si="289"/>
        <v>6.3361849899013126E-2</v>
      </c>
      <c r="U120" s="5">
        <f t="shared" si="290"/>
        <v>8.1601130957560303E-2</v>
      </c>
      <c r="V120" s="5">
        <f t="shared" si="291"/>
        <v>5.1670279214904545E-3</v>
      </c>
      <c r="W120" s="5">
        <f t="shared" si="292"/>
        <v>1.6399789134920514E-2</v>
      </c>
      <c r="X120" s="5">
        <f t="shared" si="293"/>
        <v>2.0277894642406719E-2</v>
      </c>
      <c r="Y120" s="5">
        <f t="shared" si="294"/>
        <v>1.2536533480573321E-2</v>
      </c>
      <c r="Z120" s="5">
        <f t="shared" si="295"/>
        <v>3.5030251295617647E-2</v>
      </c>
      <c r="AA120" s="5">
        <f t="shared" si="296"/>
        <v>3.3632528699921831E-2</v>
      </c>
      <c r="AB120" s="5">
        <f t="shared" si="297"/>
        <v>1.6145287928502165E-2</v>
      </c>
      <c r="AC120" s="5">
        <f t="shared" si="298"/>
        <v>3.8337314943493595E-4</v>
      </c>
      <c r="AD120" s="5">
        <f t="shared" si="299"/>
        <v>3.9363575649104931E-3</v>
      </c>
      <c r="AE120" s="5">
        <f t="shared" si="300"/>
        <v>4.867199408444255E-3</v>
      </c>
      <c r="AF120" s="5">
        <f t="shared" si="301"/>
        <v>3.0090800557264386E-3</v>
      </c>
      <c r="AG120" s="5">
        <f t="shared" si="302"/>
        <v>1.2402153027415294E-3</v>
      </c>
      <c r="AH120" s="5">
        <f t="shared" si="303"/>
        <v>1.0828489001072285E-2</v>
      </c>
      <c r="AI120" s="5">
        <f t="shared" si="304"/>
        <v>1.0396427477267692E-2</v>
      </c>
      <c r="AJ120" s="5">
        <f t="shared" si="305"/>
        <v>4.9908027001451249E-3</v>
      </c>
      <c r="AK120" s="5">
        <f t="shared" si="306"/>
        <v>1.5972224847582625E-3</v>
      </c>
      <c r="AL120" s="5">
        <f t="shared" si="307"/>
        <v>1.8204659104255488E-5</v>
      </c>
      <c r="AM120" s="5">
        <f t="shared" si="308"/>
        <v>7.5585902971566071E-4</v>
      </c>
      <c r="AN120" s="5">
        <f t="shared" si="309"/>
        <v>9.3459919776951597E-4</v>
      </c>
      <c r="AO120" s="5">
        <f t="shared" si="310"/>
        <v>5.7780328482680656E-4</v>
      </c>
      <c r="AP120" s="5">
        <f t="shared" si="311"/>
        <v>2.3814603219106761E-4</v>
      </c>
      <c r="AQ120" s="5">
        <f t="shared" si="312"/>
        <v>7.3615278076882937E-5</v>
      </c>
      <c r="AR120" s="5">
        <f t="shared" si="313"/>
        <v>2.6778266146440665E-3</v>
      </c>
      <c r="AS120" s="5">
        <f t="shared" si="314"/>
        <v>2.5709801425745984E-3</v>
      </c>
      <c r="AT120" s="5">
        <f t="shared" si="315"/>
        <v>1.2341984461140122E-3</v>
      </c>
      <c r="AU120" s="5">
        <f t="shared" si="316"/>
        <v>3.9498445986047237E-4</v>
      </c>
      <c r="AV120" s="5">
        <f t="shared" si="317"/>
        <v>9.4806101090847417E-5</v>
      </c>
      <c r="AW120" s="5">
        <f t="shared" si="318"/>
        <v>6.0031738006036702E-7</v>
      </c>
      <c r="AX120" s="5">
        <f t="shared" si="319"/>
        <v>1.2094998641544283E-4</v>
      </c>
      <c r="AY120" s="5">
        <f t="shared" si="320"/>
        <v>1.4955137906684803E-4</v>
      </c>
      <c r="AZ120" s="5">
        <f t="shared" si="321"/>
        <v>9.2458112826792547E-5</v>
      </c>
      <c r="BA120" s="5">
        <f t="shared" si="322"/>
        <v>3.8107316610660384E-5</v>
      </c>
      <c r="BB120" s="5">
        <f t="shared" si="323"/>
        <v>1.1779665960618952E-5</v>
      </c>
      <c r="BC120" s="5">
        <f t="shared" si="324"/>
        <v>2.9130475191726728E-6</v>
      </c>
      <c r="BD120" s="5">
        <f t="shared" si="325"/>
        <v>5.5184333485078295E-4</v>
      </c>
      <c r="BE120" s="5">
        <f t="shared" si="326"/>
        <v>5.2982454052653079E-4</v>
      </c>
      <c r="BF120" s="5">
        <f t="shared" si="327"/>
        <v>2.5434215294097365E-4</v>
      </c>
      <c r="BG120" s="5">
        <f t="shared" si="328"/>
        <v>8.1397929332557097E-5</v>
      </c>
      <c r="BH120" s="5">
        <f t="shared" si="329"/>
        <v>1.9537528943832591E-5</v>
      </c>
      <c r="BI120" s="5">
        <f t="shared" si="330"/>
        <v>3.7515945711254851E-6</v>
      </c>
      <c r="BJ120" s="8">
        <f t="shared" si="331"/>
        <v>0.28661604785204275</v>
      </c>
      <c r="BK120" s="8">
        <f t="shared" si="332"/>
        <v>0.28806452197535792</v>
      </c>
      <c r="BL120" s="8">
        <f t="shared" si="333"/>
        <v>0.39007324577488678</v>
      </c>
      <c r="BM120" s="8">
        <f t="shared" si="334"/>
        <v>0.3760021460400127</v>
      </c>
      <c r="BN120" s="8">
        <f t="shared" si="335"/>
        <v>0.62363296979620575</v>
      </c>
    </row>
    <row r="121" spans="1:66" x14ac:dyDescent="0.25">
      <c r="A121" t="s">
        <v>13</v>
      </c>
      <c r="B121" t="s">
        <v>55</v>
      </c>
      <c r="C121" t="s">
        <v>59</v>
      </c>
      <c r="D121" s="11">
        <v>44350</v>
      </c>
      <c r="E121">
        <f>VLOOKUP(A121,home!$A$2:$E$405,3,FALSE)</f>
        <v>1.6044444444444399</v>
      </c>
      <c r="F121">
        <f>VLOOKUP(B121,home!$B$2:$E$405,3,FALSE)</f>
        <v>1.1399999999999999</v>
      </c>
      <c r="G121">
        <f>VLOOKUP(C121,away!$B$2:$E$405,4,FALSE)</f>
        <v>0.62</v>
      </c>
      <c r="H121">
        <f>VLOOKUP(A121,away!$A$2:$E$405,3,FALSE)</f>
        <v>1.4044444439999999</v>
      </c>
      <c r="I121">
        <f>VLOOKUP(C121,away!$B$2:$E$405,3,FALSE)</f>
        <v>0.91</v>
      </c>
      <c r="J121">
        <f>VLOOKUP(B121,home!$B$2:$E$405,4,FALSE)</f>
        <v>1.01</v>
      </c>
      <c r="K121" s="3">
        <f t="shared" si="280"/>
        <v>1.13402133333333</v>
      </c>
      <c r="L121" s="3">
        <f t="shared" si="281"/>
        <v>1.2908248884804001</v>
      </c>
      <c r="M121" s="5">
        <f t="shared" si="282"/>
        <v>8.8491726092965142E-2</v>
      </c>
      <c r="N121" s="5">
        <f t="shared" si="283"/>
        <v>0.10035150521291217</v>
      </c>
      <c r="O121" s="5">
        <f t="shared" si="284"/>
        <v>0.11422732246538986</v>
      </c>
      <c r="P121" s="5">
        <f t="shared" si="285"/>
        <v>0.12953622052529765</v>
      </c>
      <c r="Q121" s="5">
        <f t="shared" si="286"/>
        <v>5.6900373871776648E-2</v>
      </c>
      <c r="R121" s="5">
        <f t="shared" si="287"/>
        <v>7.3723735391400799E-2</v>
      </c>
      <c r="S121" s="5">
        <f t="shared" si="288"/>
        <v>4.740452347587467E-2</v>
      </c>
      <c r="T121" s="5">
        <f t="shared" si="289"/>
        <v>7.344841875752918E-2</v>
      </c>
      <c r="U121" s="5">
        <f t="shared" si="290"/>
        <v>8.3604288706869936E-2</v>
      </c>
      <c r="V121" s="5">
        <f t="shared" si="291"/>
        <v>7.7102033250688387E-3</v>
      </c>
      <c r="W121" s="5">
        <f t="shared" si="292"/>
        <v>2.1508745948412376E-2</v>
      </c>
      <c r="X121" s="5">
        <f t="shared" si="293"/>
        <v>2.7764024590212665E-2</v>
      </c>
      <c r="Y121" s="5">
        <f t="shared" si="294"/>
        <v>1.791924697271418E-2</v>
      </c>
      <c r="Z121" s="5">
        <f t="shared" si="295"/>
        <v>3.1721477504987806E-2</v>
      </c>
      <c r="AA121" s="5">
        <f t="shared" si="296"/>
        <v>3.5972832215509502E-2</v>
      </c>
      <c r="AB121" s="5">
        <f t="shared" si="297"/>
        <v>2.0396979576404135E-2</v>
      </c>
      <c r="AC121" s="5">
        <f t="shared" si="298"/>
        <v>7.0539829139065605E-4</v>
      </c>
      <c r="AD121" s="5">
        <f t="shared" si="299"/>
        <v>6.0978441896866161E-3</v>
      </c>
      <c r="AE121" s="5">
        <f t="shared" si="300"/>
        <v>7.8712490461230831E-3</v>
      </c>
      <c r="AF121" s="5">
        <f t="shared" si="301"/>
        <v>5.0802020860816434E-3</v>
      </c>
      <c r="AG121" s="5">
        <f t="shared" si="302"/>
        <v>2.18588376374141E-3</v>
      </c>
      <c r="AH121" s="5">
        <f t="shared" si="303"/>
        <v>1.0236718165702357E-2</v>
      </c>
      <c r="AI121" s="5">
        <f t="shared" si="304"/>
        <v>1.1608656783227308E-2</v>
      </c>
      <c r="AJ121" s="5">
        <f t="shared" si="305"/>
        <v>6.5822322217622201E-3</v>
      </c>
      <c r="AK121" s="5">
        <f t="shared" si="306"/>
        <v>2.4881305868107999E-3</v>
      </c>
      <c r="AL121" s="5">
        <f t="shared" si="307"/>
        <v>4.1303128627304331E-5</v>
      </c>
      <c r="AM121" s="5">
        <f t="shared" si="308"/>
        <v>1.3830170796894619E-3</v>
      </c>
      <c r="AN121" s="5">
        <f t="shared" si="309"/>
        <v>1.7852328676566385E-3</v>
      </c>
      <c r="AO121" s="5">
        <f t="shared" si="310"/>
        <v>1.152211508652213E-3</v>
      </c>
      <c r="AP121" s="5">
        <f t="shared" si="311"/>
        <v>4.9576776405394179E-4</v>
      </c>
      <c r="AQ121" s="5">
        <f t="shared" si="312"/>
        <v>1.599873421867768E-4</v>
      </c>
      <c r="AR121" s="5">
        <f t="shared" si="313"/>
        <v>2.6427621169296048E-3</v>
      </c>
      <c r="AS121" s="5">
        <f t="shared" si="314"/>
        <v>2.9969486195233238E-3</v>
      </c>
      <c r="AT121" s="5">
        <f t="shared" si="315"/>
        <v>1.6993018347216619E-3</v>
      </c>
      <c r="AU121" s="5">
        <f t="shared" si="316"/>
        <v>6.4234817744894426E-4</v>
      </c>
      <c r="AV121" s="5">
        <f t="shared" si="317"/>
        <v>1.8210913416372157E-4</v>
      </c>
      <c r="AW121" s="5">
        <f t="shared" si="318"/>
        <v>1.6794574458704224E-6</v>
      </c>
      <c r="AX121" s="5">
        <f t="shared" si="319"/>
        <v>2.6139514545536904E-4</v>
      </c>
      <c r="AY121" s="5">
        <f t="shared" si="320"/>
        <v>3.374153594817447E-4</v>
      </c>
      <c r="AZ121" s="5">
        <f t="shared" si="321"/>
        <v>2.1777207188729866E-4</v>
      </c>
      <c r="BA121" s="5">
        <f t="shared" si="322"/>
        <v>9.3701870136022605E-5</v>
      </c>
      <c r="BB121" s="5">
        <f t="shared" si="323"/>
        <v>3.0238176517184097E-5</v>
      </c>
      <c r="BC121" s="5">
        <f t="shared" si="324"/>
        <v>7.8064381661289575E-6</v>
      </c>
      <c r="BD121" s="5">
        <f t="shared" si="325"/>
        <v>5.6855718581097948E-4</v>
      </c>
      <c r="BE121" s="5">
        <f t="shared" si="326"/>
        <v>6.4475597792961283E-4</v>
      </c>
      <c r="BF121" s="5">
        <f t="shared" si="327"/>
        <v>3.655835168831874E-4</v>
      </c>
      <c r="BG121" s="5">
        <f t="shared" si="328"/>
        <v>1.3819316908685337E-4</v>
      </c>
      <c r="BH121" s="5">
        <f t="shared" si="329"/>
        <v>3.9178500466357954E-5</v>
      </c>
      <c r="BI121" s="5">
        <f t="shared" si="330"/>
        <v>8.8858510673719402E-6</v>
      </c>
      <c r="BJ121" s="8">
        <f t="shared" si="331"/>
        <v>0.3250520400630727</v>
      </c>
      <c r="BK121" s="8">
        <f t="shared" si="332"/>
        <v>0.27422679019870599</v>
      </c>
      <c r="BL121" s="8">
        <f t="shared" si="333"/>
        <v>0.36876952019710868</v>
      </c>
      <c r="BM121" s="8">
        <f t="shared" si="334"/>
        <v>0.4362032085020971</v>
      </c>
      <c r="BN121" s="8">
        <f t="shared" si="335"/>
        <v>0.56323088355974227</v>
      </c>
    </row>
    <row r="122" spans="1:66" x14ac:dyDescent="0.25">
      <c r="A122" t="s">
        <v>13</v>
      </c>
      <c r="B122" t="s">
        <v>62</v>
      </c>
      <c r="C122" t="s">
        <v>15</v>
      </c>
      <c r="D122" s="11">
        <v>44350</v>
      </c>
      <c r="E122">
        <f>VLOOKUP(A122,home!$A$2:$E$405,3,FALSE)</f>
        <v>1.6044444444444399</v>
      </c>
      <c r="F122">
        <f>VLOOKUP(B122,home!$B$2:$E$405,3,FALSE)</f>
        <v>0.96</v>
      </c>
      <c r="G122">
        <f>VLOOKUP(C122,away!$B$2:$E$405,4,FALSE)</f>
        <v>0.47</v>
      </c>
      <c r="H122">
        <f>VLOOKUP(A122,away!$A$2:$E$405,3,FALSE)</f>
        <v>1.4044444439999999</v>
      </c>
      <c r="I122">
        <f>VLOOKUP(C122,away!$B$2:$E$405,3,FALSE)</f>
        <v>0.93</v>
      </c>
      <c r="J122">
        <f>VLOOKUP(B122,home!$B$2:$E$405,4,FALSE)</f>
        <v>0.88</v>
      </c>
      <c r="K122" s="3">
        <f t="shared" si="280"/>
        <v>0.7239253333333312</v>
      </c>
      <c r="L122" s="3">
        <f t="shared" si="281"/>
        <v>1.1493973329696001</v>
      </c>
      <c r="M122" s="5">
        <f t="shared" si="282"/>
        <v>0.15361241014723473</v>
      </c>
      <c r="N122" s="5">
        <f t="shared" si="283"/>
        <v>0.11120391521997328</v>
      </c>
      <c r="O122" s="5">
        <f t="shared" si="284"/>
        <v>0.17656169453426393</v>
      </c>
      <c r="P122" s="5">
        <f t="shared" si="285"/>
        <v>0.12781748356961481</v>
      </c>
      <c r="Q122" s="5">
        <f t="shared" si="286"/>
        <v>4.0251665696795329E-2</v>
      </c>
      <c r="R122" s="5">
        <f t="shared" si="287"/>
        <v>0.10146977040113811</v>
      </c>
      <c r="S122" s="5">
        <f t="shared" si="288"/>
        <v>2.6588524147251089E-2</v>
      </c>
      <c r="T122" s="5">
        <f t="shared" si="289"/>
        <v>4.6265157199480489E-2</v>
      </c>
      <c r="U122" s="5">
        <f t="shared" si="290"/>
        <v>7.3456537360900492E-2</v>
      </c>
      <c r="V122" s="5">
        <f t="shared" si="291"/>
        <v>2.458191326450334E-3</v>
      </c>
      <c r="W122" s="5">
        <f t="shared" si="292"/>
        <v>9.7130668355914565E-3</v>
      </c>
      <c r="X122" s="5">
        <f t="shared" si="293"/>
        <v>1.1164173115784295E-2</v>
      </c>
      <c r="Y122" s="5">
        <f t="shared" si="294"/>
        <v>6.4160354020466907E-3</v>
      </c>
      <c r="Z122" s="5">
        <f t="shared" si="295"/>
        <v>3.8876361158701939E-2</v>
      </c>
      <c r="AA122" s="5">
        <f t="shared" si="296"/>
        <v>2.814358271060027E-2</v>
      </c>
      <c r="AB122" s="5">
        <f t="shared" si="297"/>
        <v>1.0186926247482738E-2</v>
      </c>
      <c r="AC122" s="5">
        <f t="shared" si="298"/>
        <v>1.2783790921351191E-4</v>
      </c>
      <c r="AD122" s="5">
        <f t="shared" si="299"/>
        <v>1.7578837866611173E-3</v>
      </c>
      <c r="AE122" s="5">
        <f t="shared" si="300"/>
        <v>2.0205069360587895E-3</v>
      </c>
      <c r="AF122" s="5">
        <f t="shared" si="301"/>
        <v>1.161182641776276E-3</v>
      </c>
      <c r="AG122" s="5">
        <f t="shared" si="302"/>
        <v>4.4488674384941535E-4</v>
      </c>
      <c r="AH122" s="5">
        <f t="shared" si="303"/>
        <v>1.1171096457843741E-2</v>
      </c>
      <c r="AI122" s="5">
        <f t="shared" si="304"/>
        <v>8.0870397269433257E-3</v>
      </c>
      <c r="AJ122" s="5">
        <f t="shared" si="305"/>
        <v>2.9272064650036692E-3</v>
      </c>
      <c r="AK122" s="5">
        <f t="shared" si="306"/>
        <v>7.0635963863775438E-4</v>
      </c>
      <c r="AL122" s="5">
        <f t="shared" si="307"/>
        <v>4.2548436925924038E-6</v>
      </c>
      <c r="AM122" s="5">
        <f t="shared" si="308"/>
        <v>2.5451532124398164E-4</v>
      </c>
      <c r="AN122" s="5">
        <f t="shared" si="309"/>
        <v>2.9253923143773353E-4</v>
      </c>
      <c r="AO122" s="5">
        <f t="shared" si="310"/>
        <v>1.6812190620175377E-4</v>
      </c>
      <c r="AP122" s="5">
        <f t="shared" si="311"/>
        <v>6.4412956867353682E-5</v>
      </c>
      <c r="AQ122" s="5">
        <f t="shared" si="312"/>
        <v>1.8509020208005555E-5</v>
      </c>
      <c r="AR122" s="5">
        <f t="shared" si="313"/>
        <v>2.5680056949983483E-3</v>
      </c>
      <c r="AS122" s="5">
        <f t="shared" si="314"/>
        <v>1.8590443787535721E-3</v>
      </c>
      <c r="AT122" s="5">
        <f t="shared" si="315"/>
        <v>6.7290466078531762E-4</v>
      </c>
      <c r="AU122" s="5">
        <f t="shared" si="316"/>
        <v>1.6237757695352107E-4</v>
      </c>
      <c r="AV122" s="5">
        <f t="shared" si="317"/>
        <v>2.9387310380484093E-5</v>
      </c>
      <c r="AW122" s="5">
        <f t="shared" si="318"/>
        <v>9.8343366132394876E-8</v>
      </c>
      <c r="AX122" s="5">
        <f t="shared" si="319"/>
        <v>3.0708348128331533E-5</v>
      </c>
      <c r="AY122" s="5">
        <f t="shared" si="320"/>
        <v>3.5296093438606281E-5</v>
      </c>
      <c r="AZ122" s="5">
        <f t="shared" si="321"/>
        <v>2.0284617831289934E-5</v>
      </c>
      <c r="BA122" s="5">
        <f t="shared" si="322"/>
        <v>7.7716952118640805E-6</v>
      </c>
      <c r="BB122" s="5">
        <f t="shared" si="323"/>
        <v>2.2331914372922965E-6</v>
      </c>
      <c r="BC122" s="5">
        <f t="shared" si="324"/>
        <v>5.1336485640686277E-7</v>
      </c>
      <c r="BD122" s="5">
        <f t="shared" si="325"/>
        <v>4.9194314948030726E-4</v>
      </c>
      <c r="BE122" s="5">
        <f t="shared" si="326"/>
        <v>3.5613010846858022E-4</v>
      </c>
      <c r="BF122" s="5">
        <f t="shared" si="327"/>
        <v>1.2890580374157616E-4</v>
      </c>
      <c r="BG122" s="5">
        <f t="shared" si="328"/>
        <v>3.1106058980740495E-5</v>
      </c>
      <c r="BH122" s="5">
        <f t="shared" si="329"/>
        <v>5.6296160290797057E-6</v>
      </c>
      <c r="BI122" s="5">
        <f t="shared" si="330"/>
        <v>8.1508433207803827E-7</v>
      </c>
      <c r="BJ122" s="8">
        <f t="shared" si="331"/>
        <v>0.23129337932487976</v>
      </c>
      <c r="BK122" s="8">
        <f t="shared" si="332"/>
        <v>0.31064399803689569</v>
      </c>
      <c r="BL122" s="8">
        <f t="shared" si="333"/>
        <v>0.4190164629857176</v>
      </c>
      <c r="BM122" s="8">
        <f t="shared" si="334"/>
        <v>0.28887806418710232</v>
      </c>
      <c r="BN122" s="8">
        <f t="shared" si="335"/>
        <v>0.71091693956902013</v>
      </c>
    </row>
    <row r="123" spans="1:66" x14ac:dyDescent="0.25">
      <c r="A123" t="s">
        <v>13</v>
      </c>
      <c r="B123" t="s">
        <v>248</v>
      </c>
      <c r="C123" t="s">
        <v>51</v>
      </c>
      <c r="D123" s="11">
        <v>44350</v>
      </c>
      <c r="E123">
        <f>VLOOKUP(A123,home!$A$2:$E$405,3,FALSE)</f>
        <v>1.6044444444444399</v>
      </c>
      <c r="F123">
        <f>VLOOKUP(B123,home!$B$2:$E$405,3,FALSE)</f>
        <v>2.39</v>
      </c>
      <c r="G123">
        <f>VLOOKUP(C123,away!$B$2:$E$405,4,FALSE)</f>
        <v>1.01</v>
      </c>
      <c r="H123">
        <f>VLOOKUP(A123,away!$A$2:$E$405,3,FALSE)</f>
        <v>1.4044444439999999</v>
      </c>
      <c r="I123">
        <f>VLOOKUP(C123,away!$B$2:$E$405,3,FALSE)</f>
        <v>1.2</v>
      </c>
      <c r="J123">
        <f>VLOOKUP(B123,home!$B$2:$E$405,4,FALSE)</f>
        <v>1.07</v>
      </c>
      <c r="K123" s="3">
        <f t="shared" si="280"/>
        <v>3.8729684444444339</v>
      </c>
      <c r="L123" s="3">
        <f t="shared" si="281"/>
        <v>1.8033066660959998</v>
      </c>
      <c r="M123" s="5">
        <f t="shared" si="282"/>
        <v>3.4262972819144423E-3</v>
      </c>
      <c r="N123" s="5">
        <f t="shared" si="283"/>
        <v>1.3269941254140369E-2</v>
      </c>
      <c r="O123" s="5">
        <f t="shared" si="284"/>
        <v>6.178664728502919E-3</v>
      </c>
      <c r="P123" s="5">
        <f t="shared" si="285"/>
        <v>2.392977352229364E-2</v>
      </c>
      <c r="Q123" s="5">
        <f t="shared" si="286"/>
        <v>2.5697031868458522E-2</v>
      </c>
      <c r="R123" s="5">
        <f t="shared" si="287"/>
        <v>5.5710136462407732E-3</v>
      </c>
      <c r="S123" s="5">
        <f t="shared" si="288"/>
        <v>4.1782280820383662E-2</v>
      </c>
      <c r="T123" s="5">
        <f t="shared" si="289"/>
        <v>4.6339628867272602E-2</v>
      </c>
      <c r="U123" s="5">
        <f t="shared" si="290"/>
        <v>2.1576360055459841E-2</v>
      </c>
      <c r="V123" s="5">
        <f t="shared" si="291"/>
        <v>3.2423745421892802E-2</v>
      </c>
      <c r="W123" s="5">
        <f t="shared" si="292"/>
        <v>3.3174597847474285E-2</v>
      </c>
      <c r="X123" s="5">
        <f t="shared" si="293"/>
        <v>5.9823973443404392E-2</v>
      </c>
      <c r="Y123" s="5">
        <f t="shared" si="294"/>
        <v>5.3940485051420607E-2</v>
      </c>
      <c r="Z123" s="5">
        <f t="shared" si="295"/>
        <v>3.3487486817259226E-3</v>
      </c>
      <c r="AA123" s="5">
        <f t="shared" si="296"/>
        <v>1.2969597972699394E-2</v>
      </c>
      <c r="AB123" s="5">
        <f t="shared" si="297"/>
        <v>2.5115421842697629E-2</v>
      </c>
      <c r="AC123" s="5">
        <f t="shared" si="298"/>
        <v>1.4153268471221041E-2</v>
      </c>
      <c r="AD123" s="5">
        <f t="shared" si="299"/>
        <v>3.2121042655100546E-2</v>
      </c>
      <c r="AE123" s="5">
        <f t="shared" si="300"/>
        <v>5.7924090341896765E-2</v>
      </c>
      <c r="AF123" s="5">
        <f t="shared" si="301"/>
        <v>5.2227449120544688E-2</v>
      </c>
      <c r="AG123" s="5">
        <f t="shared" si="302"/>
        <v>3.1394035717422629E-2</v>
      </c>
      <c r="AH123" s="5">
        <f t="shared" si="303"/>
        <v>1.5097052052091375E-3</v>
      </c>
      <c r="AI123" s="5">
        <f t="shared" si="304"/>
        <v>5.8470406201884982E-3</v>
      </c>
      <c r="AJ123" s="5">
        <f t="shared" si="305"/>
        <v>1.1322701907687433E-2</v>
      </c>
      <c r="AK123" s="5">
        <f t="shared" si="306"/>
        <v>1.4617489064774742E-2</v>
      </c>
      <c r="AL123" s="5">
        <f t="shared" si="307"/>
        <v>3.9539418941172385E-3</v>
      </c>
      <c r="AM123" s="5">
        <f t="shared" si="308"/>
        <v>2.4880756921171598E-2</v>
      </c>
      <c r="AN123" s="5">
        <f t="shared" si="309"/>
        <v>4.4867634813462925E-2</v>
      </c>
      <c r="AO123" s="5">
        <f t="shared" si="310"/>
        <v>4.0455052475539335E-2</v>
      </c>
      <c r="AP123" s="5">
        <f t="shared" si="311"/>
        <v>2.431762193546785E-2</v>
      </c>
      <c r="AQ123" s="5">
        <f t="shared" si="312"/>
        <v>1.0963032434957875E-2</v>
      </c>
      <c r="AR123" s="5">
        <f t="shared" si="313"/>
        <v>5.4449229207869331E-4</v>
      </c>
      <c r="AS123" s="5">
        <f t="shared" si="314"/>
        <v>2.1088014654640011E-3</v>
      </c>
      <c r="AT123" s="5">
        <f t="shared" si="315"/>
        <v>4.0836607656701274E-3</v>
      </c>
      <c r="AU123" s="5">
        <f t="shared" si="316"/>
        <v>5.2719630944187334E-3</v>
      </c>
      <c r="AV123" s="5">
        <f t="shared" si="317"/>
        <v>5.1045366762398469E-3</v>
      </c>
      <c r="AW123" s="5">
        <f t="shared" si="318"/>
        <v>7.6708118172710154E-4</v>
      </c>
      <c r="AX123" s="5">
        <f t="shared" si="319"/>
        <v>1.6060397738265016E-2</v>
      </c>
      <c r="AY123" s="5">
        <f t="shared" si="320"/>
        <v>2.8961822301566423E-2</v>
      </c>
      <c r="AZ123" s="5">
        <f t="shared" si="321"/>
        <v>2.6113523609351267E-2</v>
      </c>
      <c r="BA123" s="5">
        <f t="shared" si="322"/>
        <v>1.5696897066666136E-2</v>
      </c>
      <c r="BB123" s="5">
        <f t="shared" si="323"/>
        <v>7.0765797793354498E-3</v>
      </c>
      <c r="BC123" s="5">
        <f t="shared" si="324"/>
        <v>2.5522486978471546E-3</v>
      </c>
      <c r="BD123" s="5">
        <f t="shared" si="325"/>
        <v>1.6364776332389961E-4</v>
      </c>
      <c r="BE123" s="5">
        <f t="shared" si="326"/>
        <v>6.3380262335737433E-4</v>
      </c>
      <c r="BF123" s="5">
        <f t="shared" si="327"/>
        <v>1.2273487801346059E-3</v>
      </c>
      <c r="BG123" s="5">
        <f t="shared" si="328"/>
        <v>1.5844943652628994E-3</v>
      </c>
      <c r="BH123" s="5">
        <f t="shared" si="329"/>
        <v>1.5341741692658057E-3</v>
      </c>
      <c r="BI123" s="5">
        <f t="shared" si="330"/>
        <v>1.1883616291696432E-3</v>
      </c>
      <c r="BJ123" s="8">
        <f t="shared" si="331"/>
        <v>0.6478578439407664</v>
      </c>
      <c r="BK123" s="8">
        <f t="shared" si="332"/>
        <v>0.14863112971338927</v>
      </c>
      <c r="BL123" s="8">
        <f t="shared" si="333"/>
        <v>0.12815327866784593</v>
      </c>
      <c r="BM123" s="8">
        <f t="shared" si="334"/>
        <v>0.82172353758233763</v>
      </c>
      <c r="BN123" s="8">
        <f t="shared" si="335"/>
        <v>7.8072722301550657E-2</v>
      </c>
    </row>
    <row r="124" spans="1:66" x14ac:dyDescent="0.25">
      <c r="A124" t="s">
        <v>16</v>
      </c>
      <c r="B124" t="s">
        <v>65</v>
      </c>
      <c r="C124" t="s">
        <v>67</v>
      </c>
      <c r="D124" s="11">
        <v>44350</v>
      </c>
      <c r="E124">
        <f>VLOOKUP(A124,home!$A$2:$E$405,3,FALSE)</f>
        <v>1.56756756756757</v>
      </c>
      <c r="F124">
        <f>VLOOKUP(B124,home!$B$2:$E$405,3,FALSE)</f>
        <v>1.1200000000000001</v>
      </c>
      <c r="G124">
        <f>VLOOKUP(C124,away!$B$2:$E$405,4,FALSE)</f>
        <v>0.93</v>
      </c>
      <c r="H124">
        <f>VLOOKUP(A124,away!$A$2:$E$405,3,FALSE)</f>
        <v>1.261261261</v>
      </c>
      <c r="I124">
        <f>VLOOKUP(C124,away!$B$2:$E$405,3,FALSE)</f>
        <v>0.79</v>
      </c>
      <c r="J124">
        <f>VLOOKUP(B124,home!$B$2:$E$405,4,FALSE)</f>
        <v>0.99</v>
      </c>
      <c r="K124" s="3">
        <f t="shared" si="280"/>
        <v>1.6327783783783811</v>
      </c>
      <c r="L124" s="3">
        <f t="shared" si="281"/>
        <v>0.98643243222810006</v>
      </c>
      <c r="M124" s="5">
        <f t="shared" si="282"/>
        <v>7.2860340752097852E-2</v>
      </c>
      <c r="N124" s="5">
        <f t="shared" si="283"/>
        <v>0.1189647890213066</v>
      </c>
      <c r="O124" s="5">
        <f t="shared" si="284"/>
        <v>7.1871803141060051E-2</v>
      </c>
      <c r="P124" s="5">
        <f t="shared" si="285"/>
        <v>0.11735072618379025</v>
      </c>
      <c r="Q124" s="5">
        <f t="shared" si="286"/>
        <v>9.712156765116764E-2</v>
      </c>
      <c r="R124" s="5">
        <f t="shared" si="287"/>
        <v>3.5448338790527528E-2</v>
      </c>
      <c r="S124" s="5">
        <f t="shared" si="288"/>
        <v>4.7252019389802287E-2</v>
      </c>
      <c r="T124" s="5">
        <f t="shared" si="289"/>
        <v>9.580386419994727E-2</v>
      </c>
      <c r="U124" s="5">
        <f t="shared" si="290"/>
        <v>5.7879281126605002E-2</v>
      </c>
      <c r="V124" s="5">
        <f t="shared" si="291"/>
        <v>8.4561455088906241E-3</v>
      </c>
      <c r="W124" s="5">
        <f t="shared" si="292"/>
        <v>5.2859331911679901E-2</v>
      </c>
      <c r="X124" s="5">
        <f t="shared" si="293"/>
        <v>5.214215934359083E-2</v>
      </c>
      <c r="Y124" s="5">
        <f t="shared" si="294"/>
        <v>2.5717358531461728E-2</v>
      </c>
      <c r="Z124" s="5">
        <f t="shared" si="295"/>
        <v>1.165579701719526E-2</v>
      </c>
      <c r="AA124" s="5">
        <f t="shared" si="296"/>
        <v>1.9031333352443648E-2</v>
      </c>
      <c r="AB124" s="5">
        <f t="shared" si="297"/>
        <v>1.5536974804790674E-2</v>
      </c>
      <c r="AC124" s="5">
        <f t="shared" si="298"/>
        <v>8.5123024914924249E-4</v>
      </c>
      <c r="AD124" s="5">
        <f t="shared" si="299"/>
        <v>2.1576893560229335E-2</v>
      </c>
      <c r="AE124" s="5">
        <f t="shared" si="300"/>
        <v>2.1284147594543851E-2</v>
      </c>
      <c r="AF124" s="5">
        <f t="shared" si="301"/>
        <v>1.0497686739793878E-2</v>
      </c>
      <c r="AG124" s="5">
        <f t="shared" si="302"/>
        <v>3.451752887834517E-3</v>
      </c>
      <c r="AH124" s="5">
        <f t="shared" si="303"/>
        <v>2.874414050307238E-3</v>
      </c>
      <c r="AI124" s="5">
        <f t="shared" si="304"/>
        <v>4.6932811118486862E-3</v>
      </c>
      <c r="AJ124" s="5">
        <f t="shared" si="305"/>
        <v>3.8315439615390925E-3</v>
      </c>
      <c r="AK124" s="5">
        <f t="shared" si="306"/>
        <v>2.0853540454024255E-3</v>
      </c>
      <c r="AL124" s="5">
        <f t="shared" si="307"/>
        <v>5.4840527428851573E-5</v>
      </c>
      <c r="AM124" s="5">
        <f t="shared" si="308"/>
        <v>7.0460570555428382E-3</v>
      </c>
      <c r="AN124" s="5">
        <f t="shared" si="309"/>
        <v>6.9504591989170868E-3</v>
      </c>
      <c r="AO124" s="5">
        <f t="shared" si="310"/>
        <v>3.4280791863449769E-3</v>
      </c>
      <c r="AP124" s="5">
        <f t="shared" si="311"/>
        <v>1.1271894965522674E-3</v>
      </c>
      <c r="AQ124" s="5">
        <f t="shared" si="312"/>
        <v>2.779740691665051E-4</v>
      </c>
      <c r="AR124" s="5">
        <f t="shared" si="313"/>
        <v>5.6708304857503887E-4</v>
      </c>
      <c r="AS124" s="5">
        <f t="shared" si="314"/>
        <v>9.2592094045822063E-4</v>
      </c>
      <c r="AT124" s="5">
        <f t="shared" si="315"/>
        <v>7.5591184583397974E-4</v>
      </c>
      <c r="AU124" s="5">
        <f t="shared" si="316"/>
        <v>4.1141217261260465E-4</v>
      </c>
      <c r="AV124" s="5">
        <f t="shared" si="317"/>
        <v>1.6793622501088385E-4</v>
      </c>
      <c r="AW124" s="5">
        <f t="shared" si="318"/>
        <v>2.4535431803299725E-6</v>
      </c>
      <c r="AX124" s="5">
        <f t="shared" si="319"/>
        <v>1.9174416021851305E-3</v>
      </c>
      <c r="AY124" s="5">
        <f t="shared" si="320"/>
        <v>1.8914265832988234E-3</v>
      </c>
      <c r="AZ124" s="5">
        <f t="shared" si="321"/>
        <v>9.3288226247217171E-4</v>
      </c>
      <c r="BA124" s="5">
        <f t="shared" si="322"/>
        <v>3.067417730509591E-4</v>
      </c>
      <c r="BB124" s="5">
        <f t="shared" si="323"/>
        <v>7.5645008314154349E-5</v>
      </c>
      <c r="BC124" s="5">
        <f t="shared" si="324"/>
        <v>1.4923737907449231E-5</v>
      </c>
      <c r="BD124" s="5">
        <f t="shared" si="325"/>
        <v>9.3231518480200196E-5</v>
      </c>
      <c r="BE124" s="5">
        <f t="shared" si="326"/>
        <v>1.5222640755785535E-4</v>
      </c>
      <c r="BF124" s="5">
        <f t="shared" si="327"/>
        <v>1.2427599343934083E-4</v>
      </c>
      <c r="BG124" s="5">
        <f t="shared" si="328"/>
        <v>6.7638385013083066E-5</v>
      </c>
      <c r="BH124" s="5">
        <f t="shared" si="329"/>
        <v>2.7609623149448596E-5</v>
      </c>
      <c r="BI124" s="5">
        <f t="shared" si="330"/>
        <v>9.0160791427189792E-6</v>
      </c>
      <c r="BJ124" s="8">
        <f t="shared" si="331"/>
        <v>0.52338837141530781</v>
      </c>
      <c r="BK124" s="8">
        <f t="shared" si="332"/>
        <v>0.24871672919445792</v>
      </c>
      <c r="BL124" s="8">
        <f t="shared" si="333"/>
        <v>0.21655458662379773</v>
      </c>
      <c r="BM124" s="8">
        <f t="shared" si="334"/>
        <v>0.48480894567069049</v>
      </c>
      <c r="BN124" s="8">
        <f t="shared" si="335"/>
        <v>0.51361756553994997</v>
      </c>
    </row>
    <row r="125" spans="1:66" x14ac:dyDescent="0.25">
      <c r="A125" t="s">
        <v>16</v>
      </c>
      <c r="B125" t="s">
        <v>17</v>
      </c>
      <c r="C125" t="s">
        <v>63</v>
      </c>
      <c r="D125" s="11">
        <v>44350</v>
      </c>
      <c r="E125">
        <f>VLOOKUP(A125,home!$A$2:$E$405,3,FALSE)</f>
        <v>1.56756756756757</v>
      </c>
      <c r="F125">
        <f>VLOOKUP(B125,home!$B$2:$E$405,3,FALSE)</f>
        <v>1.1200000000000001</v>
      </c>
      <c r="G125">
        <f>VLOOKUP(C125,away!$B$2:$E$405,4,FALSE)</f>
        <v>0.85</v>
      </c>
      <c r="H125">
        <f>VLOOKUP(A125,away!$A$2:$E$405,3,FALSE)</f>
        <v>1.261261261</v>
      </c>
      <c r="I125">
        <f>VLOOKUP(C125,away!$B$2:$E$405,3,FALSE)</f>
        <v>1.01</v>
      </c>
      <c r="J125">
        <f>VLOOKUP(B125,home!$B$2:$E$405,4,FALSE)</f>
        <v>0.99</v>
      </c>
      <c r="K125" s="3">
        <f t="shared" si="280"/>
        <v>1.4923243243243267</v>
      </c>
      <c r="L125" s="3">
        <f t="shared" si="281"/>
        <v>1.2611351348738999</v>
      </c>
      <c r="M125" s="5">
        <f t="shared" si="282"/>
        <v>6.3707087478268198E-2</v>
      </c>
      <c r="N125" s="5">
        <f t="shared" si="283"/>
        <v>9.5071636275677357E-2</v>
      </c>
      <c r="O125" s="5">
        <f t="shared" si="284"/>
        <v>8.0343246359329115E-2</v>
      </c>
      <c r="P125" s="5">
        <f t="shared" si="285"/>
        <v>0.11989818083720873</v>
      </c>
      <c r="Q125" s="5">
        <f t="shared" si="286"/>
        <v>7.0938857683754186E-2</v>
      </c>
      <c r="R125" s="5">
        <f t="shared" si="287"/>
        <v>5.0661845416789753E-2</v>
      </c>
      <c r="S125" s="5">
        <f t="shared" si="288"/>
        <v>5.6412772648631183E-2</v>
      </c>
      <c r="T125" s="5">
        <f t="shared" si="289"/>
        <v>8.9463485852801741E-2</v>
      </c>
      <c r="U125" s="5">
        <f t="shared" si="290"/>
        <v>7.5603904230634247E-2</v>
      </c>
      <c r="V125" s="5">
        <f t="shared" si="291"/>
        <v>1.1796679466544087E-2</v>
      </c>
      <c r="W125" s="5">
        <f t="shared" si="292"/>
        <v>3.5287927620416035E-2</v>
      </c>
      <c r="X125" s="5">
        <f t="shared" si="293"/>
        <v>4.4502845358993799E-2</v>
      </c>
      <c r="Y125" s="5">
        <f t="shared" si="294"/>
        <v>2.8062050942043483E-2</v>
      </c>
      <c r="Z125" s="5">
        <f t="shared" si="295"/>
        <v>2.1297144417554609E-2</v>
      </c>
      <c r="AA125" s="5">
        <f t="shared" si="296"/>
        <v>3.1782246652964787E-2</v>
      </c>
      <c r="AB125" s="5">
        <f t="shared" si="297"/>
        <v>2.3714709880947385E-2</v>
      </c>
      <c r="AC125" s="5">
        <f t="shared" si="298"/>
        <v>1.3876011131029676E-3</v>
      </c>
      <c r="AD125" s="5">
        <f t="shared" si="299"/>
        <v>1.3165258185735777E-2</v>
      </c>
      <c r="AE125" s="5">
        <f t="shared" si="300"/>
        <v>1.6603169657717604E-2</v>
      </c>
      <c r="AF125" s="5">
        <f t="shared" si="301"/>
        <v>1.0469420302809968E-2</v>
      </c>
      <c r="AG125" s="5">
        <f t="shared" si="302"/>
        <v>4.4011179285452662E-3</v>
      </c>
      <c r="AH125" s="5">
        <f t="shared" si="303"/>
        <v>6.7146442743654111E-3</v>
      </c>
      <c r="AI125" s="5">
        <f t="shared" si="304"/>
        <v>1.0020426979820571E-2</v>
      </c>
      <c r="AJ125" s="5">
        <f t="shared" si="305"/>
        <v>7.4768634610509936E-3</v>
      </c>
      <c r="AK125" s="5">
        <f t="shared" si="306"/>
        <v>3.7193017375260593E-3</v>
      </c>
      <c r="AL125" s="5">
        <f t="shared" si="307"/>
        <v>1.0445986829674743E-4</v>
      </c>
      <c r="AM125" s="5">
        <f t="shared" si="308"/>
        <v>3.9293670053166885E-3</v>
      </c>
      <c r="AN125" s="5">
        <f t="shared" si="309"/>
        <v>4.9554627882191149E-3</v>
      </c>
      <c r="AO125" s="5">
        <f t="shared" si="310"/>
        <v>3.1247541158916535E-3</v>
      </c>
      <c r="AP125" s="5">
        <f t="shared" si="311"/>
        <v>1.3135790677975983E-3</v>
      </c>
      <c r="AQ125" s="5">
        <f t="shared" si="312"/>
        <v>4.1415017870861378E-4</v>
      </c>
      <c r="AR125" s="5">
        <f t="shared" si="313"/>
        <v>1.6936147625164156E-3</v>
      </c>
      <c r="AS125" s="5">
        <f t="shared" si="314"/>
        <v>2.5274225061380148E-3</v>
      </c>
      <c r="AT125" s="5">
        <f t="shared" si="315"/>
        <v>1.885867041877255E-3</v>
      </c>
      <c r="AU125" s="5">
        <f t="shared" si="316"/>
        <v>9.3810841967833104E-4</v>
      </c>
      <c r="AV125" s="5">
        <f t="shared" si="317"/>
        <v>3.499905033848568E-4</v>
      </c>
      <c r="AW125" s="5">
        <f t="shared" si="318"/>
        <v>5.460995469454386E-6</v>
      </c>
      <c r="AX125" s="5">
        <f t="shared" si="319"/>
        <v>9.773149935385899E-4</v>
      </c>
      <c r="AY125" s="5">
        <f t="shared" si="320"/>
        <v>1.2325262761905744E-3</v>
      </c>
      <c r="AZ125" s="5">
        <f t="shared" si="321"/>
        <v>7.7719109577961286E-4</v>
      </c>
      <c r="BA125" s="5">
        <f t="shared" si="322"/>
        <v>3.267143324662721E-4</v>
      </c>
      <c r="BB125" s="5">
        <f t="shared" si="323"/>
        <v>1.0300773093502202E-4</v>
      </c>
      <c r="BC125" s="5">
        <f t="shared" si="324"/>
        <v>2.5981333729158665E-5</v>
      </c>
      <c r="BD125" s="5">
        <f t="shared" si="325"/>
        <v>3.5597951365842794E-4</v>
      </c>
      <c r="BE125" s="5">
        <f t="shared" si="326"/>
        <v>5.3123688719361592E-4</v>
      </c>
      <c r="BF125" s="5">
        <f t="shared" si="327"/>
        <v>3.9638886436868574E-4</v>
      </c>
      <c r="BG125" s="5">
        <f t="shared" si="328"/>
        <v>1.9718024806289551E-4</v>
      </c>
      <c r="BH125" s="5">
        <f t="shared" si="329"/>
        <v>7.3564220115140906E-5</v>
      </c>
      <c r="BI125" s="5">
        <f t="shared" si="330"/>
        <v>2.1956335015554731E-5</v>
      </c>
      <c r="BJ125" s="8">
        <f t="shared" si="331"/>
        <v>0.42514581872706814</v>
      </c>
      <c r="BK125" s="8">
        <f t="shared" si="332"/>
        <v>0.25453930768824251</v>
      </c>
      <c r="BL125" s="8">
        <f t="shared" si="333"/>
        <v>0.29900849829543757</v>
      </c>
      <c r="BM125" s="8">
        <f t="shared" si="334"/>
        <v>0.51814284979655401</v>
      </c>
      <c r="BN125" s="8">
        <f t="shared" si="335"/>
        <v>0.48062085405102734</v>
      </c>
    </row>
    <row r="126" spans="1:66" x14ac:dyDescent="0.25">
      <c r="A126" t="s">
        <v>16</v>
      </c>
      <c r="B126" t="s">
        <v>255</v>
      </c>
      <c r="C126" t="s">
        <v>68</v>
      </c>
      <c r="D126" s="11">
        <v>44350</v>
      </c>
      <c r="E126">
        <f>VLOOKUP(A126,home!$A$2:$E$405,3,FALSE)</f>
        <v>1.56756756756757</v>
      </c>
      <c r="F126">
        <f>VLOOKUP(B126,home!$B$2:$E$405,3,FALSE)</f>
        <v>0.69</v>
      </c>
      <c r="G126">
        <f>VLOOKUP(C126,away!$B$2:$E$405,4,FALSE)</f>
        <v>1.06</v>
      </c>
      <c r="H126">
        <f>VLOOKUP(A126,away!$A$2:$E$405,3,FALSE)</f>
        <v>1.261261261</v>
      </c>
      <c r="I126">
        <f>VLOOKUP(C126,away!$B$2:$E$405,3,FALSE)</f>
        <v>0.96</v>
      </c>
      <c r="J126">
        <f>VLOOKUP(B126,home!$B$2:$E$405,4,FALSE)</f>
        <v>0.79</v>
      </c>
      <c r="K126" s="3">
        <f t="shared" si="280"/>
        <v>1.1465189189189207</v>
      </c>
      <c r="L126" s="3">
        <f t="shared" si="281"/>
        <v>0.95654054034239999</v>
      </c>
      <c r="M126" s="5">
        <f t="shared" si="282"/>
        <v>0.12208235032932888</v>
      </c>
      <c r="N126" s="5">
        <f t="shared" si="283"/>
        <v>0.13996972431866309</v>
      </c>
      <c r="O126" s="5">
        <f t="shared" si="284"/>
        <v>0.11677671735028641</v>
      </c>
      <c r="P126" s="5">
        <f t="shared" si="285"/>
        <v>0.13388671573135072</v>
      </c>
      <c r="Q126" s="5">
        <f t="shared" si="286"/>
        <v>8.0238968503606498E-2</v>
      </c>
      <c r="R126" s="5">
        <f t="shared" si="287"/>
        <v>5.5850832156827332E-2</v>
      </c>
      <c r="S126" s="5">
        <f t="shared" si="288"/>
        <v>3.6708116695352261E-2</v>
      </c>
      <c r="T126" s="5">
        <f t="shared" si="289"/>
        <v>7.6751826288956562E-2</v>
      </c>
      <c r="U126" s="5">
        <f t="shared" si="290"/>
        <v>6.4034035705167761E-2</v>
      </c>
      <c r="V126" s="5">
        <f t="shared" si="291"/>
        <v>4.4730546150619031E-3</v>
      </c>
      <c r="W126" s="5">
        <f t="shared" si="292"/>
        <v>3.0665165141308067E-2</v>
      </c>
      <c r="X126" s="5">
        <f t="shared" si="293"/>
        <v>2.9332473633955747E-2</v>
      </c>
      <c r="Y126" s="5">
        <f t="shared" si="294"/>
        <v>1.4028850089701613E-2</v>
      </c>
      <c r="Z126" s="5">
        <f t="shared" si="295"/>
        <v>1.7807861723288104E-2</v>
      </c>
      <c r="AA126" s="5">
        <f t="shared" si="296"/>
        <v>2.0417050371241901E-2</v>
      </c>
      <c r="AB126" s="5">
        <f t="shared" si="297"/>
        <v>1.170426725957471E-2</v>
      </c>
      <c r="AC126" s="5">
        <f t="shared" si="298"/>
        <v>3.0659765215961622E-4</v>
      </c>
      <c r="AD126" s="5">
        <f t="shared" si="299"/>
        <v>8.7895479965706767E-3</v>
      </c>
      <c r="AE126" s="5">
        <f t="shared" si="300"/>
        <v>8.4075589900051741E-3</v>
      </c>
      <c r="AF126" s="5">
        <f t="shared" si="301"/>
        <v>4.0210855096300758E-3</v>
      </c>
      <c r="AG126" s="5">
        <f t="shared" si="302"/>
        <v>1.2821104353815157E-3</v>
      </c>
      <c r="AH126" s="5">
        <f t="shared" si="303"/>
        <v>4.2584854187841864E-3</v>
      </c>
      <c r="AI126" s="5">
        <f t="shared" si="304"/>
        <v>4.8824340985764315E-3</v>
      </c>
      <c r="AJ126" s="5">
        <f t="shared" si="305"/>
        <v>2.7989015321963633E-3</v>
      </c>
      <c r="AK126" s="5">
        <f t="shared" si="306"/>
        <v>1.0696645196180945E-3</v>
      </c>
      <c r="AL126" s="5">
        <f t="shared" si="307"/>
        <v>1.3449725562412426E-5</v>
      </c>
      <c r="AM126" s="5">
        <f t="shared" si="308"/>
        <v>2.0154766133628345E-3</v>
      </c>
      <c r="AN126" s="5">
        <f t="shared" si="309"/>
        <v>1.9278850887935561E-3</v>
      </c>
      <c r="AO126" s="5">
        <f t="shared" si="310"/>
        <v>9.2205012227632188E-4</v>
      </c>
      <c r="AP126" s="5">
        <f t="shared" si="311"/>
        <v>2.9399277406165633E-4</v>
      </c>
      <c r="AQ126" s="5">
        <f t="shared" si="312"/>
        <v>7.0304001739424465E-5</v>
      </c>
      <c r="AR126" s="5">
        <f t="shared" si="313"/>
        <v>8.146827887048117E-4</v>
      </c>
      <c r="AS126" s="5">
        <f t="shared" si="314"/>
        <v>9.3404923016769204E-4</v>
      </c>
      <c r="AT126" s="5">
        <f t="shared" si="315"/>
        <v>5.3545255679445631E-4</v>
      </c>
      <c r="AU126" s="5">
        <f t="shared" si="316"/>
        <v>2.0463549551611726E-4</v>
      </c>
      <c r="AV126" s="5">
        <f t="shared" si="317"/>
        <v>5.8654616772894121E-5</v>
      </c>
      <c r="AW126" s="5">
        <f t="shared" si="318"/>
        <v>4.09727891364978E-7</v>
      </c>
      <c r="AX126" s="5">
        <f t="shared" si="319"/>
        <v>3.8513034464318722E-4</v>
      </c>
      <c r="AY126" s="5">
        <f t="shared" si="320"/>
        <v>3.6839278796724901E-4</v>
      </c>
      <c r="AZ126" s="5">
        <f t="shared" si="321"/>
        <v>1.7619131823021775E-4</v>
      </c>
      <c r="BA126" s="5">
        <f t="shared" si="322"/>
        <v>5.6178046247857415E-5</v>
      </c>
      <c r="BB126" s="5">
        <f t="shared" si="323"/>
        <v>1.3434144678326467E-5</v>
      </c>
      <c r="BC126" s="5">
        <f t="shared" si="324"/>
        <v>2.570060801928876E-6</v>
      </c>
      <c r="BD126" s="5">
        <f t="shared" si="325"/>
        <v>1.2987951915255892E-4</v>
      </c>
      <c r="BE126" s="5">
        <f t="shared" si="326"/>
        <v>1.4890932588850107E-4</v>
      </c>
      <c r="BF126" s="5">
        <f t="shared" si="327"/>
        <v>8.5363679667314782E-5</v>
      </c>
      <c r="BG126" s="5">
        <f t="shared" si="328"/>
        <v>3.2623691242370251E-5</v>
      </c>
      <c r="BH126" s="5">
        <f t="shared" si="329"/>
        <v>9.3509198035867529E-6</v>
      </c>
      <c r="BI126" s="5">
        <f t="shared" si="330"/>
        <v>2.1442012928211609E-6</v>
      </c>
      <c r="BJ126" s="8">
        <f t="shared" si="331"/>
        <v>0.39971891621058153</v>
      </c>
      <c r="BK126" s="8">
        <f t="shared" si="332"/>
        <v>0.297838677536783</v>
      </c>
      <c r="BL126" s="8">
        <f t="shared" si="333"/>
        <v>0.28474813443727631</v>
      </c>
      <c r="BM126" s="8">
        <f t="shared" si="334"/>
        <v>0.35094029845779012</v>
      </c>
      <c r="BN126" s="8">
        <f t="shared" si="335"/>
        <v>0.64880530839006278</v>
      </c>
    </row>
    <row r="127" spans="1:66" x14ac:dyDescent="0.25">
      <c r="A127" t="s">
        <v>69</v>
      </c>
      <c r="B127" t="s">
        <v>75</v>
      </c>
      <c r="C127" t="s">
        <v>324</v>
      </c>
      <c r="D127" s="11">
        <v>44350</v>
      </c>
      <c r="E127">
        <f>VLOOKUP(A127,home!$A$2:$E$405,3,FALSE)</f>
        <v>1.3216783216783199</v>
      </c>
      <c r="F127">
        <f>VLOOKUP(B127,home!$B$2:$E$405,3,FALSE)</f>
        <v>0.61</v>
      </c>
      <c r="G127">
        <f>VLOOKUP(C127,away!$B$2:$E$405,4,FALSE)</f>
        <v>0.76</v>
      </c>
      <c r="H127">
        <f>VLOOKUP(A127,away!$A$2:$E$405,3,FALSE)</f>
        <v>1.2832167830000001</v>
      </c>
      <c r="I127">
        <f>VLOOKUP(C127,away!$B$2:$E$405,3,FALSE)</f>
        <v>1.03</v>
      </c>
      <c r="J127">
        <f>VLOOKUP(B127,home!$B$2:$E$405,4,FALSE)</f>
        <v>0.83</v>
      </c>
      <c r="K127" s="3">
        <f t="shared" si="280"/>
        <v>0.61273006993006918</v>
      </c>
      <c r="L127" s="3">
        <f t="shared" si="281"/>
        <v>1.0970220277867</v>
      </c>
      <c r="M127" s="5">
        <f t="shared" si="282"/>
        <v>0.18091063521813219</v>
      </c>
      <c r="N127" s="5">
        <f t="shared" si="283"/>
        <v>0.11084938616829937</v>
      </c>
      <c r="O127" s="5">
        <f t="shared" si="284"/>
        <v>0.19846295189517532</v>
      </c>
      <c r="P127" s="5">
        <f t="shared" si="285"/>
        <v>0.12160421839325873</v>
      </c>
      <c r="Q127" s="5">
        <f t="shared" si="286"/>
        <v>3.3960376069303654E-2</v>
      </c>
      <c r="R127" s="5">
        <f t="shared" si="287"/>
        <v>0.10885911496428975</v>
      </c>
      <c r="S127" s="5">
        <f t="shared" si="288"/>
        <v>2.0434931745728076E-2</v>
      </c>
      <c r="T127" s="5">
        <f t="shared" si="289"/>
        <v>3.7255280619946408E-2</v>
      </c>
      <c r="U127" s="5">
        <f t="shared" si="290"/>
        <v>6.6701253124594698E-2</v>
      </c>
      <c r="V127" s="5">
        <f t="shared" si="291"/>
        <v>1.5262132659909422E-3</v>
      </c>
      <c r="W127" s="5">
        <f t="shared" si="292"/>
        <v>6.9361812012652914E-3</v>
      </c>
      <c r="X127" s="5">
        <f t="shared" si="293"/>
        <v>7.609143566508038E-3</v>
      </c>
      <c r="Y127" s="5">
        <f t="shared" si="294"/>
        <v>4.1736990525253845E-3</v>
      </c>
      <c r="Z127" s="5">
        <f t="shared" si="295"/>
        <v>3.980694901373022E-2</v>
      </c>
      <c r="AA127" s="5">
        <f t="shared" si="296"/>
        <v>2.4390914652885613E-2</v>
      </c>
      <c r="AB127" s="5">
        <f t="shared" si="297"/>
        <v>7.4725234204604746E-3</v>
      </c>
      <c r="AC127" s="5">
        <f t="shared" si="298"/>
        <v>6.4117972904298882E-5</v>
      </c>
      <c r="AD127" s="5">
        <f t="shared" si="299"/>
        <v>1.0625016981247284E-3</v>
      </c>
      <c r="AE127" s="5">
        <f t="shared" si="300"/>
        <v>1.1655877674036014E-3</v>
      </c>
      <c r="AF127" s="5">
        <f t="shared" si="301"/>
        <v>6.3933772808023555E-4</v>
      </c>
      <c r="AG127" s="5">
        <f t="shared" si="302"/>
        <v>2.3378919029970729E-4</v>
      </c>
      <c r="AH127" s="5">
        <f t="shared" si="303"/>
        <v>1.0917274981761023E-2</v>
      </c>
      <c r="AI127" s="5">
        <f t="shared" si="304"/>
        <v>6.6893426630202264E-3</v>
      </c>
      <c r="AJ127" s="5">
        <f t="shared" si="305"/>
        <v>2.0493806988492892E-3</v>
      </c>
      <c r="AK127" s="5">
        <f t="shared" si="306"/>
        <v>4.1857239297308629E-4</v>
      </c>
      <c r="AL127" s="5">
        <f t="shared" si="307"/>
        <v>1.7239486159752182E-6</v>
      </c>
      <c r="AM127" s="5">
        <f t="shared" si="308"/>
        <v>1.3020534795855641E-4</v>
      </c>
      <c r="AN127" s="5">
        <f t="shared" si="309"/>
        <v>1.4283813484616841E-4</v>
      </c>
      <c r="AO127" s="5">
        <f t="shared" si="310"/>
        <v>7.8348290167106871E-5</v>
      </c>
      <c r="AP127" s="5">
        <f t="shared" si="311"/>
        <v>2.8649933384246785E-5</v>
      </c>
      <c r="AQ127" s="5">
        <f t="shared" si="312"/>
        <v>7.8574020042850694E-6</v>
      </c>
      <c r="AR127" s="5">
        <f t="shared" si="313"/>
        <v>2.3952982276792983E-3</v>
      </c>
      <c r="AS127" s="5">
        <f t="shared" si="314"/>
        <v>1.4676712505493072E-3</v>
      </c>
      <c r="AT127" s="5">
        <f t="shared" si="315"/>
        <v>4.4964315399171451E-4</v>
      </c>
      <c r="AU127" s="5">
        <f t="shared" si="316"/>
        <v>9.1836627062973357E-5</v>
      </c>
      <c r="AV127" s="5">
        <f t="shared" si="317"/>
        <v>1.4067765730609336E-5</v>
      </c>
      <c r="AW127" s="5">
        <f t="shared" si="318"/>
        <v>3.2188916512262568E-8</v>
      </c>
      <c r="AX127" s="5">
        <f t="shared" si="319"/>
        <v>1.3296788659985872E-5</v>
      </c>
      <c r="AY127" s="5">
        <f t="shared" si="320"/>
        <v>1.4586870058828897E-5</v>
      </c>
      <c r="AZ127" s="5">
        <f t="shared" si="321"/>
        <v>8.0010588854987874E-6</v>
      </c>
      <c r="BA127" s="5">
        <f t="shared" si="322"/>
        <v>2.9257792810035581E-6</v>
      </c>
      <c r="BB127" s="5">
        <f t="shared" si="323"/>
        <v>8.0241107992570896E-7</v>
      </c>
      <c r="BC127" s="5">
        <f t="shared" si="324"/>
        <v>1.760525260037235E-7</v>
      </c>
      <c r="BD127" s="5">
        <f t="shared" si="325"/>
        <v>4.3794915314710522E-4</v>
      </c>
      <c r="BE127" s="5">
        <f t="shared" si="326"/>
        <v>2.6834461523364035E-4</v>
      </c>
      <c r="BF127" s="5">
        <f t="shared" si="327"/>
        <v>8.221140742873298E-5</v>
      </c>
      <c r="BG127" s="5">
        <f t="shared" si="328"/>
        <v>1.6791133807618989E-5</v>
      </c>
      <c r="BH127" s="5">
        <f t="shared" si="329"/>
        <v>2.5721081480368826E-6</v>
      </c>
      <c r="BI127" s="5">
        <f t="shared" si="330"/>
        <v>3.1520160108286804E-7</v>
      </c>
      <c r="BJ127" s="8">
        <f t="shared" si="331"/>
        <v>0.20431297113060803</v>
      </c>
      <c r="BK127" s="8">
        <f t="shared" si="332"/>
        <v>0.32455642741468904</v>
      </c>
      <c r="BL127" s="8">
        <f t="shared" si="333"/>
        <v>0.43118802943838958</v>
      </c>
      <c r="BM127" s="8">
        <f t="shared" si="334"/>
        <v>0.24520313960781551</v>
      </c>
      <c r="BN127" s="8">
        <f t="shared" si="335"/>
        <v>0.75464668270845903</v>
      </c>
    </row>
    <row r="128" spans="1:66" x14ac:dyDescent="0.25">
      <c r="A128" t="s">
        <v>69</v>
      </c>
      <c r="B128" t="s">
        <v>258</v>
      </c>
      <c r="C128" t="s">
        <v>79</v>
      </c>
      <c r="D128" s="11">
        <v>44350</v>
      </c>
      <c r="E128">
        <f>VLOOKUP(A128,home!$A$2:$E$405,3,FALSE)</f>
        <v>1.3216783216783199</v>
      </c>
      <c r="F128">
        <f>VLOOKUP(B128,home!$B$2:$E$405,3,FALSE)</f>
        <v>0.5</v>
      </c>
      <c r="G128">
        <f>VLOOKUP(C128,away!$B$2:$E$405,4,FALSE)</f>
        <v>1.66</v>
      </c>
      <c r="H128">
        <f>VLOOKUP(A128,away!$A$2:$E$405,3,FALSE)</f>
        <v>1.2832167830000001</v>
      </c>
      <c r="I128">
        <f>VLOOKUP(C128,away!$B$2:$E$405,3,FALSE)</f>
        <v>0.91</v>
      </c>
      <c r="J128">
        <f>VLOOKUP(B128,home!$B$2:$E$405,4,FALSE)</f>
        <v>1.1399999999999999</v>
      </c>
      <c r="K128" s="3">
        <f t="shared" si="280"/>
        <v>1.0969930069930054</v>
      </c>
      <c r="L128" s="3">
        <f t="shared" si="281"/>
        <v>1.3312090906842</v>
      </c>
      <c r="M128" s="5">
        <f t="shared" si="282"/>
        <v>8.8195256580926529E-2</v>
      </c>
      <c r="N128" s="5">
        <f t="shared" si="283"/>
        <v>9.6749579719230247E-2</v>
      </c>
      <c r="O128" s="5">
        <f t="shared" si="284"/>
        <v>0.11740632731575493</v>
      </c>
      <c r="P128" s="5">
        <f t="shared" si="285"/>
        <v>0.12879392004211501</v>
      </c>
      <c r="Q128" s="5">
        <f t="shared" si="286"/>
        <v>5.3066806190753935E-2</v>
      </c>
      <c r="R128" s="5">
        <f t="shared" si="287"/>
        <v>7.8146185113288844E-2</v>
      </c>
      <c r="S128" s="5">
        <f t="shared" si="288"/>
        <v>4.7020311757339103E-2</v>
      </c>
      <c r="T128" s="5">
        <f t="shared" si="289"/>
        <v>7.0643014814708222E-2</v>
      </c>
      <c r="U128" s="5">
        <f t="shared" si="290"/>
        <v>8.5725818592458758E-2</v>
      </c>
      <c r="V128" s="5">
        <f t="shared" si="291"/>
        <v>7.6294481983635596E-3</v>
      </c>
      <c r="W128" s="5">
        <f t="shared" si="292"/>
        <v>1.9404638431570066E-2</v>
      </c>
      <c r="X128" s="5">
        <f t="shared" si="293"/>
        <v>2.5831631081546073E-2</v>
      </c>
      <c r="Y128" s="5">
        <f t="shared" si="294"/>
        <v>1.7193651061477334E-2</v>
      </c>
      <c r="Z128" s="5">
        <f t="shared" si="295"/>
        <v>3.4676304008366812E-2</v>
      </c>
      <c r="AA128" s="5">
        <f t="shared" si="296"/>
        <v>3.8039663005541915E-2</v>
      </c>
      <c r="AB128" s="5">
        <f t="shared" si="297"/>
        <v>2.0864622152725002E-2</v>
      </c>
      <c r="AC128" s="5">
        <f t="shared" si="298"/>
        <v>6.9634310514467106E-4</v>
      </c>
      <c r="AD128" s="5">
        <f t="shared" si="299"/>
        <v>5.3216881656650197E-3</v>
      </c>
      <c r="AE128" s="5">
        <f t="shared" si="300"/>
        <v>7.0842796639197991E-3</v>
      </c>
      <c r="AF128" s="5">
        <f t="shared" si="301"/>
        <v>4.7153287447796229E-3</v>
      </c>
      <c r="AG128" s="5">
        <f t="shared" si="302"/>
        <v>2.0923628302050514E-3</v>
      </c>
      <c r="AH128" s="5">
        <f t="shared" si="303"/>
        <v>1.1540352781816711E-2</v>
      </c>
      <c r="AI128" s="5">
        <f t="shared" si="304"/>
        <v>1.2659686299885207E-2</v>
      </c>
      <c r="AJ128" s="5">
        <f t="shared" si="305"/>
        <v>6.943793670849613E-3</v>
      </c>
      <c r="AK128" s="5">
        <f t="shared" si="306"/>
        <v>2.5390976996414391E-3</v>
      </c>
      <c r="AL128" s="5">
        <f t="shared" si="307"/>
        <v>4.0675547272131407E-5</v>
      </c>
      <c r="AM128" s="5">
        <f t="shared" si="308"/>
        <v>1.1675709406263927E-3</v>
      </c>
      <c r="AN128" s="5">
        <f t="shared" si="309"/>
        <v>1.5542810501805563E-3</v>
      </c>
      <c r="AO128" s="5">
        <f t="shared" si="310"/>
        <v>1.0345365317392711E-3</v>
      </c>
      <c r="AP128" s="5">
        <f t="shared" si="311"/>
        <v>4.5906147856540717E-4</v>
      </c>
      <c r="AQ128" s="5">
        <f t="shared" si="312"/>
        <v>1.5277670336229994E-4</v>
      </c>
      <c r="AR128" s="5">
        <f t="shared" si="313"/>
        <v>3.0725245065714199E-3</v>
      </c>
      <c r="AS128" s="5">
        <f t="shared" si="314"/>
        <v>3.370537897523482E-3</v>
      </c>
      <c r="AT128" s="5">
        <f t="shared" si="315"/>
        <v>1.8487282516940831E-3</v>
      </c>
      <c r="AU128" s="5">
        <f t="shared" si="316"/>
        <v>6.7601398797960475E-4</v>
      </c>
      <c r="AV128" s="5">
        <f t="shared" si="317"/>
        <v>1.8539565436076995E-4</v>
      </c>
      <c r="AW128" s="5">
        <f t="shared" si="318"/>
        <v>1.6499889582525827E-6</v>
      </c>
      <c r="AX128" s="5">
        <f t="shared" si="319"/>
        <v>2.134695261725663E-4</v>
      </c>
      <c r="AY128" s="5">
        <f t="shared" si="320"/>
        <v>2.8417257382496906E-4</v>
      </c>
      <c r="AZ128" s="5">
        <f t="shared" si="321"/>
        <v>1.8914655679946288E-4</v>
      </c>
      <c r="BA128" s="5">
        <f t="shared" si="322"/>
        <v>8.3931205294353491E-5</v>
      </c>
      <c r="BB128" s="5">
        <f t="shared" si="323"/>
        <v>2.7932495869981293E-5</v>
      </c>
      <c r="BC128" s="5">
        <f t="shared" si="324"/>
        <v>7.4367984855235926E-6</v>
      </c>
      <c r="BD128" s="5">
        <f t="shared" si="325"/>
        <v>6.8169542574964329E-4</v>
      </c>
      <c r="BE128" s="5">
        <f t="shared" si="326"/>
        <v>7.4781511494647821E-4</v>
      </c>
      <c r="BF128" s="5">
        <f t="shared" si="327"/>
        <v>4.1017397580997851E-4</v>
      </c>
      <c r="BG128" s="5">
        <f t="shared" si="328"/>
        <v>1.4998599437135489E-4</v>
      </c>
      <c r="BH128" s="5">
        <f t="shared" si="329"/>
        <v>4.1133396743067131E-5</v>
      </c>
      <c r="BI128" s="5">
        <f t="shared" si="330"/>
        <v>9.024609716202706E-6</v>
      </c>
      <c r="BJ128" s="8">
        <f t="shared" si="331"/>
        <v>0.3072772965647762</v>
      </c>
      <c r="BK128" s="8">
        <f t="shared" si="332"/>
        <v>0.27266012780498594</v>
      </c>
      <c r="BL128" s="8">
        <f t="shared" si="333"/>
        <v>0.38505857544742855</v>
      </c>
      <c r="BM128" s="8">
        <f t="shared" si="334"/>
        <v>0.43703170627862126</v>
      </c>
      <c r="BN128" s="8">
        <f t="shared" si="335"/>
        <v>0.56235807496206947</v>
      </c>
    </row>
    <row r="129" spans="1:66" x14ac:dyDescent="0.25">
      <c r="A129" t="s">
        <v>69</v>
      </c>
      <c r="B129" t="s">
        <v>351</v>
      </c>
      <c r="C129" t="s">
        <v>70</v>
      </c>
      <c r="D129" s="11">
        <v>44350</v>
      </c>
      <c r="E129">
        <f>VLOOKUP(A129,home!$A$2:$E$405,3,FALSE)</f>
        <v>1.3216783216783199</v>
      </c>
      <c r="F129">
        <f>VLOOKUP(B129,home!$B$2:$E$405,3,FALSE)</f>
        <v>1.26</v>
      </c>
      <c r="G129">
        <f>VLOOKUP(C129,away!$B$2:$E$405,4,FALSE)</f>
        <v>1.1599999999999999</v>
      </c>
      <c r="H129">
        <f>VLOOKUP(A129,away!$A$2:$E$405,3,FALSE)</f>
        <v>1.2832167830000001</v>
      </c>
      <c r="I129">
        <f>VLOOKUP(C129,away!$B$2:$E$405,3,FALSE)</f>
        <v>0.66</v>
      </c>
      <c r="J129">
        <f>VLOOKUP(B129,home!$B$2:$E$405,4,FALSE)</f>
        <v>1.04</v>
      </c>
      <c r="K129" s="3">
        <f t="shared" si="280"/>
        <v>1.9317650349650322</v>
      </c>
      <c r="L129" s="3">
        <f t="shared" si="281"/>
        <v>0.88079999985120017</v>
      </c>
      <c r="M129" s="5">
        <f t="shared" si="282"/>
        <v>6.0050762378016154E-2</v>
      </c>
      <c r="N129" s="5">
        <f t="shared" si="283"/>
        <v>0.11600396308484522</v>
      </c>
      <c r="O129" s="5">
        <f t="shared" si="284"/>
        <v>5.2892711493621077E-2</v>
      </c>
      <c r="P129" s="5">
        <f t="shared" si="285"/>
        <v>0.10217629066787029</v>
      </c>
      <c r="Q129" s="5">
        <f t="shared" si="286"/>
        <v>0.11204619990233917</v>
      </c>
      <c r="R129" s="5">
        <f t="shared" si="287"/>
        <v>2.3293950137855509E-2</v>
      </c>
      <c r="S129" s="5">
        <f t="shared" si="288"/>
        <v>4.3463204967015841E-2</v>
      </c>
      <c r="T129" s="5">
        <f t="shared" si="289"/>
        <v>9.8690292857307876E-2</v>
      </c>
      <c r="U129" s="5">
        <f t="shared" si="290"/>
        <v>4.4998438402528165E-2</v>
      </c>
      <c r="V129" s="5">
        <f t="shared" si="291"/>
        <v>8.2169538056111845E-3</v>
      </c>
      <c r="W129" s="5">
        <f t="shared" si="292"/>
        <v>7.2148977090680411E-2</v>
      </c>
      <c r="X129" s="5">
        <f t="shared" si="293"/>
        <v>6.3548819010735544E-2</v>
      </c>
      <c r="Y129" s="5">
        <f t="shared" si="294"/>
        <v>2.7986899887599906E-2</v>
      </c>
      <c r="Z129" s="5">
        <f t="shared" si="295"/>
        <v>6.8391037593189992E-3</v>
      </c>
      <c r="AA129" s="5">
        <f t="shared" si="296"/>
        <v>1.3211541512750349E-2</v>
      </c>
      <c r="AB129" s="5">
        <f t="shared" si="297"/>
        <v>1.2760796976160078E-2</v>
      </c>
      <c r="AC129" s="5">
        <f t="shared" si="298"/>
        <v>8.7382098411329864E-4</v>
      </c>
      <c r="AD129" s="5">
        <f t="shared" si="299"/>
        <v>3.4843717813067374E-2</v>
      </c>
      <c r="AE129" s="5">
        <f t="shared" si="300"/>
        <v>3.0690346644564995E-2</v>
      </c>
      <c r="AF129" s="5">
        <f t="shared" si="301"/>
        <v>1.3516028659983066E-2</v>
      </c>
      <c r="AG129" s="5">
        <f t="shared" si="302"/>
        <v>3.9683060139006337E-3</v>
      </c>
      <c r="AH129" s="5">
        <f t="shared" si="303"/>
        <v>1.5059706475476292E-3</v>
      </c>
      <c r="AI129" s="5">
        <f t="shared" si="304"/>
        <v>2.909181440616158E-3</v>
      </c>
      <c r="AJ129" s="5">
        <f t="shared" si="305"/>
        <v>2.8099274936757477E-3</v>
      </c>
      <c r="AK129" s="5">
        <f t="shared" si="306"/>
        <v>1.8093732276899123E-3</v>
      </c>
      <c r="AL129" s="5">
        <f t="shared" si="307"/>
        <v>5.9472208730612658E-5</v>
      </c>
      <c r="AM129" s="5">
        <f t="shared" si="308"/>
        <v>1.346197515189437E-2</v>
      </c>
      <c r="AN129" s="5">
        <f t="shared" si="309"/>
        <v>1.185730771178542E-2</v>
      </c>
      <c r="AO129" s="5">
        <f t="shared" si="310"/>
        <v>5.2219583153881163E-3</v>
      </c>
      <c r="AP129" s="5">
        <f t="shared" si="311"/>
        <v>1.533166961138942E-3</v>
      </c>
      <c r="AQ129" s="5">
        <f t="shared" si="312"/>
        <v>3.3760336478576129E-4</v>
      </c>
      <c r="AR129" s="5">
        <f t="shared" si="313"/>
        <v>2.6529178922717278E-4</v>
      </c>
      <c r="AS129" s="5">
        <f t="shared" si="314"/>
        <v>5.1248140249236546E-4</v>
      </c>
      <c r="AT129" s="5">
        <f t="shared" si="315"/>
        <v>4.949968272022965E-4</v>
      </c>
      <c r="AU129" s="5">
        <f t="shared" si="316"/>
        <v>3.1873918773600818E-4</v>
      </c>
      <c r="AV129" s="5">
        <f t="shared" si="317"/>
        <v>1.5393230453539385E-4</v>
      </c>
      <c r="AW129" s="5">
        <f t="shared" si="318"/>
        <v>2.8108856228387267E-6</v>
      </c>
      <c r="AX129" s="5">
        <f t="shared" si="319"/>
        <v>4.3342288166662709E-3</v>
      </c>
      <c r="AY129" s="5">
        <f t="shared" si="320"/>
        <v>3.8175887410747187E-3</v>
      </c>
      <c r="AZ129" s="5">
        <f t="shared" si="321"/>
        <v>1.6812660812852778E-3</v>
      </c>
      <c r="BA129" s="5">
        <f t="shared" si="322"/>
        <v>4.936197213819669E-4</v>
      </c>
      <c r="BB129" s="5">
        <f t="shared" si="323"/>
        <v>1.0869506262994646E-4</v>
      </c>
      <c r="BC129" s="5">
        <f t="shared" si="324"/>
        <v>1.9147722229656615E-5</v>
      </c>
      <c r="BD129" s="5">
        <f t="shared" si="325"/>
        <v>3.8944834651969716E-5</v>
      </c>
      <c r="BE129" s="5">
        <f t="shared" si="326"/>
        <v>7.5232269873169684E-5</v>
      </c>
      <c r="BF129" s="5">
        <f t="shared" si="327"/>
        <v>7.266553422102119E-5</v>
      </c>
      <c r="BG129" s="5">
        <f t="shared" si="328"/>
        <v>4.6790912751741252E-5</v>
      </c>
      <c r="BH129" s="5">
        <f t="shared" si="329"/>
        <v>2.2597262301978292E-5</v>
      </c>
      <c r="BI129" s="5">
        <f t="shared" si="330"/>
        <v>8.7305202401790249E-6</v>
      </c>
      <c r="BJ129" s="8">
        <f t="shared" si="331"/>
        <v>0.61631010861528446</v>
      </c>
      <c r="BK129" s="8">
        <f t="shared" si="332"/>
        <v>0.21865809375243209</v>
      </c>
      <c r="BL129" s="8">
        <f t="shared" si="333"/>
        <v>0.15820229417767795</v>
      </c>
      <c r="BM129" s="8">
        <f t="shared" si="334"/>
        <v>0.52973094478471439</v>
      </c>
      <c r="BN129" s="8">
        <f t="shared" si="335"/>
        <v>0.46646387766454739</v>
      </c>
    </row>
    <row r="130" spans="1:66" x14ac:dyDescent="0.25">
      <c r="A130" t="s">
        <v>69</v>
      </c>
      <c r="B130" t="s">
        <v>73</v>
      </c>
      <c r="C130" t="s">
        <v>78</v>
      </c>
      <c r="D130" s="11">
        <v>44350</v>
      </c>
      <c r="E130">
        <f>VLOOKUP(A130,home!$A$2:$E$405,3,FALSE)</f>
        <v>1.3216783216783199</v>
      </c>
      <c r="F130">
        <f>VLOOKUP(B130,home!$B$2:$E$405,3,FALSE)</f>
        <v>0.7</v>
      </c>
      <c r="G130">
        <f>VLOOKUP(C130,away!$B$2:$E$405,4,FALSE)</f>
        <v>0.66</v>
      </c>
      <c r="H130">
        <f>VLOOKUP(A130,away!$A$2:$E$405,3,FALSE)</f>
        <v>1.2832167830000001</v>
      </c>
      <c r="I130">
        <f>VLOOKUP(C130,away!$B$2:$E$405,3,FALSE)</f>
        <v>1.41</v>
      </c>
      <c r="J130">
        <f>VLOOKUP(B130,home!$B$2:$E$405,4,FALSE)</f>
        <v>1.06</v>
      </c>
      <c r="K130" s="3">
        <f t="shared" si="280"/>
        <v>0.61061538461538378</v>
      </c>
      <c r="L130" s="3">
        <f t="shared" si="281"/>
        <v>1.9178958038718001</v>
      </c>
      <c r="M130" s="5">
        <f t="shared" si="282"/>
        <v>7.9777705880716504E-2</v>
      </c>
      <c r="N130" s="5">
        <f t="shared" si="283"/>
        <v>4.8713494560086668E-2</v>
      </c>
      <c r="O130" s="5">
        <f t="shared" si="284"/>
        <v>0.15300532735114478</v>
      </c>
      <c r="P130" s="5">
        <f t="shared" si="285"/>
        <v>9.3427406808721955E-2</v>
      </c>
      <c r="Q130" s="5">
        <f t="shared" si="286"/>
        <v>1.4872604608383362E-2</v>
      </c>
      <c r="R130" s="5">
        <f t="shared" si="287"/>
        <v>0.14672413764839592</v>
      </c>
      <c r="S130" s="5">
        <f t="shared" si="288"/>
        <v>2.7353131575547997E-2</v>
      </c>
      <c r="T130" s="5">
        <f t="shared" si="289"/>
        <v>2.8524105971062839E-2</v>
      </c>
      <c r="U130" s="5">
        <f t="shared" si="290"/>
        <v>8.959201574253578E-2</v>
      </c>
      <c r="V130" s="5">
        <f t="shared" si="291"/>
        <v>3.5592401870353911E-3</v>
      </c>
      <c r="W130" s="5">
        <f t="shared" si="292"/>
        <v>3.027147061060179E-3</v>
      </c>
      <c r="X130" s="5">
        <f t="shared" si="293"/>
        <v>5.8057526461101671E-3</v>
      </c>
      <c r="Y130" s="5">
        <f t="shared" si="294"/>
        <v>5.5674143191461467E-3</v>
      </c>
      <c r="Z130" s="5">
        <f t="shared" si="295"/>
        <v>9.3800535974189012E-2</v>
      </c>
      <c r="AA130" s="5">
        <f t="shared" si="296"/>
        <v>5.7276050351008558E-2</v>
      </c>
      <c r="AB130" s="5">
        <f t="shared" si="297"/>
        <v>1.7486818757165585E-2</v>
      </c>
      <c r="AC130" s="5">
        <f t="shared" si="298"/>
        <v>2.6051339877247975E-4</v>
      </c>
      <c r="AD130" s="5">
        <f t="shared" si="299"/>
        <v>4.6210564174414744E-4</v>
      </c>
      <c r="AE130" s="5">
        <f t="shared" si="300"/>
        <v>8.8627047124658547E-4</v>
      </c>
      <c r="AF130" s="5">
        <f t="shared" si="301"/>
        <v>8.498872089496548E-4</v>
      </c>
      <c r="AG130" s="5">
        <f t="shared" si="302"/>
        <v>5.4333170393628641E-4</v>
      </c>
      <c r="AH130" s="5">
        <f t="shared" si="303"/>
        <v>4.4974913586455736E-2</v>
      </c>
      <c r="AI130" s="5">
        <f t="shared" si="304"/>
        <v>2.7462374157637318E-2</v>
      </c>
      <c r="AJ130" s="5">
        <f t="shared" si="305"/>
        <v>8.3844740793586423E-3</v>
      </c>
      <c r="AK130" s="5">
        <f t="shared" si="306"/>
        <v>1.7065629549217645E-3</v>
      </c>
      <c r="AL130" s="5">
        <f t="shared" si="307"/>
        <v>1.2203455096906937E-5</v>
      </c>
      <c r="AM130" s="5">
        <f t="shared" si="308"/>
        <v>5.6433762833308287E-5</v>
      </c>
      <c r="AN130" s="5">
        <f t="shared" si="309"/>
        <v>1.0823407693469828E-4</v>
      </c>
      <c r="AO130" s="5">
        <f t="shared" si="310"/>
        <v>1.0379084099449775E-4</v>
      </c>
      <c r="AP130" s="5">
        <f t="shared" si="311"/>
        <v>6.6353339474557494E-5</v>
      </c>
      <c r="AQ130" s="5">
        <f t="shared" si="312"/>
        <v>3.1814697837783731E-5</v>
      </c>
      <c r="AR130" s="5">
        <f t="shared" si="313"/>
        <v>1.7251439609392065E-2</v>
      </c>
      <c r="AS130" s="5">
        <f t="shared" si="314"/>
        <v>1.0533994432258E-2</v>
      </c>
      <c r="AT130" s="5">
        <f t="shared" si="315"/>
        <v>3.2161095308947648E-3</v>
      </c>
      <c r="AU130" s="5">
        <f t="shared" si="316"/>
        <v>6.5460198605750278E-4</v>
      </c>
      <c r="AV130" s="5">
        <f t="shared" si="317"/>
        <v>9.9927510871624037E-5</v>
      </c>
      <c r="AW130" s="5">
        <f t="shared" si="318"/>
        <v>3.9698404990327696E-7</v>
      </c>
      <c r="AX130" s="5">
        <f t="shared" si="319"/>
        <v>5.7432206329589775E-6</v>
      </c>
      <c r="AY130" s="5">
        <f t="shared" si="320"/>
        <v>1.1014898752661964E-5</v>
      </c>
      <c r="AZ130" s="5">
        <f t="shared" si="321"/>
        <v>1.0562714048901556E-5</v>
      </c>
      <c r="BA130" s="5">
        <f t="shared" si="322"/>
        <v>6.7527283172953374E-6</v>
      </c>
      <c r="BB130" s="5">
        <f t="shared" si="323"/>
        <v>3.237757326106753E-6</v>
      </c>
      <c r="BC130" s="5">
        <f t="shared" si="324"/>
        <v>1.2419362379390647E-6</v>
      </c>
      <c r="BD130" s="5">
        <f t="shared" si="325"/>
        <v>5.5144106062668006E-3</v>
      </c>
      <c r="BE130" s="5">
        <f t="shared" si="326"/>
        <v>3.3671839532727539E-3</v>
      </c>
      <c r="BF130" s="5">
        <f t="shared" si="327"/>
        <v>1.0280271623491954E-3</v>
      </c>
      <c r="BG130" s="5">
        <f t="shared" si="328"/>
        <v>2.0924306704430518E-4</v>
      </c>
      <c r="BH130" s="5">
        <f t="shared" si="329"/>
        <v>3.1941758965340233E-5</v>
      </c>
      <c r="BI130" s="5">
        <f t="shared" si="330"/>
        <v>3.9008258871826241E-6</v>
      </c>
      <c r="BJ130" s="8">
        <f t="shared" si="331"/>
        <v>0.10965729416511671</v>
      </c>
      <c r="BK130" s="8">
        <f t="shared" si="332"/>
        <v>0.20440121620464388</v>
      </c>
      <c r="BL130" s="8">
        <f t="shared" si="333"/>
        <v>0.58852345507188353</v>
      </c>
      <c r="BM130" s="8">
        <f t="shared" si="334"/>
        <v>0.45985120664368123</v>
      </c>
      <c r="BN130" s="8">
        <f t="shared" si="335"/>
        <v>0.5365206768574492</v>
      </c>
    </row>
    <row r="131" spans="1:66" x14ac:dyDescent="0.25">
      <c r="A131" t="s">
        <v>80</v>
      </c>
      <c r="B131" t="s">
        <v>95</v>
      </c>
      <c r="C131" t="s">
        <v>93</v>
      </c>
      <c r="D131" s="11">
        <v>44350</v>
      </c>
      <c r="E131">
        <f>VLOOKUP(A131,home!$A$2:$E$405,3,FALSE)</f>
        <v>1.2186788154897501</v>
      </c>
      <c r="F131">
        <f>VLOOKUP(B131,home!$B$2:$E$405,3,FALSE)</f>
        <v>1.6</v>
      </c>
      <c r="G131">
        <f>VLOOKUP(C131,away!$B$2:$E$405,4,FALSE)</f>
        <v>0.87</v>
      </c>
      <c r="H131">
        <f>VLOOKUP(A131,away!$A$2:$E$405,3,FALSE)</f>
        <v>1.0296127559999999</v>
      </c>
      <c r="I131">
        <f>VLOOKUP(C131,away!$B$2:$E$405,3,FALSE)</f>
        <v>0.59</v>
      </c>
      <c r="J131">
        <f>VLOOKUP(B131,home!$B$2:$E$405,4,FALSE)</f>
        <v>0.65</v>
      </c>
      <c r="K131" s="3">
        <f t="shared" si="280"/>
        <v>1.6964009111617322</v>
      </c>
      <c r="L131" s="3">
        <f t="shared" si="281"/>
        <v>0.39485649192599992</v>
      </c>
      <c r="M131" s="5">
        <f t="shared" si="282"/>
        <v>0.12353170896854339</v>
      </c>
      <c r="N131" s="5">
        <f t="shared" si="283"/>
        <v>0.20955930365160291</v>
      </c>
      <c r="O131" s="5">
        <f t="shared" si="284"/>
        <v>4.8777297244942612E-2</v>
      </c>
      <c r="P131" s="5">
        <f t="shared" si="285"/>
        <v>8.2745851490327302E-2</v>
      </c>
      <c r="Q131" s="5">
        <f t="shared" si="286"/>
        <v>0.17774829682849869</v>
      </c>
      <c r="R131" s="5">
        <f t="shared" si="287"/>
        <v>9.6300162378848905E-3</v>
      </c>
      <c r="S131" s="5">
        <f t="shared" si="288"/>
        <v>1.3856515051942696E-2</v>
      </c>
      <c r="T131" s="5">
        <f t="shared" si="289"/>
        <v>7.0185068931522321E-2</v>
      </c>
      <c r="U131" s="5">
        <f t="shared" si="290"/>
        <v>1.6336368320450205E-2</v>
      </c>
      <c r="V131" s="5">
        <f t="shared" si="291"/>
        <v>1.0312863944318246E-3</v>
      </c>
      <c r="W131" s="5">
        <f t="shared" si="292"/>
        <v>0.10051079089910374</v>
      </c>
      <c r="X131" s="5">
        <f t="shared" si="293"/>
        <v>3.9687338295127814E-2</v>
      </c>
      <c r="Y131" s="5">
        <f t="shared" si="294"/>
        <v>7.8354015865472817E-3</v>
      </c>
      <c r="Z131" s="5">
        <f t="shared" si="295"/>
        <v>1.267491476293881E-3</v>
      </c>
      <c r="AA131" s="5">
        <f t="shared" si="296"/>
        <v>2.150173695274669E-3</v>
      </c>
      <c r="AB131" s="5">
        <f t="shared" si="297"/>
        <v>1.8237783079099691E-3</v>
      </c>
      <c r="AC131" s="5">
        <f t="shared" si="298"/>
        <v>4.3174476997734263E-5</v>
      </c>
      <c r="AD131" s="5">
        <f t="shared" si="299"/>
        <v>4.2626649315706477E-2</v>
      </c>
      <c r="AE131" s="5">
        <f t="shared" si="300"/>
        <v>1.6831409211359682E-2</v>
      </c>
      <c r="AF131" s="5">
        <f t="shared" si="301"/>
        <v>3.3229955976842225E-3</v>
      </c>
      <c r="AG131" s="5">
        <f t="shared" si="302"/>
        <v>4.3736879479571117E-4</v>
      </c>
      <c r="AH131" s="5">
        <f t="shared" si="303"/>
        <v>1.2511930946887715E-4</v>
      </c>
      <c r="AI131" s="5">
        <f t="shared" si="304"/>
        <v>2.1225251058692998E-4</v>
      </c>
      <c r="AJ131" s="5">
        <f t="shared" si="305"/>
        <v>1.8003267617801666E-4</v>
      </c>
      <c r="AK131" s="5">
        <f t="shared" si="306"/>
        <v>1.0180253196909085E-4</v>
      </c>
      <c r="AL131" s="5">
        <f t="shared" si="307"/>
        <v>1.156790881193684E-6</v>
      </c>
      <c r="AM131" s="5">
        <f t="shared" si="308"/>
        <v>1.4462377347787223E-2</v>
      </c>
      <c r="AN131" s="5">
        <f t="shared" si="309"/>
        <v>5.7105635844573082E-3</v>
      </c>
      <c r="AO131" s="5">
        <f t="shared" si="310"/>
        <v>1.1274265519395884E-3</v>
      </c>
      <c r="AP131" s="5">
        <f t="shared" si="311"/>
        <v>1.4839056440103064E-4</v>
      </c>
      <c r="AQ131" s="5">
        <f t="shared" si="312"/>
        <v>1.4648244423577535E-5</v>
      </c>
      <c r="AR131" s="5">
        <f t="shared" si="313"/>
        <v>9.8808343218168818E-6</v>
      </c>
      <c r="AS131" s="5">
        <f t="shared" si="314"/>
        <v>1.6761856346568276E-5</v>
      </c>
      <c r="AT131" s="5">
        <f t="shared" si="315"/>
        <v>1.4217414189540246E-5</v>
      </c>
      <c r="AU131" s="5">
        <f t="shared" si="316"/>
        <v>8.0394781284999376E-6</v>
      </c>
      <c r="AV131" s="5">
        <f t="shared" si="317"/>
        <v>3.4095445056130279E-6</v>
      </c>
      <c r="AW131" s="5">
        <f t="shared" si="318"/>
        <v>2.1523858858194445E-8</v>
      </c>
      <c r="AX131" s="5">
        <f t="shared" si="319"/>
        <v>4.0889983517251732E-3</v>
      </c>
      <c r="AY131" s="5">
        <f t="shared" si="320"/>
        <v>1.6145675446533974E-3</v>
      </c>
      <c r="AZ131" s="5">
        <f t="shared" si="321"/>
        <v>3.1876123832970789E-4</v>
      </c>
      <c r="BA131" s="5">
        <f t="shared" si="322"/>
        <v>4.1954981442952006E-5</v>
      </c>
      <c r="BB131" s="5">
        <f t="shared" si="323"/>
        <v>4.1415491978461145E-6</v>
      </c>
      <c r="BC131" s="5">
        <f t="shared" si="324"/>
        <v>3.2706351748009136E-7</v>
      </c>
      <c r="BD131" s="5">
        <f t="shared" si="325"/>
        <v>6.5025192960243773E-7</v>
      </c>
      <c r="BE131" s="5">
        <f t="shared" si="326"/>
        <v>1.1030879658622498E-6</v>
      </c>
      <c r="BF131" s="5">
        <f t="shared" si="327"/>
        <v>9.3563971519013143E-7</v>
      </c>
      <c r="BG131" s="5">
        <f t="shared" si="328"/>
        <v>5.2907335512254752E-7</v>
      </c>
      <c r="BH131" s="5">
        <f t="shared" si="329"/>
        <v>2.2438013042532107E-7</v>
      </c>
      <c r="BI131" s="5">
        <f t="shared" si="330"/>
        <v>7.612773154002061E-8</v>
      </c>
      <c r="BJ131" s="8">
        <f t="shared" si="331"/>
        <v>0.69627678013382421</v>
      </c>
      <c r="BK131" s="8">
        <f t="shared" si="332"/>
        <v>0.2228242607177775</v>
      </c>
      <c r="BL131" s="8">
        <f t="shared" si="333"/>
        <v>7.939266852298503E-2</v>
      </c>
      <c r="BM131" s="8">
        <f t="shared" si="334"/>
        <v>0.34615418040828627</v>
      </c>
      <c r="BN131" s="8">
        <f t="shared" si="335"/>
        <v>0.65199247442179975</v>
      </c>
    </row>
    <row r="132" spans="1:66" x14ac:dyDescent="0.25">
      <c r="A132" t="s">
        <v>80</v>
      </c>
      <c r="B132" t="s">
        <v>97</v>
      </c>
      <c r="C132" t="s">
        <v>82</v>
      </c>
      <c r="D132" s="11">
        <v>44350</v>
      </c>
      <c r="E132">
        <f>VLOOKUP(A132,home!$A$2:$E$405,3,FALSE)</f>
        <v>1.2186788154897501</v>
      </c>
      <c r="F132">
        <f>VLOOKUP(B132,home!$B$2:$E$405,3,FALSE)</f>
        <v>1.05</v>
      </c>
      <c r="G132">
        <f>VLOOKUP(C132,away!$B$2:$E$405,4,FALSE)</f>
        <v>0.68</v>
      </c>
      <c r="H132">
        <f>VLOOKUP(A132,away!$A$2:$E$405,3,FALSE)</f>
        <v>1.0296127559999999</v>
      </c>
      <c r="I132">
        <f>VLOOKUP(C132,away!$B$2:$E$405,3,FALSE)</f>
        <v>0.64</v>
      </c>
      <c r="J132">
        <f>VLOOKUP(B132,home!$B$2:$E$405,4,FALSE)</f>
        <v>0.92</v>
      </c>
      <c r="K132" s="3">
        <f t="shared" si="280"/>
        <v>0.87013667425968166</v>
      </c>
      <c r="L132" s="3">
        <f t="shared" si="281"/>
        <v>0.60623599073279999</v>
      </c>
      <c r="M132" s="5">
        <f t="shared" si="282"/>
        <v>0.22846490593048738</v>
      </c>
      <c r="N132" s="5">
        <f t="shared" si="283"/>
        <v>0.19879569343140532</v>
      </c>
      <c r="O132" s="5">
        <f t="shared" si="284"/>
        <v>0.13850364859444497</v>
      </c>
      <c r="P132" s="5">
        <f t="shared" si="285"/>
        <v>0.12051710416080198</v>
      </c>
      <c r="Q132" s="5">
        <f t="shared" si="286"/>
        <v>8.6489711769775129E-2</v>
      </c>
      <c r="R132" s="5">
        <f t="shared" si="287"/>
        <v>4.1982948312880457E-2</v>
      </c>
      <c r="S132" s="5">
        <f t="shared" si="288"/>
        <v>1.5893439231017794E-2</v>
      </c>
      <c r="T132" s="5">
        <f t="shared" si="289"/>
        <v>5.2433176102943936E-2</v>
      </c>
      <c r="U132" s="5">
        <f t="shared" si="290"/>
        <v>3.6530903020585918E-2</v>
      </c>
      <c r="V132" s="5">
        <f t="shared" si="291"/>
        <v>9.3154655828591522E-4</v>
      </c>
      <c r="W132" s="5">
        <f t="shared" si="292"/>
        <v>2.5085956719010191E-2</v>
      </c>
      <c r="X132" s="5">
        <f t="shared" si="293"/>
        <v>1.5208009825029284E-2</v>
      </c>
      <c r="Y132" s="5">
        <f t="shared" si="294"/>
        <v>4.6098214516753916E-3</v>
      </c>
      <c r="Z132" s="5">
        <f t="shared" si="295"/>
        <v>8.4838580881143408E-3</v>
      </c>
      <c r="AA132" s="5">
        <f t="shared" si="296"/>
        <v>7.3821160616829142E-3</v>
      </c>
      <c r="AB132" s="5">
        <f t="shared" si="297"/>
        <v>3.211724959455875E-3</v>
      </c>
      <c r="AC132" s="5">
        <f t="shared" si="298"/>
        <v>3.0712401194162662E-5</v>
      </c>
      <c r="AD132" s="5">
        <f t="shared" si="299"/>
        <v>5.4570527375254595E-3</v>
      </c>
      <c r="AE132" s="5">
        <f t="shared" si="300"/>
        <v>3.3082617728148853E-3</v>
      </c>
      <c r="AF132" s="5">
        <f t="shared" si="301"/>
        <v>1.0027936767229406E-3</v>
      </c>
      <c r="AG132" s="5">
        <f t="shared" si="302"/>
        <v>2.0264320603623968E-4</v>
      </c>
      <c r="AH132" s="5">
        <f t="shared" si="303"/>
        <v>1.2858050283211183E-3</v>
      </c>
      <c r="AI132" s="5">
        <f t="shared" si="304"/>
        <v>1.1188261110897139E-3</v>
      </c>
      <c r="AJ132" s="5">
        <f t="shared" si="305"/>
        <v>4.8676581568924836E-4</v>
      </c>
      <c r="AK132" s="5">
        <f t="shared" si="306"/>
        <v>1.411842626690479E-4</v>
      </c>
      <c r="AL132" s="5">
        <f t="shared" si="307"/>
        <v>6.4804170052645549E-7</v>
      </c>
      <c r="AM132" s="5">
        <f t="shared" si="308"/>
        <v>9.4967634405801937E-4</v>
      </c>
      <c r="AN132" s="5">
        <f t="shared" si="309"/>
        <v>5.7572797931551686E-4</v>
      </c>
      <c r="AO132" s="5">
        <f t="shared" si="310"/>
        <v>1.7451351096646765E-4</v>
      </c>
      <c r="AP132" s="5">
        <f t="shared" si="311"/>
        <v>3.5265457072338625E-5</v>
      </c>
      <c r="AQ132" s="5">
        <f t="shared" si="312"/>
        <v>5.3447973267235566E-6</v>
      </c>
      <c r="AR132" s="5">
        <f t="shared" si="313"/>
        <v>1.5590025704669387E-4</v>
      </c>
      <c r="AS132" s="5">
        <f t="shared" si="314"/>
        <v>1.3565453118283971E-4</v>
      </c>
      <c r="AT132" s="5">
        <f t="shared" si="315"/>
        <v>5.901899130584621E-5</v>
      </c>
      <c r="AU132" s="5">
        <f t="shared" si="316"/>
        <v>1.7118196271010028E-5</v>
      </c>
      <c r="AV132" s="5">
        <f t="shared" si="317"/>
        <v>3.7237925931452869E-6</v>
      </c>
      <c r="AW132" s="5">
        <f t="shared" si="318"/>
        <v>9.4957580762793801E-9</v>
      </c>
      <c r="AX132" s="5">
        <f t="shared" si="319"/>
        <v>1.377247026069563E-4</v>
      </c>
      <c r="AY132" s="5">
        <f t="shared" si="320"/>
        <v>8.3493671533308394E-5</v>
      </c>
      <c r="AZ132" s="5">
        <f t="shared" si="321"/>
        <v>2.5308434340957093E-5</v>
      </c>
      <c r="BA132" s="5">
        <f t="shared" si="322"/>
        <v>5.114294588862048E-6</v>
      </c>
      <c r="BB132" s="5">
        <f t="shared" si="323"/>
        <v>7.7511736174454511E-7</v>
      </c>
      <c r="BC132" s="5">
        <f t="shared" si="324"/>
        <v>9.39808083462797E-8</v>
      </c>
      <c r="BD132" s="5">
        <f t="shared" si="325"/>
        <v>1.5752057797700109E-5</v>
      </c>
      <c r="BE132" s="5">
        <f t="shared" si="326"/>
        <v>1.3706443184837057E-5</v>
      </c>
      <c r="BF132" s="5">
        <f t="shared" si="327"/>
        <v>5.963239444391698E-6</v>
      </c>
      <c r="BG132" s="5">
        <f t="shared" si="328"/>
        <v>1.7296111126523812E-6</v>
      </c>
      <c r="BH132" s="5">
        <f t="shared" si="329"/>
        <v>3.7624951533148257E-7</v>
      </c>
      <c r="BI132" s="5">
        <f t="shared" si="330"/>
        <v>6.5477700392470701E-8</v>
      </c>
      <c r="BJ132" s="8">
        <f t="shared" si="331"/>
        <v>0.39458615898291816</v>
      </c>
      <c r="BK132" s="8">
        <f t="shared" si="332"/>
        <v>0.36592184999502109</v>
      </c>
      <c r="BL132" s="8">
        <f t="shared" si="333"/>
        <v>0.23105293101397403</v>
      </c>
      <c r="BM132" s="8">
        <f t="shared" si="334"/>
        <v>0.18520730170445693</v>
      </c>
      <c r="BN132" s="8">
        <f t="shared" si="335"/>
        <v>0.81475401219979515</v>
      </c>
    </row>
    <row r="133" spans="1:66" x14ac:dyDescent="0.25">
      <c r="A133" t="s">
        <v>80</v>
      </c>
      <c r="B133" t="s">
        <v>359</v>
      </c>
      <c r="C133" t="s">
        <v>92</v>
      </c>
      <c r="D133" s="11">
        <v>44350</v>
      </c>
      <c r="E133">
        <f>VLOOKUP(A133,home!$A$2:$E$405,3,FALSE)</f>
        <v>1.2186788154897501</v>
      </c>
      <c r="F133">
        <f>VLOOKUP(B133,home!$B$2:$E$405,3,FALSE)</f>
        <v>1.64</v>
      </c>
      <c r="G133">
        <f>VLOOKUP(C133,away!$B$2:$E$405,4,FALSE)</f>
        <v>1.08</v>
      </c>
      <c r="H133">
        <f>VLOOKUP(A133,away!$A$2:$E$405,3,FALSE)</f>
        <v>1.0296127559999999</v>
      </c>
      <c r="I133">
        <f>VLOOKUP(C133,away!$B$2:$E$405,3,FALSE)</f>
        <v>0.77</v>
      </c>
      <c r="J133">
        <f>VLOOKUP(B133,home!$B$2:$E$405,4,FALSE)</f>
        <v>1.03</v>
      </c>
      <c r="K133" s="3">
        <f t="shared" si="280"/>
        <v>2.1585239179954452</v>
      </c>
      <c r="L133" s="3">
        <f t="shared" si="281"/>
        <v>0.81658587678359995</v>
      </c>
      <c r="M133" s="5">
        <f t="shared" si="282"/>
        <v>5.1041829570091519E-2</v>
      </c>
      <c r="N133" s="5">
        <f t="shared" si="283"/>
        <v>0.11017500994528971</v>
      </c>
      <c r="O133" s="5">
        <f t="shared" si="284"/>
        <v>4.1680037152132261E-2</v>
      </c>
      <c r="P133" s="5">
        <f t="shared" si="285"/>
        <v>8.9967357095816256E-2</v>
      </c>
      <c r="Q133" s="5">
        <f t="shared" si="286"/>
        <v>0.11890769706614698</v>
      </c>
      <c r="R133" s="5">
        <f t="shared" si="287"/>
        <v>1.7017664841123471E-2</v>
      </c>
      <c r="S133" s="5">
        <f t="shared" si="288"/>
        <v>3.9644569027894698E-2</v>
      </c>
      <c r="T133" s="5">
        <f t="shared" si="289"/>
        <v>9.7098346065078334E-2</v>
      </c>
      <c r="U133" s="5">
        <f t="shared" si="290"/>
        <v>3.673303658799517E-2</v>
      </c>
      <c r="V133" s="5">
        <f t="shared" si="291"/>
        <v>7.7642573392660251E-3</v>
      </c>
      <c r="W133" s="5">
        <f t="shared" si="292"/>
        <v>8.5555036050345007E-2</v>
      </c>
      <c r="X133" s="5">
        <f t="shared" si="293"/>
        <v>6.9863034126423487E-2</v>
      </c>
      <c r="Y133" s="5">
        <f t="shared" si="294"/>
        <v>2.8524583488444045E-2</v>
      </c>
      <c r="Z133" s="5">
        <f t="shared" si="295"/>
        <v>4.6321282550327502E-3</v>
      </c>
      <c r="AA133" s="5">
        <f t="shared" si="296"/>
        <v>9.9985596297106974E-3</v>
      </c>
      <c r="AB133" s="5">
        <f t="shared" si="297"/>
        <v>1.0791065053117114E-2</v>
      </c>
      <c r="AC133" s="5">
        <f t="shared" si="298"/>
        <v>8.5533977537277271E-4</v>
      </c>
      <c r="AD133" s="5">
        <f t="shared" si="299"/>
        <v>4.6168147904908086E-2</v>
      </c>
      <c r="AE133" s="5">
        <f t="shared" si="300"/>
        <v>3.770025753640429E-2</v>
      </c>
      <c r="AF133" s="5">
        <f t="shared" si="301"/>
        <v>1.539274892766611E-2</v>
      </c>
      <c r="AG133" s="5">
        <f t="shared" si="302"/>
        <v>4.1898337930693494E-3</v>
      </c>
      <c r="AH133" s="5">
        <f t="shared" si="303"/>
        <v>9.4563262812750136E-4</v>
      </c>
      <c r="AI133" s="5">
        <f t="shared" si="304"/>
        <v>2.0411706454501041E-3</v>
      </c>
      <c r="AJ133" s="5">
        <f t="shared" si="305"/>
        <v>2.2029578294571256E-3</v>
      </c>
      <c r="AK133" s="5">
        <f t="shared" si="306"/>
        <v>1.5850457217395119E-3</v>
      </c>
      <c r="AL133" s="5">
        <f t="shared" si="307"/>
        <v>6.0305564794494471E-5</v>
      </c>
      <c r="AM133" s="5">
        <f t="shared" si="308"/>
        <v>1.9931010300459066E-2</v>
      </c>
      <c r="AN133" s="5">
        <f t="shared" si="309"/>
        <v>1.6275381521383327E-2</v>
      </c>
      <c r="AO133" s="5">
        <f t="shared" si="310"/>
        <v>6.6451233448132025E-3</v>
      </c>
      <c r="AP133" s="5">
        <f t="shared" si="311"/>
        <v>1.8087712909531522E-3</v>
      </c>
      <c r="AQ133" s="5">
        <f t="shared" si="312"/>
        <v>3.6925427263099597E-4</v>
      </c>
      <c r="AR133" s="5">
        <f t="shared" si="313"/>
        <v>1.5443804975093516E-4</v>
      </c>
      <c r="AS133" s="5">
        <f t="shared" si="314"/>
        <v>3.3335822423596401E-4</v>
      </c>
      <c r="AT133" s="5">
        <f t="shared" si="315"/>
        <v>3.5978085013690871E-4</v>
      </c>
      <c r="AU133" s="5">
        <f t="shared" si="316"/>
        <v>2.5886519008575074E-4</v>
      </c>
      <c r="AV133" s="5">
        <f t="shared" si="317"/>
        <v>1.3969167608413264E-4</v>
      </c>
      <c r="AW133" s="5">
        <f t="shared" si="318"/>
        <v>2.9526612064112915E-6</v>
      </c>
      <c r="AX133" s="5">
        <f t="shared" si="319"/>
        <v>7.1702604072257569E-3</v>
      </c>
      <c r="AY133" s="5">
        <f t="shared" si="320"/>
        <v>5.8551333814011773E-3</v>
      </c>
      <c r="AZ133" s="5">
        <f t="shared" si="321"/>
        <v>2.3906096129682024E-3</v>
      </c>
      <c r="BA133" s="5">
        <f t="shared" si="322"/>
        <v>6.5071268228431391E-4</v>
      </c>
      <c r="BB133" s="5">
        <f t="shared" si="323"/>
        <v>1.3284069654933615E-4</v>
      </c>
      <c r="BC133" s="5">
        <f t="shared" si="324"/>
        <v>2.1695167332856764E-5</v>
      </c>
      <c r="BD133" s="5">
        <f t="shared" si="325"/>
        <v>2.1018655044102759E-5</v>
      </c>
      <c r="BE133" s="5">
        <f t="shared" si="326"/>
        <v>4.5369269636791409E-5</v>
      </c>
      <c r="BF133" s="5">
        <f t="shared" si="327"/>
        <v>4.8965326826499406E-5</v>
      </c>
      <c r="BG133" s="5">
        <f t="shared" si="328"/>
        <v>3.5230943035820989E-5</v>
      </c>
      <c r="BH133" s="5">
        <f t="shared" si="329"/>
        <v>1.901170829908867E-5</v>
      </c>
      <c r="BI133" s="5">
        <f t="shared" si="330"/>
        <v>8.2074454171070737E-6</v>
      </c>
      <c r="BJ133" s="8">
        <f t="shared" si="331"/>
        <v>0.67482548758177663</v>
      </c>
      <c r="BK133" s="8">
        <f t="shared" si="332"/>
        <v>0.19518879175463696</v>
      </c>
      <c r="BL133" s="8">
        <f t="shared" si="333"/>
        <v>0.12441910742740601</v>
      </c>
      <c r="BM133" s="8">
        <f t="shared" si="334"/>
        <v>0.56442373862805784</v>
      </c>
      <c r="BN133" s="8">
        <f t="shared" si="335"/>
        <v>0.42878959567060021</v>
      </c>
    </row>
    <row r="134" spans="1:66" x14ac:dyDescent="0.25">
      <c r="A134" t="s">
        <v>80</v>
      </c>
      <c r="B134" t="s">
        <v>87</v>
      </c>
      <c r="C134" t="s">
        <v>410</v>
      </c>
      <c r="D134" s="11">
        <v>44350</v>
      </c>
      <c r="E134">
        <f>VLOOKUP(A134,home!$A$2:$E$405,3,FALSE)</f>
        <v>1.2186788154897501</v>
      </c>
      <c r="F134">
        <f>VLOOKUP(B134,home!$B$2:$E$405,3,FALSE)</f>
        <v>0.68</v>
      </c>
      <c r="G134">
        <f>VLOOKUP(C134,away!$B$2:$E$405,4,FALSE)</f>
        <v>0.97</v>
      </c>
      <c r="H134">
        <f>VLOOKUP(A134,away!$A$2:$E$405,3,FALSE)</f>
        <v>1.0296127559999999</v>
      </c>
      <c r="I134">
        <f>VLOOKUP(C134,away!$B$2:$E$405,3,FALSE)</f>
        <v>0.82</v>
      </c>
      <c r="J134">
        <f>VLOOKUP(B134,home!$B$2:$E$405,4,FALSE)</f>
        <v>1.08</v>
      </c>
      <c r="K134" s="3">
        <f t="shared" si="280"/>
        <v>0.80384054669703919</v>
      </c>
      <c r="L134" s="3">
        <f t="shared" si="281"/>
        <v>0.91182505671359992</v>
      </c>
      <c r="M134" s="5">
        <f t="shared" si="282"/>
        <v>0.17984397610244571</v>
      </c>
      <c r="N134" s="5">
        <f t="shared" si="283"/>
        <v>0.1445658800703592</v>
      </c>
      <c r="O134" s="5">
        <f t="shared" si="284"/>
        <v>0.16398624370921189</v>
      </c>
      <c r="P134" s="5">
        <f t="shared" si="285"/>
        <v>0.13181879179400677</v>
      </c>
      <c r="Q134" s="5">
        <f t="shared" si="286"/>
        <v>5.8103958034748077E-2</v>
      </c>
      <c r="R134" s="5">
        <f t="shared" si="287"/>
        <v>7.4763382985201146E-2</v>
      </c>
      <c r="S134" s="5">
        <f t="shared" si="288"/>
        <v>2.4154539738564258E-2</v>
      </c>
      <c r="T134" s="5">
        <f t="shared" si="289"/>
        <v>5.2980644830318793E-2</v>
      </c>
      <c r="U134" s="5">
        <f t="shared" si="290"/>
        <v>6.0097838651744208E-2</v>
      </c>
      <c r="V134" s="5">
        <f t="shared" si="291"/>
        <v>1.967150955376596E-3</v>
      </c>
      <c r="W134" s="5">
        <f t="shared" si="292"/>
        <v>1.556877246397124E-2</v>
      </c>
      <c r="X134" s="5">
        <f t="shared" si="293"/>
        <v>1.4195996834921709E-2</v>
      </c>
      <c r="Y134" s="5">
        <f t="shared" si="294"/>
        <v>6.4721328095542841E-3</v>
      </c>
      <c r="Z134" s="5">
        <f t="shared" si="295"/>
        <v>2.2723708643527216E-2</v>
      </c>
      <c r="AA134" s="5">
        <f t="shared" si="296"/>
        <v>1.826623837899715E-2</v>
      </c>
      <c r="AB134" s="5">
        <f t="shared" si="297"/>
        <v>7.3415715223357544E-3</v>
      </c>
      <c r="AC134" s="5">
        <f t="shared" si="298"/>
        <v>9.0115425268142519E-5</v>
      </c>
      <c r="AD134" s="5">
        <f t="shared" si="299"/>
        <v>3.128702642210112E-3</v>
      </c>
      <c r="AE134" s="5">
        <f t="shared" si="300"/>
        <v>2.8528294641732253E-3</v>
      </c>
      <c r="AF134" s="5">
        <f t="shared" si="301"/>
        <v>1.3006406939819898E-3</v>
      </c>
      <c r="AG134" s="5">
        <f t="shared" si="302"/>
        <v>3.9531892485138132E-4</v>
      </c>
      <c r="AH134" s="5">
        <f t="shared" si="303"/>
        <v>5.1800117306568805E-3</v>
      </c>
      <c r="AI134" s="5">
        <f t="shared" si="304"/>
        <v>4.1639034614683029E-3</v>
      </c>
      <c r="AJ134" s="5">
        <f t="shared" si="305"/>
        <v>1.6735572174301869E-3</v>
      </c>
      <c r="AK134" s="5">
        <f t="shared" si="306"/>
        <v>4.4842438286261911E-4</v>
      </c>
      <c r="AL134" s="5">
        <f t="shared" si="307"/>
        <v>2.6420471206848771E-6</v>
      </c>
      <c r="AM134" s="5">
        <f t="shared" si="308"/>
        <v>5.0299560847332967E-4</v>
      </c>
      <c r="AN134" s="5">
        <f t="shared" si="309"/>
        <v>4.5864399922288548E-4</v>
      </c>
      <c r="AO134" s="5">
        <f t="shared" si="310"/>
        <v>2.0910154530137987E-4</v>
      </c>
      <c r="AP134" s="5">
        <f t="shared" si="311"/>
        <v>6.3554676134444042E-5</v>
      </c>
      <c r="AQ134" s="5">
        <f t="shared" si="312"/>
        <v>1.4487686542675976E-5</v>
      </c>
      <c r="AR134" s="5">
        <f t="shared" si="313"/>
        <v>9.4465289801666486E-4</v>
      </c>
      <c r="AS134" s="5">
        <f t="shared" si="314"/>
        <v>7.5935030198065825E-4</v>
      </c>
      <c r="AT134" s="5">
        <f t="shared" si="315"/>
        <v>3.0519828093934705E-4</v>
      </c>
      <c r="AU134" s="5">
        <f t="shared" si="316"/>
        <v>8.1776917667093774E-5</v>
      </c>
      <c r="AV134" s="5">
        <f t="shared" si="317"/>
        <v>1.6433900551178852E-5</v>
      </c>
      <c r="AW134" s="5">
        <f t="shared" si="318"/>
        <v>5.3792222640734136E-8</v>
      </c>
      <c r="AX134" s="5">
        <f t="shared" si="319"/>
        <v>6.7388044150235171E-5</v>
      </c>
      <c r="AY134" s="5">
        <f t="shared" si="320"/>
        <v>6.144610717910677E-5</v>
      </c>
      <c r="AZ134" s="5">
        <f t="shared" si="321"/>
        <v>2.8014050081709477E-5</v>
      </c>
      <c r="BA134" s="5">
        <f t="shared" si="322"/>
        <v>8.5146376015107923E-6</v>
      </c>
      <c r="BB134" s="5">
        <f t="shared" si="323"/>
        <v>1.9409649784733317E-6</v>
      </c>
      <c r="BC134" s="5">
        <f t="shared" si="324"/>
        <v>3.5396410031511153E-7</v>
      </c>
      <c r="BD134" s="5">
        <f t="shared" si="325"/>
        <v>1.4355969705145193E-4</v>
      </c>
      <c r="BE134" s="5">
        <f t="shared" si="326"/>
        <v>1.1539910536150045E-4</v>
      </c>
      <c r="BF134" s="5">
        <f t="shared" si="327"/>
        <v>4.638123997106887E-5</v>
      </c>
      <c r="BG134" s="5">
        <f t="shared" si="328"/>
        <v>1.2427707098276858E-5</v>
      </c>
      <c r="BH134" s="5">
        <f t="shared" si="329"/>
        <v>2.4974737170173854E-6</v>
      </c>
      <c r="BI134" s="5">
        <f t="shared" si="330"/>
        <v>4.0151412760974841E-7</v>
      </c>
      <c r="BJ134" s="8">
        <f t="shared" si="331"/>
        <v>0.30098131805285616</v>
      </c>
      <c r="BK134" s="8">
        <f t="shared" si="332"/>
        <v>0.33793866216996127</v>
      </c>
      <c r="BL134" s="8">
        <f t="shared" si="333"/>
        <v>0.33834925107638991</v>
      </c>
      <c r="BM134" s="8">
        <f t="shared" si="334"/>
        <v>0.24684931493180523</v>
      </c>
      <c r="BN134" s="8">
        <f t="shared" si="335"/>
        <v>0.75308223269597285</v>
      </c>
    </row>
    <row r="135" spans="1:66" x14ac:dyDescent="0.25">
      <c r="A135" t="s">
        <v>80</v>
      </c>
      <c r="B135" t="s">
        <v>369</v>
      </c>
      <c r="C135" t="s">
        <v>91</v>
      </c>
      <c r="D135" s="11">
        <v>44350</v>
      </c>
      <c r="E135">
        <f>VLOOKUP(A135,home!$A$2:$E$405,3,FALSE)</f>
        <v>1.2186788154897501</v>
      </c>
      <c r="F135">
        <f>VLOOKUP(B135,home!$B$2:$E$405,3,FALSE)</f>
        <v>0.87</v>
      </c>
      <c r="G135">
        <f>VLOOKUP(C135,away!$B$2:$E$405,4,FALSE)</f>
        <v>0.96</v>
      </c>
      <c r="H135">
        <f>VLOOKUP(A135,away!$A$2:$E$405,3,FALSE)</f>
        <v>1.0296127559999999</v>
      </c>
      <c r="I135">
        <f>VLOOKUP(C135,away!$B$2:$E$405,3,FALSE)</f>
        <v>0.59</v>
      </c>
      <c r="J135">
        <f>VLOOKUP(B135,home!$B$2:$E$405,4,FALSE)</f>
        <v>1.03</v>
      </c>
      <c r="K135" s="3">
        <f t="shared" si="280"/>
        <v>1.0178405466970393</v>
      </c>
      <c r="L135" s="3">
        <f t="shared" si="281"/>
        <v>0.62569567182119989</v>
      </c>
      <c r="M135" s="5">
        <f t="shared" si="282"/>
        <v>0.19329529788964153</v>
      </c>
      <c r="N135" s="5">
        <f t="shared" si="283"/>
        <v>0.1967437916779598</v>
      </c>
      <c r="O135" s="5">
        <f t="shared" si="284"/>
        <v>0.12094403127293821</v>
      </c>
      <c r="P135" s="5">
        <f t="shared" si="285"/>
        <v>0.12310173891059124</v>
      </c>
      <c r="Q135" s="5">
        <f t="shared" si="286"/>
        <v>0.1001269042403715</v>
      </c>
      <c r="R135" s="5">
        <f t="shared" si="287"/>
        <v>3.7837078450042638E-2</v>
      </c>
      <c r="S135" s="5">
        <f t="shared" si="288"/>
        <v>1.9599594879259944E-2</v>
      </c>
      <c r="T135" s="5">
        <f t="shared" si="289"/>
        <v>6.264897061605619E-2</v>
      </c>
      <c r="U135" s="5">
        <f t="shared" si="290"/>
        <v>3.8512112615010162E-2</v>
      </c>
      <c r="V135" s="5">
        <f t="shared" si="291"/>
        <v>1.3869074576693256E-3</v>
      </c>
      <c r="W135" s="5">
        <f t="shared" si="292"/>
        <v>3.3971074317033938E-2</v>
      </c>
      <c r="X135" s="5">
        <f t="shared" si="293"/>
        <v>2.1255554167284457E-2</v>
      </c>
      <c r="Y135" s="5">
        <f t="shared" si="294"/>
        <v>6.6497541223154762E-3</v>
      </c>
      <c r="Z135" s="5">
        <f t="shared" si="295"/>
        <v>7.8914987401836265E-3</v>
      </c>
      <c r="AA135" s="5">
        <f t="shared" si="296"/>
        <v>8.0322873919674992E-3</v>
      </c>
      <c r="AB135" s="5">
        <f t="shared" si="297"/>
        <v>4.087793895133968E-3</v>
      </c>
      <c r="AC135" s="5">
        <f t="shared" si="298"/>
        <v>5.520398116611093E-5</v>
      </c>
      <c r="AD135" s="5">
        <f t="shared" si="299"/>
        <v>8.6442842136838956E-3</v>
      </c>
      <c r="AE135" s="5">
        <f t="shared" si="300"/>
        <v>5.4086912184943365E-3</v>
      </c>
      <c r="AF135" s="5">
        <f t="shared" si="301"/>
        <v>1.6920973428146192E-3</v>
      </c>
      <c r="AG135" s="5">
        <f t="shared" si="302"/>
        <v>3.5291266123308688E-4</v>
      </c>
      <c r="AH135" s="5">
        <f t="shared" si="303"/>
        <v>1.2344191514788363E-3</v>
      </c>
      <c r="AI135" s="5">
        <f t="shared" si="304"/>
        <v>1.256441863994514E-3</v>
      </c>
      <c r="AJ135" s="5">
        <f t="shared" si="305"/>
        <v>6.3942873687061156E-4</v>
      </c>
      <c r="AK135" s="5">
        <f t="shared" si="306"/>
        <v>2.1694549837006016E-4</v>
      </c>
      <c r="AL135" s="5">
        <f t="shared" si="307"/>
        <v>1.4062848192439058E-6</v>
      </c>
      <c r="AM135" s="5">
        <f t="shared" si="308"/>
        <v>1.7597005939721205E-3</v>
      </c>
      <c r="AN135" s="5">
        <f t="shared" si="309"/>
        <v>1.1010370453495503E-3</v>
      </c>
      <c r="AO135" s="5">
        <f t="shared" si="310"/>
        <v>3.4445705689500786E-4</v>
      </c>
      <c r="AP135" s="5">
        <f t="shared" si="311"/>
        <v>7.1841763209158434E-5</v>
      </c>
      <c r="AQ135" s="5">
        <f t="shared" si="312"/>
        <v>1.1237770073993482E-5</v>
      </c>
      <c r="AR135" s="5">
        <f t="shared" si="313"/>
        <v>1.5447414405870123E-4</v>
      </c>
      <c r="AS135" s="5">
        <f t="shared" si="314"/>
        <v>1.5723004723926565E-4</v>
      </c>
      <c r="AT135" s="5">
        <f t="shared" si="315"/>
        <v>8.0017558619607728E-5</v>
      </c>
      <c r="AU135" s="5">
        <f t="shared" si="316"/>
        <v>2.7148371870247972E-5</v>
      </c>
      <c r="AV135" s="5">
        <f t="shared" si="317"/>
        <v>6.908178416586931E-6</v>
      </c>
      <c r="AW135" s="5">
        <f t="shared" si="318"/>
        <v>2.4877898184013074E-8</v>
      </c>
      <c r="AX135" s="5">
        <f t="shared" si="319"/>
        <v>2.9851576909861461E-4</v>
      </c>
      <c r="AY135" s="5">
        <f t="shared" si="320"/>
        <v>1.8678002469537983E-4</v>
      </c>
      <c r="AZ135" s="5">
        <f t="shared" si="321"/>
        <v>5.8433726517277993E-5</v>
      </c>
      <c r="BA135" s="5">
        <f t="shared" si="322"/>
        <v>1.2187243256748175E-5</v>
      </c>
      <c r="BB135" s="5">
        <f t="shared" si="323"/>
        <v>1.9063763392948586E-6</v>
      </c>
      <c r="BC135" s="5">
        <f t="shared" si="324"/>
        <v>2.3856228487182731E-7</v>
      </c>
      <c r="BD135" s="5">
        <f t="shared" si="325"/>
        <v>1.6108967224302311E-5</v>
      </c>
      <c r="BE135" s="5">
        <f t="shared" si="326"/>
        <v>1.6396360006308551E-5</v>
      </c>
      <c r="BF135" s="5">
        <f t="shared" si="327"/>
        <v>8.3444400163312835E-6</v>
      </c>
      <c r="BG135" s="5">
        <f t="shared" si="328"/>
        <v>2.8311031293677611E-6</v>
      </c>
      <c r="BH135" s="5">
        <f t="shared" si="329"/>
        <v>7.2040288923784528E-7</v>
      </c>
      <c r="BI135" s="5">
        <f t="shared" si="330"/>
        <v>1.4665105412479502E-7</v>
      </c>
      <c r="BJ135" s="8">
        <f t="shared" si="331"/>
        <v>0.44134037050893937</v>
      </c>
      <c r="BK135" s="8">
        <f t="shared" si="332"/>
        <v>0.33762692942784278</v>
      </c>
      <c r="BL135" s="8">
        <f t="shared" si="333"/>
        <v>0.21323086510033062</v>
      </c>
      <c r="BM135" s="8">
        <f t="shared" si="334"/>
        <v>0.22785406618895421</v>
      </c>
      <c r="BN135" s="8">
        <f t="shared" si="335"/>
        <v>0.77204884244154504</v>
      </c>
    </row>
    <row r="136" spans="1:66" x14ac:dyDescent="0.25">
      <c r="A136" t="s">
        <v>80</v>
      </c>
      <c r="B136" t="s">
        <v>94</v>
      </c>
      <c r="C136" t="s">
        <v>83</v>
      </c>
      <c r="D136" s="11">
        <v>44350</v>
      </c>
      <c r="E136">
        <f>VLOOKUP(A136,home!$A$2:$E$405,3,FALSE)</f>
        <v>1.2186788154897501</v>
      </c>
      <c r="F136">
        <f>VLOOKUP(B136,home!$B$2:$E$405,3,FALSE)</f>
        <v>0.77</v>
      </c>
      <c r="G136">
        <f>VLOOKUP(C136,away!$B$2:$E$405,4,FALSE)</f>
        <v>0.91</v>
      </c>
      <c r="H136">
        <f>VLOOKUP(A136,away!$A$2:$E$405,3,FALSE)</f>
        <v>1.0296127559999999</v>
      </c>
      <c r="I136">
        <f>VLOOKUP(C136,away!$B$2:$E$405,3,FALSE)</f>
        <v>1.0900000000000001</v>
      </c>
      <c r="J136">
        <f>VLOOKUP(B136,home!$B$2:$E$405,4,FALSE)</f>
        <v>0.86</v>
      </c>
      <c r="K136" s="3">
        <f t="shared" si="280"/>
        <v>0.8539282460136679</v>
      </c>
      <c r="L136" s="3">
        <f t="shared" si="281"/>
        <v>0.96515899747439993</v>
      </c>
      <c r="M136" s="5">
        <f t="shared" si="282"/>
        <v>0.16217370850749349</v>
      </c>
      <c r="N136" s="5">
        <f t="shared" si="283"/>
        <v>0.13848471045533578</v>
      </c>
      <c r="O136" s="5">
        <f t="shared" si="284"/>
        <v>0.15652341391979799</v>
      </c>
      <c r="P136" s="5">
        <f t="shared" si="285"/>
        <v>0.13365976430860443</v>
      </c>
      <c r="Q136" s="5">
        <f t="shared" si="286"/>
        <v>5.9128002949417766E-2</v>
      </c>
      <c r="R136" s="5">
        <f t="shared" si="287"/>
        <v>7.5534990630051368E-2</v>
      </c>
      <c r="S136" s="5">
        <f t="shared" si="288"/>
        <v>2.7539810181695087E-2</v>
      </c>
      <c r="T136" s="5">
        <f t="shared" si="289"/>
        <v>5.7067924049323412E-2</v>
      </c>
      <c r="U136" s="5">
        <f t="shared" si="290"/>
        <v>6.4501462061378606E-2</v>
      </c>
      <c r="V136" s="5">
        <f t="shared" si="291"/>
        <v>2.5219627986595937E-3</v>
      </c>
      <c r="W136" s="5">
        <f t="shared" si="292"/>
        <v>1.6830357282962435E-2</v>
      </c>
      <c r="X136" s="5">
        <f t="shared" si="293"/>
        <v>1.6243970762359988E-2</v>
      </c>
      <c r="Y136" s="5">
        <f t="shared" si="294"/>
        <v>7.839007268001413E-3</v>
      </c>
      <c r="Z136" s="5">
        <f t="shared" si="295"/>
        <v>2.4301091943579531E-2</v>
      </c>
      <c r="AA136" s="5">
        <f t="shared" si="296"/>
        <v>2.0751388819597743E-2</v>
      </c>
      <c r="AB136" s="5">
        <f t="shared" si="297"/>
        <v>8.8600985285333701E-3</v>
      </c>
      <c r="AC136" s="5">
        <f t="shared" si="298"/>
        <v>1.2990890923617792E-4</v>
      </c>
      <c r="AD136" s="5">
        <f t="shared" si="299"/>
        <v>3.5929793686058672E-3</v>
      </c>
      <c r="AE136" s="5">
        <f t="shared" si="300"/>
        <v>3.4677963653498411E-3</v>
      </c>
      <c r="AF136" s="5">
        <f t="shared" si="301"/>
        <v>1.6734874317132101E-3</v>
      </c>
      <c r="AG136" s="5">
        <f t="shared" si="302"/>
        <v>5.3839381729277682E-4</v>
      </c>
      <c r="AH136" s="5">
        <f t="shared" si="303"/>
        <v>5.8636043844496081E-3</v>
      </c>
      <c r="AI136" s="5">
        <f t="shared" si="304"/>
        <v>5.0070974073311066E-3</v>
      </c>
      <c r="AJ136" s="5">
        <f t="shared" si="305"/>
        <v>2.1378509533309178E-3</v>
      </c>
      <c r="AK136" s="5">
        <f t="shared" si="306"/>
        <v>6.085237716055063E-4</v>
      </c>
      <c r="AL136" s="5">
        <f t="shared" si="307"/>
        <v>4.2827149603705639E-6</v>
      </c>
      <c r="AM136" s="5">
        <f t="shared" si="308"/>
        <v>6.1362931403938106E-4</v>
      </c>
      <c r="AN136" s="5">
        <f t="shared" si="309"/>
        <v>5.9224985355915271E-4</v>
      </c>
      <c r="AO136" s="5">
        <f t="shared" si="310"/>
        <v>2.8580763745775597E-4</v>
      </c>
      <c r="AP136" s="5">
        <f t="shared" si="311"/>
        <v>9.1949937613084866E-5</v>
      </c>
      <c r="AQ136" s="5">
        <f t="shared" si="312"/>
        <v>2.2186577401119648E-5</v>
      </c>
      <c r="AR136" s="5">
        <f t="shared" si="313"/>
        <v>1.1318621058563762E-3</v>
      </c>
      <c r="AS136" s="5">
        <f t="shared" si="314"/>
        <v>9.6652902278327184E-4</v>
      </c>
      <c r="AT136" s="5">
        <f t="shared" si="315"/>
        <v>4.1267321657331187E-4</v>
      </c>
      <c r="AU136" s="5">
        <f t="shared" si="316"/>
        <v>1.1746443866842225E-4</v>
      </c>
      <c r="AV136" s="5">
        <f t="shared" si="317"/>
        <v>2.5076550520276465E-5</v>
      </c>
      <c r="AW136" s="5">
        <f t="shared" si="318"/>
        <v>9.8047587620052446E-8</v>
      </c>
      <c r="AX136" s="5">
        <f t="shared" si="319"/>
        <v>8.7332567306703103E-5</v>
      </c>
      <c r="AY136" s="5">
        <f t="shared" si="320"/>
        <v>8.4289813108603118E-5</v>
      </c>
      <c r="AZ136" s="5">
        <f t="shared" si="321"/>
        <v>4.0676535758601954E-5</v>
      </c>
      <c r="BA136" s="5">
        <f t="shared" si="322"/>
        <v>1.3086441491167951E-5</v>
      </c>
      <c r="BB136" s="5">
        <f t="shared" si="323"/>
        <v>3.1576241875307625E-6</v>
      </c>
      <c r="BC136" s="5">
        <f t="shared" si="324"/>
        <v>6.0952187904762158E-7</v>
      </c>
      <c r="BD136" s="5">
        <f t="shared" si="325"/>
        <v>1.8207114922793379E-4</v>
      </c>
      <c r="BE136" s="5">
        <f t="shared" si="326"/>
        <v>1.554756971099023E-4</v>
      </c>
      <c r="BF136" s="5">
        <f t="shared" si="327"/>
        <v>6.638254466540558E-5</v>
      </c>
      <c r="BG136" s="5">
        <f t="shared" si="328"/>
        <v>1.8895309977351253E-5</v>
      </c>
      <c r="BH136" s="5">
        <f t="shared" si="329"/>
        <v>4.0338097267110276E-6</v>
      </c>
      <c r="BI136" s="5">
        <f t="shared" si="330"/>
        <v>6.8891681293664446E-7</v>
      </c>
      <c r="BJ136" s="8">
        <f t="shared" si="331"/>
        <v>0.30670160557416459</v>
      </c>
      <c r="BK136" s="8">
        <f t="shared" si="332"/>
        <v>0.32611372723375781</v>
      </c>
      <c r="BL136" s="8">
        <f t="shared" si="333"/>
        <v>0.34286958323799804</v>
      </c>
      <c r="BM136" s="8">
        <f t="shared" si="334"/>
        <v>0.27439722545327799</v>
      </c>
      <c r="BN136" s="8">
        <f t="shared" si="335"/>
        <v>0.72550459077070095</v>
      </c>
    </row>
    <row r="137" spans="1:66" x14ac:dyDescent="0.25">
      <c r="A137" t="s">
        <v>80</v>
      </c>
      <c r="B137" t="s">
        <v>90</v>
      </c>
      <c r="C137" t="s">
        <v>86</v>
      </c>
      <c r="D137" s="11">
        <v>44350</v>
      </c>
      <c r="E137">
        <f>VLOOKUP(A137,home!$A$2:$E$405,3,FALSE)</f>
        <v>1.2186788154897501</v>
      </c>
      <c r="F137">
        <f>VLOOKUP(B137,home!$B$2:$E$405,3,FALSE)</f>
        <v>1.19</v>
      </c>
      <c r="G137">
        <f>VLOOKUP(C137,away!$B$2:$E$405,4,FALSE)</f>
        <v>0.96</v>
      </c>
      <c r="H137">
        <f>VLOOKUP(A137,away!$A$2:$E$405,3,FALSE)</f>
        <v>1.0296127559999999</v>
      </c>
      <c r="I137">
        <f>VLOOKUP(C137,away!$B$2:$E$405,3,FALSE)</f>
        <v>0.36</v>
      </c>
      <c r="J137">
        <f>VLOOKUP(B137,home!$B$2:$E$405,4,FALSE)</f>
        <v>0.49</v>
      </c>
      <c r="K137" s="3">
        <f t="shared" si="280"/>
        <v>1.3922186788154902</v>
      </c>
      <c r="L137" s="3">
        <f t="shared" si="281"/>
        <v>0.18162369015839999</v>
      </c>
      <c r="M137" s="5">
        <f t="shared" si="282"/>
        <v>0.20724732980671803</v>
      </c>
      <c r="N137" s="5">
        <f t="shared" si="283"/>
        <v>0.28853360369154712</v>
      </c>
      <c r="O137" s="5">
        <f t="shared" si="284"/>
        <v>3.7641024814971086E-2</v>
      </c>
      <c r="P137" s="5">
        <f t="shared" si="285"/>
        <v>5.2404537837160127E-2</v>
      </c>
      <c r="Q137" s="5">
        <f t="shared" si="286"/>
        <v>0.20085093626265904</v>
      </c>
      <c r="R137" s="5">
        <f t="shared" si="287"/>
        <v>3.4182509141194761E-3</v>
      </c>
      <c r="S137" s="5">
        <f t="shared" si="288"/>
        <v>3.3127514700521453E-3</v>
      </c>
      <c r="T137" s="5">
        <f t="shared" si="289"/>
        <v>3.6479288215793722E-2</v>
      </c>
      <c r="U137" s="5">
        <f t="shared" si="290"/>
        <v>4.7589527715152591E-3</v>
      </c>
      <c r="V137" s="5">
        <f t="shared" si="291"/>
        <v>9.3073553934787032E-5</v>
      </c>
      <c r="W137" s="5">
        <f t="shared" si="292"/>
        <v>9.3209475040817821E-2</v>
      </c>
      <c r="X137" s="5">
        <f t="shared" si="293"/>
        <v>1.6929048814640611E-2</v>
      </c>
      <c r="Y137" s="5">
        <f t="shared" si="294"/>
        <v>1.5373581582933573E-3</v>
      </c>
      <c r="Z137" s="5">
        <f t="shared" si="295"/>
        <v>2.0694511496990102E-4</v>
      </c>
      <c r="AA137" s="5">
        <f t="shared" si="296"/>
        <v>2.8811285455071533E-4</v>
      </c>
      <c r="AB137" s="5">
        <f t="shared" si="297"/>
        <v>2.0055804885617823E-4</v>
      </c>
      <c r="AC137" s="5">
        <f t="shared" si="298"/>
        <v>1.4709105611165535E-6</v>
      </c>
      <c r="AD137" s="5">
        <f t="shared" si="299"/>
        <v>3.2441993048603207E-2</v>
      </c>
      <c r="AE137" s="5">
        <f t="shared" si="300"/>
        <v>5.8922344935804748E-3</v>
      </c>
      <c r="AF137" s="5">
        <f t="shared" si="301"/>
        <v>5.3508468600134841E-4</v>
      </c>
      <c r="AG137" s="5">
        <f t="shared" si="302"/>
        <v>3.2394685072937874E-5</v>
      </c>
      <c r="AH137" s="5">
        <f t="shared" si="303"/>
        <v>9.3965338602719426E-6</v>
      </c>
      <c r="AI137" s="5">
        <f t="shared" si="304"/>
        <v>1.3082029956392823E-5</v>
      </c>
      <c r="AJ137" s="5">
        <f t="shared" si="305"/>
        <v>9.1065232310569419E-6</v>
      </c>
      <c r="AK137" s="5">
        <f t="shared" si="306"/>
        <v>4.2260905804482229E-6</v>
      </c>
      <c r="AL137" s="5">
        <f t="shared" si="307"/>
        <v>1.4877371539985409E-8</v>
      </c>
      <c r="AM137" s="5">
        <f t="shared" si="308"/>
        <v>9.0332697400535341E-3</v>
      </c>
      <c r="AN137" s="5">
        <f t="shared" si="309"/>
        <v>1.6406557843847331E-3</v>
      </c>
      <c r="AO137" s="5">
        <f t="shared" si="310"/>
        <v>1.4899097891983972E-4</v>
      </c>
      <c r="AP137" s="5">
        <f t="shared" si="311"/>
        <v>9.020097130577888E-6</v>
      </c>
      <c r="AQ137" s="5">
        <f t="shared" si="312"/>
        <v>4.0956583161068783E-7</v>
      </c>
      <c r="AR137" s="5">
        <f t="shared" si="313"/>
        <v>3.4132663088018932E-7</v>
      </c>
      <c r="AS137" s="5">
        <f t="shared" si="314"/>
        <v>4.7520131108855969E-7</v>
      </c>
      <c r="AT137" s="5">
        <f t="shared" si="315"/>
        <v>3.3079207074755174E-7</v>
      </c>
      <c r="AU137" s="5">
        <f t="shared" si="316"/>
        <v>1.5351163323293226E-7</v>
      </c>
      <c r="AV137" s="5">
        <f t="shared" si="317"/>
        <v>5.3430440800590274E-8</v>
      </c>
      <c r="AW137" s="5">
        <f t="shared" si="318"/>
        <v>1.0449696083093868E-10</v>
      </c>
      <c r="AX137" s="5">
        <f t="shared" si="319"/>
        <v>2.0960478104802118E-3</v>
      </c>
      <c r="AY137" s="5">
        <f t="shared" si="320"/>
        <v>3.8069193808785068E-4</v>
      </c>
      <c r="AZ137" s="5">
        <f t="shared" si="321"/>
        <v>3.4571337304534284E-5</v>
      </c>
      <c r="BA137" s="5">
        <f t="shared" si="322"/>
        <v>2.092991284986756E-6</v>
      </c>
      <c r="BB137" s="5">
        <f t="shared" si="323"/>
        <v>9.5034200162166522E-8</v>
      </c>
      <c r="BC137" s="5">
        <f t="shared" si="324"/>
        <v>3.452092424940942E-9</v>
      </c>
      <c r="BD137" s="5">
        <f t="shared" si="325"/>
        <v>1.0332167041632326E-8</v>
      </c>
      <c r="BE137" s="5">
        <f t="shared" si="326"/>
        <v>1.4384635948002309E-8</v>
      </c>
      <c r="BF137" s="5">
        <f t="shared" si="327"/>
        <v>1.0013279427384792E-8</v>
      </c>
      <c r="BG137" s="5">
        <f t="shared" si="328"/>
        <v>4.646891551667996E-9</v>
      </c>
      <c r="BH137" s="5">
        <f t="shared" si="329"/>
        <v>1.6173723041655203E-9</v>
      </c>
      <c r="BI137" s="5">
        <f t="shared" si="330"/>
        <v>4.5034718649161713E-10</v>
      </c>
      <c r="BJ137" s="8">
        <f t="shared" si="331"/>
        <v>0.68978726582678018</v>
      </c>
      <c r="BK137" s="8">
        <f t="shared" si="332"/>
        <v>0.26343987039388567</v>
      </c>
      <c r="BL137" s="8">
        <f t="shared" si="333"/>
        <v>4.6344106288421096E-2</v>
      </c>
      <c r="BM137" s="8">
        <f t="shared" si="334"/>
        <v>0.20930181246329091</v>
      </c>
      <c r="BN137" s="8">
        <f t="shared" si="335"/>
        <v>0.79009568332717495</v>
      </c>
    </row>
    <row r="138" spans="1:66" x14ac:dyDescent="0.25">
      <c r="A138" t="s">
        <v>80</v>
      </c>
      <c r="B138" t="s">
        <v>88</v>
      </c>
      <c r="C138" t="s">
        <v>85</v>
      </c>
      <c r="D138" s="11">
        <v>44350</v>
      </c>
      <c r="E138">
        <f>VLOOKUP(A138,home!$A$2:$E$405,3,FALSE)</f>
        <v>1.2186788154897501</v>
      </c>
      <c r="F138">
        <f>VLOOKUP(B138,home!$B$2:$E$405,3,FALSE)</f>
        <v>0.68</v>
      </c>
      <c r="G138">
        <f>VLOOKUP(C138,away!$B$2:$E$405,4,FALSE)</f>
        <v>0.82</v>
      </c>
      <c r="H138">
        <f>VLOOKUP(A138,away!$A$2:$E$405,3,FALSE)</f>
        <v>1.0296127559999999</v>
      </c>
      <c r="I138">
        <f>VLOOKUP(C138,away!$B$2:$E$405,3,FALSE)</f>
        <v>1</v>
      </c>
      <c r="J138">
        <f>VLOOKUP(B138,home!$B$2:$E$405,4,FALSE)</f>
        <v>0.92</v>
      </c>
      <c r="K138" s="3">
        <f t="shared" si="280"/>
        <v>0.67953530751708469</v>
      </c>
      <c r="L138" s="3">
        <f t="shared" si="281"/>
        <v>0.94724373551999996</v>
      </c>
      <c r="M138" s="5">
        <f t="shared" si="282"/>
        <v>0.19656167228694088</v>
      </c>
      <c r="N138" s="5">
        <f t="shared" si="283"/>
        <v>0.1335705964235788</v>
      </c>
      <c r="O138" s="5">
        <f t="shared" si="284"/>
        <v>0.18619181271713994</v>
      </c>
      <c r="P138" s="5">
        <f t="shared" si="285"/>
        <v>0.12652391071190514</v>
      </c>
      <c r="Q138" s="5">
        <f t="shared" si="286"/>
        <v>4.5382968157968509E-2</v>
      </c>
      <c r="R138" s="5">
        <f t="shared" si="287"/>
        <v>8.818451410071193E-2</v>
      </c>
      <c r="S138" s="5">
        <f t="shared" si="288"/>
        <v>2.0360403678374807E-2</v>
      </c>
      <c r="T138" s="5">
        <f t="shared" si="289"/>
        <v>4.29887322869393E-2</v>
      </c>
      <c r="U138" s="5">
        <f t="shared" si="290"/>
        <v>5.9924490907671969E-2</v>
      </c>
      <c r="V138" s="5">
        <f t="shared" si="291"/>
        <v>1.4561886563184434E-3</v>
      </c>
      <c r="W138" s="5">
        <f t="shared" si="292"/>
        <v>1.0279776407754399E-2</v>
      </c>
      <c r="X138" s="5">
        <f t="shared" si="293"/>
        <v>9.7374538047916431E-3</v>
      </c>
      <c r="Y138" s="5">
        <f t="shared" si="294"/>
        <v>4.6118710582521366E-3</v>
      </c>
      <c r="Z138" s="5">
        <f t="shared" si="295"/>
        <v>2.7844076183924833E-2</v>
      </c>
      <c r="AA138" s="5">
        <f t="shared" si="296"/>
        <v>1.8921032872172495E-2</v>
      </c>
      <c r="AB138" s="5">
        <f t="shared" si="297"/>
        <v>6.4287549456663005E-3</v>
      </c>
      <c r="AC138" s="5">
        <f t="shared" si="298"/>
        <v>5.8582975952315276E-5</v>
      </c>
      <c r="AD138" s="5">
        <f t="shared" si="299"/>
        <v>1.7463677556125642E-3</v>
      </c>
      <c r="AE138" s="5">
        <f t="shared" si="300"/>
        <v>1.6542359164181237E-3</v>
      </c>
      <c r="AF138" s="5">
        <f t="shared" si="301"/>
        <v>7.8348230444962692E-4</v>
      </c>
      <c r="AG138" s="5">
        <f t="shared" si="302"/>
        <v>2.4738290159356086E-4</v>
      </c>
      <c r="AH138" s="5">
        <f t="shared" si="303"/>
        <v>6.593781684141104E-3</v>
      </c>
      <c r="AI138" s="5">
        <f t="shared" si="304"/>
        <v>4.4807074644333455E-3</v>
      </c>
      <c r="AJ138" s="5">
        <f t="shared" si="305"/>
        <v>1.5223994623689049E-3</v>
      </c>
      <c r="AK138" s="5">
        <f t="shared" si="306"/>
        <v>3.4484139560823283E-4</v>
      </c>
      <c r="AL138" s="5">
        <f t="shared" si="307"/>
        <v>1.5083606345815309E-6</v>
      </c>
      <c r="AM138" s="5">
        <f t="shared" si="308"/>
        <v>2.3734370996962104E-4</v>
      </c>
      <c r="AN138" s="5">
        <f t="shared" si="309"/>
        <v>2.2482234243379929E-4</v>
      </c>
      <c r="AO138" s="5">
        <f t="shared" si="310"/>
        <v>1.0648077773767431E-4</v>
      </c>
      <c r="AP138" s="5">
        <f t="shared" si="311"/>
        <v>3.362108322176983E-5</v>
      </c>
      <c r="AQ138" s="5">
        <f t="shared" si="312"/>
        <v>7.9618401158045099E-6</v>
      </c>
      <c r="AR138" s="5">
        <f t="shared" si="313"/>
        <v>1.2491836787378355E-3</v>
      </c>
      <c r="AS138" s="5">
        <f t="shared" si="314"/>
        <v>8.4886441527643808E-4</v>
      </c>
      <c r="AT138" s="5">
        <f t="shared" si="315"/>
        <v>2.8841667073759226E-4</v>
      </c>
      <c r="AU138" s="5">
        <f t="shared" si="316"/>
        <v>6.5329770347574519E-5</v>
      </c>
      <c r="AV138" s="5">
        <f t="shared" si="317"/>
        <v>1.1098471395789891E-5</v>
      </c>
      <c r="AW138" s="5">
        <f t="shared" si="318"/>
        <v>2.6969721234552601E-8</v>
      </c>
      <c r="AX138" s="5">
        <f t="shared" si="319"/>
        <v>2.6880571823575358E-5</v>
      </c>
      <c r="AY138" s="5">
        <f t="shared" si="320"/>
        <v>2.546245326707718E-5</v>
      </c>
      <c r="AZ138" s="5">
        <f t="shared" si="321"/>
        <v>1.2059574674104806E-5</v>
      </c>
      <c r="BA138" s="5">
        <f t="shared" si="322"/>
        <v>3.8077855210271416E-6</v>
      </c>
      <c r="BB138" s="5">
        <f t="shared" si="323"/>
        <v>9.0172524524917949E-7</v>
      </c>
      <c r="BC138" s="5">
        <f t="shared" si="324"/>
        <v>1.7083071794450421E-7</v>
      </c>
      <c r="BD138" s="5">
        <f t="shared" si="325"/>
        <v>1.972135690330404E-4</v>
      </c>
      <c r="BE138" s="5">
        <f t="shared" si="326"/>
        <v>1.3401358327940892E-4</v>
      </c>
      <c r="BF138" s="5">
        <f t="shared" si="327"/>
        <v>4.5533480762619784E-5</v>
      </c>
      <c r="BG138" s="5">
        <f t="shared" si="328"/>
        <v>1.03138692841167E-5</v>
      </c>
      <c r="BH138" s="5">
        <f t="shared" si="329"/>
        <v>1.7521595839183137E-6</v>
      </c>
      <c r="BI138" s="5">
        <f t="shared" si="330"/>
        <v>2.3813086033538775E-7</v>
      </c>
      <c r="BJ138" s="8">
        <f t="shared" si="331"/>
        <v>0.25168237971208635</v>
      </c>
      <c r="BK138" s="8">
        <f t="shared" si="332"/>
        <v>0.34498772912339326</v>
      </c>
      <c r="BL138" s="8">
        <f t="shared" si="333"/>
        <v>0.37544429334921292</v>
      </c>
      <c r="BM138" s="8">
        <f t="shared" si="334"/>
        <v>0.22351756848682622</v>
      </c>
      <c r="BN138" s="8">
        <f t="shared" si="335"/>
        <v>0.77641547439824521</v>
      </c>
    </row>
    <row r="139" spans="1:66" x14ac:dyDescent="0.25">
      <c r="A139" t="s">
        <v>80</v>
      </c>
      <c r="B139" t="s">
        <v>412</v>
      </c>
      <c r="C139" t="s">
        <v>416</v>
      </c>
      <c r="D139" s="11">
        <v>44350</v>
      </c>
      <c r="E139">
        <f>VLOOKUP(A139,home!$A$2:$E$405,3,FALSE)</f>
        <v>1.2186788154897501</v>
      </c>
      <c r="F139">
        <f>VLOOKUP(B139,home!$B$2:$E$405,3,FALSE)</f>
        <v>1.28</v>
      </c>
      <c r="G139">
        <f>VLOOKUP(C139,away!$B$2:$E$405,4,FALSE)</f>
        <v>1.46</v>
      </c>
      <c r="H139">
        <f>VLOOKUP(A139,away!$A$2:$E$405,3,FALSE)</f>
        <v>1.0296127559999999</v>
      </c>
      <c r="I139">
        <f>VLOOKUP(C139,away!$B$2:$E$405,3,FALSE)</f>
        <v>0.5</v>
      </c>
      <c r="J139">
        <f>VLOOKUP(B139,home!$B$2:$E$405,4,FALSE)</f>
        <v>1.08</v>
      </c>
      <c r="K139" s="3">
        <f t="shared" si="280"/>
        <v>2.2774669703872452</v>
      </c>
      <c r="L139" s="3">
        <f t="shared" si="281"/>
        <v>0.55599088823999998</v>
      </c>
      <c r="M139" s="5">
        <f t="shared" si="282"/>
        <v>5.8809147960013075E-2</v>
      </c>
      <c r="N139" s="5">
        <f t="shared" si="283"/>
        <v>0.13393589203554623</v>
      </c>
      <c r="O139" s="5">
        <f t="shared" si="284"/>
        <v>3.2697350410925252E-2</v>
      </c>
      <c r="P139" s="5">
        <f t="shared" si="285"/>
        <v>7.4467135580060073E-2</v>
      </c>
      <c r="Q139" s="5">
        <f t="shared" si="286"/>
        <v>0.15251728513015436</v>
      </c>
      <c r="R139" s="5">
        <f t="shared" si="287"/>
        <v>9.0897144490324298E-3</v>
      </c>
      <c r="S139" s="5">
        <f t="shared" si="288"/>
        <v>2.3573519060629742E-2</v>
      </c>
      <c r="T139" s="5">
        <f t="shared" si="289"/>
        <v>8.479822083146786E-2</v>
      </c>
      <c r="U139" s="5">
        <f t="shared" si="290"/>
        <v>2.0701524427923054E-2</v>
      </c>
      <c r="V139" s="5">
        <f t="shared" si="291"/>
        <v>3.3166654827629025E-3</v>
      </c>
      <c r="W139" s="5">
        <f t="shared" si="292"/>
        <v>0.11578435976568675</v>
      </c>
      <c r="X139" s="5">
        <f t="shared" si="293"/>
        <v>6.4375049030423889E-2</v>
      </c>
      <c r="Y139" s="5">
        <f t="shared" si="294"/>
        <v>1.7895970345459464E-2</v>
      </c>
      <c r="Z139" s="5">
        <f t="shared" si="295"/>
        <v>1.6845994701218344E-3</v>
      </c>
      <c r="AA139" s="5">
        <f t="shared" si="296"/>
        <v>3.8366196515343329E-3</v>
      </c>
      <c r="AB139" s="5">
        <f t="shared" si="297"/>
        <v>4.3688872671540343E-3</v>
      </c>
      <c r="AC139" s="5">
        <f t="shared" si="298"/>
        <v>2.6248316242668662E-4</v>
      </c>
      <c r="AD139" s="5">
        <f t="shared" si="299"/>
        <v>6.5923763763446386E-2</v>
      </c>
      <c r="AE139" s="5">
        <f t="shared" si="300"/>
        <v>3.6653011970962476E-2</v>
      </c>
      <c r="AF139" s="5">
        <f t="shared" si="301"/>
        <v>1.0189370341203392E-2</v>
      </c>
      <c r="AG139" s="5">
        <f t="shared" si="302"/>
        <v>1.8883990222039952E-3</v>
      </c>
      <c r="AH139" s="5">
        <f t="shared" si="303"/>
        <v>2.3415548893041793E-4</v>
      </c>
      <c r="AI139" s="5">
        <f t="shared" si="304"/>
        <v>5.3328139197390302E-4</v>
      </c>
      <c r="AJ139" s="5">
        <f t="shared" si="305"/>
        <v>6.0726537807134914E-4</v>
      </c>
      <c r="AK139" s="5">
        <f t="shared" si="306"/>
        <v>4.6100894693907349E-4</v>
      </c>
      <c r="AL139" s="5">
        <f t="shared" si="307"/>
        <v>1.329478145624653E-5</v>
      </c>
      <c r="AM139" s="5">
        <f t="shared" si="308"/>
        <v>3.0027838906972137E-2</v>
      </c>
      <c r="AN139" s="5">
        <f t="shared" si="309"/>
        <v>1.6695204825815067E-2</v>
      </c>
      <c r="AO139" s="5">
        <f t="shared" si="310"/>
        <v>4.6411908802268271E-3</v>
      </c>
      <c r="AP139" s="5">
        <f t="shared" si="311"/>
        <v>8.6015327999623377E-4</v>
      </c>
      <c r="AQ139" s="5">
        <f t="shared" si="312"/>
        <v>1.1955934654191382E-4</v>
      </c>
      <c r="AR139" s="5">
        <f t="shared" si="313"/>
        <v>2.6037663655338917E-5</v>
      </c>
      <c r="AS139" s="5">
        <f t="shared" si="314"/>
        <v>5.9299918961086801E-5</v>
      </c>
      <c r="AT139" s="5">
        <f t="shared" si="315"/>
        <v>6.7526803390257779E-5</v>
      </c>
      <c r="AU139" s="5">
        <f t="shared" si="316"/>
        <v>5.1263354779048513E-5</v>
      </c>
      <c r="AV139" s="5">
        <f t="shared" si="317"/>
        <v>2.9187649325131542E-5</v>
      </c>
      <c r="AW139" s="5">
        <f t="shared" si="318"/>
        <v>4.6762579913716975E-7</v>
      </c>
      <c r="AX139" s="5">
        <f t="shared" si="319"/>
        <v>1.1397901883789674E-2</v>
      </c>
      <c r="AY139" s="5">
        <f t="shared" si="320"/>
        <v>6.33712959244059E-3</v>
      </c>
      <c r="AZ139" s="5">
        <f t="shared" si="321"/>
        <v>1.7616931554965162E-3</v>
      </c>
      <c r="BA139" s="5">
        <f t="shared" si="322"/>
        <v>3.2649511411027889E-4</v>
      </c>
      <c r="BB139" s="5">
        <f t="shared" si="323"/>
        <v>4.5382077125048508E-5</v>
      </c>
      <c r="BC139" s="5">
        <f t="shared" si="324"/>
        <v>5.0464042741863825E-6</v>
      </c>
      <c r="BD139" s="5">
        <f t="shared" si="325"/>
        <v>2.4127839572377077E-6</v>
      </c>
      <c r="BE139" s="5">
        <f t="shared" si="326"/>
        <v>5.4950357692891097E-6</v>
      </c>
      <c r="BF139" s="5">
        <f t="shared" si="327"/>
        <v>6.2573812328262096E-6</v>
      </c>
      <c r="BG139" s="5">
        <f t="shared" si="328"/>
        <v>4.7503263596275706E-6</v>
      </c>
      <c r="BH139" s="5">
        <f t="shared" si="329"/>
        <v>2.7046778456529198E-6</v>
      </c>
      <c r="BI139" s="5">
        <f t="shared" si="330"/>
        <v>1.2319628918025311E-6</v>
      </c>
      <c r="BJ139" s="8">
        <f t="shared" si="331"/>
        <v>0.75617891770334345</v>
      </c>
      <c r="BK139" s="8">
        <f t="shared" si="332"/>
        <v>0.16677937561978934</v>
      </c>
      <c r="BL139" s="8">
        <f t="shared" si="333"/>
        <v>7.278597497065116E-2</v>
      </c>
      <c r="BM139" s="8">
        <f t="shared" si="334"/>
        <v>0.52957568023153279</v>
      </c>
      <c r="BN139" s="8">
        <f t="shared" si="335"/>
        <v>0.46151652556573147</v>
      </c>
    </row>
    <row r="140" spans="1:66" x14ac:dyDescent="0.25">
      <c r="A140" t="s">
        <v>80</v>
      </c>
      <c r="B140" t="s">
        <v>84</v>
      </c>
      <c r="C140" t="s">
        <v>435</v>
      </c>
      <c r="D140" s="11">
        <v>44350</v>
      </c>
      <c r="E140">
        <f>VLOOKUP(A140,home!$A$2:$E$405,3,FALSE)</f>
        <v>1.2186788154897501</v>
      </c>
      <c r="F140">
        <f>VLOOKUP(B140,home!$B$2:$E$405,3,FALSE)</f>
        <v>1.1399999999999999</v>
      </c>
      <c r="G140">
        <f>VLOOKUP(C140,away!$B$2:$E$405,4,FALSE)</f>
        <v>1.69</v>
      </c>
      <c r="H140">
        <f>VLOOKUP(A140,away!$A$2:$E$405,3,FALSE)</f>
        <v>1.0296127559999999</v>
      </c>
      <c r="I140">
        <f>VLOOKUP(C140,away!$B$2:$E$405,3,FALSE)</f>
        <v>0.59</v>
      </c>
      <c r="J140">
        <f>VLOOKUP(B140,home!$B$2:$E$405,4,FALSE)</f>
        <v>1.1299999999999999</v>
      </c>
      <c r="K140" s="3">
        <f t="shared" si="280"/>
        <v>2.3479066059225522</v>
      </c>
      <c r="L140" s="3">
        <f t="shared" si="281"/>
        <v>0.68644282442519977</v>
      </c>
      <c r="M140" s="5">
        <f t="shared" si="282"/>
        <v>4.8105948968091797E-2</v>
      </c>
      <c r="N140" s="5">
        <f t="shared" si="283"/>
        <v>0.11294827536635589</v>
      </c>
      <c r="O140" s="5">
        <f t="shared" si="284"/>
        <v>3.3021983481311454E-2</v>
      </c>
      <c r="P140" s="5">
        <f t="shared" si="285"/>
        <v>7.7532533156436559E-2</v>
      </c>
      <c r="Q140" s="5">
        <f t="shared" si="286"/>
        <v>0.13259600093011328</v>
      </c>
      <c r="R140" s="5">
        <f t="shared" si="287"/>
        <v>1.1333851804516862E-2</v>
      </c>
      <c r="S140" s="5">
        <f t="shared" si="288"/>
        <v>3.1239866516515287E-2</v>
      </c>
      <c r="T140" s="5">
        <f t="shared" si="289"/>
        <v>9.1019573385953373E-2</v>
      </c>
      <c r="U140" s="5">
        <f t="shared" si="290"/>
        <v>2.6610825522372376E-2</v>
      </c>
      <c r="V140" s="5">
        <f t="shared" si="291"/>
        <v>5.594378515779209E-3</v>
      </c>
      <c r="W140" s="5">
        <f t="shared" si="292"/>
        <v>0.10377434216757528</v>
      </c>
      <c r="X140" s="5">
        <f t="shared" si="293"/>
        <v>7.1235152540377475E-2</v>
      </c>
      <c r="Y140" s="5">
        <f t="shared" si="294"/>
        <v>2.4449429654088327E-2</v>
      </c>
      <c r="Z140" s="5">
        <f t="shared" si="295"/>
        <v>2.5933470814364008E-3</v>
      </c>
      <c r="AA140" s="5">
        <f t="shared" si="296"/>
        <v>6.0889367439544949E-3</v>
      </c>
      <c r="AB140" s="5">
        <f t="shared" si="297"/>
        <v>7.1481274020876598E-3</v>
      </c>
      <c r="AC140" s="5">
        <f t="shared" si="298"/>
        <v>5.6353001430759571E-4</v>
      </c>
      <c r="AD140" s="5">
        <f t="shared" si="299"/>
        <v>6.0913115875129313E-2</v>
      </c>
      <c r="AE140" s="5">
        <f t="shared" si="300"/>
        <v>4.1813371305863239E-2</v>
      </c>
      <c r="AF140" s="5">
        <f t="shared" si="301"/>
        <v>1.4351244348968182E-2</v>
      </c>
      <c r="AG140" s="5">
        <f t="shared" si="302"/>
        <v>3.283769568307302E-3</v>
      </c>
      <c r="AH140" s="5">
        <f t="shared" si="303"/>
        <v>4.4504612382401272E-4</v>
      </c>
      <c r="AI140" s="5">
        <f t="shared" si="304"/>
        <v>1.0449267340666255E-3</v>
      </c>
      <c r="AJ140" s="5">
        <f t="shared" si="305"/>
        <v>1.2266951908100545E-3</v>
      </c>
      <c r="AK140" s="5">
        <f t="shared" si="306"/>
        <v>9.6005524731878407E-4</v>
      </c>
      <c r="AL140" s="5">
        <f t="shared" si="307"/>
        <v>3.632973505869828E-5</v>
      </c>
      <c r="AM140" s="5">
        <f t="shared" si="308"/>
        <v>2.860366143010841E-2</v>
      </c>
      <c r="AN140" s="5">
        <f t="shared" si="309"/>
        <v>1.9634778140985763E-2</v>
      </c>
      <c r="AO140" s="5">
        <f t="shared" si="310"/>
        <v>6.7390762820302205E-3</v>
      </c>
      <c r="AP140" s="5">
        <f t="shared" si="311"/>
        <v>1.5419968523512329E-3</v>
      </c>
      <c r="AQ140" s="5">
        <f t="shared" si="312"/>
        <v>2.6462316864568695E-4</v>
      </c>
      <c r="AR140" s="5">
        <f t="shared" si="313"/>
        <v>6.1099743647448517E-5</v>
      </c>
      <c r="AS140" s="5">
        <f t="shared" si="314"/>
        <v>1.4345649173001888E-4</v>
      </c>
      <c r="AT140" s="5">
        <f t="shared" si="315"/>
        <v>1.6841122229769269E-4</v>
      </c>
      <c r="AU140" s="5">
        <f t="shared" si="316"/>
        <v>1.3180460711474803E-4</v>
      </c>
      <c r="AV140" s="5">
        <f t="shared" si="317"/>
        <v>7.7366226933935881E-5</v>
      </c>
      <c r="AW140" s="5">
        <f t="shared" si="318"/>
        <v>1.6264657308065486E-6</v>
      </c>
      <c r="AX140" s="5">
        <f t="shared" si="319"/>
        <v>1.1193120937553942E-2</v>
      </c>
      <c r="AY140" s="5">
        <f t="shared" si="320"/>
        <v>7.6834375505073667E-3</v>
      </c>
      <c r="AZ140" s="5">
        <f t="shared" si="321"/>
        <v>2.6371202867324578E-3</v>
      </c>
      <c r="BA140" s="5">
        <f t="shared" si="322"/>
        <v>6.0341076599120696E-4</v>
      </c>
      <c r="BB140" s="5">
        <f t="shared" si="323"/>
        <v>1.0355174762389432E-4</v>
      </c>
      <c r="BC140" s="5">
        <f t="shared" si="324"/>
        <v>1.4216470822622303E-5</v>
      </c>
      <c r="BD140" s="5">
        <f t="shared" si="325"/>
        <v>6.9902467668350331E-6</v>
      </c>
      <c r="BE140" s="5">
        <f t="shared" si="326"/>
        <v>1.6412446560880736E-5</v>
      </c>
      <c r="BF140" s="5">
        <f t="shared" si="327"/>
        <v>1.9267445849821381E-5</v>
      </c>
      <c r="BG140" s="5">
        <f t="shared" si="328"/>
        <v>1.507938779668356E-5</v>
      </c>
      <c r="BH140" s="5">
        <f t="shared" si="329"/>
        <v>8.8512485552753138E-6</v>
      </c>
      <c r="BI140" s="5">
        <f t="shared" si="330"/>
        <v>4.1563809907186723E-6</v>
      </c>
      <c r="BJ140" s="8">
        <f t="shared" si="331"/>
        <v>0.73540326877608475</v>
      </c>
      <c r="BK140" s="8">
        <f t="shared" si="332"/>
        <v>0.17075602445669652</v>
      </c>
      <c r="BL140" s="8">
        <f t="shared" si="333"/>
        <v>8.8533343698506364E-2</v>
      </c>
      <c r="BM140" s="8">
        <f t="shared" si="334"/>
        <v>0.57406557922112134</v>
      </c>
      <c r="BN140" s="8">
        <f t="shared" si="335"/>
        <v>0.41553859370682578</v>
      </c>
    </row>
    <row r="141" spans="1:66" x14ac:dyDescent="0.25">
      <c r="A141" t="s">
        <v>80</v>
      </c>
      <c r="B141" t="s">
        <v>98</v>
      </c>
      <c r="C141" t="s">
        <v>81</v>
      </c>
      <c r="D141" s="11">
        <v>44350</v>
      </c>
      <c r="E141">
        <f>VLOOKUP(A141,home!$A$2:$E$405,3,FALSE)</f>
        <v>1.2186788154897501</v>
      </c>
      <c r="F141">
        <f>VLOOKUP(B141,home!$B$2:$E$405,3,FALSE)</f>
        <v>1.05</v>
      </c>
      <c r="G141">
        <f>VLOOKUP(C141,away!$B$2:$E$405,4,FALSE)</f>
        <v>0.91</v>
      </c>
      <c r="H141">
        <f>VLOOKUP(A141,away!$A$2:$E$405,3,FALSE)</f>
        <v>1.0296127559999999</v>
      </c>
      <c r="I141">
        <f>VLOOKUP(C141,away!$B$2:$E$405,3,FALSE)</f>
        <v>0.96</v>
      </c>
      <c r="J141">
        <f>VLOOKUP(B141,home!$B$2:$E$405,4,FALSE)</f>
        <v>0.54</v>
      </c>
      <c r="K141" s="3">
        <f t="shared" si="280"/>
        <v>1.1644476082004562</v>
      </c>
      <c r="L141" s="3">
        <f t="shared" si="281"/>
        <v>0.53375125271039991</v>
      </c>
      <c r="M141" s="5">
        <f t="shared" si="282"/>
        <v>0.18301285898882899</v>
      </c>
      <c r="N141" s="5">
        <f t="shared" si="283"/>
        <v>0.21310888591946928</v>
      </c>
      <c r="O141" s="5">
        <f t="shared" si="284"/>
        <v>9.7683342747399232E-2</v>
      </c>
      <c r="P141" s="5">
        <f t="shared" si="285"/>
        <v>0.11374713482323442</v>
      </c>
      <c r="Q141" s="5">
        <f t="shared" si="286"/>
        <v>0.12407706624759497</v>
      </c>
      <c r="R141" s="5">
        <f t="shared" si="287"/>
        <v>2.6069303280181848E-2</v>
      </c>
      <c r="S141" s="5">
        <f t="shared" si="288"/>
        <v>1.7674182502778163E-2</v>
      </c>
      <c r="T141" s="5">
        <f t="shared" si="289"/>
        <v>6.6226289542285099E-2</v>
      </c>
      <c r="U141" s="5">
        <f t="shared" si="290"/>
        <v>3.0356337852060062E-2</v>
      </c>
      <c r="V141" s="5">
        <f t="shared" si="291"/>
        <v>1.220550312476295E-3</v>
      </c>
      <c r="W141" s="5">
        <f t="shared" si="292"/>
        <v>4.8160414341513816E-2</v>
      </c>
      <c r="X141" s="5">
        <f t="shared" si="293"/>
        <v>2.5705681485834908E-2</v>
      </c>
      <c r="Y141" s="5">
        <f t="shared" si="294"/>
        <v>6.8602198474194574E-3</v>
      </c>
      <c r="Z141" s="5">
        <f t="shared" si="295"/>
        <v>4.6381744276948007E-3</v>
      </c>
      <c r="AA141" s="5">
        <f t="shared" si="296"/>
        <v>5.4009111187457307E-3</v>
      </c>
      <c r="AB141" s="5">
        <f t="shared" si="297"/>
        <v>3.1445390171633589E-3</v>
      </c>
      <c r="AC141" s="5">
        <f t="shared" si="298"/>
        <v>4.7412686504263782E-5</v>
      </c>
      <c r="AD141" s="5">
        <f t="shared" si="299"/>
        <v>1.4020069822479688E-2</v>
      </c>
      <c r="AE141" s="5">
        <f t="shared" si="300"/>
        <v>7.4832298308358074E-3</v>
      </c>
      <c r="AF141" s="5">
        <f t="shared" si="301"/>
        <v>1.997091648264223E-3</v>
      </c>
      <c r="AG141" s="5">
        <f t="shared" si="302"/>
        <v>3.5531672301283553E-4</v>
      </c>
      <c r="AH141" s="5">
        <f t="shared" si="303"/>
        <v>6.1890785276786048E-4</v>
      </c>
      <c r="AI141" s="5">
        <f t="shared" si="304"/>
        <v>7.2068576885201525E-4</v>
      </c>
      <c r="AJ141" s="5">
        <f t="shared" si="305"/>
        <v>4.1960040990191813E-4</v>
      </c>
      <c r="AK141" s="5">
        <f t="shared" si="306"/>
        <v>1.6286756457007312E-4</v>
      </c>
      <c r="AL141" s="5">
        <f t="shared" si="307"/>
        <v>1.1787275001176671E-6</v>
      </c>
      <c r="AM141" s="5">
        <f t="shared" si="308"/>
        <v>3.2651273543179708E-3</v>
      </c>
      <c r="AN141" s="5">
        <f t="shared" si="309"/>
        <v>1.7427658156262105E-3</v>
      </c>
      <c r="AO141" s="5">
        <f t="shared" si="310"/>
        <v>4.6510171863567581E-4</v>
      </c>
      <c r="AP141" s="5">
        <f t="shared" si="311"/>
        <v>8.2749541653183992E-5</v>
      </c>
      <c r="AQ141" s="5">
        <f t="shared" si="312"/>
        <v>1.1041917879649592E-5</v>
      </c>
      <c r="AR141" s="5">
        <f t="shared" si="313"/>
        <v>6.6068568345429887E-5</v>
      </c>
      <c r="AS141" s="5">
        <f t="shared" si="314"/>
        <v>7.693338638706422E-5</v>
      </c>
      <c r="AT141" s="5">
        <f t="shared" si="315"/>
        <v>4.4792448884589243E-5</v>
      </c>
      <c r="AU141" s="5">
        <f t="shared" si="316"/>
        <v>1.7386153323033702E-5</v>
      </c>
      <c r="AV141" s="5">
        <f t="shared" si="317"/>
        <v>5.0613161632032562E-6</v>
      </c>
      <c r="AW141" s="5">
        <f t="shared" si="318"/>
        <v>2.0350251254433888E-8</v>
      </c>
      <c r="AX141" s="5">
        <f t="shared" si="319"/>
        <v>6.3367828970090686E-4</v>
      </c>
      <c r="AY141" s="5">
        <f t="shared" si="320"/>
        <v>3.3822658094324274E-4</v>
      </c>
      <c r="AZ141" s="5">
        <f t="shared" si="321"/>
        <v>9.0264430639205639E-5</v>
      </c>
      <c r="BA141" s="5">
        <f t="shared" si="322"/>
        <v>1.6059584309622341E-5</v>
      </c>
      <c r="BB141" s="5">
        <f t="shared" si="323"/>
        <v>2.1429558108173017E-6</v>
      </c>
      <c r="BC141" s="5">
        <f t="shared" si="324"/>
        <v>2.2876106970535325E-7</v>
      </c>
      <c r="BD141" s="5">
        <f t="shared" si="325"/>
        <v>5.8773635198593092E-6</v>
      </c>
      <c r="BE141" s="5">
        <f t="shared" si="326"/>
        <v>6.8438818932247882E-6</v>
      </c>
      <c r="BF141" s="5">
        <f t="shared" si="327"/>
        <v>3.9846709506860086E-6</v>
      </c>
      <c r="BG141" s="5">
        <f t="shared" si="328"/>
        <v>1.5466468526640527E-6</v>
      </c>
      <c r="BH141" s="5">
        <f t="shared" si="329"/>
        <v>4.5024730707885519E-7</v>
      </c>
      <c r="BI141" s="5">
        <f t="shared" si="330"/>
        <v>1.0485787996533376E-7</v>
      </c>
      <c r="BJ141" s="8">
        <f t="shared" si="331"/>
        <v>0.51464165235929626</v>
      </c>
      <c r="BK141" s="8">
        <f t="shared" si="332"/>
        <v>0.31604154462226552</v>
      </c>
      <c r="BL141" s="8">
        <f t="shared" si="333"/>
        <v>0.16480554515314891</v>
      </c>
      <c r="BM141" s="8">
        <f t="shared" si="334"/>
        <v>0.24209011832500474</v>
      </c>
      <c r="BN141" s="8">
        <f t="shared" si="335"/>
        <v>0.75769859200670875</v>
      </c>
    </row>
    <row r="142" spans="1:66" x14ac:dyDescent="0.25">
      <c r="A142" t="s">
        <v>99</v>
      </c>
      <c r="B142" t="s">
        <v>103</v>
      </c>
      <c r="C142" t="s">
        <v>107</v>
      </c>
      <c r="D142" s="11">
        <v>44350</v>
      </c>
      <c r="E142">
        <f>VLOOKUP(A142,home!$A$2:$E$405,3,FALSE)</f>
        <v>1.33253012048193</v>
      </c>
      <c r="F142">
        <f>VLOOKUP(B142,home!$B$2:$E$405,3,FALSE)</f>
        <v>1.04</v>
      </c>
      <c r="G142">
        <f>VLOOKUP(C142,away!$B$2:$E$405,4,FALSE)</f>
        <v>0.95</v>
      </c>
      <c r="H142">
        <f>VLOOKUP(A142,away!$A$2:$E$405,3,FALSE)</f>
        <v>1.2626506019999999</v>
      </c>
      <c r="I142">
        <f>VLOOKUP(C142,away!$B$2:$E$405,3,FALSE)</f>
        <v>0.9</v>
      </c>
      <c r="J142">
        <f>VLOOKUP(B142,home!$B$2:$E$405,4,FALSE)</f>
        <v>1.1399999999999999</v>
      </c>
      <c r="K142" s="3">
        <f t="shared" si="280"/>
        <v>1.3165397590361467</v>
      </c>
      <c r="L142" s="3">
        <f t="shared" si="281"/>
        <v>1.2954795176519998</v>
      </c>
      <c r="M142" s="5">
        <f t="shared" si="282"/>
        <v>7.3386206989960151E-2</v>
      </c>
      <c r="N142" s="5">
        <f t="shared" si="283"/>
        <v>9.661585926713892E-2</v>
      </c>
      <c r="O142" s="5">
        <f t="shared" si="284"/>
        <v>9.5070328033663387E-2</v>
      </c>
      <c r="P142" s="5">
        <f t="shared" si="285"/>
        <v>0.12516386676092661</v>
      </c>
      <c r="Q142" s="5">
        <f t="shared" si="286"/>
        <v>6.3599310039314683E-2</v>
      </c>
      <c r="R142" s="5">
        <f t="shared" si="287"/>
        <v>6.1580831352033821E-2</v>
      </c>
      <c r="S142" s="5">
        <f t="shared" si="288"/>
        <v>5.336831737566923E-2</v>
      </c>
      <c r="T142" s="5">
        <f t="shared" si="289"/>
        <v>8.2391603492731363E-2</v>
      </c>
      <c r="U142" s="5">
        <f t="shared" si="290"/>
        <v>8.1073612869452208E-2</v>
      </c>
      <c r="V142" s="5">
        <f t="shared" si="291"/>
        <v>1.0113594364881363E-2</v>
      </c>
      <c r="W142" s="5">
        <f t="shared" si="292"/>
        <v>2.7910340104674837E-2</v>
      </c>
      <c r="X142" s="5">
        <f t="shared" si="293"/>
        <v>3.6157273936307424E-2</v>
      </c>
      <c r="Y142" s="5">
        <f t="shared" si="294"/>
        <v>2.3420503899309386E-2</v>
      </c>
      <c r="Z142" s="5">
        <f t="shared" si="295"/>
        <v>2.6592235232180631E-2</v>
      </c>
      <c r="AA142" s="5">
        <f t="shared" si="296"/>
        <v>3.5009734964807623E-2</v>
      </c>
      <c r="AB142" s="5">
        <f t="shared" si="297"/>
        <v>2.3045854017243596E-2</v>
      </c>
      <c r="AC142" s="5">
        <f t="shared" si="298"/>
        <v>1.0780777388907446E-3</v>
      </c>
      <c r="AD142" s="5">
        <f t="shared" si="299"/>
        <v>9.1862681090063795E-3</v>
      </c>
      <c r="AE142" s="5">
        <f t="shared" si="300"/>
        <v>1.1900622178877532E-2</v>
      </c>
      <c r="AF142" s="5">
        <f t="shared" si="301"/>
        <v>7.7085061400254786E-3</v>
      </c>
      <c r="AG142" s="5">
        <f t="shared" si="302"/>
        <v>3.3287372720325606E-3</v>
      </c>
      <c r="AH142" s="5">
        <f t="shared" si="303"/>
        <v>8.6124240179684761E-3</v>
      </c>
      <c r="AI142" s="5">
        <f t="shared" si="304"/>
        <v>1.1338598641333341E-2</v>
      </c>
      <c r="AJ142" s="5">
        <f t="shared" si="305"/>
        <v>7.4638579615342888E-3</v>
      </c>
      <c r="AK142" s="5">
        <f t="shared" si="306"/>
        <v>3.2754885873861254E-3</v>
      </c>
      <c r="AL142" s="5">
        <f t="shared" si="307"/>
        <v>7.3548632094803617E-5</v>
      </c>
      <c r="AM142" s="5">
        <f t="shared" si="308"/>
        <v>2.41881744053454E-3</v>
      </c>
      <c r="AN142" s="5">
        <f t="shared" si="309"/>
        <v>3.1335284511519301E-3</v>
      </c>
      <c r="AO142" s="5">
        <f t="shared" si="310"/>
        <v>2.0297109632235605E-3</v>
      </c>
      <c r="AP142" s="5">
        <f t="shared" si="311"/>
        <v>8.7648299320327769E-4</v>
      </c>
      <c r="AQ142" s="5">
        <f t="shared" si="312"/>
        <v>2.8386644131629099E-4</v>
      </c>
      <c r="AR142" s="5">
        <f t="shared" si="313"/>
        <v>2.2314437825224579E-3</v>
      </c>
      <c r="AS142" s="5">
        <f t="shared" si="314"/>
        <v>2.9377844597448248E-3</v>
      </c>
      <c r="AT142" s="5">
        <f t="shared" si="315"/>
        <v>1.9338550223662943E-3</v>
      </c>
      <c r="AU142" s="5">
        <f t="shared" si="316"/>
        <v>8.4866567505232097E-4</v>
      </c>
      <c r="AV142" s="5">
        <f t="shared" si="317"/>
        <v>2.7932552583390786E-4</v>
      </c>
      <c r="AW142" s="5">
        <f t="shared" si="318"/>
        <v>3.4844691929422648E-6</v>
      </c>
      <c r="AX142" s="5">
        <f t="shared" si="319"/>
        <v>5.3074488838562883E-4</v>
      </c>
      <c r="AY142" s="5">
        <f t="shared" si="320"/>
        <v>6.8756913200207893E-4</v>
      </c>
      <c r="AZ142" s="5">
        <f t="shared" si="321"/>
        <v>4.4536586373922872E-4</v>
      </c>
      <c r="BA142" s="5">
        <f t="shared" si="322"/>
        <v>1.9232078477852068E-4</v>
      </c>
      <c r="BB142" s="5">
        <f t="shared" si="323"/>
        <v>6.2286909374833051E-5</v>
      </c>
      <c r="BC142" s="5">
        <f t="shared" si="324"/>
        <v>1.6138283062588499E-5</v>
      </c>
      <c r="BD142" s="5">
        <f t="shared" si="325"/>
        <v>4.8179828584162475E-4</v>
      </c>
      <c r="BE142" s="5">
        <f t="shared" si="326"/>
        <v>6.3430659914596121E-4</v>
      </c>
      <c r="BF142" s="5">
        <f t="shared" si="327"/>
        <v>4.1754492859733081E-4</v>
      </c>
      <c r="BG142" s="5">
        <f t="shared" si="328"/>
        <v>1.8323816656076495E-4</v>
      </c>
      <c r="BH142" s="5">
        <f t="shared" si="329"/>
        <v>6.0310082912533701E-5</v>
      </c>
      <c r="BI142" s="5">
        <f t="shared" si="330"/>
        <v>1.5880124405023433E-5</v>
      </c>
      <c r="BJ142" s="8">
        <f t="shared" si="331"/>
        <v>0.37289585659019098</v>
      </c>
      <c r="BK142" s="8">
        <f t="shared" si="332"/>
        <v>0.26387118099442497</v>
      </c>
      <c r="BL142" s="8">
        <f t="shared" si="333"/>
        <v>0.33649488309840597</v>
      </c>
      <c r="BM142" s="8">
        <f t="shared" si="334"/>
        <v>0.48375366880935583</v>
      </c>
      <c r="BN142" s="8">
        <f t="shared" si="335"/>
        <v>0.51541640244303755</v>
      </c>
    </row>
    <row r="143" spans="1:66" x14ac:dyDescent="0.25">
      <c r="A143" t="s">
        <v>99</v>
      </c>
      <c r="B143" t="s">
        <v>102</v>
      </c>
      <c r="C143" t="s">
        <v>120</v>
      </c>
      <c r="D143" s="11">
        <v>44350</v>
      </c>
      <c r="E143">
        <f>VLOOKUP(A143,home!$A$2:$E$405,3,FALSE)</f>
        <v>1.33253012048193</v>
      </c>
      <c r="F143">
        <f>VLOOKUP(B143,home!$B$2:$E$405,3,FALSE)</f>
        <v>0.93</v>
      </c>
      <c r="G143">
        <f>VLOOKUP(C143,away!$B$2:$E$405,4,FALSE)</f>
        <v>1.64</v>
      </c>
      <c r="H143">
        <f>VLOOKUP(A143,away!$A$2:$E$405,3,FALSE)</f>
        <v>1.2626506019999999</v>
      </c>
      <c r="I143">
        <f>VLOOKUP(C143,away!$B$2:$E$405,3,FALSE)</f>
        <v>0.94</v>
      </c>
      <c r="J143">
        <f>VLOOKUP(B143,home!$B$2:$E$405,4,FALSE)</f>
        <v>0.7</v>
      </c>
      <c r="K143" s="3">
        <f t="shared" si="280"/>
        <v>2.0323749397590398</v>
      </c>
      <c r="L143" s="3">
        <f t="shared" si="281"/>
        <v>0.83082409611599983</v>
      </c>
      <c r="M143" s="5">
        <f t="shared" si="282"/>
        <v>5.7085848174021257E-2</v>
      </c>
      <c r="N143" s="5">
        <f t="shared" si="283"/>
        <v>0.11601984724377014</v>
      </c>
      <c r="O143" s="5">
        <f t="shared" si="284"/>
        <v>4.7428298210196403E-2</v>
      </c>
      <c r="P143" s="5">
        <f t="shared" si="285"/>
        <v>9.6392084717821694E-2</v>
      </c>
      <c r="Q143" s="5">
        <f t="shared" si="286"/>
        <v>0.11789791502645521</v>
      </c>
      <c r="R143" s="5">
        <f t="shared" si="287"/>
        <v>1.9702286495403259E-2</v>
      </c>
      <c r="S143" s="5">
        <f t="shared" si="288"/>
        <v>4.0690619012629832E-2</v>
      </c>
      <c r="T143" s="5">
        <f t="shared" si="289"/>
        <v>9.7952428685815579E-2</v>
      </c>
      <c r="U143" s="5">
        <f t="shared" si="290"/>
        <v>4.0042433329210543E-2</v>
      </c>
      <c r="V143" s="5">
        <f t="shared" si="291"/>
        <v>7.6342205458880324E-3</v>
      </c>
      <c r="W143" s="5">
        <f t="shared" si="292"/>
        <v>7.9870922649869419E-2</v>
      </c>
      <c r="X143" s="5">
        <f t="shared" si="293"/>
        <v>6.6358687116528689E-2</v>
      </c>
      <c r="Y143" s="5">
        <f t="shared" si="294"/>
        <v>2.7566198121517196E-2</v>
      </c>
      <c r="Z143" s="5">
        <f t="shared" si="295"/>
        <v>5.4563781229872944E-3</v>
      </c>
      <c r="AA143" s="5">
        <f t="shared" si="296"/>
        <v>1.1089406159008846E-2</v>
      </c>
      <c r="AB143" s="5">
        <f t="shared" si="297"/>
        <v>1.1268915587189567E-2</v>
      </c>
      <c r="AC143" s="5">
        <f t="shared" si="298"/>
        <v>8.0567081986164155E-4</v>
      </c>
      <c r="AD143" s="5">
        <f t="shared" si="299"/>
        <v>4.0581915402256835E-2</v>
      </c>
      <c r="AE143" s="5">
        <f t="shared" si="300"/>
        <v>3.3716433182736004E-2</v>
      </c>
      <c r="AF143" s="5">
        <f t="shared" si="301"/>
        <v>1.400621256165107E-2</v>
      </c>
      <c r="AG143" s="5">
        <f t="shared" si="302"/>
        <v>3.8788996305141048E-3</v>
      </c>
      <c r="AH143" s="5">
        <f t="shared" si="303"/>
        <v>1.1333226055245085E-3</v>
      </c>
      <c r="AI143" s="5">
        <f t="shared" si="304"/>
        <v>2.3033364621304307E-3</v>
      </c>
      <c r="AJ143" s="5">
        <f t="shared" si="305"/>
        <v>2.3406216517335679E-3</v>
      </c>
      <c r="AK143" s="5">
        <f t="shared" si="306"/>
        <v>1.5856735961469047E-3</v>
      </c>
      <c r="AL143" s="5">
        <f t="shared" si="307"/>
        <v>5.4416491937574141E-5</v>
      </c>
      <c r="AM143" s="5">
        <f t="shared" si="308"/>
        <v>1.6495533574193633E-2</v>
      </c>
      <c r="AN143" s="5">
        <f t="shared" si="309"/>
        <v>1.3704886771730552E-2</v>
      </c>
      <c r="AO143" s="5">
        <f t="shared" si="310"/>
        <v>5.6931750822475794E-3</v>
      </c>
      <c r="AP143" s="5">
        <f t="shared" si="311"/>
        <v>1.5766756805794928E-3</v>
      </c>
      <c r="AQ143" s="5">
        <f t="shared" si="312"/>
        <v>3.2748503679638395E-4</v>
      </c>
      <c r="AR143" s="5">
        <f t="shared" si="313"/>
        <v>1.8831834586854597E-4</v>
      </c>
      <c r="AS143" s="5">
        <f t="shared" si="314"/>
        <v>3.8273348684010811E-4</v>
      </c>
      <c r="AT143" s="5">
        <f t="shared" si="315"/>
        <v>3.8892897363021614E-4</v>
      </c>
      <c r="AU143" s="5">
        <f t="shared" si="316"/>
        <v>2.6348316645075185E-4</v>
      </c>
      <c r="AV143" s="5">
        <f t="shared" si="317"/>
        <v>1.33874146135717E-4</v>
      </c>
      <c r="AW143" s="5">
        <f t="shared" si="318"/>
        <v>2.552354270255974E-6</v>
      </c>
      <c r="AX143" s="5">
        <f t="shared" si="319"/>
        <v>5.5875181756908313E-3</v>
      </c>
      <c r="AY143" s="5">
        <f t="shared" si="320"/>
        <v>4.6422447378500547E-3</v>
      </c>
      <c r="AZ143" s="5">
        <f t="shared" si="321"/>
        <v>1.9284443941367639E-3</v>
      </c>
      <c r="BA143" s="5">
        <f t="shared" si="322"/>
        <v>5.3406602355621463E-4</v>
      </c>
      <c r="BB143" s="5">
        <f t="shared" si="323"/>
        <v>1.1092873032183956E-4</v>
      </c>
      <c r="BC143" s="5">
        <f t="shared" si="324"/>
        <v>1.8432452420587575E-5</v>
      </c>
      <c r="BD143" s="5">
        <f t="shared" si="325"/>
        <v>2.6076569914715818E-5</v>
      </c>
      <c r="BE143" s="5">
        <f t="shared" si="326"/>
        <v>5.2997367209542952E-5</v>
      </c>
      <c r="BF143" s="5">
        <f t="shared" si="327"/>
        <v>5.3855260494941297E-5</v>
      </c>
      <c r="BG143" s="5">
        <f t="shared" si="328"/>
        <v>3.6484693934704571E-5</v>
      </c>
      <c r="BH143" s="5">
        <f t="shared" si="329"/>
        <v>1.8537644409418055E-5</v>
      </c>
      <c r="BI143" s="5">
        <f t="shared" si="330"/>
        <v>7.535088787973103E-6</v>
      </c>
      <c r="BJ143" s="8">
        <f t="shared" si="331"/>
        <v>0.64846885028063805</v>
      </c>
      <c r="BK143" s="8">
        <f t="shared" si="332"/>
        <v>0.20730510450001005</v>
      </c>
      <c r="BL143" s="8">
        <f t="shared" si="333"/>
        <v>0.13844711884022068</v>
      </c>
      <c r="BM143" s="8">
        <f t="shared" si="334"/>
        <v>0.54051147949260814</v>
      </c>
      <c r="BN143" s="8">
        <f t="shared" si="335"/>
        <v>0.45452627986766792</v>
      </c>
    </row>
    <row r="144" spans="1:66" x14ac:dyDescent="0.25">
      <c r="A144" t="s">
        <v>99</v>
      </c>
      <c r="B144" t="s">
        <v>111</v>
      </c>
      <c r="C144" t="s">
        <v>100</v>
      </c>
      <c r="D144" s="11">
        <v>44350</v>
      </c>
      <c r="E144">
        <f>VLOOKUP(A144,home!$A$2:$E$405,3,FALSE)</f>
        <v>1.33253012048193</v>
      </c>
      <c r="F144">
        <f>VLOOKUP(B144,home!$B$2:$E$405,3,FALSE)</f>
        <v>0.85</v>
      </c>
      <c r="G144">
        <f>VLOOKUP(C144,away!$B$2:$E$405,4,FALSE)</f>
        <v>1.1499999999999999</v>
      </c>
      <c r="H144">
        <f>VLOOKUP(A144,away!$A$2:$E$405,3,FALSE)</f>
        <v>1.2626506019999999</v>
      </c>
      <c r="I144">
        <f>VLOOKUP(C144,away!$B$2:$E$405,3,FALSE)</f>
        <v>0.67</v>
      </c>
      <c r="J144">
        <f>VLOOKUP(B144,home!$B$2:$E$405,4,FALSE)</f>
        <v>0.69</v>
      </c>
      <c r="K144" s="3">
        <f t="shared" si="280"/>
        <v>1.3025481927710865</v>
      </c>
      <c r="L144" s="3">
        <f t="shared" si="281"/>
        <v>0.58372337330459989</v>
      </c>
      <c r="M144" s="5">
        <f t="shared" si="282"/>
        <v>0.15163612144085375</v>
      </c>
      <c r="N144" s="5">
        <f t="shared" si="283"/>
        <v>0.19751335594160102</v>
      </c>
      <c r="O144" s="5">
        <f t="shared" si="284"/>
        <v>8.8513548322281102E-2</v>
      </c>
      <c r="P144" s="5">
        <f t="shared" si="285"/>
        <v>0.11529316240294346</v>
      </c>
      <c r="Q144" s="5">
        <f t="shared" si="286"/>
        <v>0.1286353324149424</v>
      </c>
      <c r="R144" s="5">
        <f t="shared" si="287"/>
        <v>2.5833713504920815E-2</v>
      </c>
      <c r="S144" s="5">
        <f t="shared" si="288"/>
        <v>2.1915149851112977E-2</v>
      </c>
      <c r="T144" s="5">
        <f t="shared" si="289"/>
        <v>7.5087450163408703E-2</v>
      </c>
      <c r="U144" s="5">
        <f t="shared" si="290"/>
        <v>3.3649656838400613E-2</v>
      </c>
      <c r="V144" s="5">
        <f t="shared" si="291"/>
        <v>1.8514109133692344E-3</v>
      </c>
      <c r="W144" s="5">
        <f t="shared" si="292"/>
        <v>5.585123992119706E-2</v>
      </c>
      <c r="X144" s="5">
        <f t="shared" si="293"/>
        <v>3.2601674170045676E-2</v>
      </c>
      <c r="Y144" s="5">
        <f t="shared" si="294"/>
        <v>9.5151796109582513E-3</v>
      </c>
      <c r="Z144" s="5">
        <f t="shared" si="295"/>
        <v>5.026580797358994E-3</v>
      </c>
      <c r="AA144" s="5">
        <f t="shared" si="296"/>
        <v>6.5473637334178035E-3</v>
      </c>
      <c r="AB144" s="5">
        <f t="shared" si="297"/>
        <v>4.2641283991891573E-3</v>
      </c>
      <c r="AC144" s="5">
        <f t="shared" si="298"/>
        <v>8.7979952056195903E-5</v>
      </c>
      <c r="AD144" s="5">
        <f t="shared" si="299"/>
        <v>1.8187232905844897E-2</v>
      </c>
      <c r="AE144" s="5">
        <f t="shared" si="300"/>
        <v>1.0616312942876202E-2</v>
      </c>
      <c r="AF144" s="5">
        <f t="shared" si="301"/>
        <v>3.0984950015364903E-3</v>
      </c>
      <c r="AG144" s="5">
        <f t="shared" si="302"/>
        <v>6.0288798482144074E-4</v>
      </c>
      <c r="AH144" s="5">
        <f t="shared" si="303"/>
        <v>7.3353317480562904E-4</v>
      </c>
      <c r="AI144" s="5">
        <f t="shared" si="304"/>
        <v>9.5546231118070937E-4</v>
      </c>
      <c r="AJ144" s="5">
        <f t="shared" si="305"/>
        <v>6.2226785334465939E-4</v>
      </c>
      <c r="AK144" s="5">
        <f t="shared" si="306"/>
        <v>2.7017795593120987E-4</v>
      </c>
      <c r="AL144" s="5">
        <f t="shared" si="307"/>
        <v>2.6757442235357319E-6</v>
      </c>
      <c r="AM144" s="5">
        <f t="shared" si="308"/>
        <v>4.7379494706030218E-3</v>
      </c>
      <c r="AN144" s="5">
        <f t="shared" si="309"/>
        <v>2.7656518475271384E-3</v>
      </c>
      <c r="AO144" s="5">
        <f t="shared" si="310"/>
        <v>8.0718781291232004E-4</v>
      </c>
      <c r="AP144" s="5">
        <f t="shared" si="311"/>
        <v>1.5705813101451398E-4</v>
      </c>
      <c r="AQ144" s="5">
        <f t="shared" si="312"/>
        <v>2.2919625510176965E-5</v>
      </c>
      <c r="AR144" s="5">
        <f t="shared" si="313"/>
        <v>8.563609184567491E-5</v>
      </c>
      <c r="AS144" s="5">
        <f t="shared" si="314"/>
        <v>1.1154513666956262E-4</v>
      </c>
      <c r="AT144" s="5">
        <f t="shared" si="315"/>
        <v>7.2646458090671335E-5</v>
      </c>
      <c r="AU144" s="5">
        <f t="shared" si="316"/>
        <v>3.1541837565741476E-5</v>
      </c>
      <c r="AV144" s="5">
        <f t="shared" si="317"/>
        <v>1.027119087948393E-5</v>
      </c>
      <c r="AW144" s="5">
        <f t="shared" si="318"/>
        <v>5.6512299602039384E-8</v>
      </c>
      <c r="AX144" s="5">
        <f t="shared" si="319"/>
        <v>1.028567920062449E-3</v>
      </c>
      <c r="AY144" s="5">
        <f t="shared" si="320"/>
        <v>6.0039913597174856E-4</v>
      </c>
      <c r="AZ144" s="5">
        <f t="shared" si="321"/>
        <v>1.7523350448929811E-4</v>
      </c>
      <c r="BA144" s="5">
        <f t="shared" si="322"/>
        <v>3.4095964118826622E-5</v>
      </c>
      <c r="BB144" s="5">
        <f t="shared" si="323"/>
        <v>4.9756527978785174E-6</v>
      </c>
      <c r="BC144" s="5">
        <f t="shared" si="324"/>
        <v>5.8088096711402378E-7</v>
      </c>
      <c r="BD144" s="5">
        <f t="shared" si="325"/>
        <v>8.3312980681299827E-6</v>
      </c>
      <c r="BE144" s="5">
        <f t="shared" si="326"/>
        <v>1.0851917242079951E-5</v>
      </c>
      <c r="BF144" s="5">
        <f t="shared" si="327"/>
        <v>7.067572595886318E-6</v>
      </c>
      <c r="BG144" s="5">
        <f t="shared" si="328"/>
        <v>3.0686179706833933E-6</v>
      </c>
      <c r="BH144" s="5">
        <f t="shared" si="329"/>
        <v>9.9925569800463319E-7</v>
      </c>
      <c r="BI144" s="5">
        <f t="shared" si="330"/>
        <v>2.6031574071042913E-7</v>
      </c>
      <c r="BJ144" s="8">
        <f t="shared" si="331"/>
        <v>0.54204378100320671</v>
      </c>
      <c r="BK144" s="8">
        <f t="shared" si="332"/>
        <v>0.29138689944053087</v>
      </c>
      <c r="BL144" s="8">
        <f t="shared" si="333"/>
        <v>0.16173207178583826</v>
      </c>
      <c r="BM144" s="8">
        <f t="shared" si="334"/>
        <v>0.29216375637572023</v>
      </c>
      <c r="BN144" s="8">
        <f t="shared" si="335"/>
        <v>0.70742523402754254</v>
      </c>
    </row>
    <row r="145" spans="1:66" x14ac:dyDescent="0.25">
      <c r="A145" t="s">
        <v>99</v>
      </c>
      <c r="B145" t="s">
        <v>106</v>
      </c>
      <c r="C145" t="s">
        <v>114</v>
      </c>
      <c r="D145" s="11">
        <v>44350</v>
      </c>
      <c r="E145">
        <f>VLOOKUP(A145,home!$A$2:$E$405,3,FALSE)</f>
        <v>1.33253012048193</v>
      </c>
      <c r="F145">
        <f>VLOOKUP(B145,home!$B$2:$E$405,3,FALSE)</f>
        <v>0.98</v>
      </c>
      <c r="G145">
        <f>VLOOKUP(C145,away!$B$2:$E$405,4,FALSE)</f>
        <v>0.75</v>
      </c>
      <c r="H145">
        <f>VLOOKUP(A145,away!$A$2:$E$405,3,FALSE)</f>
        <v>1.2626506019999999</v>
      </c>
      <c r="I145">
        <f>VLOOKUP(C145,away!$B$2:$E$405,3,FALSE)</f>
        <v>0.79</v>
      </c>
      <c r="J145">
        <f>VLOOKUP(B145,home!$B$2:$E$405,4,FALSE)</f>
        <v>1.58</v>
      </c>
      <c r="K145" s="3">
        <f t="shared" si="280"/>
        <v>0.97940963855421848</v>
      </c>
      <c r="L145" s="3">
        <f t="shared" si="281"/>
        <v>1.5760404814164</v>
      </c>
      <c r="M145" s="5">
        <f t="shared" si="282"/>
        <v>7.7657269111439609E-2</v>
      </c>
      <c r="N145" s="5">
        <f t="shared" si="283"/>
        <v>7.6058277871542748E-2</v>
      </c>
      <c r="O145" s="5">
        <f t="shared" si="284"/>
        <v>0.12239099979587618</v>
      </c>
      <c r="P145" s="5">
        <f t="shared" si="285"/>
        <v>0.11987092487236854</v>
      </c>
      <c r="Q145" s="5">
        <f t="shared" si="286"/>
        <v>3.724610521961199E-2</v>
      </c>
      <c r="R145" s="5">
        <f t="shared" si="287"/>
        <v>9.6446585119663628E-2</v>
      </c>
      <c r="S145" s="5">
        <f t="shared" si="288"/>
        <v>4.6257867403041136E-2</v>
      </c>
      <c r="T145" s="5">
        <f t="shared" si="289"/>
        <v>5.8701369601203167E-2</v>
      </c>
      <c r="U145" s="5">
        <f t="shared" si="290"/>
        <v>9.4460715071838425E-2</v>
      </c>
      <c r="V145" s="5">
        <f t="shared" si="291"/>
        <v>7.9336829230854701E-3</v>
      </c>
      <c r="W145" s="5">
        <f t="shared" si="292"/>
        <v>1.2159731483564192E-2</v>
      </c>
      <c r="X145" s="5">
        <f t="shared" si="293"/>
        <v>1.9164229061250666E-2</v>
      </c>
      <c r="Y145" s="5">
        <f t="shared" si="294"/>
        <v>1.5101800397833832E-2</v>
      </c>
      <c r="Z145" s="5">
        <f t="shared" si="295"/>
        <v>5.0667907480987477E-2</v>
      </c>
      <c r="AA145" s="5">
        <f t="shared" si="296"/>
        <v>4.9624636952252534E-2</v>
      </c>
      <c r="AB145" s="5">
        <f t="shared" si="297"/>
        <v>2.4301423870394981E-2</v>
      </c>
      <c r="AC145" s="5">
        <f t="shared" si="298"/>
        <v>7.6539672373558134E-4</v>
      </c>
      <c r="AD145" s="5">
        <f t="shared" si="299"/>
        <v>2.9773395543084883E-3</v>
      </c>
      <c r="AE145" s="5">
        <f t="shared" si="300"/>
        <v>4.692407664512439E-3</v>
      </c>
      <c r="AF145" s="5">
        <f t="shared" si="301"/>
        <v>3.6977122172900953E-3</v>
      </c>
      <c r="AG145" s="5">
        <f t="shared" si="302"/>
        <v>1.9425813810257284E-3</v>
      </c>
      <c r="AH145" s="5">
        <f t="shared" si="303"/>
        <v>1.9963668324674288E-2</v>
      </c>
      <c r="AI145" s="5">
        <f t="shared" si="304"/>
        <v>1.9552609178085548E-2</v>
      </c>
      <c r="AJ145" s="5">
        <f t="shared" si="305"/>
        <v>9.5750069439503281E-3</v>
      </c>
      <c r="AK145" s="5">
        <f t="shared" si="306"/>
        <v>3.1259513633761751E-3</v>
      </c>
      <c r="AL145" s="5">
        <f t="shared" si="307"/>
        <v>4.7258325830028188E-5</v>
      </c>
      <c r="AM145" s="5">
        <f t="shared" si="308"/>
        <v>5.8320701134769099E-4</v>
      </c>
      <c r="AN145" s="5">
        <f t="shared" si="309"/>
        <v>9.1915785892983479E-4</v>
      </c>
      <c r="AO145" s="5">
        <f t="shared" si="310"/>
        <v>7.243149972427222E-4</v>
      </c>
      <c r="AP145" s="5">
        <f t="shared" si="311"/>
        <v>3.8051658565051275E-4</v>
      </c>
      <c r="AQ145" s="5">
        <f t="shared" si="312"/>
        <v>1.4992738570888977E-4</v>
      </c>
      <c r="AR145" s="5">
        <f t="shared" si="313"/>
        <v>6.2927098874514002E-3</v>
      </c>
      <c r="AS145" s="5">
        <f t="shared" si="314"/>
        <v>6.1631407163953329E-3</v>
      </c>
      <c r="AT145" s="5">
        <f t="shared" si="315"/>
        <v>3.0181197107017697E-3</v>
      </c>
      <c r="AU145" s="5">
        <f t="shared" si="316"/>
        <v>9.8532517832392789E-4</v>
      </c>
      <c r="AV145" s="5">
        <f t="shared" si="317"/>
        <v>2.4125924419015219E-4</v>
      </c>
      <c r="AW145" s="5">
        <f t="shared" si="318"/>
        <v>2.0263178658051026E-6</v>
      </c>
      <c r="AX145" s="5">
        <f t="shared" si="319"/>
        <v>9.519976136438798E-5</v>
      </c>
      <c r="AY145" s="5">
        <f t="shared" si="320"/>
        <v>1.5003867773145642E-4</v>
      </c>
      <c r="AZ145" s="5">
        <f t="shared" si="321"/>
        <v>1.1823351494148235E-4</v>
      </c>
      <c r="BA145" s="5">
        <f t="shared" si="322"/>
        <v>6.2113601935975639E-5</v>
      </c>
      <c r="BB145" s="5">
        <f t="shared" si="323"/>
        <v>2.4473387774420434E-5</v>
      </c>
      <c r="BC145" s="5">
        <f t="shared" si="324"/>
        <v>7.7142099699775631E-6</v>
      </c>
      <c r="BD145" s="5">
        <f t="shared" si="325"/>
        <v>1.6529275867387719E-3</v>
      </c>
      <c r="BE145" s="5">
        <f t="shared" si="326"/>
        <v>1.6188932102841175E-3</v>
      </c>
      <c r="BF145" s="5">
        <f t="shared" si="327"/>
        <v>7.9277980697112281E-4</v>
      </c>
      <c r="BG145" s="5">
        <f t="shared" si="328"/>
        <v>2.5881872806622354E-4</v>
      </c>
      <c r="BH145" s="5">
        <f t="shared" si="329"/>
        <v>6.3372389226600632E-5</v>
      </c>
      <c r="BI145" s="5">
        <f t="shared" si="330"/>
        <v>1.2413505765348437E-5</v>
      </c>
      <c r="BJ145" s="8">
        <f t="shared" si="331"/>
        <v>0.2349564514447407</v>
      </c>
      <c r="BK145" s="8">
        <f t="shared" si="332"/>
        <v>0.25268243803723184</v>
      </c>
      <c r="BL145" s="8">
        <f t="shared" si="333"/>
        <v>0.4605413565842269</v>
      </c>
      <c r="BM145" s="8">
        <f t="shared" si="334"/>
        <v>0.4690299791968186</v>
      </c>
      <c r="BN145" s="8">
        <f t="shared" si="335"/>
        <v>0.52967016199050265</v>
      </c>
    </row>
    <row r="146" spans="1:66" x14ac:dyDescent="0.25">
      <c r="A146" t="s">
        <v>99</v>
      </c>
      <c r="B146" t="s">
        <v>121</v>
      </c>
      <c r="C146" t="s">
        <v>116</v>
      </c>
      <c r="D146" s="11">
        <v>44350</v>
      </c>
      <c r="E146">
        <f>VLOOKUP(A146,home!$A$2:$E$405,3,FALSE)</f>
        <v>1.33253012048193</v>
      </c>
      <c r="F146">
        <f>VLOOKUP(B146,home!$B$2:$E$405,3,FALSE)</f>
        <v>1.33</v>
      </c>
      <c r="G146">
        <f>VLOOKUP(C146,away!$B$2:$E$405,4,FALSE)</f>
        <v>1.29</v>
      </c>
      <c r="H146">
        <f>VLOOKUP(A146,away!$A$2:$E$405,3,FALSE)</f>
        <v>1.2626506019999999</v>
      </c>
      <c r="I146">
        <f>VLOOKUP(C146,away!$B$2:$E$405,3,FALSE)</f>
        <v>0.75</v>
      </c>
      <c r="J146">
        <f>VLOOKUP(B146,home!$B$2:$E$405,4,FALSE)</f>
        <v>0.84</v>
      </c>
      <c r="K146" s="3">
        <f t="shared" si="280"/>
        <v>2.2862219277108475</v>
      </c>
      <c r="L146" s="3">
        <f t="shared" si="281"/>
        <v>0.7954698792599999</v>
      </c>
      <c r="M146" s="5">
        <f t="shared" si="282"/>
        <v>4.5881568193735567E-2</v>
      </c>
      <c r="N146" s="5">
        <f t="shared" si="283"/>
        <v>0.10489544728227884</v>
      </c>
      <c r="O146" s="5">
        <f t="shared" si="284"/>
        <v>3.6497405511330287E-2</v>
      </c>
      <c r="P146" s="5">
        <f t="shared" si="285"/>
        <v>8.344116878455804E-2</v>
      </c>
      <c r="Q146" s="5">
        <f t="shared" si="286"/>
        <v>0.11990713584689158</v>
      </c>
      <c r="R146" s="5">
        <f t="shared" si="287"/>
        <v>1.4516293377700579E-2</v>
      </c>
      <c r="S146" s="5">
        <f t="shared" si="288"/>
        <v>3.793695879538244E-2</v>
      </c>
      <c r="T146" s="5">
        <f t="shared" si="289"/>
        <v>9.5382514874539248E-2</v>
      </c>
      <c r="U146" s="5">
        <f t="shared" si="290"/>
        <v>3.318746822918283E-2</v>
      </c>
      <c r="V146" s="5">
        <f t="shared" si="291"/>
        <v>7.6658819813170184E-3</v>
      </c>
      <c r="W146" s="5">
        <f t="shared" si="292"/>
        <v>9.1378107754055637E-2</v>
      </c>
      <c r="X146" s="5">
        <f t="shared" si="293"/>
        <v>7.2688532342125897E-2</v>
      </c>
      <c r="Y146" s="5">
        <f t="shared" si="294"/>
        <v>2.8910769022888746E-2</v>
      </c>
      <c r="Z146" s="5">
        <f t="shared" si="295"/>
        <v>3.8490913801540721E-3</v>
      </c>
      <c r="AA146" s="5">
        <f t="shared" si="296"/>
        <v>8.7998771150710493E-3</v>
      </c>
      <c r="AB146" s="5">
        <f t="shared" si="297"/>
        <v>1.0059236010818155E-2</v>
      </c>
      <c r="AC146" s="5">
        <f t="shared" si="298"/>
        <v>8.7133321923610438E-4</v>
      </c>
      <c r="AD146" s="5">
        <f t="shared" si="299"/>
        <v>5.2227658415011674E-2</v>
      </c>
      <c r="AE146" s="5">
        <f t="shared" si="300"/>
        <v>4.1545529133421855E-2</v>
      </c>
      <c r="AF146" s="5">
        <f t="shared" si="301"/>
        <v>1.6524108521777946E-2</v>
      </c>
      <c r="AG146" s="5">
        <f t="shared" si="302"/>
        <v>4.381476870232613E-3</v>
      </c>
      <c r="AH146" s="5">
        <f t="shared" si="303"/>
        <v>7.6545906385796624E-4</v>
      </c>
      <c r="AI146" s="5">
        <f t="shared" si="304"/>
        <v>1.7500092965571003E-3</v>
      </c>
      <c r="AJ146" s="5">
        <f t="shared" si="305"/>
        <v>2.0004548137433392E-3</v>
      </c>
      <c r="AK146" s="5">
        <f t="shared" si="306"/>
        <v>1.524494553524914E-3</v>
      </c>
      <c r="AL146" s="5">
        <f t="shared" si="307"/>
        <v>6.3384984494753096E-5</v>
      </c>
      <c r="AM146" s="5">
        <f t="shared" si="308"/>
        <v>2.3880803580278338E-2</v>
      </c>
      <c r="AN146" s="5">
        <f t="shared" si="309"/>
        <v>1.8996459940635781E-2</v>
      </c>
      <c r="AO146" s="5">
        <f t="shared" si="310"/>
        <v>7.5555558476724854E-3</v>
      </c>
      <c r="AP146" s="5">
        <f t="shared" si="311"/>
        <v>2.0034056992967392E-3</v>
      </c>
      <c r="AQ146" s="5">
        <f t="shared" si="312"/>
        <v>3.984122224320931E-4</v>
      </c>
      <c r="AR146" s="5">
        <f t="shared" si="313"/>
        <v>1.2177992582111387E-4</v>
      </c>
      <c r="AS146" s="5">
        <f t="shared" si="314"/>
        <v>2.7841593676723096E-4</v>
      </c>
      <c r="AT146" s="5">
        <f t="shared" si="315"/>
        <v>3.1826030983070016E-4</v>
      </c>
      <c r="AU146" s="5">
        <f t="shared" si="316"/>
        <v>2.4253789968499829E-4</v>
      </c>
      <c r="AV146" s="5">
        <f t="shared" si="317"/>
        <v>1.3862386614019428E-4</v>
      </c>
      <c r="AW146" s="5">
        <f t="shared" si="318"/>
        <v>3.202034545950007E-6</v>
      </c>
      <c r="AX146" s="5">
        <f t="shared" si="319"/>
        <v>9.0994694660980081E-3</v>
      </c>
      <c r="AY146" s="5">
        <f t="shared" si="320"/>
        <v>7.2383538775270375E-3</v>
      </c>
      <c r="AZ146" s="5">
        <f t="shared" si="321"/>
        <v>2.8789462424987926E-3</v>
      </c>
      <c r="BA146" s="5">
        <f t="shared" si="322"/>
        <v>7.6337167330551496E-4</v>
      </c>
      <c r="BB146" s="5">
        <f t="shared" si="323"/>
        <v>1.5180979319871047E-4</v>
      </c>
      <c r="BC146" s="5">
        <f t="shared" si="324"/>
        <v>2.4152023573252767E-5</v>
      </c>
      <c r="BD146" s="5">
        <f t="shared" si="325"/>
        <v>1.614537714820219E-5</v>
      </c>
      <c r="BE146" s="5">
        <f t="shared" si="326"/>
        <v>3.6911915267381477E-5</v>
      </c>
      <c r="BF146" s="5">
        <f t="shared" si="327"/>
        <v>4.2194415039046177E-5</v>
      </c>
      <c r="BG146" s="5">
        <f t="shared" si="328"/>
        <v>3.2155265629733243E-5</v>
      </c>
      <c r="BH146" s="5">
        <f t="shared" si="329"/>
        <v>1.837851834351578E-5</v>
      </c>
      <c r="BI146" s="5">
        <f t="shared" si="330"/>
        <v>8.4034743271563646E-6</v>
      </c>
      <c r="BJ146" s="8">
        <f t="shared" si="331"/>
        <v>0.7008320204297408</v>
      </c>
      <c r="BK146" s="8">
        <f t="shared" si="332"/>
        <v>0.18309864983625096</v>
      </c>
      <c r="BL146" s="8">
        <f t="shared" si="333"/>
        <v>0.11035450487578546</v>
      </c>
      <c r="BM146" s="8">
        <f t="shared" si="334"/>
        <v>0.58576009568245524</v>
      </c>
      <c r="BN146" s="8">
        <f t="shared" si="335"/>
        <v>0.40513901899649485</v>
      </c>
    </row>
    <row r="147" spans="1:66" x14ac:dyDescent="0.25">
      <c r="A147" t="s">
        <v>99</v>
      </c>
      <c r="B147" t="s">
        <v>110</v>
      </c>
      <c r="C147" t="s">
        <v>104</v>
      </c>
      <c r="D147" s="11">
        <v>44350</v>
      </c>
      <c r="E147">
        <f>VLOOKUP(A147,home!$A$2:$E$405,3,FALSE)</f>
        <v>1.33253012048193</v>
      </c>
      <c r="F147">
        <f>VLOOKUP(B147,home!$B$2:$E$405,3,FALSE)</f>
        <v>0.88</v>
      </c>
      <c r="G147">
        <f>VLOOKUP(C147,away!$B$2:$E$405,4,FALSE)</f>
        <v>1.29</v>
      </c>
      <c r="H147">
        <f>VLOOKUP(A147,away!$A$2:$E$405,3,FALSE)</f>
        <v>1.2626506019999999</v>
      </c>
      <c r="I147">
        <f>VLOOKUP(C147,away!$B$2:$E$405,3,FALSE)</f>
        <v>0.63</v>
      </c>
      <c r="J147">
        <f>VLOOKUP(B147,home!$B$2:$E$405,4,FALSE)</f>
        <v>0.4</v>
      </c>
      <c r="K147" s="3">
        <f t="shared" si="280"/>
        <v>1.5126881927710869</v>
      </c>
      <c r="L147" s="3">
        <f t="shared" si="281"/>
        <v>0.31818795170399999</v>
      </c>
      <c r="M147" s="5">
        <f t="shared" si="282"/>
        <v>0.16027308386512504</v>
      </c>
      <c r="N147" s="5">
        <f t="shared" si="283"/>
        <v>0.24244320158178481</v>
      </c>
      <c r="O147" s="5">
        <f t="shared" si="284"/>
        <v>5.0996964268327533E-2</v>
      </c>
      <c r="P147" s="5">
        <f t="shared" si="285"/>
        <v>7.7142505715868073E-2</v>
      </c>
      <c r="Q147" s="5">
        <f t="shared" si="286"/>
        <v>0.18337048422519325</v>
      </c>
      <c r="R147" s="5">
        <f t="shared" si="287"/>
        <v>8.113309801830608E-3</v>
      </c>
      <c r="S147" s="5">
        <f t="shared" si="288"/>
        <v>9.2825414670542408E-3</v>
      </c>
      <c r="T147" s="5">
        <f t="shared" si="289"/>
        <v>5.8346278778584872E-2</v>
      </c>
      <c r="U147" s="5">
        <f t="shared" si="290"/>
        <v>1.2272907941523086E-2</v>
      </c>
      <c r="V147" s="5">
        <f t="shared" si="291"/>
        <v>4.9642944883761123E-4</v>
      </c>
      <c r="W147" s="5">
        <f t="shared" si="292"/>
        <v>9.2460788796722218E-2</v>
      </c>
      <c r="X147" s="5">
        <f t="shared" si="293"/>
        <v>2.9419909000165188E-2</v>
      </c>
      <c r="Y147" s="5">
        <f t="shared" si="294"/>
        <v>4.6805302920403177E-3</v>
      </c>
      <c r="Z147" s="5">
        <f t="shared" si="295"/>
        <v>8.6051914246148902E-4</v>
      </c>
      <c r="AA147" s="5">
        <f t="shared" si="296"/>
        <v>1.3016971464549951E-3</v>
      </c>
      <c r="AB147" s="5">
        <f t="shared" si="297"/>
        <v>9.8453095200314402E-4</v>
      </c>
      <c r="AC147" s="5">
        <f t="shared" si="298"/>
        <v>1.493381275841201E-5</v>
      </c>
      <c r="AD147" s="5">
        <f t="shared" si="299"/>
        <v>3.4966085876775729E-2</v>
      </c>
      <c r="AE147" s="5">
        <f t="shared" si="300"/>
        <v>1.112578724423743E-2</v>
      </c>
      <c r="AF147" s="5">
        <f t="shared" si="301"/>
        <v>1.7700457271691995E-3</v>
      </c>
      <c r="AG147" s="5">
        <f t="shared" si="302"/>
        <v>1.8773574145012825E-4</v>
      </c>
      <c r="AH147" s="5">
        <f t="shared" si="303"/>
        <v>6.8451705835475936E-5</v>
      </c>
      <c r="AI147" s="5">
        <f t="shared" si="304"/>
        <v>1.0354608719236416E-4</v>
      </c>
      <c r="AJ147" s="5">
        <f t="shared" si="305"/>
        <v>7.8316471751767384E-5</v>
      </c>
      <c r="AK147" s="5">
        <f t="shared" si="306"/>
        <v>3.9489467372796295E-5</v>
      </c>
      <c r="AL147" s="5">
        <f t="shared" si="307"/>
        <v>2.8751720708012943E-7</v>
      </c>
      <c r="AM147" s="5">
        <f t="shared" si="308"/>
        <v>1.0578557050643698E-2</v>
      </c>
      <c r="AN147" s="5">
        <f t="shared" si="309"/>
        <v>3.365969399928225E-3</v>
      </c>
      <c r="AO147" s="5">
        <f t="shared" si="310"/>
        <v>5.3550545443075196E-4</v>
      </c>
      <c r="AP147" s="5">
        <f t="shared" si="311"/>
        <v>5.6797127890546886E-5</v>
      </c>
      <c r="AQ147" s="5">
        <f t="shared" si="312"/>
        <v>4.5180404465408112E-6</v>
      </c>
      <c r="AR147" s="5">
        <f t="shared" si="313"/>
        <v>4.3561016140869689E-6</v>
      </c>
      <c r="AS147" s="5">
        <f t="shared" si="314"/>
        <v>6.5894234781404319E-6</v>
      </c>
      <c r="AT147" s="5">
        <f t="shared" si="315"/>
        <v>4.9838715462758115E-6</v>
      </c>
      <c r="AU147" s="5">
        <f t="shared" si="316"/>
        <v>2.5130145474463998E-6</v>
      </c>
      <c r="AV147" s="5">
        <f t="shared" si="317"/>
        <v>9.5035185854603651E-7</v>
      </c>
      <c r="AW147" s="5">
        <f t="shared" si="318"/>
        <v>3.8440983309556085E-9</v>
      </c>
      <c r="AX147" s="5">
        <f t="shared" si="319"/>
        <v>2.6670097245106738E-3</v>
      </c>
      <c r="AY147" s="5">
        <f t="shared" si="320"/>
        <v>8.4861036141670046E-4</v>
      </c>
      <c r="AZ147" s="5">
        <f t="shared" si="321"/>
        <v>1.3500879634698555E-4</v>
      </c>
      <c r="BA147" s="5">
        <f t="shared" si="322"/>
        <v>1.4319390790556602E-5</v>
      </c>
      <c r="BB147" s="5">
        <f t="shared" si="323"/>
        <v>1.1390644063240817E-6</v>
      </c>
      <c r="BC147" s="5">
        <f t="shared" si="324"/>
        <v>7.2487314061438509E-8</v>
      </c>
      <c r="BD147" s="5">
        <f t="shared" si="325"/>
        <v>2.310098416668033E-7</v>
      </c>
      <c r="BE147" s="5">
        <f t="shared" si="326"/>
        <v>3.4944585990329156E-7</v>
      </c>
      <c r="BF147" s="5">
        <f t="shared" si="327"/>
        <v>2.6430131314422436E-7</v>
      </c>
      <c r="BG147" s="5">
        <f t="shared" si="328"/>
        <v>1.3326849190905395E-7</v>
      </c>
      <c r="BH147" s="5">
        <f t="shared" si="329"/>
        <v>5.0398418544808766E-8</v>
      </c>
      <c r="BI147" s="5">
        <f t="shared" si="330"/>
        <v>1.5247418533413518E-8</v>
      </c>
      <c r="BJ147" s="8">
        <f t="shared" si="331"/>
        <v>0.67697835416224827</v>
      </c>
      <c r="BK147" s="8">
        <f t="shared" si="332"/>
        <v>0.24805839218826714</v>
      </c>
      <c r="BL147" s="8">
        <f t="shared" si="333"/>
        <v>7.3979650276679965E-2</v>
      </c>
      <c r="BM147" s="8">
        <f t="shared" si="334"/>
        <v>0.2766887597942092</v>
      </c>
      <c r="BN147" s="8">
        <f t="shared" si="335"/>
        <v>0.72233954945812939</v>
      </c>
    </row>
    <row r="148" spans="1:66" x14ac:dyDescent="0.25">
      <c r="A148" t="s">
        <v>99</v>
      </c>
      <c r="B148" t="s">
        <v>395</v>
      </c>
      <c r="C148" t="s">
        <v>117</v>
      </c>
      <c r="D148" s="11">
        <v>44350</v>
      </c>
      <c r="E148">
        <f>VLOOKUP(A148,home!$A$2:$E$405,3,FALSE)</f>
        <v>1.33253012048193</v>
      </c>
      <c r="F148">
        <f>VLOOKUP(B148,home!$B$2:$E$405,3,FALSE)</f>
        <v>1.1100000000000001</v>
      </c>
      <c r="G148">
        <f>VLOOKUP(C148,away!$B$2:$E$405,4,FALSE)</f>
        <v>1.19</v>
      </c>
      <c r="H148">
        <f>VLOOKUP(A148,away!$A$2:$E$405,3,FALSE)</f>
        <v>1.2626506019999999</v>
      </c>
      <c r="I148">
        <f>VLOOKUP(C148,away!$B$2:$E$405,3,FALSE)</f>
        <v>0.71</v>
      </c>
      <c r="J148">
        <f>VLOOKUP(B148,home!$B$2:$E$405,4,FALSE)</f>
        <v>1.08</v>
      </c>
      <c r="K148" s="3">
        <f t="shared" si="280"/>
        <v>1.7601390361445814</v>
      </c>
      <c r="L148" s="3">
        <f t="shared" si="281"/>
        <v>0.96820048161359995</v>
      </c>
      <c r="M148" s="5">
        <f t="shared" si="282"/>
        <v>6.5327675101585866E-2</v>
      </c>
      <c r="N148" s="5">
        <f t="shared" si="283"/>
        <v>0.11498579108687171</v>
      </c>
      <c r="O148" s="5">
        <f t="shared" si="284"/>
        <v>6.3250286496052216E-2</v>
      </c>
      <c r="P148" s="5">
        <f t="shared" si="285"/>
        <v>0.11132929830902998</v>
      </c>
      <c r="Q148" s="5">
        <f t="shared" si="286"/>
        <v>0.10119548974698432</v>
      </c>
      <c r="R148" s="5">
        <f t="shared" si="287"/>
        <v>3.061947892383796E-2</v>
      </c>
      <c r="S148" s="5">
        <f t="shared" si="288"/>
        <v>4.7430941950359219E-2</v>
      </c>
      <c r="T148" s="5">
        <f t="shared" si="289"/>
        <v>9.7977521910154325E-2</v>
      </c>
      <c r="U148" s="5">
        <f t="shared" si="290"/>
        <v>5.3894540120253472E-2</v>
      </c>
      <c r="V148" s="5">
        <f t="shared" si="291"/>
        <v>8.9811408875141354E-3</v>
      </c>
      <c r="W148" s="5">
        <f t="shared" si="292"/>
        <v>5.9372710595145289E-2</v>
      </c>
      <c r="X148" s="5">
        <f t="shared" si="293"/>
        <v>5.7484686992924548E-2</v>
      </c>
      <c r="Y148" s="5">
        <f t="shared" si="294"/>
        <v>2.7828350815978294E-2</v>
      </c>
      <c r="Z148" s="5">
        <f t="shared" si="295"/>
        <v>9.8819314136057972E-3</v>
      </c>
      <c r="AA148" s="5">
        <f t="shared" si="296"/>
        <v>1.7393573233590968E-2</v>
      </c>
      <c r="AB148" s="5">
        <f t="shared" si="297"/>
        <v>1.5307553613241503E-2</v>
      </c>
      <c r="AC148" s="5">
        <f t="shared" si="298"/>
        <v>9.5658550479054078E-4</v>
      </c>
      <c r="AD148" s="5">
        <f t="shared" si="299"/>
        <v>2.6126056400057555E-2</v>
      </c>
      <c r="AE148" s="5">
        <f t="shared" si="300"/>
        <v>2.5295260389199797E-2</v>
      </c>
      <c r="AF148" s="5">
        <f t="shared" si="301"/>
        <v>1.224544164568233E-2</v>
      </c>
      <c r="AG148" s="5">
        <f t="shared" si="302"/>
        <v>3.9520141663069554E-3</v>
      </c>
      <c r="AH148" s="5">
        <f t="shared" si="303"/>
        <v>2.3919226884814232E-3</v>
      </c>
      <c r="AI148" s="5">
        <f t="shared" si="304"/>
        <v>4.2101164954360479E-3</v>
      </c>
      <c r="AJ148" s="5">
        <f t="shared" si="305"/>
        <v>3.7051951951666052E-3</v>
      </c>
      <c r="AK148" s="5">
        <f t="shared" si="306"/>
        <v>2.1738862331826944E-3</v>
      </c>
      <c r="AL148" s="5">
        <f t="shared" si="307"/>
        <v>6.5207275694606739E-5</v>
      </c>
      <c r="AM148" s="5">
        <f t="shared" si="308"/>
        <v>9.1970983460512527E-3</v>
      </c>
      <c r="AN148" s="5">
        <f t="shared" si="309"/>
        <v>8.9046350480944652E-3</v>
      </c>
      <c r="AO148" s="5">
        <f t="shared" si="310"/>
        <v>4.310735971079201E-3</v>
      </c>
      <c r="AP148" s="5">
        <f t="shared" si="311"/>
        <v>1.3912188811026507E-3</v>
      </c>
      <c r="AQ148" s="5">
        <f t="shared" si="312"/>
        <v>3.3674469767837995E-4</v>
      </c>
      <c r="AR148" s="5">
        <f t="shared" si="313"/>
        <v>4.6317213979404237E-4</v>
      </c>
      <c r="AS148" s="5">
        <f t="shared" si="314"/>
        <v>8.1524736370610902E-4</v>
      </c>
      <c r="AT148" s="5">
        <f t="shared" si="315"/>
        <v>7.1747435448654099E-4</v>
      </c>
      <c r="AU148" s="5">
        <f t="shared" si="316"/>
        <v>4.2095153958813207E-4</v>
      </c>
      <c r="AV148" s="5">
        <f t="shared" si="317"/>
        <v>1.8523330928855812E-4</v>
      </c>
      <c r="AW148" s="5">
        <f t="shared" si="318"/>
        <v>3.0867810432542092E-6</v>
      </c>
      <c r="AX148" s="5">
        <f t="shared" si="319"/>
        <v>2.698028636357595E-3</v>
      </c>
      <c r="AY148" s="5">
        <f t="shared" si="320"/>
        <v>2.6122326251287074E-3</v>
      </c>
      <c r="AZ148" s="5">
        <f t="shared" si="321"/>
        <v>1.2645824428681863E-3</v>
      </c>
      <c r="BA148" s="5">
        <f t="shared" si="322"/>
        <v>4.0812311007502704E-4</v>
      </c>
      <c r="BB148" s="5">
        <f t="shared" si="323"/>
        <v>9.8786247933070327E-5</v>
      </c>
      <c r="BC148" s="5">
        <f t="shared" si="324"/>
        <v>1.9128978565119846E-5</v>
      </c>
      <c r="BD148" s="5">
        <f t="shared" si="325"/>
        <v>7.4740581469765545E-5</v>
      </c>
      <c r="BE148" s="5">
        <f t="shared" si="326"/>
        <v>1.3155381502907867E-4</v>
      </c>
      <c r="BF148" s="5">
        <f t="shared" si="327"/>
        <v>1.1577650259321257E-4</v>
      </c>
      <c r="BG148" s="5">
        <f t="shared" si="328"/>
        <v>6.7927580560869278E-5</v>
      </c>
      <c r="BH148" s="5">
        <f t="shared" si="329"/>
        <v>2.9890496544010468E-5</v>
      </c>
      <c r="BI148" s="5">
        <f t="shared" si="330"/>
        <v>1.0522285955371502E-5</v>
      </c>
      <c r="BJ148" s="8">
        <f t="shared" si="331"/>
        <v>0.55770463873423859</v>
      </c>
      <c r="BK148" s="8">
        <f t="shared" si="332"/>
        <v>0.23670308165410309</v>
      </c>
      <c r="BL148" s="8">
        <f t="shared" si="333"/>
        <v>0.19597904296825858</v>
      </c>
      <c r="BM148" s="8">
        <f t="shared" si="334"/>
        <v>0.51095152926175846</v>
      </c>
      <c r="BN148" s="8">
        <f t="shared" si="335"/>
        <v>0.48670801966436206</v>
      </c>
    </row>
    <row r="149" spans="1:66" x14ac:dyDescent="0.25">
      <c r="A149" t="s">
        <v>99</v>
      </c>
      <c r="B149" t="s">
        <v>112</v>
      </c>
      <c r="C149" t="s">
        <v>109</v>
      </c>
      <c r="D149" s="11">
        <v>44350</v>
      </c>
      <c r="E149">
        <f>VLOOKUP(A149,home!$A$2:$E$405,3,FALSE)</f>
        <v>1.33253012048193</v>
      </c>
      <c r="F149">
        <f>VLOOKUP(B149,home!$B$2:$E$405,3,FALSE)</f>
        <v>0.62</v>
      </c>
      <c r="G149">
        <f>VLOOKUP(C149,away!$B$2:$E$405,4,FALSE)</f>
        <v>0.84</v>
      </c>
      <c r="H149">
        <f>VLOOKUP(A149,away!$A$2:$E$405,3,FALSE)</f>
        <v>1.2626506019999999</v>
      </c>
      <c r="I149">
        <f>VLOOKUP(C149,away!$B$2:$E$405,3,FALSE)</f>
        <v>1.22</v>
      </c>
      <c r="J149">
        <f>VLOOKUP(B149,home!$B$2:$E$405,4,FALSE)</f>
        <v>0.98</v>
      </c>
      <c r="K149" s="3">
        <f t="shared" si="280"/>
        <v>0.69398168674698912</v>
      </c>
      <c r="L149" s="3">
        <f t="shared" si="281"/>
        <v>1.5096250597511998</v>
      </c>
      <c r="M149" s="5">
        <f t="shared" si="282"/>
        <v>0.11040423929135224</v>
      </c>
      <c r="N149" s="5">
        <f t="shared" si="283"/>
        <v>7.6618520207430832E-2</v>
      </c>
      <c r="O149" s="5">
        <f t="shared" si="284"/>
        <v>0.16666900633699336</v>
      </c>
      <c r="P149" s="5">
        <f t="shared" si="285"/>
        <v>0.11566523814619126</v>
      </c>
      <c r="Q149" s="5">
        <f t="shared" si="286"/>
        <v>2.6585924944805554E-2</v>
      </c>
      <c r="R149" s="5">
        <f t="shared" si="287"/>
        <v>0.12580385432507837</v>
      </c>
      <c r="S149" s="5">
        <f t="shared" si="288"/>
        <v>3.0294233720749547E-2</v>
      </c>
      <c r="T149" s="5">
        <f t="shared" si="289"/>
        <v>4.0134778533342991E-2</v>
      </c>
      <c r="U149" s="5">
        <f t="shared" si="290"/>
        <v>8.7305571023790385E-2</v>
      </c>
      <c r="V149" s="5">
        <f t="shared" si="291"/>
        <v>3.5264243276021214E-3</v>
      </c>
      <c r="W149" s="5">
        <f t="shared" si="292"/>
        <v>6.1500483456416715E-3</v>
      </c>
      <c r="X149" s="5">
        <f t="shared" si="293"/>
        <v>9.2842671012620739E-3</v>
      </c>
      <c r="Y149" s="5">
        <f t="shared" si="294"/>
        <v>7.0078811387444297E-3</v>
      </c>
      <c r="Z149" s="5">
        <f t="shared" si="295"/>
        <v>6.3305550367475885E-2</v>
      </c>
      <c r="AA149" s="5">
        <f t="shared" si="296"/>
        <v>4.3932892624467389E-2</v>
      </c>
      <c r="AB149" s="5">
        <f t="shared" si="297"/>
        <v>1.5244311463601114E-2</v>
      </c>
      <c r="AC149" s="5">
        <f t="shared" si="298"/>
        <v>2.309041257579289E-4</v>
      </c>
      <c r="AD149" s="5">
        <f t="shared" si="299"/>
        <v>1.0670052311209843E-3</v>
      </c>
      <c r="AE149" s="5">
        <f t="shared" si="300"/>
        <v>1.6107778357858584E-3</v>
      </c>
      <c r="AF149" s="5">
        <f t="shared" si="301"/>
        <v>1.2158352932970674E-3</v>
      </c>
      <c r="AG149" s="5">
        <f t="shared" si="302"/>
        <v>6.1181847576373427E-4</v>
      </c>
      <c r="AH149" s="5">
        <f t="shared" si="303"/>
        <v>2.3891911314020849E-2</v>
      </c>
      <c r="AI149" s="5">
        <f t="shared" si="304"/>
        <v>1.6580548913313661E-2</v>
      </c>
      <c r="AJ149" s="5">
        <f t="shared" si="305"/>
        <v>5.7532986510261848E-3</v>
      </c>
      <c r="AK149" s="5">
        <f t="shared" si="306"/>
        <v>1.3308946340661097E-3</v>
      </c>
      <c r="AL149" s="5">
        <f t="shared" si="307"/>
        <v>9.6762881085566824E-6</v>
      </c>
      <c r="AM149" s="5">
        <f t="shared" si="308"/>
        <v>1.4809641801224037E-4</v>
      </c>
      <c r="AN149" s="5">
        <f t="shared" si="309"/>
        <v>2.2357006389066701E-4</v>
      </c>
      <c r="AO149" s="5">
        <f t="shared" si="310"/>
        <v>1.6875348552976388E-4</v>
      </c>
      <c r="AP149" s="5">
        <f t="shared" si="311"/>
        <v>8.4918163558697675E-5</v>
      </c>
      <c r="AQ149" s="5">
        <f t="shared" si="312"/>
        <v>3.2048646934065294E-5</v>
      </c>
      <c r="AR149" s="5">
        <f t="shared" si="313"/>
        <v>7.2135656089998158E-3</v>
      </c>
      <c r="AS149" s="5">
        <f t="shared" si="314"/>
        <v>5.0060824287937638E-3</v>
      </c>
      <c r="AT149" s="5">
        <f t="shared" si="315"/>
        <v>1.7370647639643796E-3</v>
      </c>
      <c r="AU149" s="5">
        <f t="shared" si="316"/>
        <v>4.0183037829492028E-4</v>
      </c>
      <c r="AV149" s="5">
        <f t="shared" si="317"/>
        <v>6.971573092882237E-5</v>
      </c>
      <c r="AW149" s="5">
        <f t="shared" si="318"/>
        <v>2.8159399987999674E-7</v>
      </c>
      <c r="AX149" s="5">
        <f t="shared" si="319"/>
        <v>1.7129366995553614E-5</v>
      </c>
      <c r="AY149" s="5">
        <f t="shared" si="320"/>
        <v>2.5858921674162848E-5</v>
      </c>
      <c r="AZ149" s="5">
        <f t="shared" si="321"/>
        <v>1.9518638088729846E-5</v>
      </c>
      <c r="BA149" s="5">
        <f t="shared" si="322"/>
        <v>9.8219417303202779E-6</v>
      </c>
      <c r="BB149" s="5">
        <f t="shared" si="323"/>
        <v>3.7068623428768896E-6</v>
      </c>
      <c r="BC149" s="5">
        <f t="shared" si="324"/>
        <v>1.1191944571709989E-6</v>
      </c>
      <c r="BD149" s="5">
        <f t="shared" si="325"/>
        <v>1.8149632355842573E-3</v>
      </c>
      <c r="BE149" s="5">
        <f t="shared" si="326"/>
        <v>1.2595512476145359E-3</v>
      </c>
      <c r="BF149" s="5">
        <f t="shared" si="327"/>
        <v>4.3705274968190499E-4</v>
      </c>
      <c r="BG149" s="5">
        <f t="shared" si="328"/>
        <v>1.0110220147388602E-4</v>
      </c>
      <c r="BH149" s="5">
        <f t="shared" si="329"/>
        <v>1.7540769078170338E-5</v>
      </c>
      <c r="BI149" s="5">
        <f t="shared" si="330"/>
        <v>2.434594502341617E-6</v>
      </c>
      <c r="BJ149" s="8">
        <f t="shared" si="331"/>
        <v>0.17102139881040954</v>
      </c>
      <c r="BK149" s="8">
        <f t="shared" si="332"/>
        <v>0.26015657482143584</v>
      </c>
      <c r="BL149" s="8">
        <f t="shared" si="333"/>
        <v>0.50457319299527414</v>
      </c>
      <c r="BM149" s="8">
        <f t="shared" si="334"/>
        <v>0.37728435641506952</v>
      </c>
      <c r="BN149" s="8">
        <f t="shared" si="335"/>
        <v>0.62174678325185162</v>
      </c>
    </row>
    <row r="150" spans="1:66" x14ac:dyDescent="0.25">
      <c r="A150" t="s">
        <v>99</v>
      </c>
      <c r="B150" t="s">
        <v>113</v>
      </c>
      <c r="C150" t="s">
        <v>105</v>
      </c>
      <c r="D150" s="11">
        <v>44350</v>
      </c>
      <c r="E150">
        <f>VLOOKUP(A150,home!$A$2:$E$405,3,FALSE)</f>
        <v>1.33253012048193</v>
      </c>
      <c r="F150">
        <f>VLOOKUP(B150,home!$B$2:$E$405,3,FALSE)</f>
        <v>1.03</v>
      </c>
      <c r="G150">
        <f>VLOOKUP(C150,away!$B$2:$E$405,4,FALSE)</f>
        <v>0.63</v>
      </c>
      <c r="H150">
        <f>VLOOKUP(A150,away!$A$2:$E$405,3,FALSE)</f>
        <v>1.2626506019999999</v>
      </c>
      <c r="I150">
        <f>VLOOKUP(C150,away!$B$2:$E$405,3,FALSE)</f>
        <v>0.92</v>
      </c>
      <c r="J150">
        <f>VLOOKUP(B150,home!$B$2:$E$405,4,FALSE)</f>
        <v>0.59</v>
      </c>
      <c r="K150" s="3">
        <f t="shared" si="280"/>
        <v>0.86467879518072444</v>
      </c>
      <c r="L150" s="3">
        <f t="shared" si="281"/>
        <v>0.68536674676559994</v>
      </c>
      <c r="M150" s="5">
        <f t="shared" si="282"/>
        <v>0.21223830786101672</v>
      </c>
      <c r="N150" s="5">
        <f t="shared" si="283"/>
        <v>0.18351796433245959</v>
      </c>
      <c r="O150" s="5">
        <f t="shared" si="284"/>
        <v>0.14546107859774088</v>
      </c>
      <c r="P150" s="5">
        <f t="shared" si="285"/>
        <v>0.12577711018758322</v>
      </c>
      <c r="Q150" s="5">
        <f t="shared" si="286"/>
        <v>7.9342046146505155E-2</v>
      </c>
      <c r="R150" s="5">
        <f t="shared" si="287"/>
        <v>4.9847093109774449E-2</v>
      </c>
      <c r="S150" s="5">
        <f t="shared" si="288"/>
        <v>1.8634573568004312E-2</v>
      </c>
      <c r="T150" s="5">
        <f t="shared" si="289"/>
        <v>5.4378400049156346E-2</v>
      </c>
      <c r="U150" s="5">
        <f t="shared" si="290"/>
        <v>4.3101724413421159E-2</v>
      </c>
      <c r="V150" s="5">
        <f t="shared" si="291"/>
        <v>1.2270288874713282E-3</v>
      </c>
      <c r="W150" s="5">
        <f t="shared" si="292"/>
        <v>2.2868461623044505E-2</v>
      </c>
      <c r="X150" s="5">
        <f t="shared" si="293"/>
        <v>1.5673283146119984E-2</v>
      </c>
      <c r="Y150" s="5">
        <f t="shared" si="294"/>
        <v>5.3709735404961802E-3</v>
      </c>
      <c r="Z150" s="5">
        <f t="shared" si="295"/>
        <v>1.1387846680122693E-2</v>
      </c>
      <c r="AA150" s="5">
        <f t="shared" si="296"/>
        <v>9.8468295470713011E-3</v>
      </c>
      <c r="AB150" s="5">
        <f t="shared" si="297"/>
        <v>4.2571723545557858E-3</v>
      </c>
      <c r="AC150" s="5">
        <f t="shared" si="298"/>
        <v>4.5447776705057821E-5</v>
      </c>
      <c r="AD150" s="5">
        <f t="shared" si="299"/>
        <v>4.9434684609626894E-3</v>
      </c>
      <c r="AE150" s="5">
        <f t="shared" si="300"/>
        <v>3.3880888968283456E-3</v>
      </c>
      <c r="AF150" s="5">
        <f t="shared" si="301"/>
        <v>1.1610417324859467E-3</v>
      </c>
      <c r="AG150" s="5">
        <f t="shared" si="302"/>
        <v>2.6524646501766317E-4</v>
      </c>
      <c r="AH150" s="5">
        <f t="shared" si="303"/>
        <v>1.9512128579552814E-3</v>
      </c>
      <c r="AI150" s="5">
        <f t="shared" si="304"/>
        <v>1.6871723831579106E-3</v>
      </c>
      <c r="AJ150" s="5">
        <f t="shared" si="305"/>
        <v>7.2943109176558689E-4</v>
      </c>
      <c r="AK150" s="5">
        <f t="shared" si="306"/>
        <v>2.1024119919840935E-4</v>
      </c>
      <c r="AL150" s="5">
        <f t="shared" si="307"/>
        <v>1.077334261853619E-6</v>
      </c>
      <c r="AM150" s="5">
        <f t="shared" si="308"/>
        <v>8.5490247056782586E-4</v>
      </c>
      <c r="AN150" s="5">
        <f t="shared" si="309"/>
        <v>5.8592172505494478E-4</v>
      </c>
      <c r="AO150" s="5">
        <f t="shared" si="310"/>
        <v>2.0078563328009794E-4</v>
      </c>
      <c r="AP150" s="5">
        <f t="shared" si="311"/>
        <v>4.5870598759483841E-5</v>
      </c>
      <c r="AQ150" s="5">
        <f t="shared" si="312"/>
        <v>7.8595457609943996E-6</v>
      </c>
      <c r="AR150" s="5">
        <f t="shared" si="313"/>
        <v>2.6745928174080403E-4</v>
      </c>
      <c r="AS150" s="5">
        <f t="shared" si="314"/>
        <v>2.3126636949554033E-4</v>
      </c>
      <c r="AT150" s="5">
        <f t="shared" si="315"/>
        <v>9.998556287061203E-5</v>
      </c>
      <c r="AU150" s="5">
        <f t="shared" si="316"/>
        <v>2.881846534614246E-5</v>
      </c>
      <c r="AV150" s="5">
        <f t="shared" si="317"/>
        <v>6.2296789736149803E-6</v>
      </c>
      <c r="AW150" s="5">
        <f t="shared" si="318"/>
        <v>1.7734780137748031E-8</v>
      </c>
      <c r="AX150" s="5">
        <f t="shared" si="319"/>
        <v>1.2320267304126868E-4</v>
      </c>
      <c r="AY150" s="5">
        <f t="shared" si="320"/>
        <v>8.4439015215120202E-5</v>
      </c>
      <c r="AZ150" s="5">
        <f t="shared" si="321"/>
        <v>2.8935846579038964E-5</v>
      </c>
      <c r="BA150" s="5">
        <f t="shared" si="322"/>
        <v>6.6105556782614844E-6</v>
      </c>
      <c r="BB150" s="5">
        <f t="shared" si="323"/>
        <v>1.1326637598807342E-6</v>
      </c>
      <c r="BC150" s="5">
        <f t="shared" si="324"/>
        <v>1.5525801525775033E-7</v>
      </c>
      <c r="BD150" s="5">
        <f t="shared" si="325"/>
        <v>3.0551282969826471E-5</v>
      </c>
      <c r="BE150" s="5">
        <f t="shared" si="326"/>
        <v>2.6417046549574936E-5</v>
      </c>
      <c r="BF150" s="5">
        <f t="shared" si="327"/>
        <v>1.1421129991359785E-5</v>
      </c>
      <c r="BG150" s="5">
        <f t="shared" si="328"/>
        <v>3.2918696401771389E-6</v>
      </c>
      <c r="BH150" s="5">
        <f t="shared" si="329"/>
        <v>7.1160246859009328E-7</v>
      </c>
      <c r="BI150" s="5">
        <f t="shared" si="330"/>
        <v>1.2306151303762227E-7</v>
      </c>
      <c r="BJ150" s="8">
        <f t="shared" si="331"/>
        <v>0.3728487903787886</v>
      </c>
      <c r="BK150" s="8">
        <f t="shared" si="332"/>
        <v>0.35800798463025757</v>
      </c>
      <c r="BL150" s="8">
        <f t="shared" si="333"/>
        <v>0.25779823090620013</v>
      </c>
      <c r="BM150" s="8">
        <f t="shared" si="334"/>
        <v>0.20377483107985395</v>
      </c>
      <c r="BN150" s="8">
        <f t="shared" si="335"/>
        <v>0.79618360023508006</v>
      </c>
    </row>
    <row r="151" spans="1:66" x14ac:dyDescent="0.25">
      <c r="A151" t="s">
        <v>99</v>
      </c>
      <c r="B151" t="s">
        <v>417</v>
      </c>
      <c r="C151" t="s">
        <v>108</v>
      </c>
      <c r="D151" s="11">
        <v>44350</v>
      </c>
      <c r="E151">
        <f>VLOOKUP(A151,home!$A$2:$E$405,3,FALSE)</f>
        <v>1.33253012048193</v>
      </c>
      <c r="F151">
        <f>VLOOKUP(B151,home!$B$2:$E$405,3,FALSE)</f>
        <v>1</v>
      </c>
      <c r="G151">
        <f>VLOOKUP(C151,away!$B$2:$E$405,4,FALSE)</f>
        <v>0.79</v>
      </c>
      <c r="H151">
        <f>VLOOKUP(A151,away!$A$2:$E$405,3,FALSE)</f>
        <v>1.2626506019999999</v>
      </c>
      <c r="I151">
        <f>VLOOKUP(C151,away!$B$2:$E$405,3,FALSE)</f>
        <v>0.71</v>
      </c>
      <c r="J151">
        <f>VLOOKUP(B151,home!$B$2:$E$405,4,FALSE)</f>
        <v>1.06</v>
      </c>
      <c r="K151" s="3">
        <f t="shared" si="280"/>
        <v>1.0526987951807247</v>
      </c>
      <c r="L151" s="3">
        <f t="shared" si="281"/>
        <v>0.95027084306519993</v>
      </c>
      <c r="M151" s="5">
        <f t="shared" si="282"/>
        <v>0.13493398255732705</v>
      </c>
      <c r="N151" s="5">
        <f t="shared" si="283"/>
        <v>0.14204484086703512</v>
      </c>
      <c r="O151" s="5">
        <f t="shared" si="284"/>
        <v>0.12822382936289614</v>
      </c>
      <c r="P151" s="5">
        <f t="shared" si="285"/>
        <v>0.1349810706837796</v>
      </c>
      <c r="Q151" s="5">
        <f t="shared" si="286"/>
        <v>7.4765216421182792E-2</v>
      </c>
      <c r="R151" s="5">
        <f t="shared" si="287"/>
        <v>6.0923683214863827E-2</v>
      </c>
      <c r="S151" s="5">
        <f t="shared" si="288"/>
        <v>3.3757043810662628E-2</v>
      </c>
      <c r="T151" s="5">
        <f t="shared" si="289"/>
        <v>7.1047205240509503E-2</v>
      </c>
      <c r="U151" s="5">
        <f t="shared" si="290"/>
        <v>6.4134287918259286E-2</v>
      </c>
      <c r="V151" s="5">
        <f t="shared" si="291"/>
        <v>3.7520915622131753E-3</v>
      </c>
      <c r="W151" s="5">
        <f t="shared" si="292"/>
        <v>2.6235084416001767E-2</v>
      </c>
      <c r="X151" s="5">
        <f t="shared" si="293"/>
        <v>2.4930435785880684E-2</v>
      </c>
      <c r="Y151" s="5">
        <f t="shared" si="294"/>
        <v>1.1845333116115834E-2</v>
      </c>
      <c r="Z151" s="5">
        <f t="shared" si="295"/>
        <v>1.9297999937075275E-2</v>
      </c>
      <c r="AA151" s="5">
        <f t="shared" si="296"/>
        <v>2.0314981283156845E-2</v>
      </c>
      <c r="AB151" s="5">
        <f t="shared" si="297"/>
        <v>1.069277816044909E-2</v>
      </c>
      <c r="AC151" s="5">
        <f t="shared" si="298"/>
        <v>2.3458755847324177E-4</v>
      </c>
      <c r="AD151" s="5">
        <f t="shared" si="299"/>
        <v>6.9044104390474145E-3</v>
      </c>
      <c r="AE151" s="5">
        <f t="shared" si="300"/>
        <v>6.5610599287817531E-3</v>
      </c>
      <c r="AF151" s="5">
        <f t="shared" si="301"/>
        <v>3.1173919749623684E-3</v>
      </c>
      <c r="AG151" s="5">
        <f t="shared" si="302"/>
        <v>9.8745556673739284E-4</v>
      </c>
      <c r="AH151" s="5">
        <f t="shared" si="303"/>
        <v>4.5845816674191736E-3</v>
      </c>
      <c r="AI151" s="5">
        <f t="shared" si="304"/>
        <v>4.8261835976998024E-3</v>
      </c>
      <c r="AJ151" s="5">
        <f t="shared" si="305"/>
        <v>2.5402588293097781E-3</v>
      </c>
      <c r="AK151" s="5">
        <f t="shared" si="306"/>
        <v>8.9137580302053421E-4</v>
      </c>
      <c r="AL151" s="5">
        <f t="shared" si="307"/>
        <v>9.3867769146616712E-6</v>
      </c>
      <c r="AM151" s="5">
        <f t="shared" si="308"/>
        <v>1.4536529101236869E-3</v>
      </c>
      <c r="AN151" s="5">
        <f t="shared" si="309"/>
        <v>1.381363976427417E-3</v>
      </c>
      <c r="AO151" s="5">
        <f t="shared" si="310"/>
        <v>6.5633495522978921E-4</v>
      </c>
      <c r="AP151" s="5">
        <f t="shared" si="311"/>
        <v>2.078986570797907E-4</v>
      </c>
      <c r="AQ151" s="5">
        <f t="shared" si="312"/>
        <v>4.9390008033833899E-5</v>
      </c>
      <c r="AR151" s="5">
        <f t="shared" si="313"/>
        <v>8.7131885723993599E-4</v>
      </c>
      <c r="AS151" s="5">
        <f t="shared" si="314"/>
        <v>9.1723631123472645E-4</v>
      </c>
      <c r="AT151" s="5">
        <f t="shared" si="315"/>
        <v>4.8278677986640428E-4</v>
      </c>
      <c r="AU151" s="5">
        <f t="shared" si="316"/>
        <v>1.6940968716484857E-4</v>
      </c>
      <c r="AV151" s="5">
        <f t="shared" si="317"/>
        <v>4.4584343392594882E-5</v>
      </c>
      <c r="AW151" s="5">
        <f t="shared" si="318"/>
        <v>2.6083479536465442E-7</v>
      </c>
      <c r="AX151" s="5">
        <f t="shared" si="319"/>
        <v>2.5504311118302653E-4</v>
      </c>
      <c r="AY151" s="5">
        <f t="shared" si="320"/>
        <v>2.4236003228186612E-4</v>
      </c>
      <c r="AZ151" s="5">
        <f t="shared" si="321"/>
        <v>1.1515383610089899E-4</v>
      </c>
      <c r="BA151" s="5">
        <f t="shared" si="322"/>
        <v>3.6475777637931051E-5</v>
      </c>
      <c r="BB151" s="5">
        <f t="shared" si="323"/>
        <v>8.6654669918638759E-6</v>
      </c>
      <c r="BC151" s="5">
        <f t="shared" si="324"/>
        <v>1.6469081247824298E-6</v>
      </c>
      <c r="BD151" s="5">
        <f t="shared" si="325"/>
        <v>1.3799815084133339E-4</v>
      </c>
      <c r="BE151" s="5">
        <f t="shared" si="326"/>
        <v>1.4527048712783955E-4</v>
      </c>
      <c r="BF151" s="5">
        <f t="shared" si="327"/>
        <v>7.6463033387396827E-5</v>
      </c>
      <c r="BG151" s="5">
        <f t="shared" si="328"/>
        <v>2.6830847707592065E-5</v>
      </c>
      <c r="BH151" s="5">
        <f t="shared" si="329"/>
        <v>7.0612002638649172E-6</v>
      </c>
      <c r="BI151" s="5">
        <f t="shared" si="330"/>
        <v>1.4866634020600831E-6</v>
      </c>
      <c r="BJ151" s="8">
        <f t="shared" si="331"/>
        <v>0.37284641939546936</v>
      </c>
      <c r="BK151" s="8">
        <f t="shared" si="332"/>
        <v>0.30791052298165217</v>
      </c>
      <c r="BL151" s="8">
        <f t="shared" si="333"/>
        <v>0.30001240619870306</v>
      </c>
      <c r="BM151" s="8">
        <f t="shared" si="334"/>
        <v>0.32395262620832893</v>
      </c>
      <c r="BN151" s="8">
        <f t="shared" si="335"/>
        <v>0.67587262310708462</v>
      </c>
    </row>
    <row r="152" spans="1:66" x14ac:dyDescent="0.25">
      <c r="A152" t="s">
        <v>99</v>
      </c>
      <c r="B152" t="s">
        <v>101</v>
      </c>
      <c r="C152" t="s">
        <v>118</v>
      </c>
      <c r="D152" s="11">
        <v>44350</v>
      </c>
      <c r="E152">
        <f>VLOOKUP(A152,home!$A$2:$E$405,3,FALSE)</f>
        <v>1.33253012048193</v>
      </c>
      <c r="F152">
        <f>VLOOKUP(B152,home!$B$2:$E$405,3,FALSE)</f>
        <v>1.02</v>
      </c>
      <c r="G152">
        <f>VLOOKUP(C152,away!$B$2:$E$405,4,FALSE)</f>
        <v>1.21</v>
      </c>
      <c r="H152">
        <f>VLOOKUP(A152,away!$A$2:$E$405,3,FALSE)</f>
        <v>1.2626506019999999</v>
      </c>
      <c r="I152">
        <f>VLOOKUP(C152,away!$B$2:$E$405,3,FALSE)</f>
        <v>1.08</v>
      </c>
      <c r="J152">
        <f>VLOOKUP(B152,home!$B$2:$E$405,4,FALSE)</f>
        <v>0.75</v>
      </c>
      <c r="K152" s="3">
        <f t="shared" si="280"/>
        <v>1.644608674698798</v>
      </c>
      <c r="L152" s="3">
        <f t="shared" si="281"/>
        <v>1.0227469876199999</v>
      </c>
      <c r="M152" s="5">
        <f t="shared" si="282"/>
        <v>6.9435593915645438E-2</v>
      </c>
      <c r="N152" s="5">
        <f t="shared" si="283"/>
        <v>0.11419438008653357</v>
      </c>
      <c r="O152" s="5">
        <f t="shared" si="284"/>
        <v>7.1015044510831973E-2</v>
      </c>
      <c r="P152" s="5">
        <f t="shared" si="285"/>
        <v>0.11679195823663552</v>
      </c>
      <c r="Q152" s="5">
        <f t="shared" si="286"/>
        <v>9.3902534046082398E-2</v>
      </c>
      <c r="R152" s="5">
        <f t="shared" si="287"/>
        <v>3.6315211424576804E-2</v>
      </c>
      <c r="S152" s="5">
        <f t="shared" si="288"/>
        <v>4.9111560582743595E-2</v>
      </c>
      <c r="T152" s="5">
        <f t="shared" si="289"/>
        <v>9.6038533825515263E-2</v>
      </c>
      <c r="U152" s="5">
        <f t="shared" si="290"/>
        <v>5.9724311732379895E-2</v>
      </c>
      <c r="V152" s="5">
        <f t="shared" si="291"/>
        <v>9.1785063107611229E-3</v>
      </c>
      <c r="W152" s="5">
        <f t="shared" si="292"/>
        <v>5.1477640689462104E-2</v>
      </c>
      <c r="X152" s="5">
        <f t="shared" si="293"/>
        <v>5.2648601944932108E-2</v>
      </c>
      <c r="Y152" s="5">
        <f t="shared" si="294"/>
        <v>2.6923099520791888E-2</v>
      </c>
      <c r="Z152" s="5">
        <f t="shared" si="295"/>
        <v>1.2380424363089778E-2</v>
      </c>
      <c r="AA152" s="5">
        <f t="shared" si="296"/>
        <v>2.0360953303989789E-2</v>
      </c>
      <c r="AB152" s="5">
        <f t="shared" si="297"/>
        <v>1.6742900214439381E-2</v>
      </c>
      <c r="AC152" s="5">
        <f t="shared" si="298"/>
        <v>9.6490112749612455E-4</v>
      </c>
      <c r="AD152" s="5">
        <f t="shared" si="299"/>
        <v>2.1165143607729312E-2</v>
      </c>
      <c r="AE152" s="5">
        <f t="shared" si="300"/>
        <v>2.1646586867349851E-2</v>
      </c>
      <c r="AF152" s="5">
        <f t="shared" si="301"/>
        <v>1.1069490755418354E-2</v>
      </c>
      <c r="AG152" s="5">
        <f t="shared" si="302"/>
        <v>3.7737627748638536E-3</v>
      </c>
      <c r="AH152" s="5">
        <f t="shared" si="303"/>
        <v>3.1655104307018317E-3</v>
      </c>
      <c r="AI152" s="5">
        <f t="shared" si="304"/>
        <v>5.2060259141817602E-3</v>
      </c>
      <c r="AJ152" s="5">
        <f t="shared" si="305"/>
        <v>4.2809376895850317E-3</v>
      </c>
      <c r="AK152" s="5">
        <f t="shared" si="306"/>
        <v>2.3468224200455241E-3</v>
      </c>
      <c r="AL152" s="5">
        <f t="shared" si="307"/>
        <v>6.4919264503975139E-5</v>
      </c>
      <c r="AM152" s="5">
        <f t="shared" si="308"/>
        <v>6.9616757557034829E-3</v>
      </c>
      <c r="AN152" s="5">
        <f t="shared" si="309"/>
        <v>7.1200329079329234E-3</v>
      </c>
      <c r="AO152" s="5">
        <f t="shared" si="310"/>
        <v>3.6409961041718323E-3</v>
      </c>
      <c r="AP152" s="5">
        <f t="shared" si="311"/>
        <v>1.2412725991592991E-3</v>
      </c>
      <c r="AQ152" s="5">
        <f t="shared" si="312"/>
        <v>3.1737695290135523E-4</v>
      </c>
      <c r="AR152" s="5">
        <f t="shared" si="313"/>
        <v>6.4750325145599742E-4</v>
      </c>
      <c r="AS152" s="5">
        <f t="shared" si="314"/>
        <v>1.0648894642402104E-3</v>
      </c>
      <c r="AT152" s="5">
        <f t="shared" si="315"/>
        <v>8.756632252424029E-4</v>
      </c>
      <c r="AU152" s="5">
        <f t="shared" si="316"/>
        <v>4.800411121161277E-4</v>
      </c>
      <c r="AV152" s="5">
        <f t="shared" si="317"/>
        <v>1.9736994429956058E-4</v>
      </c>
      <c r="AW152" s="5">
        <f t="shared" si="318"/>
        <v>3.0332057863229233E-6</v>
      </c>
      <c r="AX152" s="5">
        <f t="shared" si="319"/>
        <v>1.9082053897117113E-3</v>
      </c>
      <c r="AY152" s="5">
        <f t="shared" si="320"/>
        <v>1.9516113140879007E-3</v>
      </c>
      <c r="AZ152" s="5">
        <f t="shared" si="321"/>
        <v>9.9800229624425483E-4</v>
      </c>
      <c r="BA152" s="5">
        <f t="shared" si="322"/>
        <v>3.4023461404055156E-4</v>
      </c>
      <c r="BB152" s="5">
        <f t="shared" si="323"/>
        <v>8.6993481648506843E-5</v>
      </c>
      <c r="BC152" s="5">
        <f t="shared" si="324"/>
        <v>1.7794464259717227E-5</v>
      </c>
      <c r="BD152" s="5">
        <f t="shared" si="325"/>
        <v>1.1037199998346275E-4</v>
      </c>
      <c r="BE152" s="5">
        <f t="shared" si="326"/>
        <v>1.8151874861665842E-4</v>
      </c>
      <c r="BF152" s="5">
        <f t="shared" si="327"/>
        <v>1.4926365429771346E-4</v>
      </c>
      <c r="BG152" s="5">
        <f t="shared" si="328"/>
        <v>8.1826766891754011E-5</v>
      </c>
      <c r="BH152" s="5">
        <f t="shared" si="329"/>
        <v>3.3643252663183788E-5</v>
      </c>
      <c r="BI152" s="5">
        <f t="shared" si="330"/>
        <v>1.1065997034991089E-5</v>
      </c>
      <c r="BJ152" s="8">
        <f t="shared" si="331"/>
        <v>0.51742396999854023</v>
      </c>
      <c r="BK152" s="8">
        <f t="shared" si="332"/>
        <v>0.24749905075187367</v>
      </c>
      <c r="BL152" s="8">
        <f t="shared" si="333"/>
        <v>0.22299087505757409</v>
      </c>
      <c r="BM152" s="8">
        <f t="shared" si="334"/>
        <v>0.49669101984247055</v>
      </c>
      <c r="BN152" s="8">
        <f t="shared" si="335"/>
        <v>0.50165472222030572</v>
      </c>
    </row>
    <row r="153" spans="1:66" x14ac:dyDescent="0.25">
      <c r="A153" t="s">
        <v>99</v>
      </c>
      <c r="B153" t="s">
        <v>119</v>
      </c>
      <c r="C153" t="s">
        <v>115</v>
      </c>
      <c r="D153" s="11">
        <v>44350</v>
      </c>
      <c r="E153">
        <f>VLOOKUP(A153,home!$A$2:$E$405,3,FALSE)</f>
        <v>1.33253012048193</v>
      </c>
      <c r="F153">
        <f>VLOOKUP(B153,home!$B$2:$E$405,3,FALSE)</f>
        <v>0.79</v>
      </c>
      <c r="G153">
        <f>VLOOKUP(C153,away!$B$2:$E$405,4,FALSE)</f>
        <v>1.17</v>
      </c>
      <c r="H153">
        <f>VLOOKUP(A153,away!$A$2:$E$405,3,FALSE)</f>
        <v>1.2626506019999999</v>
      </c>
      <c r="I153">
        <f>VLOOKUP(C153,away!$B$2:$E$405,3,FALSE)</f>
        <v>0.96</v>
      </c>
      <c r="J153">
        <f>VLOOKUP(B153,home!$B$2:$E$405,4,FALSE)</f>
        <v>1.63</v>
      </c>
      <c r="K153" s="3">
        <f t="shared" si="280"/>
        <v>1.231657590361448</v>
      </c>
      <c r="L153" s="3">
        <f t="shared" si="281"/>
        <v>1.9757956620095998</v>
      </c>
      <c r="M153" s="5">
        <f t="shared" si="282"/>
        <v>4.0459522367319742E-2</v>
      </c>
      <c r="N153" s="5">
        <f t="shared" si="283"/>
        <v>4.9832277826108141E-2</v>
      </c>
      <c r="O153" s="5">
        <f t="shared" si="284"/>
        <v>7.9939748780330722E-2</v>
      </c>
      <c r="P153" s="5">
        <f t="shared" si="285"/>
        <v>9.8458398356881624E-2</v>
      </c>
      <c r="Q153" s="5">
        <f t="shared" si="286"/>
        <v>3.0688151614763293E-2</v>
      </c>
      <c r="R153" s="5">
        <f t="shared" si="287"/>
        <v>7.8972304431157325E-2</v>
      </c>
      <c r="S153" s="5">
        <f t="shared" si="288"/>
        <v>5.9899719768025168E-2</v>
      </c>
      <c r="T153" s="5">
        <f t="shared" si="289"/>
        <v>6.0633516835542203E-2</v>
      </c>
      <c r="U153" s="5">
        <f t="shared" si="290"/>
        <v>9.7266838180969928E-2</v>
      </c>
      <c r="V153" s="5">
        <f t="shared" si="291"/>
        <v>1.6196243458786064E-2</v>
      </c>
      <c r="W153" s="5">
        <f t="shared" si="292"/>
        <v>1.2599098290162038E-2</v>
      </c>
      <c r="X153" s="5">
        <f t="shared" si="293"/>
        <v>2.4893243746934721E-2</v>
      </c>
      <c r="Y153" s="5">
        <f t="shared" si="294"/>
        <v>2.459198150427061E-2</v>
      </c>
      <c r="Z153" s="5">
        <f t="shared" si="295"/>
        <v>5.2011045504660722E-2</v>
      </c>
      <c r="AA153" s="5">
        <f t="shared" si="296"/>
        <v>6.4059798978450044E-2</v>
      </c>
      <c r="AB153" s="5">
        <f t="shared" si="297"/>
        <v>3.9449868824418276E-2</v>
      </c>
      <c r="AC153" s="5">
        <f t="shared" si="298"/>
        <v>2.4633511733541929E-3</v>
      </c>
      <c r="AD153" s="5">
        <f t="shared" si="299"/>
        <v>3.879443760197005E-3</v>
      </c>
      <c r="AE153" s="5">
        <f t="shared" si="300"/>
        <v>7.6649881524074523E-3</v>
      </c>
      <c r="AF153" s="5">
        <f t="shared" si="301"/>
        <v>7.5722251704408118E-3</v>
      </c>
      <c r="AG153" s="5">
        <f t="shared" si="302"/>
        <v>4.9870565478389531E-3</v>
      </c>
      <c r="AH153" s="5">
        <f t="shared" si="303"/>
        <v>2.5690799521173133E-2</v>
      </c>
      <c r="AI153" s="5">
        <f t="shared" si="304"/>
        <v>3.1642268232707139E-2</v>
      </c>
      <c r="AJ153" s="5">
        <f t="shared" si="305"/>
        <v>1.948621992253334E-2</v>
      </c>
      <c r="AK153" s="5">
        <f t="shared" si="306"/>
        <v>8.0001168916802139E-3</v>
      </c>
      <c r="AL153" s="5">
        <f t="shared" si="307"/>
        <v>2.3978297016665056E-4</v>
      </c>
      <c r="AM153" s="5">
        <f t="shared" si="308"/>
        <v>9.5562927072539918E-4</v>
      </c>
      <c r="AN153" s="5">
        <f t="shared" si="309"/>
        <v>1.8881281675886411E-3</v>
      </c>
      <c r="AO153" s="5">
        <f t="shared" si="310"/>
        <v>1.8652777214198861E-3</v>
      </c>
      <c r="AP153" s="5">
        <f t="shared" si="311"/>
        <v>1.2284692101415208E-3</v>
      </c>
      <c r="AQ153" s="5">
        <f t="shared" si="312"/>
        <v>6.0680103407749388E-4</v>
      </c>
      <c r="AR153" s="5">
        <f t="shared" si="313"/>
        <v>1.0151954049498445E-2</v>
      </c>
      <c r="AS153" s="5">
        <f t="shared" si="314"/>
        <v>1.2503731262065398E-2</v>
      </c>
      <c r="AT153" s="5">
        <f t="shared" si="315"/>
        <v>7.7001577583812892E-3</v>
      </c>
      <c r="AU153" s="5">
        <f t="shared" si="316"/>
        <v>3.1613192500303008E-3</v>
      </c>
      <c r="AV153" s="5">
        <f t="shared" si="317"/>
        <v>9.7341571246389532E-4</v>
      </c>
      <c r="AW153" s="5">
        <f t="shared" si="318"/>
        <v>1.6208687524457262E-5</v>
      </c>
      <c r="AX153" s="5">
        <f t="shared" si="319"/>
        <v>1.9616800747675195E-4</v>
      </c>
      <c r="AY153" s="5">
        <f t="shared" si="320"/>
        <v>3.8758789819763324E-4</v>
      </c>
      <c r="AZ153" s="5">
        <f t="shared" si="321"/>
        <v>3.8289724395315107E-4</v>
      </c>
      <c r="BA153" s="5">
        <f t="shared" si="322"/>
        <v>2.5217557119935582E-4</v>
      </c>
      <c r="BB153" s="5">
        <f t="shared" si="323"/>
        <v>1.2456184991012001E-4</v>
      </c>
      <c r="BC153" s="5">
        <f t="shared" si="324"/>
        <v>4.9221752540861246E-5</v>
      </c>
      <c r="BD153" s="5">
        <f t="shared" si="325"/>
        <v>3.3430311286533E-3</v>
      </c>
      <c r="BE153" s="5">
        <f t="shared" si="326"/>
        <v>4.1174696644204348E-3</v>
      </c>
      <c r="BF153" s="5">
        <f t="shared" si="327"/>
        <v>2.5356563826332171E-3</v>
      </c>
      <c r="BG153" s="5">
        <f t="shared" si="328"/>
        <v>1.0410201434062174E-3</v>
      </c>
      <c r="BH153" s="5">
        <f t="shared" si="329"/>
        <v>3.2054509033635779E-4</v>
      </c>
      <c r="BI153" s="5">
        <f t="shared" si="330"/>
        <v>7.8960358713174185E-5</v>
      </c>
      <c r="BJ153" s="8">
        <f t="shared" si="331"/>
        <v>0.23527890117589606</v>
      </c>
      <c r="BK153" s="8">
        <f t="shared" si="332"/>
        <v>0.21810460599273107</v>
      </c>
      <c r="BL153" s="8">
        <f t="shared" si="333"/>
        <v>0.49043522456402222</v>
      </c>
      <c r="BM153" s="8">
        <f t="shared" si="334"/>
        <v>0.61710799465007582</v>
      </c>
      <c r="BN153" s="8">
        <f t="shared" si="335"/>
        <v>0.37835040337656084</v>
      </c>
    </row>
    <row r="154" spans="1:66" x14ac:dyDescent="0.25">
      <c r="A154" t="s">
        <v>122</v>
      </c>
      <c r="B154" t="s">
        <v>136</v>
      </c>
      <c r="C154" t="s">
        <v>137</v>
      </c>
      <c r="D154" s="11">
        <v>44350</v>
      </c>
      <c r="E154">
        <f>VLOOKUP(A154,home!$A$2:$E$405,3,FALSE)</f>
        <v>1.28571428571429</v>
      </c>
      <c r="F154">
        <f>VLOOKUP(B154,home!$B$2:$E$405,3,FALSE)</f>
        <v>1.51</v>
      </c>
      <c r="G154">
        <f>VLOOKUP(C154,away!$B$2:$E$405,4,FALSE)</f>
        <v>1.07</v>
      </c>
      <c r="H154">
        <f>VLOOKUP(A154,away!$A$2:$E$405,3,FALSE)</f>
        <v>1.1234866830000001</v>
      </c>
      <c r="I154">
        <f>VLOOKUP(C154,away!$B$2:$E$405,3,FALSE)</f>
        <v>0.68</v>
      </c>
      <c r="J154">
        <f>VLOOKUP(B154,home!$B$2:$E$405,4,FALSE)</f>
        <v>0.89</v>
      </c>
      <c r="K154" s="3">
        <f t="shared" si="280"/>
        <v>2.0773285714285787</v>
      </c>
      <c r="L154" s="3">
        <f t="shared" si="281"/>
        <v>0.67993414055160017</v>
      </c>
      <c r="M154" s="5">
        <f t="shared" si="282"/>
        <v>6.3465253489985982E-2</v>
      </c>
      <c r="N154" s="5">
        <f t="shared" si="283"/>
        <v>0.1318381843677052</v>
      </c>
      <c r="O154" s="5">
        <f t="shared" si="284"/>
        <v>4.3152192586603071E-2</v>
      </c>
      <c r="P154" s="5">
        <f t="shared" si="285"/>
        <v>8.9641282579939044E-2</v>
      </c>
      <c r="Q154" s="5">
        <f t="shared" si="286"/>
        <v>0.13693561359615136</v>
      </c>
      <c r="R154" s="5">
        <f t="shared" si="287"/>
        <v>1.4670324489644544E-2</v>
      </c>
      <c r="S154" s="5">
        <f t="shared" si="288"/>
        <v>3.1653381577702186E-2</v>
      </c>
      <c r="T154" s="5">
        <f t="shared" si="289"/>
        <v>9.3107198741405203E-2</v>
      </c>
      <c r="U154" s="5">
        <f t="shared" si="290"/>
        <v>3.0475084214466992E-2</v>
      </c>
      <c r="V154" s="5">
        <f t="shared" si="291"/>
        <v>4.9676346357252574E-3</v>
      </c>
      <c r="W154" s="5">
        <f t="shared" si="292"/>
        <v>9.4820087523129662E-2</v>
      </c>
      <c r="X154" s="5">
        <f t="shared" si="293"/>
        <v>6.4471414717066675E-2</v>
      </c>
      <c r="Y154" s="5">
        <f t="shared" si="294"/>
        <v>2.1918157977897257E-2</v>
      </c>
      <c r="Z154" s="5">
        <f t="shared" si="295"/>
        <v>3.3249514911598524E-3</v>
      </c>
      <c r="AA154" s="5">
        <f t="shared" si="296"/>
        <v>6.9070167312004173E-3</v>
      </c>
      <c r="AB154" s="5">
        <f t="shared" si="297"/>
        <v>7.1740715995289306E-3</v>
      </c>
      <c r="AC154" s="5">
        <f t="shared" si="298"/>
        <v>4.3853242093841547E-4</v>
      </c>
      <c r="AD154" s="5">
        <f t="shared" si="299"/>
        <v>4.9243119239288945E-2</v>
      </c>
      <c r="AE154" s="5">
        <f t="shared" si="300"/>
        <v>3.3482077958045899E-2</v>
      </c>
      <c r="AF154" s="5">
        <f t="shared" si="301"/>
        <v>1.1382803950142805E-2</v>
      </c>
      <c r="AG154" s="5">
        <f t="shared" si="302"/>
        <v>2.5798523403025696E-3</v>
      </c>
      <c r="AH154" s="5">
        <f t="shared" si="303"/>
        <v>5.6518700862938386E-4</v>
      </c>
      <c r="AI154" s="5">
        <f t="shared" si="304"/>
        <v>1.1740791212260695E-3</v>
      </c>
      <c r="AJ154" s="5">
        <f t="shared" si="305"/>
        <v>1.2194740518203368E-3</v>
      </c>
      <c r="AK154" s="5">
        <f t="shared" si="306"/>
        <v>8.4441609665405354E-4</v>
      </c>
      <c r="AL154" s="5">
        <f t="shared" si="307"/>
        <v>2.4776145373473057E-5</v>
      </c>
      <c r="AM154" s="5">
        <f t="shared" si="308"/>
        <v>2.0458827708407845E-2</v>
      </c>
      <c r="AN154" s="5">
        <f t="shared" si="309"/>
        <v>1.3910655434609552E-2</v>
      </c>
      <c r="AO154" s="5">
        <f t="shared" si="310"/>
        <v>4.7291647737203457E-3</v>
      </c>
      <c r="AP154" s="5">
        <f t="shared" si="311"/>
        <v>1.0718401953154822E-3</v>
      </c>
      <c r="AQ154" s="5">
        <f t="shared" si="312"/>
        <v>1.8219518550262288E-4</v>
      </c>
      <c r="AR154" s="5">
        <f t="shared" si="313"/>
        <v>7.6857988592670006E-5</v>
      </c>
      <c r="AS154" s="5">
        <f t="shared" si="314"/>
        <v>1.5965929564608515E-4</v>
      </c>
      <c r="AT154" s="5">
        <f t="shared" si="315"/>
        <v>1.6583240826988766E-4</v>
      </c>
      <c r="AU154" s="5">
        <f t="shared" si="316"/>
        <v>1.1482946658928219E-4</v>
      </c>
      <c r="AV154" s="5">
        <f t="shared" si="317"/>
        <v>5.963463294695483E-5</v>
      </c>
      <c r="AW154" s="5">
        <f t="shared" si="318"/>
        <v>9.7208285309815156E-7</v>
      </c>
      <c r="AX154" s="5">
        <f t="shared" si="319"/>
        <v>7.0832845561017155E-3</v>
      </c>
      <c r="AY154" s="5">
        <f t="shared" si="320"/>
        <v>4.8161669969354432E-3</v>
      </c>
      <c r="AZ154" s="5">
        <f t="shared" si="321"/>
        <v>1.6373381839071407E-3</v>
      </c>
      <c r="BA154" s="5">
        <f t="shared" si="322"/>
        <v>3.7109404362240656E-4</v>
      </c>
      <c r="BB154" s="5">
        <f t="shared" si="323"/>
        <v>6.3079877403554756E-5</v>
      </c>
      <c r="BC154" s="5">
        <f t="shared" si="324"/>
        <v>8.5780324456972637E-6</v>
      </c>
      <c r="BD154" s="5">
        <f t="shared" si="325"/>
        <v>8.7097284030469608E-6</v>
      </c>
      <c r="BE154" s="5">
        <f t="shared" si="326"/>
        <v>1.8092967661032458E-5</v>
      </c>
      <c r="BF154" s="5">
        <f t="shared" si="327"/>
        <v>1.8792519332098022E-5</v>
      </c>
      <c r="BG154" s="5">
        <f t="shared" si="328"/>
        <v>1.3012745779230377E-5</v>
      </c>
      <c r="BH154" s="5">
        <f t="shared" si="329"/>
        <v>6.7579371499829776E-6</v>
      </c>
      <c r="BI154" s="5">
        <f t="shared" si="330"/>
        <v>2.8076911851156508E-6</v>
      </c>
      <c r="BJ154" s="8">
        <f t="shared" si="331"/>
        <v>0.69411073539910739</v>
      </c>
      <c r="BK154" s="8">
        <f t="shared" si="332"/>
        <v>0.19500702784659979</v>
      </c>
      <c r="BL154" s="8">
        <f t="shared" si="333"/>
        <v>0.10682683328132918</v>
      </c>
      <c r="BM154" s="8">
        <f t="shared" si="334"/>
        <v>0.51475150199408481</v>
      </c>
      <c r="BN154" s="8">
        <f t="shared" si="335"/>
        <v>0.47970285111002919</v>
      </c>
    </row>
    <row r="155" spans="1:66" s="10" customFormat="1" x14ac:dyDescent="0.25">
      <c r="A155" t="s">
        <v>122</v>
      </c>
      <c r="B155" t="s">
        <v>123</v>
      </c>
      <c r="C155" t="s">
        <v>401</v>
      </c>
      <c r="D155" s="11">
        <v>44350</v>
      </c>
      <c r="E155">
        <f>VLOOKUP(A155,home!$A$2:$E$405,3,FALSE)</f>
        <v>1.28571428571429</v>
      </c>
      <c r="F155">
        <f>VLOOKUP(B155,home!$B$2:$E$405,3,FALSE)</f>
        <v>1.07</v>
      </c>
      <c r="G155">
        <f>VLOOKUP(C155,away!$B$2:$E$405,4,FALSE)</f>
        <v>0.91</v>
      </c>
      <c r="H155">
        <f>VLOOKUP(A155,away!$A$2:$E$405,3,FALSE)</f>
        <v>1.1234866830000001</v>
      </c>
      <c r="I155">
        <f>VLOOKUP(C155,away!$B$2:$E$405,3,FALSE)</f>
        <v>0.82</v>
      </c>
      <c r="J155">
        <f>VLOOKUP(B155,home!$B$2:$E$405,4,FALSE)</f>
        <v>1.17</v>
      </c>
      <c r="K155" s="3">
        <f t="shared" si="280"/>
        <v>1.2519000000000042</v>
      </c>
      <c r="L155" s="3">
        <f t="shared" si="281"/>
        <v>1.0778731236701999</v>
      </c>
      <c r="M155" s="5">
        <f t="shared" si="282"/>
        <v>9.7317823695772188E-2</v>
      </c>
      <c r="N155" s="5">
        <f t="shared" si="283"/>
        <v>0.12183218348473761</v>
      </c>
      <c r="O155" s="5">
        <f t="shared" si="284"/>
        <v>0.10489626661574777</v>
      </c>
      <c r="P155" s="5">
        <f t="shared" si="285"/>
        <v>0.13131963617625506</v>
      </c>
      <c r="Q155" s="5">
        <f t="shared" si="286"/>
        <v>7.6260855252271775E-2</v>
      </c>
      <c r="R155" s="5">
        <f t="shared" si="287"/>
        <v>5.653243327922907E-2</v>
      </c>
      <c r="S155" s="5">
        <f t="shared" si="288"/>
        <v>4.4300330069478255E-2</v>
      </c>
      <c r="T155" s="5">
        <f t="shared" si="289"/>
        <v>8.2199526264527145E-2</v>
      </c>
      <c r="U155" s="5">
        <f t="shared" si="290"/>
        <v>7.0772953222267107E-2</v>
      </c>
      <c r="V155" s="5">
        <f t="shared" si="291"/>
        <v>6.6420437995888936E-3</v>
      </c>
      <c r="W155" s="5">
        <f t="shared" si="292"/>
        <v>3.1823654896773121E-2</v>
      </c>
      <c r="X155" s="5">
        <f t="shared" si="293"/>
        <v>3.4301862310187302E-2</v>
      </c>
      <c r="Y155" s="5">
        <f t="shared" si="294"/>
        <v>1.8486527737993339E-2</v>
      </c>
      <c r="Z155" s="5">
        <f t="shared" si="295"/>
        <v>2.0311596815786606E-2</v>
      </c>
      <c r="AA155" s="5">
        <f t="shared" si="296"/>
        <v>2.5428088053683334E-2</v>
      </c>
      <c r="AB155" s="5">
        <f t="shared" si="297"/>
        <v>1.5916711717203141E-2</v>
      </c>
      <c r="AC155" s="5">
        <f t="shared" si="298"/>
        <v>5.6016895345108349E-4</v>
      </c>
      <c r="AD155" s="5">
        <f t="shared" si="299"/>
        <v>9.9600083913175992E-3</v>
      </c>
      <c r="AE155" s="5">
        <f t="shared" si="300"/>
        <v>1.0735625356530906E-2</v>
      </c>
      <c r="AF155" s="5">
        <f t="shared" si="301"/>
        <v>5.7858210187984845E-3</v>
      </c>
      <c r="AG155" s="5">
        <f t="shared" si="302"/>
        <v>2.0787936581763405E-3</v>
      </c>
      <c r="AH155" s="5">
        <f t="shared" si="303"/>
        <v>5.4733310766403977E-3</v>
      </c>
      <c r="AI155" s="5">
        <f t="shared" si="304"/>
        <v>6.852063174846137E-3</v>
      </c>
      <c r="AJ155" s="5">
        <f t="shared" si="305"/>
        <v>4.289048944294954E-3</v>
      </c>
      <c r="AK155" s="5">
        <f t="shared" si="306"/>
        <v>1.7898201244542907E-3</v>
      </c>
      <c r="AL155" s="5">
        <f t="shared" si="307"/>
        <v>3.0235441102502002E-5</v>
      </c>
      <c r="AM155" s="5">
        <f t="shared" si="308"/>
        <v>2.4937869010181087E-3</v>
      </c>
      <c r="AN155" s="5">
        <f t="shared" si="309"/>
        <v>2.6879858767682166E-3</v>
      </c>
      <c r="AO155" s="5">
        <f t="shared" si="310"/>
        <v>1.4486538666867691E-3</v>
      </c>
      <c r="AP155" s="5">
        <f t="shared" si="311"/>
        <v>5.204883561341938E-4</v>
      </c>
      <c r="AQ155" s="5">
        <f t="shared" si="312"/>
        <v>1.4025510256508272E-4</v>
      </c>
      <c r="AR155" s="5">
        <f t="shared" si="313"/>
        <v>1.179911292891913E-3</v>
      </c>
      <c r="AS155" s="5">
        <f t="shared" si="314"/>
        <v>1.4771309475713908E-3</v>
      </c>
      <c r="AT155" s="5">
        <f t="shared" si="315"/>
        <v>9.2461011663231543E-4</v>
      </c>
      <c r="AU155" s="5">
        <f t="shared" si="316"/>
        <v>3.8583980167066655E-4</v>
      </c>
      <c r="AV155" s="5">
        <f t="shared" si="317"/>
        <v>1.2075821192787725E-4</v>
      </c>
      <c r="AW155" s="5">
        <f t="shared" si="318"/>
        <v>1.1333161840315012E-6</v>
      </c>
      <c r="AX155" s="5">
        <f t="shared" si="319"/>
        <v>5.2032863689742946E-4</v>
      </c>
      <c r="AY155" s="5">
        <f t="shared" si="320"/>
        <v>5.6084825318768953E-4</v>
      </c>
      <c r="AZ155" s="5">
        <f t="shared" si="321"/>
        <v>3.0226162928419502E-4</v>
      </c>
      <c r="BA155" s="5">
        <f t="shared" si="322"/>
        <v>1.0859989550739977E-4</v>
      </c>
      <c r="BB155" s="5">
        <f t="shared" si="323"/>
        <v>2.9264227150204573E-5</v>
      </c>
      <c r="BC155" s="5">
        <f t="shared" si="324"/>
        <v>6.3086247860370568E-6</v>
      </c>
      <c r="BD155" s="5">
        <f t="shared" si="325"/>
        <v>2.119657784871917E-4</v>
      </c>
      <c r="BE155" s="5">
        <f t="shared" si="326"/>
        <v>2.6535995808811617E-4</v>
      </c>
      <c r="BF155" s="5">
        <f t="shared" si="327"/>
        <v>1.661020657652569E-4</v>
      </c>
      <c r="BG155" s="5">
        <f t="shared" si="328"/>
        <v>6.9314392043841937E-5</v>
      </c>
      <c r="BH155" s="5">
        <f t="shared" si="329"/>
        <v>2.1693671849921502E-5</v>
      </c>
      <c r="BI155" s="5">
        <f t="shared" si="330"/>
        <v>5.4316615577833634E-6</v>
      </c>
      <c r="BJ155" s="8">
        <f t="shared" si="331"/>
        <v>0.40228363974129894</v>
      </c>
      <c r="BK155" s="8">
        <f t="shared" si="332"/>
        <v>0.28073108638883565</v>
      </c>
      <c r="BL155" s="8">
        <f t="shared" si="333"/>
        <v>0.29677883410685252</v>
      </c>
      <c r="BM155" s="8">
        <f t="shared" si="334"/>
        <v>0.41138624361175652</v>
      </c>
      <c r="BN155" s="8">
        <f t="shared" si="335"/>
        <v>0.58815919850401355</v>
      </c>
    </row>
    <row r="156" spans="1:66" x14ac:dyDescent="0.25">
      <c r="A156" t="s">
        <v>122</v>
      </c>
      <c r="B156" t="s">
        <v>127</v>
      </c>
      <c r="C156" t="s">
        <v>125</v>
      </c>
      <c r="D156" s="11">
        <v>44350</v>
      </c>
      <c r="E156">
        <f>VLOOKUP(A156,home!$A$2:$E$405,3,FALSE)</f>
        <v>1.28571428571429</v>
      </c>
      <c r="F156">
        <f>VLOOKUP(B156,home!$B$2:$E$405,3,FALSE)</f>
        <v>0.83</v>
      </c>
      <c r="G156">
        <f>VLOOKUP(C156,away!$B$2:$E$405,4,FALSE)</f>
        <v>1.05</v>
      </c>
      <c r="H156">
        <f>VLOOKUP(A156,away!$A$2:$E$405,3,FALSE)</f>
        <v>1.1234866830000001</v>
      </c>
      <c r="I156">
        <f>VLOOKUP(C156,away!$B$2:$E$405,3,FALSE)</f>
        <v>1.1000000000000001</v>
      </c>
      <c r="J156">
        <f>VLOOKUP(B156,home!$B$2:$E$405,4,FALSE)</f>
        <v>0.78</v>
      </c>
      <c r="K156" s="3">
        <f t="shared" si="280"/>
        <v>1.1205000000000038</v>
      </c>
      <c r="L156" s="3">
        <f t="shared" si="281"/>
        <v>0.96395157401400022</v>
      </c>
      <c r="M156" s="5">
        <f t="shared" si="282"/>
        <v>0.12437531211813278</v>
      </c>
      <c r="N156" s="5">
        <f t="shared" si="283"/>
        <v>0.13936253722836828</v>
      </c>
      <c r="O156" s="5">
        <f t="shared" si="284"/>
        <v>0.11989177788475663</v>
      </c>
      <c r="P156" s="5">
        <f t="shared" si="285"/>
        <v>0.13433873711987027</v>
      </c>
      <c r="Q156" s="5">
        <f t="shared" si="286"/>
        <v>7.8077861482193617E-2</v>
      </c>
      <c r="R156" s="5">
        <f t="shared" si="287"/>
        <v>5.7784934001674025E-2</v>
      </c>
      <c r="S156" s="5">
        <f t="shared" si="288"/>
        <v>3.6275077392007901E-2</v>
      </c>
      <c r="T156" s="5">
        <f t="shared" si="289"/>
        <v>7.5263277471407597E-2</v>
      </c>
      <c r="U156" s="5">
        <f t="shared" si="290"/>
        <v>6.4748018548875963E-2</v>
      </c>
      <c r="V156" s="5">
        <f t="shared" si="291"/>
        <v>4.3534435347134734E-3</v>
      </c>
      <c r="W156" s="5">
        <f t="shared" si="292"/>
        <v>2.9162081263599413E-2</v>
      </c>
      <c r="X156" s="5">
        <f t="shared" si="293"/>
        <v>2.8110834135570834E-2</v>
      </c>
      <c r="Y156" s="5">
        <f t="shared" si="294"/>
        <v>1.3548741405914994E-2</v>
      </c>
      <c r="Z156" s="5">
        <f t="shared" si="295"/>
        <v>1.8567292695069602E-2</v>
      </c>
      <c r="AA156" s="5">
        <f t="shared" si="296"/>
        <v>2.080465146482556E-2</v>
      </c>
      <c r="AB156" s="5">
        <f t="shared" si="297"/>
        <v>1.1655805983168566E-2</v>
      </c>
      <c r="AC156" s="5">
        <f t="shared" si="298"/>
        <v>2.9388675323513446E-4</v>
      </c>
      <c r="AD156" s="5">
        <f t="shared" si="299"/>
        <v>8.1690280139658164E-3</v>
      </c>
      <c r="AE156" s="5">
        <f t="shared" si="300"/>
        <v>7.8745474122268091E-3</v>
      </c>
      <c r="AF156" s="5">
        <f t="shared" si="301"/>
        <v>3.7953411863319519E-3</v>
      </c>
      <c r="AG156" s="5">
        <f t="shared" si="302"/>
        <v>1.2195083701616162E-3</v>
      </c>
      <c r="AH156" s="5">
        <f t="shared" si="303"/>
        <v>4.4744927546477471E-3</v>
      </c>
      <c r="AI156" s="5">
        <f t="shared" si="304"/>
        <v>5.0136691315828177E-3</v>
      </c>
      <c r="AJ156" s="5">
        <f t="shared" si="305"/>
        <v>2.8089081309692842E-3</v>
      </c>
      <c r="AK156" s="5">
        <f t="shared" si="306"/>
        <v>1.0491271869170311E-3</v>
      </c>
      <c r="AL156" s="5">
        <f t="shared" si="307"/>
        <v>1.269717425862396E-5</v>
      </c>
      <c r="AM156" s="5">
        <f t="shared" si="308"/>
        <v>1.8306791779297443E-3</v>
      </c>
      <c r="AN156" s="5">
        <f t="shared" si="309"/>
        <v>1.7646860750800326E-3</v>
      </c>
      <c r="AO156" s="5">
        <f t="shared" si="310"/>
        <v>8.5053595985699274E-4</v>
      </c>
      <c r="AP156" s="5">
        <f t="shared" si="311"/>
        <v>2.7329182575321895E-4</v>
      </c>
      <c r="AQ156" s="5">
        <f t="shared" si="312"/>
        <v>6.5860021399993807E-5</v>
      </c>
      <c r="AR156" s="5">
        <f t="shared" si="313"/>
        <v>8.6263886675138745E-4</v>
      </c>
      <c r="AS156" s="5">
        <f t="shared" si="314"/>
        <v>9.6658685019493297E-4</v>
      </c>
      <c r="AT156" s="5">
        <f t="shared" si="315"/>
        <v>5.4153028282171323E-4</v>
      </c>
      <c r="AU156" s="5">
        <f t="shared" si="316"/>
        <v>2.0226156063391057E-4</v>
      </c>
      <c r="AV156" s="5">
        <f t="shared" si="317"/>
        <v>5.6658519672574408E-5</v>
      </c>
      <c r="AW156" s="5">
        <f t="shared" si="318"/>
        <v>3.8095322711506645E-7</v>
      </c>
      <c r="AX156" s="5">
        <f t="shared" si="319"/>
        <v>3.4187933647838092E-4</v>
      </c>
      <c r="AY156" s="5">
        <f t="shared" si="320"/>
        <v>3.2955512452119721E-4</v>
      </c>
      <c r="AZ156" s="5">
        <f t="shared" si="321"/>
        <v>1.5883759050329394E-4</v>
      </c>
      <c r="BA156" s="5">
        <f t="shared" si="322"/>
        <v>5.1037248459413816E-5</v>
      </c>
      <c r="BB156" s="5">
        <f t="shared" si="323"/>
        <v>1.2299358996448886E-5</v>
      </c>
      <c r="BC156" s="5">
        <f t="shared" si="324"/>
        <v>2.3711972927980327E-6</v>
      </c>
      <c r="BD156" s="5">
        <f t="shared" si="325"/>
        <v>1.3859034890177549E-4</v>
      </c>
      <c r="BE156" s="5">
        <f t="shared" si="326"/>
        <v>1.5529048594443997E-4</v>
      </c>
      <c r="BF156" s="5">
        <f t="shared" si="327"/>
        <v>8.7001494750372821E-5</v>
      </c>
      <c r="BG156" s="5">
        <f t="shared" si="328"/>
        <v>3.2495058289264359E-5</v>
      </c>
      <c r="BH156" s="5">
        <f t="shared" si="329"/>
        <v>9.1026782032802111E-6</v>
      </c>
      <c r="BI156" s="5">
        <f t="shared" si="330"/>
        <v>2.0399101853551009E-6</v>
      </c>
      <c r="BJ156" s="8">
        <f t="shared" si="331"/>
        <v>0.39026479088601235</v>
      </c>
      <c r="BK156" s="8">
        <f t="shared" si="332"/>
        <v>0.29997870921673941</v>
      </c>
      <c r="BL156" s="8">
        <f t="shared" si="333"/>
        <v>0.29128558114376657</v>
      </c>
      <c r="BM156" s="8">
        <f t="shared" si="334"/>
        <v>0.34593603993529826</v>
      </c>
      <c r="BN156" s="8">
        <f t="shared" si="335"/>
        <v>0.65383115983499562</v>
      </c>
    </row>
    <row r="157" spans="1:66" x14ac:dyDescent="0.25">
      <c r="A157" t="s">
        <v>122</v>
      </c>
      <c r="B157" t="s">
        <v>130</v>
      </c>
      <c r="C157" t="s">
        <v>143</v>
      </c>
      <c r="D157" s="11">
        <v>44350</v>
      </c>
      <c r="E157">
        <f>VLOOKUP(A157,home!$A$2:$E$405,3,FALSE)</f>
        <v>1.28571428571429</v>
      </c>
      <c r="F157">
        <f>VLOOKUP(B157,home!$B$2:$E$405,3,FALSE)</f>
        <v>0.99</v>
      </c>
      <c r="G157">
        <f>VLOOKUP(C157,away!$B$2:$E$405,4,FALSE)</f>
        <v>1.02</v>
      </c>
      <c r="H157">
        <f>VLOOKUP(A157,away!$A$2:$E$405,3,FALSE)</f>
        <v>1.1234866830000001</v>
      </c>
      <c r="I157">
        <f>VLOOKUP(C157,away!$B$2:$E$405,3,FALSE)</f>
        <v>0.97</v>
      </c>
      <c r="J157">
        <f>VLOOKUP(B157,home!$B$2:$E$405,4,FALSE)</f>
        <v>0.69</v>
      </c>
      <c r="K157" s="3">
        <f t="shared" si="280"/>
        <v>1.2983142857142902</v>
      </c>
      <c r="L157" s="3">
        <f t="shared" si="281"/>
        <v>0.75194963693189987</v>
      </c>
      <c r="M157" s="5">
        <f t="shared" si="282"/>
        <v>0.12870093201452323</v>
      </c>
      <c r="N157" s="5">
        <f t="shared" si="283"/>
        <v>0.16709425861919919</v>
      </c>
      <c r="O157" s="5">
        <f t="shared" si="284"/>
        <v>9.6776619101117872E-2</v>
      </c>
      <c r="P157" s="5">
        <f t="shared" si="285"/>
        <v>0.1256464671021118</v>
      </c>
      <c r="Q157" s="5">
        <f t="shared" si="286"/>
        <v>0.10847043151307226</v>
      </c>
      <c r="R157" s="5">
        <f t="shared" si="287"/>
        <v>3.6385571798291175E-2</v>
      </c>
      <c r="S157" s="5">
        <f t="shared" si="288"/>
        <v>3.0666123485144182E-2</v>
      </c>
      <c r="T157" s="5">
        <f t="shared" si="289"/>
        <v>8.1564301594101191E-2</v>
      </c>
      <c r="U157" s="5">
        <f t="shared" si="290"/>
        <v>4.7239907659604431E-2</v>
      </c>
      <c r="V157" s="5">
        <f t="shared" si="291"/>
        <v>3.3264803355552205E-3</v>
      </c>
      <c r="W157" s="5">
        <f t="shared" si="292"/>
        <v>4.6942903603671753E-2</v>
      </c>
      <c r="X157" s="5">
        <f t="shared" si="293"/>
        <v>3.5298699321310148E-2</v>
      </c>
      <c r="Y157" s="5">
        <f t="shared" si="294"/>
        <v>1.327142206941373E-2</v>
      </c>
      <c r="Z157" s="5">
        <f t="shared" si="295"/>
        <v>9.1200391677615442E-3</v>
      </c>
      <c r="AA157" s="5">
        <f t="shared" si="296"/>
        <v>1.184067713777868E-2</v>
      </c>
      <c r="AB157" s="5">
        <f t="shared" si="297"/>
        <v>7.6864601402543281E-3</v>
      </c>
      <c r="AC157" s="5">
        <f t="shared" si="298"/>
        <v>2.029708019130721E-4</v>
      </c>
      <c r="AD157" s="5">
        <f t="shared" si="299"/>
        <v>1.5236660590388976E-2</v>
      </c>
      <c r="AE157" s="5">
        <f t="shared" si="300"/>
        <v>1.1457201398997578E-2</v>
      </c>
      <c r="AF157" s="5">
        <f t="shared" si="301"/>
        <v>4.3076192161159415E-3</v>
      </c>
      <c r="AG157" s="5">
        <f t="shared" si="302"/>
        <v>1.0797042351997528E-3</v>
      </c>
      <c r="AH157" s="5">
        <f t="shared" si="303"/>
        <v>1.7144525352507491E-3</v>
      </c>
      <c r="AI157" s="5">
        <f t="shared" si="304"/>
        <v>2.2258982186951306E-3</v>
      </c>
      <c r="AJ157" s="5">
        <f t="shared" si="305"/>
        <v>1.44495772793894E-3</v>
      </c>
      <c r="AK157" s="5">
        <f t="shared" si="306"/>
        <v>6.253364201454629E-4</v>
      </c>
      <c r="AL157" s="5">
        <f t="shared" si="307"/>
        <v>7.926147475725259E-6</v>
      </c>
      <c r="AM157" s="5">
        <f t="shared" si="308"/>
        <v>3.9563948222163829E-3</v>
      </c>
      <c r="AN157" s="5">
        <f t="shared" si="309"/>
        <v>2.9750096501248574E-3</v>
      </c>
      <c r="AO157" s="5">
        <f t="shared" si="310"/>
        <v>1.1185287131401424E-3</v>
      </c>
      <c r="AP157" s="5">
        <f t="shared" si="311"/>
        <v>2.8035908658121186E-4</v>
      </c>
      <c r="AQ157" s="5">
        <f t="shared" si="312"/>
        <v>5.2703978341325318E-5</v>
      </c>
      <c r="AR157" s="5">
        <f t="shared" si="313"/>
        <v>2.5783639228375529E-4</v>
      </c>
      <c r="AS157" s="5">
        <f t="shared" si="314"/>
        <v>3.3475267147903336E-4</v>
      </c>
      <c r="AT157" s="5">
        <f t="shared" si="315"/>
        <v>2.1730708778112585E-4</v>
      </c>
      <c r="AU157" s="5">
        <f t="shared" si="316"/>
        <v>9.4044298817734997E-5</v>
      </c>
      <c r="AV157" s="5">
        <f t="shared" si="317"/>
        <v>3.0524764161262237E-5</v>
      </c>
      <c r="AW157" s="5">
        <f t="shared" si="318"/>
        <v>2.1494544075226455E-7</v>
      </c>
      <c r="AX157" s="5">
        <f t="shared" si="319"/>
        <v>8.5610731960159795E-4</v>
      </c>
      <c r="AY157" s="5">
        <f t="shared" si="320"/>
        <v>6.4374958814916348E-4</v>
      </c>
      <c r="AZ157" s="5">
        <f t="shared" si="321"/>
        <v>2.4203363454191175E-4</v>
      </c>
      <c r="BA157" s="5">
        <f t="shared" si="322"/>
        <v>6.0665701206366249E-5</v>
      </c>
      <c r="BB157" s="5">
        <f t="shared" si="323"/>
        <v>1.140438799908655E-5</v>
      </c>
      <c r="BC157" s="5">
        <f t="shared" si="324"/>
        <v>1.7151050830687302E-6</v>
      </c>
      <c r="BD157" s="5">
        <f t="shared" si="325"/>
        <v>3.2313330260933443E-5</v>
      </c>
      <c r="BE157" s="5">
        <f t="shared" si="326"/>
        <v>4.1952858296773769E-5</v>
      </c>
      <c r="BF157" s="5">
        <f t="shared" si="327"/>
        <v>2.7233997626624341E-5</v>
      </c>
      <c r="BG157" s="5">
        <f t="shared" si="328"/>
        <v>1.1786096058585152E-5</v>
      </c>
      <c r="BH157" s="5">
        <f t="shared" si="329"/>
        <v>3.8255142214155009E-6</v>
      </c>
      <c r="BI157" s="5">
        <f t="shared" si="330"/>
        <v>9.9334395277338371E-7</v>
      </c>
      <c r="BJ157" s="8">
        <f t="shared" si="331"/>
        <v>0.49492187414845573</v>
      </c>
      <c r="BK157" s="8">
        <f t="shared" si="332"/>
        <v>0.28919464947487244</v>
      </c>
      <c r="BL157" s="8">
        <f t="shared" si="333"/>
        <v>0.20699245109401673</v>
      </c>
      <c r="BM157" s="8">
        <f t="shared" si="334"/>
        <v>0.33651119909408245</v>
      </c>
      <c r="BN157" s="8">
        <f t="shared" si="335"/>
        <v>0.66307428014831549</v>
      </c>
    </row>
    <row r="158" spans="1:66" x14ac:dyDescent="0.25">
      <c r="A158" t="s">
        <v>122</v>
      </c>
      <c r="B158" t="s">
        <v>126</v>
      </c>
      <c r="C158" t="s">
        <v>132</v>
      </c>
      <c r="D158" s="11">
        <v>44350</v>
      </c>
      <c r="E158">
        <f>VLOOKUP(A158,home!$A$2:$E$405,3,FALSE)</f>
        <v>1.28571428571429</v>
      </c>
      <c r="F158">
        <f>VLOOKUP(B158,home!$B$2:$E$405,3,FALSE)</f>
        <v>1.1000000000000001</v>
      </c>
      <c r="G158">
        <f>VLOOKUP(C158,away!$B$2:$E$405,4,FALSE)</f>
        <v>1.37</v>
      </c>
      <c r="H158">
        <f>VLOOKUP(A158,away!$A$2:$E$405,3,FALSE)</f>
        <v>1.1234866830000001</v>
      </c>
      <c r="I158">
        <f>VLOOKUP(C158,away!$B$2:$E$405,3,FALSE)</f>
        <v>1.01</v>
      </c>
      <c r="J158">
        <f>VLOOKUP(B158,home!$B$2:$E$405,4,FALSE)</f>
        <v>0.99</v>
      </c>
      <c r="K158" s="3">
        <f t="shared" si="280"/>
        <v>1.9375714285714356</v>
      </c>
      <c r="L158" s="3">
        <f t="shared" si="281"/>
        <v>1.1233743343317</v>
      </c>
      <c r="M158" s="5">
        <f t="shared" si="282"/>
        <v>4.6843371540385682E-2</v>
      </c>
      <c r="N158" s="5">
        <f t="shared" si="283"/>
        <v>9.0762378314607622E-2</v>
      </c>
      <c r="O158" s="5">
        <f t="shared" si="284"/>
        <v>5.2622641322033273E-2</v>
      </c>
      <c r="P158" s="5">
        <f t="shared" si="285"/>
        <v>0.10196012632153427</v>
      </c>
      <c r="Q158" s="5">
        <f t="shared" si="286"/>
        <v>8.7929295505787694E-2</v>
      </c>
      <c r="R158" s="5">
        <f t="shared" si="287"/>
        <v>2.955746233295747E-2</v>
      </c>
      <c r="S158" s="5">
        <f t="shared" si="288"/>
        <v>5.5482061909978571E-2</v>
      </c>
      <c r="T158" s="5">
        <f t="shared" si="289"/>
        <v>9.8777513807069617E-2</v>
      </c>
      <c r="U158" s="5">
        <f t="shared" si="290"/>
        <v>5.7269694517414808E-2</v>
      </c>
      <c r="V158" s="5">
        <f t="shared" si="291"/>
        <v>1.3418139488395299E-2</v>
      </c>
      <c r="W158" s="5">
        <f t="shared" si="292"/>
        <v>5.6789763568809652E-2</v>
      </c>
      <c r="X158" s="5">
        <f t="shared" si="293"/>
        <v>6.3796162845966176E-2</v>
      </c>
      <c r="Y158" s="5">
        <f t="shared" si="294"/>
        <v>3.5833485985001995E-2</v>
      </c>
      <c r="Z158" s="5">
        <f t="shared" si="295"/>
        <v>1.1068031524273459E-2</v>
      </c>
      <c r="AA158" s="5">
        <f t="shared" si="296"/>
        <v>2.1445101651960213E-2</v>
      </c>
      <c r="AB158" s="5">
        <f t="shared" si="297"/>
        <v>2.0775708121824103E-2</v>
      </c>
      <c r="AC158" s="5">
        <f t="shared" si="298"/>
        <v>1.8253852576255657E-3</v>
      </c>
      <c r="AD158" s="5">
        <f t="shared" si="299"/>
        <v>2.7508555831563159E-2</v>
      </c>
      <c r="AE158" s="5">
        <f t="shared" si="300"/>
        <v>3.0902405595708671E-2</v>
      </c>
      <c r="AF158" s="5">
        <f t="shared" si="301"/>
        <v>1.7357484657663715E-2</v>
      </c>
      <c r="AG158" s="5">
        <f t="shared" si="302"/>
        <v>6.4996509243252206E-3</v>
      </c>
      <c r="AH158" s="5">
        <f t="shared" si="303"/>
        <v>3.1083856364857417E-3</v>
      </c>
      <c r="AI158" s="5">
        <f t="shared" si="304"/>
        <v>6.0227191982366104E-3</v>
      </c>
      <c r="AJ158" s="5">
        <f t="shared" si="305"/>
        <v>5.8347243204059608E-3</v>
      </c>
      <c r="AK158" s="5">
        <f t="shared" si="306"/>
        <v>3.7683983789364916E-3</v>
      </c>
      <c r="AL158" s="5">
        <f t="shared" si="307"/>
        <v>1.5892665735429417E-4</v>
      </c>
      <c r="AM158" s="5">
        <f t="shared" si="308"/>
        <v>1.0659958364099787E-2</v>
      </c>
      <c r="AN158" s="5">
        <f t="shared" si="309"/>
        <v>1.1975123631274238E-2</v>
      </c>
      <c r="AO158" s="5">
        <f t="shared" si="310"/>
        <v>6.726273268911254E-3</v>
      </c>
      <c r="AP158" s="5">
        <f t="shared" si="311"/>
        <v>2.5187075853320947E-3</v>
      </c>
      <c r="AQ158" s="5">
        <f t="shared" si="312"/>
        <v>7.073628642621613E-4</v>
      </c>
      <c r="AR158" s="5">
        <f t="shared" si="313"/>
        <v>6.983761290466783E-4</v>
      </c>
      <c r="AS158" s="5">
        <f t="shared" si="314"/>
        <v>1.3531536340371617E-3</v>
      </c>
      <c r="AT158" s="5">
        <f t="shared" si="315"/>
        <v>1.3109159098890068E-3</v>
      </c>
      <c r="AU158" s="5">
        <f t="shared" si="316"/>
        <v>8.4666440408688853E-4</v>
      </c>
      <c r="AV158" s="5">
        <f t="shared" si="317"/>
        <v>4.1011818973680413E-4</v>
      </c>
      <c r="AW158" s="5">
        <f t="shared" si="318"/>
        <v>9.6089618130287238E-6</v>
      </c>
      <c r="AX158" s="5">
        <f t="shared" si="319"/>
        <v>3.4424051260068052E-3</v>
      </c>
      <c r="AY158" s="5">
        <f t="shared" si="320"/>
        <v>3.8671095669279274E-3</v>
      </c>
      <c r="AZ158" s="5">
        <f t="shared" si="321"/>
        <v>2.1721058177677048E-3</v>
      </c>
      <c r="BA158" s="5">
        <f t="shared" si="322"/>
        <v>8.1336264237760227E-4</v>
      </c>
      <c r="BB158" s="5">
        <f t="shared" si="323"/>
        <v>2.2842767923780284E-4</v>
      </c>
      <c r="BC158" s="5">
        <f t="shared" si="324"/>
        <v>5.1321958421340425E-5</v>
      </c>
      <c r="BD158" s="5">
        <f t="shared" si="325"/>
        <v>1.3075630318015995E-4</v>
      </c>
      <c r="BE158" s="5">
        <f t="shared" si="326"/>
        <v>2.5334967714750229E-4</v>
      </c>
      <c r="BF158" s="5">
        <f t="shared" si="327"/>
        <v>2.4544154793939898E-4</v>
      </c>
      <c r="BG158" s="5">
        <f t="shared" si="328"/>
        <v>1.5852017689057526E-4</v>
      </c>
      <c r="BH158" s="5">
        <f t="shared" si="329"/>
        <v>7.6786041398817174E-5</v>
      </c>
      <c r="BI158" s="5">
        <f t="shared" si="330"/>
        <v>2.9755687985490327E-5</v>
      </c>
      <c r="BJ158" s="8">
        <f t="shared" si="331"/>
        <v>0.55931885554112248</v>
      </c>
      <c r="BK158" s="8">
        <f t="shared" si="332"/>
        <v>0.2235551207422016</v>
      </c>
      <c r="BL158" s="8">
        <f t="shared" si="333"/>
        <v>0.20591867318159315</v>
      </c>
      <c r="BM158" s="8">
        <f t="shared" si="334"/>
        <v>0.58632790504676968</v>
      </c>
      <c r="BN158" s="8">
        <f t="shared" si="335"/>
        <v>0.40967527533730602</v>
      </c>
    </row>
    <row r="159" spans="1:66" x14ac:dyDescent="0.25">
      <c r="A159" t="s">
        <v>122</v>
      </c>
      <c r="B159" t="s">
        <v>129</v>
      </c>
      <c r="C159" t="s">
        <v>139</v>
      </c>
      <c r="D159" s="11">
        <v>44350</v>
      </c>
      <c r="E159">
        <f>VLOOKUP(A159,home!$A$2:$E$405,3,FALSE)</f>
        <v>1.28571428571429</v>
      </c>
      <c r="F159">
        <f>VLOOKUP(B159,home!$B$2:$E$405,3,FALSE)</f>
        <v>1.1200000000000001</v>
      </c>
      <c r="G159">
        <f>VLOOKUP(C159,away!$B$2:$E$405,4,FALSE)</f>
        <v>0.86</v>
      </c>
      <c r="H159">
        <f>VLOOKUP(A159,away!$A$2:$E$405,3,FALSE)</f>
        <v>1.1234866830000001</v>
      </c>
      <c r="I159">
        <f>VLOOKUP(C159,away!$B$2:$E$405,3,FALSE)</f>
        <v>1.1100000000000001</v>
      </c>
      <c r="J159">
        <f>VLOOKUP(B159,home!$B$2:$E$405,4,FALSE)</f>
        <v>1.06</v>
      </c>
      <c r="K159" s="3">
        <f t="shared" si="280"/>
        <v>1.2384000000000044</v>
      </c>
      <c r="L159" s="3">
        <f t="shared" si="281"/>
        <v>1.3218944312178003</v>
      </c>
      <c r="M159" s="5">
        <f t="shared" si="282"/>
        <v>7.7281982864864138E-2</v>
      </c>
      <c r="N159" s="5">
        <f t="shared" si="283"/>
        <v>9.5706007579848068E-2</v>
      </c>
      <c r="O159" s="5">
        <f t="shared" si="284"/>
        <v>0.10215862278253336</v>
      </c>
      <c r="P159" s="5">
        <f t="shared" si="285"/>
        <v>0.12651323845388973</v>
      </c>
      <c r="Q159" s="5">
        <f t="shared" si="286"/>
        <v>5.9261159893442154E-2</v>
      </c>
      <c r="R159" s="5">
        <f t="shared" si="287"/>
        <v>6.7521457278555366E-2</v>
      </c>
      <c r="S159" s="5">
        <f t="shared" si="288"/>
        <v>5.1776620211978402E-2</v>
      </c>
      <c r="T159" s="5">
        <f t="shared" si="289"/>
        <v>7.8336997250648827E-2</v>
      </c>
      <c r="U159" s="5">
        <f t="shared" si="290"/>
        <v>8.3618572693763243E-2</v>
      </c>
      <c r="V159" s="5">
        <f t="shared" si="291"/>
        <v>9.4177878873479073E-3</v>
      </c>
      <c r="W159" s="5">
        <f t="shared" si="292"/>
        <v>2.4463006804013008E-2</v>
      </c>
      <c r="X159" s="5">
        <f t="shared" si="293"/>
        <v>3.2337512465067948E-2</v>
      </c>
      <c r="Y159" s="5">
        <f t="shared" si="294"/>
        <v>2.1373388823504761E-2</v>
      </c>
      <c r="Z159" s="5">
        <f t="shared" si="295"/>
        <v>2.9752079454744326E-2</v>
      </c>
      <c r="AA159" s="5">
        <f t="shared" si="296"/>
        <v>3.6844975196755496E-2</v>
      </c>
      <c r="AB159" s="5">
        <f t="shared" si="297"/>
        <v>2.281440864183109E-2</v>
      </c>
      <c r="AC159" s="5">
        <f t="shared" si="298"/>
        <v>9.6357747347109867E-4</v>
      </c>
      <c r="AD159" s="5">
        <f t="shared" si="299"/>
        <v>7.5737469065224536E-3</v>
      </c>
      <c r="AE159" s="5">
        <f t="shared" si="300"/>
        <v>1.0011693859185072E-2</v>
      </c>
      <c r="AF159" s="5">
        <f t="shared" si="301"/>
        <v>6.6172011797570969E-3</v>
      </c>
      <c r="AG159" s="5">
        <f t="shared" si="302"/>
        <v>2.9157471299229225E-3</v>
      </c>
      <c r="AH159" s="5">
        <f t="shared" si="303"/>
        <v>9.8322770370940123E-3</v>
      </c>
      <c r="AI159" s="5">
        <f t="shared" si="304"/>
        <v>1.2176291882737266E-2</v>
      </c>
      <c r="AJ159" s="5">
        <f t="shared" si="305"/>
        <v>7.5395599337909434E-3</v>
      </c>
      <c r="AK159" s="5">
        <f t="shared" si="306"/>
        <v>3.1123303406689127E-3</v>
      </c>
      <c r="AL159" s="5">
        <f t="shared" si="307"/>
        <v>6.3096365880368449E-5</v>
      </c>
      <c r="AM159" s="5">
        <f t="shared" si="308"/>
        <v>1.8758656338074887E-3</v>
      </c>
      <c r="AN159" s="5">
        <f t="shared" si="309"/>
        <v>2.4796963350429686E-3</v>
      </c>
      <c r="AO159" s="5">
        <f t="shared" si="310"/>
        <v>1.6389483882022443E-3</v>
      </c>
      <c r="AP159" s="5">
        <f t="shared" si="311"/>
        <v>7.2217224913931225E-4</v>
      </c>
      <c r="AQ159" s="5">
        <f t="shared" si="312"/>
        <v>2.3865886862932265E-4</v>
      </c>
      <c r="AR159" s="5">
        <f t="shared" si="313"/>
        <v>2.5994464523050459E-3</v>
      </c>
      <c r="AS159" s="5">
        <f t="shared" si="314"/>
        <v>3.2191544865345797E-3</v>
      </c>
      <c r="AT159" s="5">
        <f t="shared" si="315"/>
        <v>1.9933004580622196E-3</v>
      </c>
      <c r="AU159" s="5">
        <f t="shared" si="316"/>
        <v>8.2283442908808715E-4</v>
      </c>
      <c r="AV159" s="5">
        <f t="shared" si="317"/>
        <v>2.5474953924567266E-4</v>
      </c>
      <c r="AW159" s="5">
        <f t="shared" si="318"/>
        <v>2.869191673244495E-6</v>
      </c>
      <c r="AX159" s="5">
        <f t="shared" si="319"/>
        <v>3.8717866681786667E-4</v>
      </c>
      <c r="AY159" s="5">
        <f t="shared" si="320"/>
        <v>5.1180932355287005E-4</v>
      </c>
      <c r="AZ159" s="5">
        <f t="shared" si="321"/>
        <v>3.3827894732494409E-4</v>
      </c>
      <c r="BA159" s="5">
        <f t="shared" si="322"/>
        <v>1.4905635222235445E-4</v>
      </c>
      <c r="BB159" s="5">
        <f t="shared" si="323"/>
        <v>4.9259190485092323E-5</v>
      </c>
      <c r="BC159" s="5">
        <f t="shared" si="324"/>
        <v>1.3023089917708083E-5</v>
      </c>
      <c r="BD159" s="5">
        <f t="shared" si="325"/>
        <v>5.7269896492515048E-4</v>
      </c>
      <c r="BE159" s="5">
        <f t="shared" si="326"/>
        <v>7.0923039816330868E-4</v>
      </c>
      <c r="BF159" s="5">
        <f t="shared" si="327"/>
        <v>4.3915546254272243E-4</v>
      </c>
      <c r="BG159" s="5">
        <f t="shared" si="328"/>
        <v>1.8128337493763646E-4</v>
      </c>
      <c r="BH159" s="5">
        <f t="shared" si="329"/>
        <v>5.6125332880692448E-5</v>
      </c>
      <c r="BI159" s="5">
        <f t="shared" si="330"/>
        <v>1.390112244788996E-5</v>
      </c>
      <c r="BJ159" s="8">
        <f t="shared" si="331"/>
        <v>0.34700040893705447</v>
      </c>
      <c r="BK159" s="8">
        <f t="shared" si="332"/>
        <v>0.26652811258098458</v>
      </c>
      <c r="BL159" s="8">
        <f t="shared" si="333"/>
        <v>0.35648037580886266</v>
      </c>
      <c r="BM159" s="8">
        <f t="shared" si="334"/>
        <v>0.47080956779663358</v>
      </c>
      <c r="BN159" s="8">
        <f t="shared" si="335"/>
        <v>0.52844246885313284</v>
      </c>
    </row>
    <row r="160" spans="1:66" x14ac:dyDescent="0.25">
      <c r="A160" t="s">
        <v>122</v>
      </c>
      <c r="B160" t="s">
        <v>133</v>
      </c>
      <c r="C160" t="s">
        <v>131</v>
      </c>
      <c r="D160" s="11">
        <v>44350</v>
      </c>
      <c r="E160">
        <f>VLOOKUP(A160,home!$A$2:$E$405,3,FALSE)</f>
        <v>1.28571428571429</v>
      </c>
      <c r="F160">
        <f>VLOOKUP(B160,home!$B$2:$E$405,3,FALSE)</f>
        <v>0.52</v>
      </c>
      <c r="G160">
        <f>VLOOKUP(C160,away!$B$2:$E$405,4,FALSE)</f>
        <v>0.78</v>
      </c>
      <c r="H160">
        <f>VLOOKUP(A160,away!$A$2:$E$405,3,FALSE)</f>
        <v>1.1234866830000001</v>
      </c>
      <c r="I160">
        <f>VLOOKUP(C160,away!$B$2:$E$405,3,FALSE)</f>
        <v>1.05</v>
      </c>
      <c r="J160">
        <f>VLOOKUP(B160,home!$B$2:$E$405,4,FALSE)</f>
        <v>1.19</v>
      </c>
      <c r="K160" s="3">
        <f t="shared" si="280"/>
        <v>0.52148571428571611</v>
      </c>
      <c r="L160" s="3">
        <f t="shared" si="281"/>
        <v>1.4037966104085002</v>
      </c>
      <c r="M160" s="5">
        <f t="shared" si="282"/>
        <v>0.14583457834090874</v>
      </c>
      <c r="N160" s="5">
        <f t="shared" si="283"/>
        <v>7.6050649253665031E-2</v>
      </c>
      <c r="O160" s="5">
        <f t="shared" si="284"/>
        <v>0.20472208675532058</v>
      </c>
      <c r="P160" s="5">
        <f t="shared" si="285"/>
        <v>0.10675964364166071</v>
      </c>
      <c r="Q160" s="5">
        <f t="shared" si="286"/>
        <v>1.9829663573969983E-2</v>
      </c>
      <c r="R160" s="5">
        <f t="shared" si="287"/>
        <v>0.14369408573143702</v>
      </c>
      <c r="S160" s="5">
        <f t="shared" si="288"/>
        <v>1.9538612927331351E-2</v>
      </c>
      <c r="T160" s="5">
        <f t="shared" si="289"/>
        <v>2.7836814510679972E-2</v>
      </c>
      <c r="U160" s="5">
        <f t="shared" si="290"/>
        <v>7.4934412936291356E-2</v>
      </c>
      <c r="V160" s="5">
        <f t="shared" si="291"/>
        <v>1.5892705108493804E-3</v>
      </c>
      <c r="W160" s="5">
        <f t="shared" si="292"/>
        <v>3.446962090972395E-3</v>
      </c>
      <c r="X160" s="5">
        <f t="shared" si="293"/>
        <v>4.8388336995136448E-3</v>
      </c>
      <c r="Y160" s="5">
        <f t="shared" si="294"/>
        <v>3.3963691728538395E-3</v>
      </c>
      <c r="Z160" s="5">
        <f t="shared" si="295"/>
        <v>6.7239090161846565E-2</v>
      </c>
      <c r="AA160" s="5">
        <f t="shared" si="296"/>
        <v>3.5064224960972223E-2</v>
      </c>
      <c r="AB160" s="5">
        <f t="shared" si="297"/>
        <v>9.1427461998238192E-3</v>
      </c>
      <c r="AC160" s="5">
        <f t="shared" si="298"/>
        <v>7.2715073526600699E-5</v>
      </c>
      <c r="AD160" s="5">
        <f t="shared" si="299"/>
        <v>4.493853720316311E-4</v>
      </c>
      <c r="AE160" s="5">
        <f t="shared" si="300"/>
        <v>6.3084566202516667E-4</v>
      </c>
      <c r="AF160" s="5">
        <f t="shared" si="301"/>
        <v>4.427895010209177E-4</v>
      </c>
      <c r="AG160" s="5">
        <f t="shared" si="302"/>
        <v>2.0719546688587845E-4</v>
      </c>
      <c r="AH160" s="5">
        <f t="shared" si="303"/>
        <v>2.3597501714037933E-2</v>
      </c>
      <c r="AI160" s="5">
        <f t="shared" si="304"/>
        <v>1.2305760036703481E-2</v>
      </c>
      <c r="AJ160" s="5">
        <f t="shared" si="305"/>
        <v>3.2086390312844677E-3</v>
      </c>
      <c r="AK160" s="5">
        <f t="shared" si="306"/>
        <v>5.5775313903813628E-4</v>
      </c>
      <c r="AL160" s="5">
        <f t="shared" si="307"/>
        <v>2.1292715144497121E-6</v>
      </c>
      <c r="AM160" s="5">
        <f t="shared" si="308"/>
        <v>4.6869610344693515E-5</v>
      </c>
      <c r="AN160" s="5">
        <f t="shared" si="309"/>
        <v>6.5795400133047941E-5</v>
      </c>
      <c r="AO160" s="5">
        <f t="shared" si="310"/>
        <v>4.6181679843621845E-5</v>
      </c>
      <c r="AP160" s="5">
        <f t="shared" si="311"/>
        <v>2.1609895209148966E-5</v>
      </c>
      <c r="AQ160" s="5">
        <f t="shared" si="312"/>
        <v>7.583974411471551E-6</v>
      </c>
      <c r="AR160" s="5">
        <f t="shared" si="313"/>
        <v>6.6252185840550435E-3</v>
      </c>
      <c r="AS160" s="5">
        <f t="shared" si="314"/>
        <v>3.4549568456049454E-3</v>
      </c>
      <c r="AT160" s="5">
        <f t="shared" si="315"/>
        <v>9.0085531922830969E-4</v>
      </c>
      <c r="AU160" s="5">
        <f t="shared" si="316"/>
        <v>1.5659439320528731E-4</v>
      </c>
      <c r="AV160" s="5">
        <f t="shared" si="317"/>
        <v>2.0415434748449382E-5</v>
      </c>
      <c r="AW160" s="5">
        <f t="shared" si="318"/>
        <v>4.3298729035837473E-8</v>
      </c>
      <c r="AX160" s="5">
        <f t="shared" si="319"/>
        <v>4.0736387048159452E-6</v>
      </c>
      <c r="AY160" s="5">
        <f t="shared" si="320"/>
        <v>5.7185602058494971E-6</v>
      </c>
      <c r="AZ160" s="5">
        <f t="shared" si="321"/>
        <v>4.013847716694231E-6</v>
      </c>
      <c r="BA160" s="5">
        <f t="shared" si="322"/>
        <v>1.878208606463753E-6</v>
      </c>
      <c r="BB160" s="5">
        <f t="shared" si="323"/>
        <v>6.5915571884847212E-7</v>
      </c>
      <c r="BC160" s="5">
        <f t="shared" si="324"/>
        <v>1.8506411277017268E-7</v>
      </c>
      <c r="BD160" s="5">
        <f t="shared" si="325"/>
        <v>1.550076565251979E-3</v>
      </c>
      <c r="BE160" s="5">
        <f t="shared" si="326"/>
        <v>8.0834278482797765E-4</v>
      </c>
      <c r="BF160" s="5">
        <f t="shared" si="327"/>
        <v>2.1076960726686142E-4</v>
      </c>
      <c r="BG160" s="5">
        <f t="shared" si="328"/>
        <v>3.6637779731759704E-5</v>
      </c>
      <c r="BH160" s="5">
        <f t="shared" si="329"/>
        <v>4.7765196833148585E-6</v>
      </c>
      <c r="BI160" s="5">
        <f t="shared" si="330"/>
        <v>4.9817735577064663E-7</v>
      </c>
      <c r="BJ160" s="8">
        <f t="shared" si="331"/>
        <v>0.13733407733862593</v>
      </c>
      <c r="BK160" s="8">
        <f t="shared" si="332"/>
        <v>0.27380266832599703</v>
      </c>
      <c r="BL160" s="8">
        <f t="shared" si="333"/>
        <v>0.52099635251586862</v>
      </c>
      <c r="BM160" s="8">
        <f t="shared" si="334"/>
        <v>0.30247580578389949</v>
      </c>
      <c r="BN160" s="8">
        <f t="shared" si="335"/>
        <v>0.69689070729696212</v>
      </c>
    </row>
    <row r="161" spans="1:66" x14ac:dyDescent="0.25">
      <c r="A161" t="s">
        <v>122</v>
      </c>
      <c r="B161" t="s">
        <v>138</v>
      </c>
      <c r="C161" t="s">
        <v>362</v>
      </c>
      <c r="D161" s="11">
        <v>44350</v>
      </c>
      <c r="E161">
        <f>VLOOKUP(A161,home!$A$2:$E$405,3,FALSE)</f>
        <v>1.28571428571429</v>
      </c>
      <c r="F161">
        <f>VLOOKUP(B161,home!$B$2:$E$405,3,FALSE)</f>
        <v>1.19</v>
      </c>
      <c r="G161">
        <f>VLOOKUP(C161,away!$B$2:$E$405,4,FALSE)</f>
        <v>0.83</v>
      </c>
      <c r="H161">
        <f>VLOOKUP(A161,away!$A$2:$E$405,3,FALSE)</f>
        <v>1.1234866830000001</v>
      </c>
      <c r="I161">
        <f>VLOOKUP(C161,away!$B$2:$E$405,3,FALSE)</f>
        <v>0.63</v>
      </c>
      <c r="J161">
        <f>VLOOKUP(B161,home!$B$2:$E$405,4,FALSE)</f>
        <v>1.1000000000000001</v>
      </c>
      <c r="K161" s="3">
        <f t="shared" si="280"/>
        <v>1.2699000000000042</v>
      </c>
      <c r="L161" s="3">
        <f t="shared" si="281"/>
        <v>0.77857627131900009</v>
      </c>
      <c r="M161" s="5">
        <f t="shared" si="282"/>
        <v>0.1289312101736525</v>
      </c>
      <c r="N161" s="5">
        <f t="shared" si="283"/>
        <v>0.16372974379952188</v>
      </c>
      <c r="O161" s="5">
        <f t="shared" si="284"/>
        <v>0.1003827808736487</v>
      </c>
      <c r="P161" s="5">
        <f t="shared" si="285"/>
        <v>0.12747609343144692</v>
      </c>
      <c r="Q161" s="5">
        <f t="shared" si="286"/>
        <v>0.10396020082550679</v>
      </c>
      <c r="R161" s="5">
        <f t="shared" si="287"/>
        <v>3.9077825618618812E-2</v>
      </c>
      <c r="S161" s="5">
        <f t="shared" si="288"/>
        <v>3.1509349781670921E-2</v>
      </c>
      <c r="T161" s="5">
        <f t="shared" si="289"/>
        <v>8.0940945524297508E-2</v>
      </c>
      <c r="U161" s="5">
        <f t="shared" si="290"/>
        <v>4.9624930753084197E-2</v>
      </c>
      <c r="V161" s="5">
        <f t="shared" si="291"/>
        <v>3.4615261643291101E-3</v>
      </c>
      <c r="W161" s="5">
        <f t="shared" si="292"/>
        <v>4.4006353009437157E-2</v>
      </c>
      <c r="X161" s="5">
        <f t="shared" si="293"/>
        <v>3.4262302240435243E-2</v>
      </c>
      <c r="Y161" s="5">
        <f t="shared" si="294"/>
        <v>1.3337907762581341E-2</v>
      </c>
      <c r="Z161" s="5">
        <f t="shared" si="295"/>
        <v>1.0141689253799446E-2</v>
      </c>
      <c r="AA161" s="5">
        <f t="shared" si="296"/>
        <v>1.287893118339996E-2</v>
      </c>
      <c r="AB161" s="5">
        <f t="shared" si="297"/>
        <v>8.1774773548998342E-3</v>
      </c>
      <c r="AC161" s="5">
        <f t="shared" si="298"/>
        <v>2.1390371275557387E-4</v>
      </c>
      <c r="AD161" s="5">
        <f t="shared" si="299"/>
        <v>1.3970916921671114E-2</v>
      </c>
      <c r="AE161" s="5">
        <f t="shared" si="300"/>
        <v>1.087742440378222E-2</v>
      </c>
      <c r="AF161" s="5">
        <f t="shared" si="301"/>
        <v>4.2344522669255273E-3</v>
      </c>
      <c r="AG161" s="5">
        <f t="shared" si="302"/>
        <v>1.0989480190203883E-3</v>
      </c>
      <c r="AH161" s="5">
        <f t="shared" si="303"/>
        <v>1.9740196510247862E-3</v>
      </c>
      <c r="AI161" s="5">
        <f t="shared" si="304"/>
        <v>2.5068075548363841E-3</v>
      </c>
      <c r="AJ161" s="5">
        <f t="shared" si="305"/>
        <v>1.5916974569433679E-3</v>
      </c>
      <c r="AK161" s="5">
        <f t="shared" si="306"/>
        <v>6.737655335241296E-4</v>
      </c>
      <c r="AL161" s="5">
        <f t="shared" si="307"/>
        <v>8.4595838775847138E-6</v>
      </c>
      <c r="AM161" s="5">
        <f t="shared" si="308"/>
        <v>3.5483334797660414E-3</v>
      </c>
      <c r="AN161" s="5">
        <f t="shared" si="309"/>
        <v>2.7626482500726171E-3</v>
      </c>
      <c r="AO161" s="5">
        <f t="shared" si="310"/>
        <v>1.0754661867537489E-3</v>
      </c>
      <c r="AP161" s="5">
        <f t="shared" si="311"/>
        <v>2.7911081787079914E-4</v>
      </c>
      <c r="AQ161" s="5">
        <f t="shared" si="312"/>
        <v>5.4327264965660832E-5</v>
      </c>
      <c r="AR161" s="5">
        <f t="shared" si="313"/>
        <v>3.073849718810624E-4</v>
      </c>
      <c r="AS161" s="5">
        <f t="shared" si="314"/>
        <v>3.9034817579176249E-4</v>
      </c>
      <c r="AT161" s="5">
        <f t="shared" si="315"/>
        <v>2.4785157421898047E-4</v>
      </c>
      <c r="AU161" s="5">
        <f t="shared" si="316"/>
        <v>1.0491557136689475E-4</v>
      </c>
      <c r="AV161" s="5">
        <f t="shared" si="317"/>
        <v>3.3308071019705037E-5</v>
      </c>
      <c r="AW161" s="5">
        <f t="shared" si="318"/>
        <v>2.3233636313109674E-7</v>
      </c>
      <c r="AX161" s="5">
        <f t="shared" si="319"/>
        <v>7.5100478099248455E-4</v>
      </c>
      <c r="AY161" s="5">
        <f t="shared" si="320"/>
        <v>5.8471450212787093E-4</v>
      </c>
      <c r="AZ161" s="5">
        <f t="shared" si="321"/>
        <v>2.2762241842643155E-4</v>
      </c>
      <c r="BA161" s="5">
        <f t="shared" si="322"/>
        <v>5.907380460235479E-5</v>
      </c>
      <c r="BB161" s="5">
        <f t="shared" si="323"/>
        <v>1.1498365629982144E-5</v>
      </c>
      <c r="BC161" s="5">
        <f t="shared" si="324"/>
        <v>1.7904709276908091E-6</v>
      </c>
      <c r="BD161" s="5">
        <f t="shared" si="325"/>
        <v>3.9887107544442189E-5</v>
      </c>
      <c r="BE161" s="5">
        <f t="shared" si="326"/>
        <v>5.0652637870687309E-5</v>
      </c>
      <c r="BF161" s="5">
        <f t="shared" si="327"/>
        <v>3.2161892415993025E-5</v>
      </c>
      <c r="BG161" s="5">
        <f t="shared" si="328"/>
        <v>1.3614129059689888E-5</v>
      </c>
      <c r="BH161" s="5">
        <f t="shared" si="329"/>
        <v>4.3221456232250631E-6</v>
      </c>
      <c r="BI161" s="5">
        <f t="shared" si="330"/>
        <v>1.0977385453867053E-6</v>
      </c>
      <c r="BJ161" s="8">
        <f t="shared" si="331"/>
        <v>0.47977478511531479</v>
      </c>
      <c r="BK161" s="8">
        <f t="shared" si="332"/>
        <v>0.29218525734986051</v>
      </c>
      <c r="BL161" s="8">
        <f t="shared" si="333"/>
        <v>0.21811377999531803</v>
      </c>
      <c r="BM161" s="8">
        <f t="shared" si="334"/>
        <v>0.33607317482613236</v>
      </c>
      <c r="BN161" s="8">
        <f t="shared" si="335"/>
        <v>0.6635578547223957</v>
      </c>
    </row>
    <row r="162" spans="1:66" x14ac:dyDescent="0.25">
      <c r="A162" t="s">
        <v>122</v>
      </c>
      <c r="B162" t="s">
        <v>144</v>
      </c>
      <c r="C162" t="s">
        <v>134</v>
      </c>
      <c r="D162" s="11">
        <v>44350</v>
      </c>
      <c r="E162">
        <f>VLOOKUP(A162,home!$A$2:$E$405,3,FALSE)</f>
        <v>1.28571428571429</v>
      </c>
      <c r="F162">
        <f>VLOOKUP(B162,home!$B$2:$E$405,3,FALSE)</f>
        <v>0.99</v>
      </c>
      <c r="G162">
        <f>VLOOKUP(C162,away!$B$2:$E$405,4,FALSE)</f>
        <v>1.1000000000000001</v>
      </c>
      <c r="H162">
        <f>VLOOKUP(A162,away!$A$2:$E$405,3,FALSE)</f>
        <v>1.1234866830000001</v>
      </c>
      <c r="I162">
        <f>VLOOKUP(C162,away!$B$2:$E$405,3,FALSE)</f>
        <v>0.37</v>
      </c>
      <c r="J162">
        <f>VLOOKUP(B162,home!$B$2:$E$405,4,FALSE)</f>
        <v>1.63</v>
      </c>
      <c r="K162" s="3">
        <f t="shared" si="280"/>
        <v>1.400142857142862</v>
      </c>
      <c r="L162" s="3">
        <f t="shared" si="281"/>
        <v>0.67757481851729995</v>
      </c>
      <c r="M162" s="5">
        <f t="shared" si="282"/>
        <v>0.12521566909135939</v>
      </c>
      <c r="N162" s="5">
        <f t="shared" si="283"/>
        <v>0.17531982468063109</v>
      </c>
      <c r="O162" s="5">
        <f t="shared" si="284"/>
        <v>8.4842984260100118E-2</v>
      </c>
      <c r="P162" s="5">
        <f t="shared" si="285"/>
        <v>0.11879229839046346</v>
      </c>
      <c r="Q162" s="5">
        <f t="shared" si="286"/>
        <v>0.12273640012106225</v>
      </c>
      <c r="R162" s="5">
        <f t="shared" si="287"/>
        <v>2.8743734831251734E-2</v>
      </c>
      <c r="S162" s="5">
        <f t="shared" si="288"/>
        <v>2.8174609174896569E-2</v>
      </c>
      <c r="T162" s="5">
        <f t="shared" si="289"/>
        <v>8.3163094037495472E-2</v>
      </c>
      <c r="U162" s="5">
        <f t="shared" si="290"/>
        <v>4.0245335011585608E-2</v>
      </c>
      <c r="V162" s="5">
        <f t="shared" si="291"/>
        <v>2.9699216865201258E-3</v>
      </c>
      <c r="W162" s="5">
        <f t="shared" si="292"/>
        <v>5.7282831313644575E-2</v>
      </c>
      <c r="X162" s="5">
        <f t="shared" si="293"/>
        <v>3.8813404031499826E-2</v>
      </c>
      <c r="Y162" s="5">
        <f t="shared" si="294"/>
        <v>1.3149492596341066E-2</v>
      </c>
      <c r="Z162" s="5">
        <f t="shared" si="295"/>
        <v>6.4920103039315964E-3</v>
      </c>
      <c r="AA162" s="5">
        <f t="shared" si="296"/>
        <v>9.0897418555476849E-3</v>
      </c>
      <c r="AB162" s="5">
        <f t="shared" si="297"/>
        <v>6.3634685661587993E-3</v>
      </c>
      <c r="AC162" s="5">
        <f t="shared" si="298"/>
        <v>1.7609808028697839E-4</v>
      </c>
      <c r="AD162" s="5">
        <f t="shared" si="299"/>
        <v>2.0051036775179706E-2</v>
      </c>
      <c r="AE162" s="5">
        <f t="shared" si="300"/>
        <v>1.3586077604026097E-2</v>
      </c>
      <c r="AF162" s="5">
        <f t="shared" si="301"/>
        <v>4.6027920334549676E-3</v>
      </c>
      <c r="AG162" s="5">
        <f t="shared" si="302"/>
        <v>1.0395786589137081E-3</v>
      </c>
      <c r="AH162" s="5">
        <f t="shared" si="303"/>
        <v>1.0997056758747228E-3</v>
      </c>
      <c r="AI162" s="5">
        <f t="shared" si="304"/>
        <v>1.5397450470354566E-3</v>
      </c>
      <c r="AJ162" s="5">
        <f t="shared" si="305"/>
        <v>1.0779315147138977E-3</v>
      </c>
      <c r="AK162" s="5">
        <f t="shared" si="306"/>
        <v>5.030860369386168E-4</v>
      </c>
      <c r="AL162" s="5">
        <f t="shared" si="307"/>
        <v>6.682580814762285E-6</v>
      </c>
      <c r="AM162" s="5">
        <f t="shared" si="308"/>
        <v>5.6148631838153417E-3</v>
      </c>
      <c r="AN162" s="5">
        <f t="shared" si="309"/>
        <v>3.8044899027731491E-3</v>
      </c>
      <c r="AO162" s="5">
        <f t="shared" si="310"/>
        <v>1.288913277711208E-3</v>
      </c>
      <c r="AP162" s="5">
        <f t="shared" si="311"/>
        <v>2.911117267432367E-4</v>
      </c>
      <c r="AQ162" s="5">
        <f t="shared" si="312"/>
        <v>4.9312493854076596E-5</v>
      </c>
      <c r="AR162" s="5">
        <f t="shared" si="313"/>
        <v>1.4902657475065204E-4</v>
      </c>
      <c r="AS162" s="5">
        <f t="shared" si="314"/>
        <v>2.0865849416159223E-4</v>
      </c>
      <c r="AT162" s="5">
        <f t="shared" si="315"/>
        <v>1.460758500912695E-4</v>
      </c>
      <c r="AU162" s="5">
        <f t="shared" si="316"/>
        <v>6.8175686035454197E-5</v>
      </c>
      <c r="AV162" s="5">
        <f t="shared" si="317"/>
        <v>2.3863924958338866E-5</v>
      </c>
      <c r="AW162" s="5">
        <f t="shared" si="318"/>
        <v>1.7610485349135905E-7</v>
      </c>
      <c r="AX162" s="5">
        <f t="shared" si="319"/>
        <v>1.310268430108914E-3</v>
      </c>
      <c r="AY162" s="5">
        <f t="shared" si="320"/>
        <v>8.8780489373999484E-4</v>
      </c>
      <c r="AZ162" s="5">
        <f t="shared" si="321"/>
        <v>3.007771198773239E-4</v>
      </c>
      <c r="BA162" s="5">
        <f t="shared" si="322"/>
        <v>6.7933000805011306E-5</v>
      </c>
      <c r="BB162" s="5">
        <f t="shared" si="323"/>
        <v>1.1507422672947779E-5</v>
      </c>
      <c r="BC162" s="5">
        <f t="shared" si="324"/>
        <v>1.559427965844891E-6</v>
      </c>
      <c r="BD162" s="5">
        <f t="shared" si="325"/>
        <v>1.6829442390154648E-5</v>
      </c>
      <c r="BE162" s="5">
        <f t="shared" si="326"/>
        <v>2.3563623552272324E-5</v>
      </c>
      <c r="BF162" s="5">
        <f t="shared" si="327"/>
        <v>1.6496219602558708E-5</v>
      </c>
      <c r="BG162" s="5">
        <f t="shared" si="328"/>
        <v>7.6990213487942165E-6</v>
      </c>
      <c r="BH162" s="5">
        <f t="shared" si="329"/>
        <v>2.6949324371261533E-6</v>
      </c>
      <c r="BI162" s="5">
        <f t="shared" si="330"/>
        <v>7.5465808046495759E-7</v>
      </c>
      <c r="BJ162" s="8">
        <f t="shared" si="331"/>
        <v>0.54337307273231572</v>
      </c>
      <c r="BK162" s="8">
        <f t="shared" si="332"/>
        <v>0.27622308389808126</v>
      </c>
      <c r="BL162" s="8">
        <f t="shared" si="333"/>
        <v>0.17416957122661531</v>
      </c>
      <c r="BM162" s="8">
        <f t="shared" si="334"/>
        <v>0.34371919799718942</v>
      </c>
      <c r="BN162" s="8">
        <f t="shared" si="335"/>
        <v>0.65565091137486797</v>
      </c>
    </row>
    <row r="163" spans="1:66" x14ac:dyDescent="0.25">
      <c r="A163" t="s">
        <v>122</v>
      </c>
      <c r="B163" t="s">
        <v>140</v>
      </c>
      <c r="C163" t="s">
        <v>124</v>
      </c>
      <c r="D163" s="11">
        <v>44350</v>
      </c>
      <c r="E163">
        <f>VLOOKUP(A163,home!$A$2:$E$405,3,FALSE)</f>
        <v>1.28571428571429</v>
      </c>
      <c r="F163">
        <f>VLOOKUP(B163,home!$B$2:$E$405,3,FALSE)</f>
        <v>1.21</v>
      </c>
      <c r="G163">
        <f>VLOOKUP(C163,away!$B$2:$E$405,4,FALSE)</f>
        <v>0.92</v>
      </c>
      <c r="H163">
        <f>VLOOKUP(A163,away!$A$2:$E$405,3,FALSE)</f>
        <v>1.1234866830000001</v>
      </c>
      <c r="I163">
        <f>VLOOKUP(C163,away!$B$2:$E$405,3,FALSE)</f>
        <v>0.73</v>
      </c>
      <c r="J163">
        <f>VLOOKUP(B163,home!$B$2:$E$405,4,FALSE)</f>
        <v>0.59</v>
      </c>
      <c r="K163" s="3">
        <f t="shared" si="280"/>
        <v>1.4312571428571477</v>
      </c>
      <c r="L163" s="3">
        <f t="shared" si="281"/>
        <v>0.48388571436810002</v>
      </c>
      <c r="M163" s="5">
        <f t="shared" si="282"/>
        <v>0.14732078524421399</v>
      </c>
      <c r="N163" s="5">
        <f t="shared" si="283"/>
        <v>0.21085392617210516</v>
      </c>
      <c r="O163" s="5">
        <f t="shared" si="284"/>
        <v>7.1286423409165939E-2</v>
      </c>
      <c r="P163" s="5">
        <f t="shared" si="285"/>
        <v>0.10202920269310772</v>
      </c>
      <c r="Q163" s="5">
        <f t="shared" si="286"/>
        <v>0.15089309396664963</v>
      </c>
      <c r="R163" s="5">
        <f t="shared" si="287"/>
        <v>1.724724095804555E-2</v>
      </c>
      <c r="S163" s="5">
        <f t="shared" si="288"/>
        <v>1.766546075785343E-2</v>
      </c>
      <c r="T163" s="5">
        <f t="shared" si="289"/>
        <v>7.30150125672651E-2</v>
      </c>
      <c r="U163" s="5">
        <f t="shared" si="290"/>
        <v>2.4685236815781046E-2</v>
      </c>
      <c r="V163" s="5">
        <f t="shared" si="291"/>
        <v>1.3593864220572496E-3</v>
      </c>
      <c r="W163" s="5">
        <f t="shared" si="292"/>
        <v>7.1988939515860675E-2</v>
      </c>
      <c r="X163" s="5">
        <f t="shared" si="293"/>
        <v>3.4834419424234188E-2</v>
      </c>
      <c r="Y163" s="5">
        <f t="shared" si="294"/>
        <v>8.4279389638467882E-3</v>
      </c>
      <c r="Z163" s="5">
        <f t="shared" si="295"/>
        <v>2.781897837287542E-3</v>
      </c>
      <c r="AA163" s="5">
        <f t="shared" si="296"/>
        <v>3.9816111503166458E-3</v>
      </c>
      <c r="AB163" s="5">
        <f t="shared" si="297"/>
        <v>2.8493546994851826E-3</v>
      </c>
      <c r="AC163" s="5">
        <f t="shared" si="298"/>
        <v>5.8841456317763924E-5</v>
      </c>
      <c r="AD163" s="5">
        <f t="shared" si="299"/>
        <v>2.5758670972196692E-2</v>
      </c>
      <c r="AE163" s="5">
        <f t="shared" si="300"/>
        <v>1.2464252904554237E-2</v>
      </c>
      <c r="AF163" s="5">
        <f t="shared" si="301"/>
        <v>3.0156369603924456E-3</v>
      </c>
      <c r="AG163" s="5">
        <f t="shared" si="302"/>
        <v>4.8640788161811489E-4</v>
      </c>
      <c r="AH163" s="5">
        <f t="shared" si="303"/>
        <v>3.365301555737386E-4</v>
      </c>
      <c r="AI163" s="5">
        <f t="shared" si="304"/>
        <v>4.8166118895174052E-4</v>
      </c>
      <c r="AJ163" s="5">
        <f t="shared" si="305"/>
        <v>3.4469050856212252E-4</v>
      </c>
      <c r="AK163" s="5">
        <f t="shared" si="306"/>
        <v>1.6444691748486687E-4</v>
      </c>
      <c r="AL163" s="5">
        <f t="shared" si="307"/>
        <v>1.6300610571551565E-6</v>
      </c>
      <c r="AM163" s="5">
        <f t="shared" si="308"/>
        <v>7.3734563638927159E-3</v>
      </c>
      <c r="AN163" s="5">
        <f t="shared" si="309"/>
        <v>3.5679102000042398E-3</v>
      </c>
      <c r="AO163" s="5">
        <f t="shared" si="310"/>
        <v>8.632303879651409E-4</v>
      </c>
      <c r="AP163" s="5">
        <f t="shared" si="311"/>
        <v>1.3923495098158814E-4</v>
      </c>
      <c r="AQ163" s="5">
        <f t="shared" si="312"/>
        <v>1.6843450930183287E-5</v>
      </c>
      <c r="AR163" s="5">
        <f t="shared" si="313"/>
        <v>3.2568426947241284E-5</v>
      </c>
      <c r="AS163" s="5">
        <f t="shared" si="314"/>
        <v>4.6613793699860293E-5</v>
      </c>
      <c r="AT163" s="5">
        <f t="shared" si="315"/>
        <v>3.3358162594297287E-5</v>
      </c>
      <c r="AU163" s="5">
        <f t="shared" si="316"/>
        <v>1.5914702828559369E-5</v>
      </c>
      <c r="AV163" s="5">
        <f t="shared" si="317"/>
        <v>5.6945080249561119E-6</v>
      </c>
      <c r="AW163" s="5">
        <f t="shared" si="318"/>
        <v>3.1358973572708864E-8</v>
      </c>
      <c r="AX163" s="5">
        <f t="shared" si="319"/>
        <v>1.7588853480611569E-3</v>
      </c>
      <c r="AY163" s="5">
        <f t="shared" si="320"/>
        <v>8.5109949313815717E-4</v>
      </c>
      <c r="AZ163" s="5">
        <f t="shared" si="321"/>
        <v>2.0591744311774246E-4</v>
      </c>
      <c r="BA163" s="5">
        <f t="shared" si="322"/>
        <v>3.321350302129381E-5</v>
      </c>
      <c r="BB163" s="5">
        <f t="shared" si="323"/>
        <v>4.0178849090314498E-6</v>
      </c>
      <c r="BC163" s="5">
        <f t="shared" si="324"/>
        <v>3.8883942189109851E-7</v>
      </c>
      <c r="BD163" s="5">
        <f t="shared" si="325"/>
        <v>2.6265660898685202E-6</v>
      </c>
      <c r="BE163" s="5">
        <f t="shared" si="326"/>
        <v>3.7592914773106883E-6</v>
      </c>
      <c r="BF163" s="5">
        <f t="shared" si="327"/>
        <v>2.6902563894914616E-6</v>
      </c>
      <c r="BG163" s="5">
        <f t="shared" si="328"/>
        <v>1.2834828911922449E-6</v>
      </c>
      <c r="BH163" s="5">
        <f t="shared" si="329"/>
        <v>4.5924851393846093E-7</v>
      </c>
      <c r="BI163" s="5">
        <f t="shared" si="330"/>
        <v>1.3146054318419049E-7</v>
      </c>
      <c r="BJ163" s="8">
        <f t="shared" si="331"/>
        <v>0.60655249719416593</v>
      </c>
      <c r="BK163" s="8">
        <f t="shared" si="332"/>
        <v>0.2692864061277454</v>
      </c>
      <c r="BL163" s="8">
        <f t="shared" si="333"/>
        <v>0.12152229570336673</v>
      </c>
      <c r="BM163" s="8">
        <f t="shared" si="334"/>
        <v>0.29966135628511337</v>
      </c>
      <c r="BN163" s="8">
        <f t="shared" si="335"/>
        <v>0.69963067244328803</v>
      </c>
    </row>
    <row r="164" spans="1:66" x14ac:dyDescent="0.25">
      <c r="A164" t="s">
        <v>122</v>
      </c>
      <c r="B164" t="s">
        <v>141</v>
      </c>
      <c r="C164" t="s">
        <v>135</v>
      </c>
      <c r="D164" s="11">
        <v>44350</v>
      </c>
      <c r="E164">
        <f>VLOOKUP(A164,home!$A$2:$E$405,3,FALSE)</f>
        <v>1.28571428571429</v>
      </c>
      <c r="F164">
        <f>VLOOKUP(B164,home!$B$2:$E$405,3,FALSE)</f>
        <v>0.78</v>
      </c>
      <c r="G164">
        <f>VLOOKUP(C164,away!$B$2:$E$405,4,FALSE)</f>
        <v>1.02</v>
      </c>
      <c r="H164">
        <f>VLOOKUP(A164,away!$A$2:$E$405,3,FALSE)</f>
        <v>1.1234866830000001</v>
      </c>
      <c r="I164">
        <f>VLOOKUP(C164,away!$B$2:$E$405,3,FALSE)</f>
        <v>1.02</v>
      </c>
      <c r="J164">
        <f>VLOOKUP(B164,home!$B$2:$E$405,4,FALSE)</f>
        <v>0.63</v>
      </c>
      <c r="K164" s="3">
        <f t="shared" si="280"/>
        <v>1.0229142857142892</v>
      </c>
      <c r="L164" s="3">
        <f t="shared" si="281"/>
        <v>0.72195254249579999</v>
      </c>
      <c r="M164" s="5">
        <f t="shared" si="282"/>
        <v>0.17466824830129976</v>
      </c>
      <c r="N164" s="5">
        <f t="shared" si="283"/>
        <v>0.17867064644809016</v>
      </c>
      <c r="O164" s="5">
        <f t="shared" si="284"/>
        <v>0.12610218595441106</v>
      </c>
      <c r="P164" s="5">
        <f t="shared" si="285"/>
        <v>0.12899172747256685</v>
      </c>
      <c r="Q164" s="5">
        <f t="shared" si="286"/>
        <v>9.1382378344779219E-2</v>
      </c>
      <c r="R164" s="5">
        <f t="shared" si="287"/>
        <v>4.5519896882032611E-2</v>
      </c>
      <c r="S164" s="5">
        <f t="shared" si="288"/>
        <v>2.3814954804572144E-2</v>
      </c>
      <c r="T164" s="5">
        <f t="shared" si="289"/>
        <v>6.5973740385326482E-2</v>
      </c>
      <c r="U164" s="5">
        <f t="shared" si="290"/>
        <v>4.6562952804872486E-2</v>
      </c>
      <c r="V164" s="5">
        <f t="shared" si="291"/>
        <v>1.9541376229880317E-3</v>
      </c>
      <c r="W164" s="5">
        <f t="shared" si="292"/>
        <v>3.1158780090474254E-2</v>
      </c>
      <c r="X164" s="5">
        <f t="shared" si="293"/>
        <v>2.2495160507385398E-2</v>
      </c>
      <c r="Y164" s="5">
        <f t="shared" si="294"/>
        <v>8.1202191610789988E-3</v>
      </c>
      <c r="Z164" s="5">
        <f t="shared" si="295"/>
        <v>1.0954401762710026E-2</v>
      </c>
      <c r="AA164" s="5">
        <f t="shared" si="296"/>
        <v>1.1205414054529877E-2</v>
      </c>
      <c r="AB164" s="5">
        <f t="shared" si="297"/>
        <v>5.7310890568611425E-3</v>
      </c>
      <c r="AC164" s="5">
        <f t="shared" si="298"/>
        <v>9.0195123526955184E-5</v>
      </c>
      <c r="AD164" s="5">
        <f t="shared" si="299"/>
        <v>7.9681903199940226E-3</v>
      </c>
      <c r="AE164" s="5">
        <f t="shared" si="300"/>
        <v>5.7526552606101062E-3</v>
      </c>
      <c r="AF164" s="5">
        <f t="shared" si="301"/>
        <v>2.0765720457496524E-3</v>
      </c>
      <c r="AG164" s="5">
        <f t="shared" si="302"/>
        <v>4.9972882270155538E-4</v>
      </c>
      <c r="AH164" s="5">
        <f t="shared" si="303"/>
        <v>1.977139551027244E-3</v>
      </c>
      <c r="AI164" s="5">
        <f t="shared" si="304"/>
        <v>2.0224442915965039E-3</v>
      </c>
      <c r="AJ164" s="5">
        <f t="shared" si="305"/>
        <v>1.0343935789676895E-3</v>
      </c>
      <c r="AK164" s="5">
        <f t="shared" si="306"/>
        <v>3.5269865632572714E-4</v>
      </c>
      <c r="AL164" s="5">
        <f t="shared" si="307"/>
        <v>2.664347963981256E-6</v>
      </c>
      <c r="AM164" s="5">
        <f t="shared" si="308"/>
        <v>1.6301551419224403E-3</v>
      </c>
      <c r="AN164" s="5">
        <f t="shared" si="309"/>
        <v>1.1768946493735074E-3</v>
      </c>
      <c r="AO164" s="5">
        <f t="shared" si="310"/>
        <v>4.248310421824533E-4</v>
      </c>
      <c r="AP164" s="5">
        <f t="shared" si="311"/>
        <v>1.0223595034492087E-4</v>
      </c>
      <c r="AQ164" s="5">
        <f t="shared" si="312"/>
        <v>1.8452376071497493E-5</v>
      </c>
      <c r="AR164" s="5">
        <f t="shared" si="313"/>
        <v>2.8548018514662471E-4</v>
      </c>
      <c r="AS164" s="5">
        <f t="shared" si="314"/>
        <v>2.9202175967484262E-4</v>
      </c>
      <c r="AT164" s="5">
        <f t="shared" si="315"/>
        <v>1.4935661485541071E-4</v>
      </c>
      <c r="AU164" s="5">
        <f t="shared" si="316"/>
        <v>5.0926338333842218E-5</v>
      </c>
      <c r="AV164" s="5">
        <f t="shared" si="317"/>
        <v>1.3023319750201611E-5</v>
      </c>
      <c r="AW164" s="5">
        <f t="shared" si="318"/>
        <v>5.4655810181799643E-8</v>
      </c>
      <c r="AX164" s="5">
        <f t="shared" si="319"/>
        <v>2.7791816376717798E-4</v>
      </c>
      <c r="AY164" s="5">
        <f t="shared" si="320"/>
        <v>2.0064372493747826E-4</v>
      </c>
      <c r="AZ164" s="5">
        <f t="shared" si="321"/>
        <v>7.2427623677220182E-5</v>
      </c>
      <c r="BA164" s="5">
        <f t="shared" si="322"/>
        <v>1.7429769020232706E-5</v>
      </c>
      <c r="BB164" s="5">
        <f t="shared" si="323"/>
        <v>3.145866514817882E-6</v>
      </c>
      <c r="BC164" s="5">
        <f t="shared" si="324"/>
        <v>4.5423326574503435E-7</v>
      </c>
      <c r="BD164" s="5">
        <f t="shared" si="325"/>
        <v>3.4350524249796232E-5</v>
      </c>
      <c r="BE164" s="5">
        <f t="shared" si="326"/>
        <v>3.5137641976891683E-5</v>
      </c>
      <c r="BF164" s="5">
        <f t="shared" si="327"/>
        <v>1.7971397972238285E-5</v>
      </c>
      <c r="BG164" s="5">
        <f t="shared" si="328"/>
        <v>6.1277332400197842E-6</v>
      </c>
      <c r="BH164" s="5">
        <f t="shared" si="329"/>
        <v>1.5670364675656364E-6</v>
      </c>
      <c r="BI164" s="5">
        <f t="shared" si="330"/>
        <v>3.2058879778162926E-7</v>
      </c>
      <c r="BJ164" s="8">
        <f t="shared" si="331"/>
        <v>0.41802265992726728</v>
      </c>
      <c r="BK164" s="8">
        <f t="shared" si="332"/>
        <v>0.32972257139785521</v>
      </c>
      <c r="BL164" s="8">
        <f t="shared" si="333"/>
        <v>0.24139449797108958</v>
      </c>
      <c r="BM164" s="8">
        <f t="shared" si="334"/>
        <v>0.25455845858661524</v>
      </c>
      <c r="BN164" s="8">
        <f t="shared" si="335"/>
        <v>0.74533508340317967</v>
      </c>
    </row>
    <row r="165" spans="1:66" x14ac:dyDescent="0.25">
      <c r="A165" t="s">
        <v>122</v>
      </c>
      <c r="B165" t="s">
        <v>142</v>
      </c>
      <c r="C165" t="s">
        <v>128</v>
      </c>
      <c r="D165" s="11">
        <v>44350</v>
      </c>
      <c r="E165">
        <f>VLOOKUP(A165,home!$A$2:$E$405,3,FALSE)</f>
        <v>1.28571428571429</v>
      </c>
      <c r="F165">
        <f>VLOOKUP(B165,home!$B$2:$E$405,3,FALSE)</f>
        <v>1.1399999999999999</v>
      </c>
      <c r="G165">
        <f>VLOOKUP(C165,away!$B$2:$E$405,4,FALSE)</f>
        <v>1.22</v>
      </c>
      <c r="H165">
        <f>VLOOKUP(A165,away!$A$2:$E$405,3,FALSE)</f>
        <v>1.1234866830000001</v>
      </c>
      <c r="I165">
        <f>VLOOKUP(C165,away!$B$2:$E$405,3,FALSE)</f>
        <v>0.92</v>
      </c>
      <c r="J165">
        <f>VLOOKUP(B165,home!$B$2:$E$405,4,FALSE)</f>
        <v>0.99</v>
      </c>
      <c r="K165" s="3">
        <f t="shared" si="280"/>
        <v>1.7881714285714343</v>
      </c>
      <c r="L165" s="3">
        <f t="shared" si="281"/>
        <v>1.0232716708764</v>
      </c>
      <c r="M165" s="5">
        <f t="shared" si="282"/>
        <v>6.0118173260482882E-2</v>
      </c>
      <c r="N165" s="5">
        <f t="shared" si="283"/>
        <v>0.10750159976230267</v>
      </c>
      <c r="O165" s="5">
        <f t="shared" si="284"/>
        <v>6.1517223602291227E-2</v>
      </c>
      <c r="P165" s="5">
        <f t="shared" si="285"/>
        <v>0.11000334161065745</v>
      </c>
      <c r="Q165" s="5">
        <f t="shared" si="286"/>
        <v>9.6115644610335685E-2</v>
      </c>
      <c r="R165" s="5">
        <f t="shared" si="287"/>
        <v>3.1474416091596825E-2</v>
      </c>
      <c r="S165" s="5">
        <f t="shared" si="288"/>
        <v>5.0320620659415095E-2</v>
      </c>
      <c r="T165" s="5">
        <f t="shared" si="289"/>
        <v>9.8352416257780448E-2</v>
      </c>
      <c r="U165" s="5">
        <f t="shared" si="290"/>
        <v>5.6281651585962419E-2</v>
      </c>
      <c r="V165" s="5">
        <f t="shared" si="291"/>
        <v>1.0230658355860669E-2</v>
      </c>
      <c r="W165" s="5">
        <f t="shared" si="292"/>
        <v>5.7290416510309423E-2</v>
      </c>
      <c r="X165" s="5">
        <f t="shared" si="293"/>
        <v>5.8623660227709207E-2</v>
      </c>
      <c r="Y165" s="5">
        <f t="shared" si="294"/>
        <v>2.9993965377049174E-2</v>
      </c>
      <c r="Z165" s="5">
        <f t="shared" si="295"/>
        <v>1.0735626114635782E-2</v>
      </c>
      <c r="AA165" s="5">
        <f t="shared" si="296"/>
        <v>1.9197139886017057E-2</v>
      </c>
      <c r="AB165" s="5">
        <f t="shared" si="297"/>
        <v>1.7163888527232399E-2</v>
      </c>
      <c r="AC165" s="5">
        <f t="shared" si="298"/>
        <v>1.1699941808210107E-3</v>
      </c>
      <c r="AD165" s="5">
        <f t="shared" si="299"/>
        <v>2.5611271483673113E-2</v>
      </c>
      <c r="AE165" s="5">
        <f t="shared" si="300"/>
        <v>2.6207288564367281E-2</v>
      </c>
      <c r="AF165" s="5">
        <f t="shared" si="301"/>
        <v>1.3408587979200037E-2</v>
      </c>
      <c r="AG165" s="5">
        <f t="shared" si="302"/>
        <v>4.5735427418564121E-3</v>
      </c>
      <c r="AH165" s="5">
        <f t="shared" si="303"/>
        <v>2.746365518056917E-3</v>
      </c>
      <c r="AI165" s="5">
        <f t="shared" si="304"/>
        <v>4.9109723518031643E-3</v>
      </c>
      <c r="AJ165" s="5">
        <f t="shared" si="305"/>
        <v>4.3908302229993413E-3</v>
      </c>
      <c r="AK165" s="5">
        <f t="shared" si="306"/>
        <v>2.6171857174917875E-3</v>
      </c>
      <c r="AL165" s="5">
        <f t="shared" si="307"/>
        <v>8.5633519832802222E-5</v>
      </c>
      <c r="AM165" s="5">
        <f t="shared" si="308"/>
        <v>9.1594687832981178E-3</v>
      </c>
      <c r="AN165" s="5">
        <f t="shared" si="309"/>
        <v>9.3726249262256912E-3</v>
      </c>
      <c r="AO165" s="5">
        <f t="shared" si="310"/>
        <v>4.7953707843783784E-3</v>
      </c>
      <c r="AP165" s="5">
        <f t="shared" si="311"/>
        <v>1.6356556916675793E-3</v>
      </c>
      <c r="AQ165" s="5">
        <f t="shared" si="312"/>
        <v>4.1843003314779431E-4</v>
      </c>
      <c r="AR165" s="5">
        <f t="shared" si="313"/>
        <v>5.6205560649988644E-4</v>
      </c>
      <c r="AS165" s="5">
        <f t="shared" si="314"/>
        <v>1.0050517768114859E-3</v>
      </c>
      <c r="AT165" s="5">
        <f t="shared" si="315"/>
        <v>8.9860243576462672E-4</v>
      </c>
      <c r="AU165" s="5">
        <f t="shared" si="316"/>
        <v>5.3561840042633442E-4</v>
      </c>
      <c r="AV165" s="5">
        <f t="shared" si="317"/>
        <v>2.3944438006487617E-4</v>
      </c>
      <c r="AW165" s="5">
        <f t="shared" si="318"/>
        <v>4.3525262294996143E-6</v>
      </c>
      <c r="AX165" s="5">
        <f t="shared" si="319"/>
        <v>2.7297833965309413E-3</v>
      </c>
      <c r="AY165" s="5">
        <f t="shared" si="320"/>
        <v>2.7933100172988705E-3</v>
      </c>
      <c r="AZ165" s="5">
        <f t="shared" si="321"/>
        <v>1.4291575043386003E-3</v>
      </c>
      <c r="BA165" s="5">
        <f t="shared" si="322"/>
        <v>4.8747212913670195E-4</v>
      </c>
      <c r="BB165" s="5">
        <f t="shared" si="323"/>
        <v>1.2470410502184729E-4</v>
      </c>
      <c r="BC165" s="5">
        <f t="shared" si="324"/>
        <v>2.5521235582170357E-5</v>
      </c>
      <c r="BD165" s="5">
        <f t="shared" si="325"/>
        <v>9.5855929931431172E-5</v>
      </c>
      <c r="BE165" s="5">
        <f t="shared" si="326"/>
        <v>1.7140683516253055E-4</v>
      </c>
      <c r="BF165" s="5">
        <f t="shared" si="327"/>
        <v>1.5325240264974535E-4</v>
      </c>
      <c r="BG165" s="5">
        <f t="shared" si="328"/>
        <v>9.1347189259399946E-5</v>
      </c>
      <c r="BH165" s="5">
        <f t="shared" si="329"/>
        <v>4.0836108478491584E-5</v>
      </c>
      <c r="BI165" s="5">
        <f t="shared" si="330"/>
        <v>1.4604392487056472E-5</v>
      </c>
      <c r="BJ165" s="8">
        <f t="shared" si="331"/>
        <v>0.55064989212121018</v>
      </c>
      <c r="BK165" s="8">
        <f t="shared" si="332"/>
        <v>0.23472173160436877</v>
      </c>
      <c r="BL165" s="8">
        <f t="shared" si="333"/>
        <v>0.20410774896098696</v>
      </c>
      <c r="BM165" s="8">
        <f t="shared" si="334"/>
        <v>0.5306956423724658</v>
      </c>
      <c r="BN165" s="8">
        <f t="shared" si="335"/>
        <v>0.46673039893766671</v>
      </c>
    </row>
    <row r="166" spans="1:66" x14ac:dyDescent="0.25">
      <c r="A166" t="s">
        <v>145</v>
      </c>
      <c r="B166" t="s">
        <v>366</v>
      </c>
      <c r="C166" t="s">
        <v>147</v>
      </c>
      <c r="D166" s="11">
        <v>44350</v>
      </c>
      <c r="E166">
        <f>VLOOKUP(A166,home!$A$2:$E$405,3,FALSE)</f>
        <v>1.4323432343234299</v>
      </c>
      <c r="F166">
        <f>VLOOKUP(B166,home!$B$2:$E$405,3,FALSE)</f>
        <v>1.24</v>
      </c>
      <c r="G166">
        <f>VLOOKUP(C166,away!$B$2:$E$405,4,FALSE)</f>
        <v>1.26</v>
      </c>
      <c r="H166">
        <f>VLOOKUP(A166,away!$A$2:$E$405,3,FALSE)</f>
        <v>1.2079207919999999</v>
      </c>
      <c r="I166">
        <f>VLOOKUP(C166,away!$B$2:$E$405,3,FALSE)</f>
        <v>0.98</v>
      </c>
      <c r="J166">
        <f>VLOOKUP(B166,home!$B$2:$E$405,4,FALSE)</f>
        <v>0.7</v>
      </c>
      <c r="K166" s="3">
        <f t="shared" si="280"/>
        <v>2.237893069306927</v>
      </c>
      <c r="L166" s="3">
        <f t="shared" si="281"/>
        <v>0.82863366331199984</v>
      </c>
      <c r="M166" s="5">
        <f t="shared" si="282"/>
        <v>4.6582668267649771E-2</v>
      </c>
      <c r="N166" s="5">
        <f t="shared" si="283"/>
        <v>0.10424703046599713</v>
      </c>
      <c r="O166" s="5">
        <f t="shared" si="284"/>
        <v>3.8599967053470283E-2</v>
      </c>
      <c r="P166" s="5">
        <f t="shared" si="285"/>
        <v>8.6382598744436864E-2</v>
      </c>
      <c r="Q166" s="5">
        <f t="shared" si="286"/>
        <v>0.11664685348784155</v>
      </c>
      <c r="R166" s="5">
        <f t="shared" si="287"/>
        <v>1.5992616051619789E-2</v>
      </c>
      <c r="S166" s="5">
        <f t="shared" si="288"/>
        <v>4.004683309985746E-2</v>
      </c>
      <c r="T166" s="5">
        <f t="shared" si="289"/>
        <v>9.6657509519448279E-2</v>
      </c>
      <c r="U166" s="5">
        <f t="shared" si="290"/>
        <v>3.5789764622006635E-2</v>
      </c>
      <c r="V166" s="5">
        <f t="shared" si="291"/>
        <v>8.2513986980309074E-3</v>
      </c>
      <c r="W166" s="5">
        <f t="shared" si="292"/>
        <v>8.7014394992300376E-2</v>
      </c>
      <c r="X166" s="5">
        <f t="shared" si="293"/>
        <v>7.21030568833472E-2</v>
      </c>
      <c r="Y166" s="5">
        <f t="shared" si="294"/>
        <v>2.9873510080620742E-2</v>
      </c>
      <c r="Z166" s="5">
        <f t="shared" si="295"/>
        <v>4.4173400082653316E-3</v>
      </c>
      <c r="AA166" s="5">
        <f t="shared" si="296"/>
        <v>9.8855345892691904E-3</v>
      </c>
      <c r="AB166" s="5">
        <f t="shared" si="297"/>
        <v>1.1061384671859711E-2</v>
      </c>
      <c r="AC166" s="5">
        <f t="shared" si="298"/>
        <v>9.5633377353591649E-4</v>
      </c>
      <c r="AD166" s="5">
        <f t="shared" si="299"/>
        <v>4.868222787080112E-2</v>
      </c>
      <c r="AE166" s="5">
        <f t="shared" si="300"/>
        <v>4.033973281877147E-2</v>
      </c>
      <c r="AF166" s="5">
        <f t="shared" si="301"/>
        <v>1.6713430291322953E-2</v>
      </c>
      <c r="AG166" s="5">
        <f t="shared" si="302"/>
        <v>4.6164369896028942E-3</v>
      </c>
      <c r="AH166" s="5">
        <f t="shared" si="303"/>
        <v>9.1508915828589026E-4</v>
      </c>
      <c r="AI166" s="5">
        <f t="shared" si="304"/>
        <v>2.0478716851259032E-3</v>
      </c>
      <c r="AJ166" s="5">
        <f t="shared" si="305"/>
        <v>2.2914589254865786E-3</v>
      </c>
      <c r="AK166" s="5">
        <f t="shared" si="306"/>
        <v>1.7093466826493039E-3</v>
      </c>
      <c r="AL166" s="5">
        <f t="shared" si="307"/>
        <v>7.0936766567729446E-5</v>
      </c>
      <c r="AM166" s="5">
        <f t="shared" si="308"/>
        <v>2.1789124070097261E-2</v>
      </c>
      <c r="AN166" s="5">
        <f t="shared" si="309"/>
        <v>1.8055201698564366E-2</v>
      </c>
      <c r="AO166" s="5">
        <f t="shared" si="310"/>
        <v>7.4805739626592153E-3</v>
      </c>
      <c r="AP166" s="5">
        <f t="shared" si="311"/>
        <v>2.0662184687848897E-3</v>
      </c>
      <c r="AQ166" s="5">
        <f t="shared" si="312"/>
        <v>4.280345447480334E-4</v>
      </c>
      <c r="AR166" s="5">
        <f t="shared" si="313"/>
        <v>1.516547362975064E-4</v>
      </c>
      <c r="AS166" s="5">
        <f t="shared" si="314"/>
        <v>3.3938708328775925E-4</v>
      </c>
      <c r="AT166" s="5">
        <f t="shared" si="315"/>
        <v>3.797560007509847E-4</v>
      </c>
      <c r="AU166" s="5">
        <f t="shared" si="316"/>
        <v>2.8328444070278153E-4</v>
      </c>
      <c r="AV166" s="5">
        <f t="shared" si="317"/>
        <v>1.5849007162281107E-4</v>
      </c>
      <c r="AW166" s="5">
        <f t="shared" si="318"/>
        <v>3.6540189197979806E-6</v>
      </c>
      <c r="AX166" s="5">
        <f t="shared" si="319"/>
        <v>8.1269549571232301E-3</v>
      </c>
      <c r="AY166" s="5">
        <f t="shared" si="320"/>
        <v>6.7342684576926397E-3</v>
      </c>
      <c r="AZ166" s="5">
        <f t="shared" si="321"/>
        <v>2.7901207709121515E-3</v>
      </c>
      <c r="BA166" s="5">
        <f t="shared" si="322"/>
        <v>7.70662665161279E-4</v>
      </c>
      <c r="BB166" s="5">
        <f t="shared" si="323"/>
        <v>1.596492568525949E-4</v>
      </c>
      <c r="BC166" s="5">
        <f t="shared" si="324"/>
        <v>2.6458149710160833E-5</v>
      </c>
      <c r="BD166" s="5">
        <f t="shared" si="325"/>
        <v>2.094436994946966E-5</v>
      </c>
      <c r="BE166" s="5">
        <f t="shared" si="326"/>
        <v>4.6871260350918429E-5</v>
      </c>
      <c r="BF166" s="5">
        <f t="shared" si="327"/>
        <v>5.2446434344500463E-5</v>
      </c>
      <c r="BG166" s="5">
        <f t="shared" si="328"/>
        <v>3.9123170643139455E-5</v>
      </c>
      <c r="BH166" s="5">
        <f t="shared" si="329"/>
        <v>2.1888368107898514E-5</v>
      </c>
      <c r="BI166" s="5">
        <f t="shared" si="330"/>
        <v>9.7967654574209681E-6</v>
      </c>
      <c r="BJ166" s="8">
        <f t="shared" si="331"/>
        <v>0.68532145040235948</v>
      </c>
      <c r="BK166" s="8">
        <f t="shared" si="332"/>
        <v>0.18902503780777127</v>
      </c>
      <c r="BL166" s="8">
        <f t="shared" si="333"/>
        <v>0.11979667614128853</v>
      </c>
      <c r="BM166" s="8">
        <f t="shared" si="334"/>
        <v>0.58337815584989638</v>
      </c>
      <c r="BN166" s="8">
        <f t="shared" si="335"/>
        <v>0.40845173407101537</v>
      </c>
    </row>
    <row r="167" spans="1:66" x14ac:dyDescent="0.25">
      <c r="A167" t="s">
        <v>145</v>
      </c>
      <c r="B167" t="s">
        <v>371</v>
      </c>
      <c r="C167" t="s">
        <v>357</v>
      </c>
      <c r="D167" s="11">
        <v>44350</v>
      </c>
      <c r="E167">
        <f>VLOOKUP(A167,home!$A$2:$E$405,3,FALSE)</f>
        <v>1.4323432343234299</v>
      </c>
      <c r="F167">
        <f>VLOOKUP(B167,home!$B$2:$E$405,3,FALSE)</f>
        <v>0.75</v>
      </c>
      <c r="G167">
        <f>VLOOKUP(C167,away!$B$2:$E$405,4,FALSE)</f>
        <v>0.65</v>
      </c>
      <c r="H167">
        <f>VLOOKUP(A167,away!$A$2:$E$405,3,FALSE)</f>
        <v>1.2079207919999999</v>
      </c>
      <c r="I167">
        <f>VLOOKUP(C167,away!$B$2:$E$405,3,FALSE)</f>
        <v>0.87</v>
      </c>
      <c r="J167">
        <f>VLOOKUP(B167,home!$B$2:$E$405,4,FALSE)</f>
        <v>0.96</v>
      </c>
      <c r="K167" s="3">
        <f t="shared" si="280"/>
        <v>0.69826732673267222</v>
      </c>
      <c r="L167" s="3">
        <f t="shared" si="281"/>
        <v>1.0088554454783998</v>
      </c>
      <c r="M167" s="5">
        <f t="shared" si="282"/>
        <v>0.18138693406351253</v>
      </c>
      <c r="N167" s="5">
        <f t="shared" si="283"/>
        <v>0.12665656955276436</v>
      </c>
      <c r="O167" s="5">
        <f t="shared" si="284"/>
        <v>0.18299319616860607</v>
      </c>
      <c r="P167" s="5">
        <f t="shared" si="285"/>
        <v>0.12777816989892002</v>
      </c>
      <c r="Q167" s="5">
        <f t="shared" si="286"/>
        <v>4.4220072117369766E-2</v>
      </c>
      <c r="R167" s="5">
        <f t="shared" si="287"/>
        <v>9.2306841220097607E-2</v>
      </c>
      <c r="S167" s="5">
        <f t="shared" si="288"/>
        <v>2.2503358341401103E-2</v>
      </c>
      <c r="T167" s="5">
        <f t="shared" si="289"/>
        <v>4.461166055505604E-2</v>
      </c>
      <c r="U167" s="5">
        <f t="shared" si="290"/>
        <v>6.4454851257894796E-2</v>
      </c>
      <c r="V167" s="5">
        <f t="shared" si="291"/>
        <v>1.761389852575843E-3</v>
      </c>
      <c r="W167" s="5">
        <f t="shared" si="292"/>
        <v>1.0292477181773922E-2</v>
      </c>
      <c r="X167" s="5">
        <f t="shared" si="293"/>
        <v>1.0383621652294795E-2</v>
      </c>
      <c r="Y167" s="5">
        <f t="shared" si="294"/>
        <v>5.2377866238525108E-3</v>
      </c>
      <c r="Z167" s="5">
        <f t="shared" si="295"/>
        <v>3.1041419806601835E-2</v>
      </c>
      <c r="AA167" s="5">
        <f t="shared" si="296"/>
        <v>2.1675209226342484E-2</v>
      </c>
      <c r="AB167" s="5">
        <f t="shared" si="297"/>
        <v>7.5675452014247599E-3</v>
      </c>
      <c r="AC167" s="5">
        <f t="shared" si="298"/>
        <v>7.7550780119125943E-5</v>
      </c>
      <c r="AD167" s="5">
        <f t="shared" si="299"/>
        <v>1.7967251317935757E-3</v>
      </c>
      <c r="AE167" s="5">
        <f t="shared" si="300"/>
        <v>1.8126359332378446E-3</v>
      </c>
      <c r="AF167" s="5">
        <f t="shared" si="301"/>
        <v>9.1434381595841008E-4</v>
      </c>
      <c r="AG167" s="5">
        <f t="shared" si="302"/>
        <v>3.0748024592304728E-4</v>
      </c>
      <c r="AH167" s="5">
        <f t="shared" si="303"/>
        <v>7.8290763518178291E-3</v>
      </c>
      <c r="AI167" s="5">
        <f t="shared" si="304"/>
        <v>5.4667882149698165E-3</v>
      </c>
      <c r="AJ167" s="5">
        <f t="shared" si="305"/>
        <v>1.9086397963403254E-3</v>
      </c>
      <c r="AK167" s="5">
        <f t="shared" si="306"/>
        <v>4.4424693609538369E-4</v>
      </c>
      <c r="AL167" s="5">
        <f t="shared" si="307"/>
        <v>2.1852283482305816E-6</v>
      </c>
      <c r="AM167" s="5">
        <f t="shared" si="308"/>
        <v>2.5091889093018177E-4</v>
      </c>
      <c r="AN167" s="5">
        <f t="shared" si="309"/>
        <v>2.5314088948831455E-4</v>
      </c>
      <c r="AO167" s="5">
        <f t="shared" si="310"/>
        <v>1.2769128241676595E-4</v>
      </c>
      <c r="AP167" s="5">
        <f t="shared" si="311"/>
        <v>4.2940681868758199E-5</v>
      </c>
      <c r="AQ167" s="5">
        <f t="shared" si="312"/>
        <v>1.0830235183963072E-5</v>
      </c>
      <c r="AR167" s="5">
        <f t="shared" si="313"/>
        <v>1.5796812621195165E-3</v>
      </c>
      <c r="AS167" s="5">
        <f t="shared" si="314"/>
        <v>1.1030398119898884E-3</v>
      </c>
      <c r="AT167" s="5">
        <f t="shared" si="315"/>
        <v>3.8510833039894437E-4</v>
      </c>
      <c r="AU167" s="5">
        <f t="shared" si="316"/>
        <v>8.963618812338454E-5</v>
      </c>
      <c r="AV167" s="5">
        <f t="shared" si="317"/>
        <v>1.5647505364855653E-5</v>
      </c>
      <c r="AW167" s="5">
        <f t="shared" si="318"/>
        <v>4.2760717975292708E-8</v>
      </c>
      <c r="AX167" s="5">
        <f t="shared" si="319"/>
        <v>2.9201410532757488E-5</v>
      </c>
      <c r="AY167" s="5">
        <f t="shared" si="320"/>
        <v>2.9460002031622692E-5</v>
      </c>
      <c r="AZ167" s="5">
        <f t="shared" si="321"/>
        <v>1.4860441736703634E-5</v>
      </c>
      <c r="BA167" s="5">
        <f t="shared" si="322"/>
        <v>4.997345856095984E-6</v>
      </c>
      <c r="BB167" s="5">
        <f t="shared" si="323"/>
        <v>1.2603998949653371E-6</v>
      </c>
      <c r="BC167" s="5">
        <f t="shared" si="324"/>
        <v>2.5431225950323677E-7</v>
      </c>
      <c r="BD167" s="5">
        <f t="shared" si="325"/>
        <v>2.6561167390157751E-4</v>
      </c>
      <c r="BE167" s="5">
        <f t="shared" si="326"/>
        <v>1.8546795348424482E-4</v>
      </c>
      <c r="BF167" s="5">
        <f t="shared" si="327"/>
        <v>6.4753106037011618E-5</v>
      </c>
      <c r="BG167" s="5">
        <f t="shared" si="328"/>
        <v>1.5071659416700455E-5</v>
      </c>
      <c r="BH167" s="5">
        <f t="shared" si="329"/>
        <v>2.6310118325811824E-6</v>
      </c>
      <c r="BI167" s="5">
        <f t="shared" si="330"/>
        <v>3.6742991978769842E-7</v>
      </c>
      <c r="BJ167" s="8">
        <f t="shared" si="331"/>
        <v>0.24699892870222392</v>
      </c>
      <c r="BK167" s="8">
        <f t="shared" si="332"/>
        <v>0.33353904816690849</v>
      </c>
      <c r="BL167" s="8">
        <f t="shared" si="333"/>
        <v>0.38835341030617759</v>
      </c>
      <c r="BM167" s="8">
        <f t="shared" si="334"/>
        <v>0.24456160671932778</v>
      </c>
      <c r="BN167" s="8">
        <f t="shared" si="335"/>
        <v>0.75534178302127031</v>
      </c>
    </row>
    <row r="168" spans="1:66" x14ac:dyDescent="0.25">
      <c r="A168" t="s">
        <v>145</v>
      </c>
      <c r="B168" t="s">
        <v>375</v>
      </c>
      <c r="C168" t="s">
        <v>360</v>
      </c>
      <c r="D168" s="11">
        <v>44350</v>
      </c>
      <c r="E168">
        <f>VLOOKUP(A168,home!$A$2:$E$405,3,FALSE)</f>
        <v>1.4323432343234299</v>
      </c>
      <c r="F168">
        <f>VLOOKUP(B168,home!$B$2:$E$405,3,FALSE)</f>
        <v>0.85</v>
      </c>
      <c r="G168">
        <f>VLOOKUP(C168,away!$B$2:$E$405,4,FALSE)</f>
        <v>0.76</v>
      </c>
      <c r="H168">
        <f>VLOOKUP(A168,away!$A$2:$E$405,3,FALSE)</f>
        <v>1.2079207919999999</v>
      </c>
      <c r="I168">
        <f>VLOOKUP(C168,away!$B$2:$E$405,3,FALSE)</f>
        <v>1.1100000000000001</v>
      </c>
      <c r="J168">
        <f>VLOOKUP(B168,home!$B$2:$E$405,4,FALSE)</f>
        <v>0.65</v>
      </c>
      <c r="K168" s="3">
        <f t="shared" si="280"/>
        <v>0.92529372937293564</v>
      </c>
      <c r="L168" s="3">
        <f t="shared" si="281"/>
        <v>0.87151485142800011</v>
      </c>
      <c r="M168" s="5">
        <f t="shared" si="282"/>
        <v>0.16582726896078867</v>
      </c>
      <c r="N168" s="5">
        <f t="shared" si="283"/>
        <v>0.153438932128457</v>
      </c>
      <c r="O168" s="5">
        <f t="shared" si="284"/>
        <v>0.14452092767107275</v>
      </c>
      <c r="P168" s="5">
        <f t="shared" si="285"/>
        <v>0.13372430813720318</v>
      </c>
      <c r="Q168" s="5">
        <f t="shared" si="286"/>
        <v>7.0988040870070365E-2</v>
      </c>
      <c r="R168" s="5">
        <f t="shared" si="287"/>
        <v>6.2976067403745867E-2</v>
      </c>
      <c r="S168" s="5">
        <f t="shared" si="288"/>
        <v>2.6959062129585681E-2</v>
      </c>
      <c r="T168" s="5">
        <f t="shared" si="289"/>
        <v>6.186713189204416E-2</v>
      </c>
      <c r="U168" s="5">
        <f t="shared" si="290"/>
        <v>5.8271360269253378E-2</v>
      </c>
      <c r="V168" s="5">
        <f t="shared" si="291"/>
        <v>2.4155536151825386E-3</v>
      </c>
      <c r="W168" s="5">
        <f t="shared" si="292"/>
        <v>2.1894929692515264E-2</v>
      </c>
      <c r="X168" s="5">
        <f t="shared" si="293"/>
        <v>1.9081756397998945E-2</v>
      </c>
      <c r="Y168" s="5">
        <f t="shared" si="294"/>
        <v>8.3150170460936715E-3</v>
      </c>
      <c r="Z168" s="5">
        <f t="shared" si="295"/>
        <v>1.8294859342298436E-2</v>
      </c>
      <c r="AA168" s="5">
        <f t="shared" si="296"/>
        <v>1.692811862918861E-2</v>
      </c>
      <c r="AB168" s="5">
        <f t="shared" si="297"/>
        <v>7.8317410088346983E-3</v>
      </c>
      <c r="AC168" s="5">
        <f t="shared" si="298"/>
        <v>1.2174499329291001E-4</v>
      </c>
      <c r="AD168" s="5">
        <f t="shared" si="299"/>
        <v>5.0648102873864171E-3</v>
      </c>
      <c r="AE168" s="5">
        <f t="shared" si="300"/>
        <v>4.4140573851225795E-3</v>
      </c>
      <c r="AF168" s="5">
        <f t="shared" si="301"/>
        <v>1.9234582830948859E-3</v>
      </c>
      <c r="AG168" s="5">
        <f t="shared" si="302"/>
        <v>5.5877415327313198E-4</v>
      </c>
      <c r="AH168" s="5">
        <f t="shared" si="303"/>
        <v>3.9860604053998444E-3</v>
      </c>
      <c r="AI168" s="5">
        <f t="shared" si="304"/>
        <v>3.6882766980182173E-3</v>
      </c>
      <c r="AJ168" s="5">
        <f t="shared" si="305"/>
        <v>1.7063696504342864E-3</v>
      </c>
      <c r="AK168" s="5">
        <f t="shared" si="306"/>
        <v>5.2629771251304456E-4</v>
      </c>
      <c r="AL168" s="5">
        <f t="shared" si="307"/>
        <v>3.9270416980966999E-6</v>
      </c>
      <c r="AM168" s="5">
        <f t="shared" si="308"/>
        <v>9.3728743987643787E-4</v>
      </c>
      <c r="AN168" s="5">
        <f t="shared" si="309"/>
        <v>8.1685992390924422E-4</v>
      </c>
      <c r="AO168" s="5">
        <f t="shared" si="310"/>
        <v>3.5595277761162628E-4</v>
      </c>
      <c r="AP168" s="5">
        <f t="shared" si="311"/>
        <v>1.0340604403186017E-4</v>
      </c>
      <c r="AQ168" s="5">
        <f t="shared" si="312"/>
        <v>2.2529975775295956E-5</v>
      </c>
      <c r="AR168" s="5">
        <f t="shared" si="313"/>
        <v>6.9478216839901599E-4</v>
      </c>
      <c r="AS168" s="5">
        <f t="shared" si="314"/>
        <v>6.4287758369974048E-4</v>
      </c>
      <c r="AT168" s="5">
        <f t="shared" si="315"/>
        <v>2.9742529847589719E-4</v>
      </c>
      <c r="AU168" s="5">
        <f t="shared" si="316"/>
        <v>9.1735254545540491E-5</v>
      </c>
      <c r="AV168" s="5">
        <f t="shared" si="317"/>
        <v>2.1220513948354673E-5</v>
      </c>
      <c r="AW168" s="5">
        <f t="shared" si="318"/>
        <v>8.7966522399900648E-8</v>
      </c>
      <c r="AX168" s="5">
        <f t="shared" si="319"/>
        <v>1.4454436512294667E-4</v>
      </c>
      <c r="AY168" s="5">
        <f t="shared" si="320"/>
        <v>1.2597256089487944E-4</v>
      </c>
      <c r="AZ168" s="5">
        <f t="shared" si="321"/>
        <v>5.4893478846152784E-5</v>
      </c>
      <c r="BA168" s="5">
        <f t="shared" si="322"/>
        <v>1.5946827353656972E-5</v>
      </c>
      <c r="BB168" s="5">
        <f t="shared" si="323"/>
        <v>3.4744742179675805E-6</v>
      </c>
      <c r="BC168" s="5">
        <f t="shared" si="324"/>
        <v>6.0561117637248672E-7</v>
      </c>
      <c r="BD168" s="5">
        <f t="shared" si="325"/>
        <v>1.0091882971118199E-4</v>
      </c>
      <c r="BE168" s="5">
        <f t="shared" si="326"/>
        <v>9.3379560307411811E-5</v>
      </c>
      <c r="BF168" s="5">
        <f t="shared" si="327"/>
        <v>4.3201760802025005E-5</v>
      </c>
      <c r="BG168" s="5">
        <f t="shared" si="328"/>
        <v>1.3324772789327743E-5</v>
      </c>
      <c r="BH168" s="5">
        <f t="shared" si="329"/>
        <v>3.0823321768210201E-6</v>
      </c>
      <c r="BI168" s="5">
        <f t="shared" si="330"/>
        <v>5.7041252701138433E-7</v>
      </c>
      <c r="BJ168" s="8">
        <f t="shared" si="331"/>
        <v>0.35012838161487286</v>
      </c>
      <c r="BK168" s="8">
        <f t="shared" si="332"/>
        <v>0.32917783743864593</v>
      </c>
      <c r="BL168" s="8">
        <f t="shared" si="333"/>
        <v>0.30243773793584305</v>
      </c>
      <c r="BM168" s="8">
        <f t="shared" si="334"/>
        <v>0.26843738656594995</v>
      </c>
      <c r="BN168" s="8">
        <f t="shared" si="335"/>
        <v>0.73147554517133773</v>
      </c>
    </row>
    <row r="169" spans="1:66" x14ac:dyDescent="0.25">
      <c r="A169" t="s">
        <v>145</v>
      </c>
      <c r="B169" t="s">
        <v>419</v>
      </c>
      <c r="C169" t="s">
        <v>146</v>
      </c>
      <c r="D169" s="11">
        <v>44350</v>
      </c>
      <c r="E169">
        <f>VLOOKUP(A169,home!$A$2:$E$405,3,FALSE)</f>
        <v>1.4323432343234299</v>
      </c>
      <c r="F169">
        <f>VLOOKUP(B169,home!$B$2:$E$405,3,FALSE)</f>
        <v>0.95</v>
      </c>
      <c r="G169">
        <f>VLOOKUP(C169,away!$B$2:$E$405,4,FALSE)</f>
        <v>0.91</v>
      </c>
      <c r="H169">
        <f>VLOOKUP(A169,away!$A$2:$E$405,3,FALSE)</f>
        <v>1.2079207919999999</v>
      </c>
      <c r="I169">
        <f>VLOOKUP(C169,away!$B$2:$E$405,3,FALSE)</f>
        <v>0.81</v>
      </c>
      <c r="J169">
        <f>VLOOKUP(B169,home!$B$2:$E$405,4,FALSE)</f>
        <v>0.9</v>
      </c>
      <c r="K169" s="3">
        <f t="shared" si="280"/>
        <v>1.2382607260726051</v>
      </c>
      <c r="L169" s="3">
        <f t="shared" si="281"/>
        <v>0.88057425736799999</v>
      </c>
      <c r="M169" s="5">
        <f t="shared" si="282"/>
        <v>0.1201715488352451</v>
      </c>
      <c r="N169" s="5">
        <f t="shared" si="283"/>
        <v>0.14880370931400011</v>
      </c>
      <c r="O169" s="5">
        <f t="shared" si="284"/>
        <v>0.10581997237235828</v>
      </c>
      <c r="P169" s="5">
        <f t="shared" si="285"/>
        <v>0.13103271582277939</v>
      </c>
      <c r="Q169" s="5">
        <f t="shared" si="286"/>
        <v>9.212889456872532E-2</v>
      </c>
      <c r="R169" s="5">
        <f t="shared" si="287"/>
        <v>4.6591171793245838E-2</v>
      </c>
      <c r="S169" s="5">
        <f t="shared" si="288"/>
        <v>3.571888018068383E-2</v>
      </c>
      <c r="T169" s="5">
        <f t="shared" si="289"/>
        <v>8.1126332916990063E-2</v>
      </c>
      <c r="U169" s="5">
        <f t="shared" si="290"/>
        <v>5.7692018213278073E-2</v>
      </c>
      <c r="V169" s="5">
        <f t="shared" si="291"/>
        <v>4.3274634577608806E-3</v>
      </c>
      <c r="W169" s="5">
        <f t="shared" si="292"/>
        <v>3.802653062697877E-2</v>
      </c>
      <c r="X169" s="5">
        <f t="shared" si="293"/>
        <v>3.3485183967133333E-2</v>
      </c>
      <c r="Y169" s="5">
        <f t="shared" si="294"/>
        <v>1.4743095502344648E-2</v>
      </c>
      <c r="Z169" s="5">
        <f t="shared" si="295"/>
        <v>1.3675662167247455E-2</v>
      </c>
      <c r="AA169" s="5">
        <f t="shared" si="296"/>
        <v>1.6934035364739492E-2</v>
      </c>
      <c r="AB169" s="5">
        <f t="shared" si="297"/>
        <v>1.0484375463040747E-2</v>
      </c>
      <c r="AC169" s="5">
        <f t="shared" si="298"/>
        <v>2.9491136576743557E-4</v>
      </c>
      <c r="AD169" s="5">
        <f t="shared" si="299"/>
        <v>1.1771689856046218E-2</v>
      </c>
      <c r="AE169" s="5">
        <f t="shared" si="300"/>
        <v>1.0365847052954315E-2</v>
      </c>
      <c r="AF169" s="5">
        <f t="shared" si="301"/>
        <v>4.5639490353227589E-3</v>
      </c>
      <c r="AG169" s="5">
        <f t="shared" si="302"/>
        <v>1.3396320108149131E-3</v>
      </c>
      <c r="AH169" s="5">
        <f t="shared" si="303"/>
        <v>3.0106090142348945E-3</v>
      </c>
      <c r="AI169" s="5">
        <f t="shared" si="304"/>
        <v>3.7279189038872305E-3</v>
      </c>
      <c r="AJ169" s="5">
        <f t="shared" si="305"/>
        <v>2.3080677843335959E-3</v>
      </c>
      <c r="AK169" s="5">
        <f t="shared" si="306"/>
        <v>9.5266323015123593E-4</v>
      </c>
      <c r="AL169" s="5">
        <f t="shared" si="307"/>
        <v>1.2862624325993054E-5</v>
      </c>
      <c r="AM169" s="5">
        <f t="shared" si="308"/>
        <v>2.9152842456498618E-3</v>
      </c>
      <c r="AN169" s="5">
        <f t="shared" si="309"/>
        <v>2.567124259629757E-3</v>
      </c>
      <c r="AO169" s="5">
        <f t="shared" si="310"/>
        <v>1.1302717692474251E-3</v>
      </c>
      <c r="AP169" s="5">
        <f t="shared" si="311"/>
        <v>3.317627412763556E-4</v>
      </c>
      <c r="AQ169" s="5">
        <f t="shared" si="312"/>
        <v>7.3035432380449676E-5</v>
      </c>
      <c r="AR169" s="5">
        <f t="shared" si="313"/>
        <v>5.3021295938705988E-4</v>
      </c>
      <c r="AS169" s="5">
        <f t="shared" si="314"/>
        <v>6.5654188406372551E-4</v>
      </c>
      <c r="AT169" s="5">
        <f t="shared" si="315"/>
        <v>4.0648501502891241E-4</v>
      </c>
      <c r="AU169" s="5">
        <f t="shared" si="316"/>
        <v>1.6777814328244498E-4</v>
      </c>
      <c r="AV169" s="5">
        <f t="shared" si="317"/>
        <v>5.1938271380008455E-5</v>
      </c>
      <c r="AW169" s="5">
        <f t="shared" si="318"/>
        <v>3.8958763866666807E-7</v>
      </c>
      <c r="AX169" s="5">
        <f t="shared" si="319"/>
        <v>6.0164699778773693E-4</v>
      </c>
      <c r="AY169" s="5">
        <f t="shared" si="320"/>
        <v>5.2979485827462313E-4</v>
      </c>
      <c r="AZ169" s="5">
        <f t="shared" si="321"/>
        <v>2.3326185694128054E-4</v>
      </c>
      <c r="BA169" s="5">
        <f t="shared" si="322"/>
        <v>6.8468128816116271E-5</v>
      </c>
      <c r="BB169" s="5">
        <f t="shared" si="323"/>
        <v>1.5072817921407032E-5</v>
      </c>
      <c r="BC169" s="5">
        <f t="shared" si="324"/>
        <v>2.6545470895172163E-6</v>
      </c>
      <c r="BD169" s="5">
        <f t="shared" si="325"/>
        <v>7.7815313826524961E-5</v>
      </c>
      <c r="BE169" s="5">
        <f t="shared" si="326"/>
        <v>9.6355646998400434E-5</v>
      </c>
      <c r="BF169" s="5">
        <f t="shared" si="327"/>
        <v>5.9656706706717471E-5</v>
      </c>
      <c r="BG169" s="5">
        <f t="shared" si="328"/>
        <v>2.4623518987253476E-5</v>
      </c>
      <c r="BH169" s="5">
        <f t="shared" si="329"/>
        <v>7.6225841249047651E-6</v>
      </c>
      <c r="BI169" s="5">
        <f t="shared" si="330"/>
        <v>1.8877493106108174E-6</v>
      </c>
      <c r="BJ169" s="8">
        <f t="shared" si="331"/>
        <v>0.44482324250632493</v>
      </c>
      <c r="BK169" s="8">
        <f t="shared" si="332"/>
        <v>0.2920881771448372</v>
      </c>
      <c r="BL169" s="8">
        <f t="shared" si="333"/>
        <v>0.24960174993236592</v>
      </c>
      <c r="BM169" s="8">
        <f t="shared" si="334"/>
        <v>0.35511141377378558</v>
      </c>
      <c r="BN169" s="8">
        <f t="shared" si="335"/>
        <v>0.64454801270635398</v>
      </c>
    </row>
    <row r="170" spans="1:66" x14ac:dyDescent="0.25">
      <c r="A170" t="s">
        <v>145</v>
      </c>
      <c r="B170" t="s">
        <v>427</v>
      </c>
      <c r="C170" t="s">
        <v>389</v>
      </c>
      <c r="D170" s="11">
        <v>44350</v>
      </c>
      <c r="E170">
        <f>VLOOKUP(A170,home!$A$2:$E$405,3,FALSE)</f>
        <v>1.4323432343234299</v>
      </c>
      <c r="F170">
        <f>VLOOKUP(B170,home!$B$2:$E$405,3,FALSE)</f>
        <v>1.1299999999999999</v>
      </c>
      <c r="G170">
        <f>VLOOKUP(C170,away!$B$2:$E$405,4,FALSE)</f>
        <v>0.7</v>
      </c>
      <c r="H170">
        <f>VLOOKUP(A170,away!$A$2:$E$405,3,FALSE)</f>
        <v>1.2079207919999999</v>
      </c>
      <c r="I170">
        <f>VLOOKUP(C170,away!$B$2:$E$405,3,FALSE)</f>
        <v>0.8</v>
      </c>
      <c r="J170">
        <f>VLOOKUP(B170,home!$B$2:$E$405,4,FALSE)</f>
        <v>0.83</v>
      </c>
      <c r="K170" s="3">
        <f t="shared" si="280"/>
        <v>1.1329834983498328</v>
      </c>
      <c r="L170" s="3">
        <f t="shared" si="281"/>
        <v>0.80205940588799995</v>
      </c>
      <c r="M170" s="5">
        <f t="shared" si="282"/>
        <v>0.14441807254328784</v>
      </c>
      <c r="N170" s="5">
        <f t="shared" si="283"/>
        <v>0.1636232930550342</v>
      </c>
      <c r="O170" s="5">
        <f t="shared" si="284"/>
        <v>0.11583187346355951</v>
      </c>
      <c r="P170" s="5">
        <f t="shared" si="285"/>
        <v>0.13123560121715885</v>
      </c>
      <c r="Q170" s="5">
        <f t="shared" si="286"/>
        <v>9.2691245488506296E-2</v>
      </c>
      <c r="R170" s="5">
        <f t="shared" si="287"/>
        <v>4.6452021806538263E-2</v>
      </c>
      <c r="S170" s="5">
        <f t="shared" si="288"/>
        <v>2.9814106232561009E-2</v>
      </c>
      <c r="T170" s="5">
        <f t="shared" si="289"/>
        <v>7.4343885287530109E-2</v>
      </c>
      <c r="U170" s="5">
        <f t="shared" si="290"/>
        <v>5.2629374171794453E-2</v>
      </c>
      <c r="V170" s="5">
        <f t="shared" si="291"/>
        <v>3.010297416596682E-3</v>
      </c>
      <c r="W170" s="5">
        <f t="shared" si="292"/>
        <v>3.5005883859990317E-2</v>
      </c>
      <c r="X170" s="5">
        <f t="shared" si="293"/>
        <v>2.8076798411328159E-2</v>
      </c>
      <c r="Y170" s="5">
        <f t="shared" si="294"/>
        <v>1.1259630126513502E-2</v>
      </c>
      <c r="Z170" s="5">
        <f t="shared" si="295"/>
        <v>1.2419093670816166E-2</v>
      </c>
      <c r="AA170" s="5">
        <f t="shared" si="296"/>
        <v>1.4070628193495568E-2</v>
      </c>
      <c r="AB170" s="5">
        <f t="shared" si="297"/>
        <v>7.9708947773231998E-3</v>
      </c>
      <c r="AC170" s="5">
        <f t="shared" si="298"/>
        <v>1.7096985524055121E-4</v>
      </c>
      <c r="AD170" s="5">
        <f t="shared" si="299"/>
        <v>9.9152721896299447E-3</v>
      </c>
      <c r="AE170" s="5">
        <f t="shared" si="300"/>
        <v>7.9526373216324015E-3</v>
      </c>
      <c r="AF170" s="5">
        <f t="shared" si="301"/>
        <v>3.1892437827156094E-3</v>
      </c>
      <c r="AG170" s="5">
        <f t="shared" si="302"/>
        <v>8.5265432453229318E-4</v>
      </c>
      <c r="AH170" s="5">
        <f t="shared" si="303"/>
        <v>2.4902127228205585E-3</v>
      </c>
      <c r="AI170" s="5">
        <f t="shared" si="304"/>
        <v>2.8213699223364995E-3</v>
      </c>
      <c r="AJ170" s="5">
        <f t="shared" si="305"/>
        <v>1.5982827823739017E-3</v>
      </c>
      <c r="AK170" s="5">
        <f t="shared" si="306"/>
        <v>6.0360933937542887E-4</v>
      </c>
      <c r="AL170" s="5">
        <f t="shared" si="307"/>
        <v>6.2145495636023013E-6</v>
      </c>
      <c r="AM170" s="5">
        <f t="shared" si="308"/>
        <v>2.2467679544995491E-3</v>
      </c>
      <c r="AN170" s="5">
        <f t="shared" si="309"/>
        <v>1.8020413707541053E-3</v>
      </c>
      <c r="AO170" s="5">
        <f t="shared" si="310"/>
        <v>7.2267211560631732E-4</v>
      </c>
      <c r="AP170" s="5">
        <f t="shared" si="311"/>
        <v>1.9320865589834231E-4</v>
      </c>
      <c r="AQ170" s="5">
        <f t="shared" si="312"/>
        <v>3.874120494056086E-5</v>
      </c>
      <c r="AR170" s="5">
        <f t="shared" si="313"/>
        <v>3.9945970740003938E-4</v>
      </c>
      <c r="AS170" s="5">
        <f t="shared" si="314"/>
        <v>4.5258125673989727E-4</v>
      </c>
      <c r="AT170" s="5">
        <f t="shared" si="315"/>
        <v>2.5638354777436634E-4</v>
      </c>
      <c r="AU170" s="5">
        <f t="shared" si="316"/>
        <v>9.6826109625580977E-5</v>
      </c>
      <c r="AV170" s="5">
        <f t="shared" si="317"/>
        <v>2.7425596103798788E-5</v>
      </c>
      <c r="AW170" s="5">
        <f t="shared" si="318"/>
        <v>1.5686905344987969E-7</v>
      </c>
      <c r="AX170" s="5">
        <f t="shared" si="319"/>
        <v>4.2425850284486552E-4</v>
      </c>
      <c r="AY170" s="5">
        <f t="shared" si="320"/>
        <v>3.4028052273468517E-4</v>
      </c>
      <c r="AZ170" s="5">
        <f t="shared" si="321"/>
        <v>1.3646259694991982E-4</v>
      </c>
      <c r="BA170" s="5">
        <f t="shared" si="322"/>
        <v>3.6483703145195426E-5</v>
      </c>
      <c r="BB170" s="5">
        <f t="shared" si="323"/>
        <v>7.3155243173073998E-6</v>
      </c>
      <c r="BC170" s="5">
        <f t="shared" si="324"/>
        <v>1.1734970175397586E-6</v>
      </c>
      <c r="BD170" s="5">
        <f t="shared" si="325"/>
        <v>5.3398402598911619E-5</v>
      </c>
      <c r="BE170" s="5">
        <f t="shared" si="326"/>
        <v>6.0499508982807701E-5</v>
      </c>
      <c r="BF170" s="5">
        <f t="shared" si="327"/>
        <v>3.4272472667894306E-5</v>
      </c>
      <c r="BG170" s="5">
        <f t="shared" si="328"/>
        <v>1.2943381993456633E-5</v>
      </c>
      <c r="BH170" s="5">
        <f t="shared" si="329"/>
        <v>3.6661595528561821E-6</v>
      </c>
      <c r="BI170" s="5">
        <f t="shared" si="330"/>
        <v>8.3073965514073146E-7</v>
      </c>
      <c r="BJ170" s="8">
        <f t="shared" si="331"/>
        <v>0.43285994949612133</v>
      </c>
      <c r="BK170" s="8">
        <f t="shared" si="332"/>
        <v>0.30899554233714327</v>
      </c>
      <c r="BL170" s="8">
        <f t="shared" si="333"/>
        <v>0.24586655406271213</v>
      </c>
      <c r="BM170" s="8">
        <f t="shared" si="334"/>
        <v>0.30554890833902676</v>
      </c>
      <c r="BN170" s="8">
        <f t="shared" si="335"/>
        <v>0.69425210757408495</v>
      </c>
    </row>
    <row r="171" spans="1:66" x14ac:dyDescent="0.25">
      <c r="A171" t="s">
        <v>145</v>
      </c>
      <c r="B171" t="s">
        <v>432</v>
      </c>
      <c r="C171" t="s">
        <v>388</v>
      </c>
      <c r="D171" s="11">
        <v>44350</v>
      </c>
      <c r="E171">
        <f>VLOOKUP(A171,home!$A$2:$E$405,3,FALSE)</f>
        <v>1.4323432343234299</v>
      </c>
      <c r="F171">
        <f>VLOOKUP(B171,home!$B$2:$E$405,3,FALSE)</f>
        <v>1.29</v>
      </c>
      <c r="G171">
        <f>VLOOKUP(C171,away!$B$2:$E$405,4,FALSE)</f>
        <v>0.84</v>
      </c>
      <c r="H171">
        <f>VLOOKUP(A171,away!$A$2:$E$405,3,FALSE)</f>
        <v>1.2079207919999999</v>
      </c>
      <c r="I171">
        <f>VLOOKUP(C171,away!$B$2:$E$405,3,FALSE)</f>
        <v>1.02</v>
      </c>
      <c r="J171">
        <f>VLOOKUP(B171,home!$B$2:$E$405,4,FALSE)</f>
        <v>1.53</v>
      </c>
      <c r="K171" s="3">
        <f t="shared" si="280"/>
        <v>1.5520871287128688</v>
      </c>
      <c r="L171" s="3">
        <f t="shared" si="281"/>
        <v>1.8850811879952001</v>
      </c>
      <c r="M171" s="5">
        <f t="shared" si="282"/>
        <v>3.2155611037213906E-2</v>
      </c>
      <c r="N171" s="5">
        <f t="shared" si="283"/>
        <v>4.9908310006757176E-2</v>
      </c>
      <c r="O171" s="5">
        <f t="shared" si="284"/>
        <v>6.0615937454742766E-2</v>
      </c>
      <c r="P171" s="5">
        <f t="shared" si="285"/>
        <v>9.4081216318370547E-2</v>
      </c>
      <c r="Q171" s="5">
        <f t="shared" si="286"/>
        <v>3.873102278864974E-2</v>
      </c>
      <c r="R171" s="5">
        <f t="shared" si="287"/>
        <v>5.7132981694314626E-2</v>
      </c>
      <c r="S171" s="5">
        <f t="shared" si="288"/>
        <v>6.8815946723111504E-2</v>
      </c>
      <c r="T171" s="5">
        <f t="shared" si="289"/>
        <v>7.3011122450697033E-2</v>
      </c>
      <c r="U171" s="5">
        <f t="shared" si="290"/>
        <v>8.8675365512733695E-2</v>
      </c>
      <c r="V171" s="5">
        <f t="shared" si="291"/>
        <v>2.2371378020041976E-2</v>
      </c>
      <c r="W171" s="5">
        <f t="shared" si="292"/>
        <v>2.003797398404936E-2</v>
      </c>
      <c r="X171" s="5">
        <f t="shared" si="293"/>
        <v>3.7773207802868684E-2</v>
      </c>
      <c r="Y171" s="5">
        <f t="shared" si="294"/>
        <v>3.5602781719710631E-2</v>
      </c>
      <c r="Z171" s="5">
        <f t="shared" si="295"/>
        <v>3.5900103002008889E-2</v>
      </c>
      <c r="AA171" s="5">
        <f t="shared" si="296"/>
        <v>5.5720087788884216E-2</v>
      </c>
      <c r="AB171" s="5">
        <f t="shared" si="297"/>
        <v>4.3241215533939149E-2</v>
      </c>
      <c r="AC171" s="5">
        <f t="shared" si="298"/>
        <v>4.09090044270927E-3</v>
      </c>
      <c r="AD171" s="5">
        <f t="shared" si="299"/>
        <v>7.7751703765315807E-3</v>
      </c>
      <c r="AE171" s="5">
        <f t="shared" si="300"/>
        <v>1.465682741025724E-2</v>
      </c>
      <c r="AF171" s="5">
        <f t="shared" si="301"/>
        <v>1.3814654813384166E-2</v>
      </c>
      <c r="AG171" s="5">
        <f t="shared" si="302"/>
        <v>8.6805819691192793E-3</v>
      </c>
      <c r="AH171" s="5">
        <f t="shared" si="303"/>
        <v>1.6918652204044236E-2</v>
      </c>
      <c r="AI171" s="5">
        <f t="shared" si="304"/>
        <v>2.6259222321066669E-2</v>
      </c>
      <c r="AJ171" s="5">
        <f t="shared" si="305"/>
        <v>2.037830048726862E-2</v>
      </c>
      <c r="AK171" s="5">
        <f t="shared" si="306"/>
        <v>1.0542965963777606E-2</v>
      </c>
      <c r="AL171" s="5">
        <f t="shared" si="307"/>
        <v>4.7876793762933345E-4</v>
      </c>
      <c r="AM171" s="5">
        <f t="shared" si="308"/>
        <v>2.4135483729928494E-3</v>
      </c>
      <c r="AN171" s="5">
        <f t="shared" si="309"/>
        <v>4.5497346342452429E-3</v>
      </c>
      <c r="AO171" s="5">
        <f t="shared" si="310"/>
        <v>4.2883095846929656E-3</v>
      </c>
      <c r="AP171" s="5">
        <f t="shared" si="311"/>
        <v>2.6946039088014064E-3</v>
      </c>
      <c r="AQ171" s="5">
        <f t="shared" si="312"/>
        <v>1.2698867843949659E-3</v>
      </c>
      <c r="AR171" s="5">
        <f t="shared" si="313"/>
        <v>6.3786065992154639E-3</v>
      </c>
      <c r="AS171" s="5">
        <f t="shared" si="314"/>
        <v>9.9001532017652868E-3</v>
      </c>
      <c r="AT171" s="5">
        <f t="shared" si="315"/>
        <v>7.6829501783727003E-3</v>
      </c>
      <c r="AU171" s="5">
        <f t="shared" si="316"/>
        <v>3.9748693607981698E-3</v>
      </c>
      <c r="AV171" s="5">
        <f t="shared" si="317"/>
        <v>1.5423358933024964E-3</v>
      </c>
      <c r="AW171" s="5">
        <f t="shared" si="318"/>
        <v>3.8910670515358038E-5</v>
      </c>
      <c r="AX171" s="5">
        <f t="shared" si="319"/>
        <v>6.2433956070801486E-4</v>
      </c>
      <c r="AY171" s="5">
        <f t="shared" si="320"/>
        <v>1.1769307608118661E-3</v>
      </c>
      <c r="AZ171" s="5">
        <f t="shared" si="321"/>
        <v>1.1093050183896638E-3</v>
      </c>
      <c r="BA171" s="5">
        <f t="shared" si="322"/>
        <v>6.970433406383417E-4</v>
      </c>
      <c r="BB171" s="5">
        <f t="shared" si="323"/>
        <v>3.2849582216366689E-4</v>
      </c>
      <c r="BC171" s="5">
        <f t="shared" si="324"/>
        <v>1.2384825893914906E-4</v>
      </c>
      <c r="BD171" s="5">
        <f t="shared" si="325"/>
        <v>2.0040318843005181E-3</v>
      </c>
      <c r="BE171" s="5">
        <f t="shared" si="326"/>
        <v>3.1104320931530311E-3</v>
      </c>
      <c r="BF171" s="5">
        <f t="shared" si="327"/>
        <v>2.4138308082591237E-3</v>
      </c>
      <c r="BG171" s="5">
        <f t="shared" si="328"/>
        <v>1.2488252427965225E-3</v>
      </c>
      <c r="BH171" s="5">
        <f t="shared" si="329"/>
        <v>4.8457139633905125E-4</v>
      </c>
      <c r="BI171" s="5">
        <f t="shared" si="330"/>
        <v>1.504194054400526E-4</v>
      </c>
      <c r="BJ171" s="8">
        <f t="shared" si="331"/>
        <v>0.31926769936880306</v>
      </c>
      <c r="BK171" s="8">
        <f t="shared" si="332"/>
        <v>0.22317075123988839</v>
      </c>
      <c r="BL171" s="8">
        <f t="shared" si="333"/>
        <v>0.41837575502451407</v>
      </c>
      <c r="BM171" s="8">
        <f t="shared" si="334"/>
        <v>0.66295120924486928</v>
      </c>
      <c r="BN171" s="8">
        <f t="shared" si="335"/>
        <v>0.33262507930004875</v>
      </c>
    </row>
    <row r="172" spans="1:66" x14ac:dyDescent="0.25">
      <c r="A172" t="s">
        <v>145</v>
      </c>
      <c r="B172" t="s">
        <v>433</v>
      </c>
      <c r="C172" t="s">
        <v>423</v>
      </c>
      <c r="D172" s="11">
        <v>44350</v>
      </c>
      <c r="E172">
        <f>VLOOKUP(A172,home!$A$2:$E$405,3,FALSE)</f>
        <v>1.4323432343234299</v>
      </c>
      <c r="F172">
        <f>VLOOKUP(B172,home!$B$2:$E$405,3,FALSE)</f>
        <v>0.74</v>
      </c>
      <c r="G172">
        <f>VLOOKUP(C172,away!$B$2:$E$405,4,FALSE)</f>
        <v>0.7</v>
      </c>
      <c r="H172">
        <f>VLOOKUP(A172,away!$A$2:$E$405,3,FALSE)</f>
        <v>1.2079207919999999</v>
      </c>
      <c r="I172">
        <f>VLOOKUP(C172,away!$B$2:$E$405,3,FALSE)</f>
        <v>1.1499999999999999</v>
      </c>
      <c r="J172">
        <f>VLOOKUP(B172,home!$B$2:$E$405,4,FALSE)</f>
        <v>1.43</v>
      </c>
      <c r="K172" s="3">
        <f t="shared" si="280"/>
        <v>0.74195379537953665</v>
      </c>
      <c r="L172" s="3">
        <f t="shared" si="281"/>
        <v>1.9864257424439997</v>
      </c>
      <c r="M172" s="5">
        <f t="shared" si="282"/>
        <v>6.5325060736072707E-2</v>
      </c>
      <c r="N172" s="5">
        <f t="shared" si="283"/>
        <v>4.8468176746527897E-2</v>
      </c>
      <c r="O172" s="5">
        <f t="shared" si="284"/>
        <v>0.12976338227285258</v>
      </c>
      <c r="P172" s="5">
        <f t="shared" si="285"/>
        <v>9.6278433978628661E-2</v>
      </c>
      <c r="Q172" s="5">
        <f t="shared" si="286"/>
        <v>1.7980573846106285E-2</v>
      </c>
      <c r="R172" s="5">
        <f t="shared" si="287"/>
        <v>0.12888266148669789</v>
      </c>
      <c r="S172" s="5">
        <f t="shared" si="288"/>
        <v>3.5474658365906776E-2</v>
      </c>
      <c r="T172" s="5">
        <f t="shared" si="289"/>
        <v>3.5717074751820836E-2</v>
      </c>
      <c r="U172" s="5">
        <f t="shared" si="290"/>
        <v>9.5624979848671535E-2</v>
      </c>
      <c r="V172" s="5">
        <f t="shared" si="291"/>
        <v>5.8093147559326302E-3</v>
      </c>
      <c r="W172" s="5">
        <f t="shared" si="292"/>
        <v>4.4469183360735303E-3</v>
      </c>
      <c r="X172" s="5">
        <f t="shared" si="293"/>
        <v>8.8334730573226966E-3</v>
      </c>
      <c r="Y172" s="5">
        <f t="shared" si="294"/>
        <v>8.7735191381256537E-3</v>
      </c>
      <c r="Z172" s="5">
        <f t="shared" si="295"/>
        <v>8.5338612177290829E-2</v>
      </c>
      <c r="AA172" s="5">
        <f t="shared" si="296"/>
        <v>6.3317307197363282E-2</v>
      </c>
      <c r="AB172" s="5">
        <f t="shared" si="297"/>
        <v>2.3489258194147867E-2</v>
      </c>
      <c r="AC172" s="5">
        <f t="shared" si="298"/>
        <v>5.3512361956488722E-4</v>
      </c>
      <c r="AD172" s="5">
        <f t="shared" si="299"/>
        <v>8.2485198429815235E-4</v>
      </c>
      <c r="AE172" s="5">
        <f t="shared" si="300"/>
        <v>1.6385072153158632E-3</v>
      </c>
      <c r="AF172" s="5">
        <f t="shared" si="301"/>
        <v>1.6273864558418324E-3</v>
      </c>
      <c r="AG172" s="5">
        <f t="shared" si="302"/>
        <v>1.0775607829296404E-3</v>
      </c>
      <c r="AH172" s="5">
        <f t="shared" si="303"/>
        <v>4.2379704013353892E-2</v>
      </c>
      <c r="AI172" s="5">
        <f t="shared" si="304"/>
        <v>3.1443782239769298E-2</v>
      </c>
      <c r="AJ172" s="5">
        <f t="shared" si="305"/>
        <v>1.1664916786942248E-2</v>
      </c>
      <c r="AK172" s="5">
        <f t="shared" si="306"/>
        <v>2.8849430942860903E-3</v>
      </c>
      <c r="AL172" s="5">
        <f t="shared" si="307"/>
        <v>3.1547380742492203E-5</v>
      </c>
      <c r="AM172" s="5">
        <f t="shared" si="308"/>
        <v>1.2240041207527128E-4</v>
      </c>
      <c r="AN172" s="5">
        <f t="shared" si="309"/>
        <v>2.4313932943207222E-4</v>
      </c>
      <c r="AO172" s="5">
        <f t="shared" si="310"/>
        <v>2.4148911149222019E-4</v>
      </c>
      <c r="AP172" s="5">
        <f t="shared" si="311"/>
        <v>1.5990006252935841E-4</v>
      </c>
      <c r="AQ172" s="5">
        <f t="shared" si="312"/>
        <v>7.9407400106680718E-5</v>
      </c>
      <c r="AR172" s="5">
        <f t="shared" si="313"/>
        <v>1.6836827001856694E-2</v>
      </c>
      <c r="AS172" s="5">
        <f t="shared" si="314"/>
        <v>1.2492147696176239E-2</v>
      </c>
      <c r="AT172" s="5">
        <f t="shared" si="315"/>
        <v>4.6342981978098469E-3</v>
      </c>
      <c r="AU172" s="5">
        <f t="shared" si="316"/>
        <v>1.1461450455951875E-3</v>
      </c>
      <c r="AV172" s="5">
        <f t="shared" si="317"/>
        <v>2.1259666665870034E-4</v>
      </c>
      <c r="AW172" s="5">
        <f t="shared" si="318"/>
        <v>1.2915463664797157E-6</v>
      </c>
      <c r="AX172" s="5">
        <f t="shared" si="319"/>
        <v>1.5135908382544459E-5</v>
      </c>
      <c r="AY172" s="5">
        <f t="shared" si="320"/>
        <v>3.0066358046360226E-5</v>
      </c>
      <c r="AZ172" s="5">
        <f t="shared" si="321"/>
        <v>2.9862293802414126E-5</v>
      </c>
      <c r="BA172" s="5">
        <f t="shared" si="322"/>
        <v>1.9773076379180441E-5</v>
      </c>
      <c r="BB172" s="5">
        <f t="shared" si="323"/>
        <v>9.819436981728858E-6</v>
      </c>
      <c r="BC172" s="5">
        <f t="shared" si="324"/>
        <v>3.9011164793625631E-6</v>
      </c>
      <c r="BD172" s="5">
        <f t="shared" si="325"/>
        <v>5.574184429594055E-3</v>
      </c>
      <c r="BE172" s="5">
        <f t="shared" si="326"/>
        <v>4.1357872936828265E-3</v>
      </c>
      <c r="BF172" s="5">
        <f t="shared" si="327"/>
        <v>1.5342815397152176E-3</v>
      </c>
      <c r="BG172" s="5">
        <f t="shared" si="328"/>
        <v>3.7945533719082166E-4</v>
      </c>
      <c r="BH172" s="5">
        <f t="shared" si="329"/>
        <v>7.0384581901437987E-5</v>
      </c>
      <c r="BI172" s="5">
        <f t="shared" si="330"/>
        <v>1.0444421535594757E-5</v>
      </c>
      <c r="BJ172" s="8">
        <f t="shared" si="331"/>
        <v>0.13034293682006953</v>
      </c>
      <c r="BK172" s="8">
        <f t="shared" si="332"/>
        <v>0.20348420519489452</v>
      </c>
      <c r="BL172" s="8">
        <f t="shared" si="333"/>
        <v>0.5764774873458014</v>
      </c>
      <c r="BM172" s="8">
        <f t="shared" si="334"/>
        <v>0.5089161776594906</v>
      </c>
      <c r="BN172" s="8">
        <f t="shared" si="335"/>
        <v>0.48669828906688606</v>
      </c>
    </row>
    <row r="173" spans="1:66" x14ac:dyDescent="0.25">
      <c r="A173" t="s">
        <v>145</v>
      </c>
      <c r="B173" t="s">
        <v>425</v>
      </c>
      <c r="C173" t="s">
        <v>148</v>
      </c>
      <c r="D173" s="11">
        <v>44350</v>
      </c>
      <c r="E173">
        <f>VLOOKUP(A173,home!$A$2:$E$405,3,FALSE)</f>
        <v>1.4323432343234299</v>
      </c>
      <c r="F173">
        <f>VLOOKUP(B173,home!$B$2:$E$405,3,FALSE)</f>
        <v>1.5</v>
      </c>
      <c r="G173">
        <f>VLOOKUP(C173,away!$B$2:$E$405,4,FALSE)</f>
        <v>0.93</v>
      </c>
      <c r="H173">
        <f>VLOOKUP(A173,away!$A$2:$E$405,3,FALSE)</f>
        <v>1.2079207919999999</v>
      </c>
      <c r="I173">
        <f>VLOOKUP(C173,away!$B$2:$E$405,3,FALSE)</f>
        <v>0.84</v>
      </c>
      <c r="J173">
        <f>VLOOKUP(B173,home!$B$2:$E$405,4,FALSE)</f>
        <v>0.65</v>
      </c>
      <c r="K173" s="3">
        <f t="shared" si="280"/>
        <v>1.998118811881185</v>
      </c>
      <c r="L173" s="3">
        <f t="shared" si="281"/>
        <v>0.65952475243199993</v>
      </c>
      <c r="M173" s="5">
        <f t="shared" si="282"/>
        <v>7.0113244587099846E-2</v>
      </c>
      <c r="N173" s="5">
        <f t="shared" si="283"/>
        <v>0.14009459297151083</v>
      </c>
      <c r="O173" s="5">
        <f t="shared" si="284"/>
        <v>4.6241420278511282E-2</v>
      </c>
      <c r="P173" s="5">
        <f t="shared" si="285"/>
        <v>9.2395851746597479E-2</v>
      </c>
      <c r="Q173" s="5">
        <f t="shared" si="286"/>
        <v>0.13996282082960679</v>
      </c>
      <c r="R173" s="5">
        <f t="shared" si="287"/>
        <v>1.5248680630644607E-2</v>
      </c>
      <c r="S173" s="5">
        <f t="shared" si="288"/>
        <v>3.0440016969168864E-2</v>
      </c>
      <c r="T173" s="5">
        <f t="shared" si="289"/>
        <v>9.2308944757330771E-2</v>
      </c>
      <c r="U173" s="5">
        <f t="shared" si="290"/>
        <v>3.0468675624459231E-2</v>
      </c>
      <c r="V173" s="5">
        <f t="shared" si="291"/>
        <v>4.4571247425193115E-3</v>
      </c>
      <c r="W173" s="5">
        <f t="shared" si="292"/>
        <v>9.322078175453101E-2</v>
      </c>
      <c r="X173" s="5">
        <f t="shared" si="293"/>
        <v>6.1481413008174557E-2</v>
      </c>
      <c r="Y173" s="5">
        <f t="shared" si="294"/>
        <v>2.0274256846692928E-2</v>
      </c>
      <c r="Z173" s="5">
        <f t="shared" si="295"/>
        <v>3.352294105946839E-3</v>
      </c>
      <c r="AA173" s="5">
        <f t="shared" si="296"/>
        <v>6.6982819160507955E-3</v>
      </c>
      <c r="AB173" s="5">
        <f t="shared" si="297"/>
        <v>6.6919815518723244E-3</v>
      </c>
      <c r="AC173" s="5">
        <f t="shared" si="298"/>
        <v>3.6710239212927237E-4</v>
      </c>
      <c r="AD173" s="5">
        <f t="shared" si="299"/>
        <v>4.6566549420499682E-2</v>
      </c>
      <c r="AE173" s="5">
        <f t="shared" si="300"/>
        <v>3.0711791978167542E-2</v>
      </c>
      <c r="AF173" s="5">
        <f t="shared" si="301"/>
        <v>1.0127593500572013E-2</v>
      </c>
      <c r="AG173" s="5">
        <f t="shared" si="302"/>
        <v>2.2264661987322298E-3</v>
      </c>
      <c r="AH173" s="5">
        <f t="shared" si="303"/>
        <v>5.527302350759603E-4</v>
      </c>
      <c r="AI173" s="5">
        <f t="shared" si="304"/>
        <v>1.1044206806007856E-3</v>
      </c>
      <c r="AJ173" s="5">
        <f t="shared" si="305"/>
        <v>1.103381869069526E-3</v>
      </c>
      <c r="AK173" s="5">
        <f t="shared" si="306"/>
        <v>7.3489602309214752E-4</v>
      </c>
      <c r="AL173" s="5">
        <f t="shared" si="307"/>
        <v>1.9350830730340091E-5</v>
      </c>
      <c r="AM173" s="5">
        <f t="shared" si="308"/>
        <v>1.8609099680299064E-2</v>
      </c>
      <c r="AN173" s="5">
        <f t="shared" si="309"/>
        <v>1.2273161859631648E-2</v>
      </c>
      <c r="AO173" s="5">
        <f t="shared" si="310"/>
        <v>4.0472270185157129E-3</v>
      </c>
      <c r="AP173" s="5">
        <f t="shared" si="311"/>
        <v>8.8974879914089234E-4</v>
      </c>
      <c r="AQ173" s="5">
        <f t="shared" si="312"/>
        <v>1.4670283912001655E-4</v>
      </c>
      <c r="AR173" s="5">
        <f t="shared" si="313"/>
        <v>7.2907854290030791E-5</v>
      </c>
      <c r="AS173" s="5">
        <f t="shared" si="314"/>
        <v>1.4567855519080283E-4</v>
      </c>
      <c r="AT173" s="5">
        <f t="shared" si="315"/>
        <v>1.4554153080720736E-4</v>
      </c>
      <c r="AU173" s="5">
        <f t="shared" si="316"/>
        <v>9.6936423538622002E-5</v>
      </c>
      <c r="AV173" s="5">
        <f t="shared" si="317"/>
        <v>4.8422622857250678E-5</v>
      </c>
      <c r="AW173" s="5">
        <f t="shared" si="318"/>
        <v>7.0835264746943956E-7</v>
      </c>
      <c r="AX173" s="5">
        <f t="shared" si="319"/>
        <v>6.1971986905629429E-3</v>
      </c>
      <c r="AY173" s="5">
        <f t="shared" si="320"/>
        <v>4.0872059321654386E-3</v>
      </c>
      <c r="AZ173" s="5">
        <f t="shared" si="321"/>
        <v>1.347806740275006E-3</v>
      </c>
      <c r="BA173" s="5">
        <f t="shared" si="322"/>
        <v>2.9630396890201812E-4</v>
      </c>
      <c r="BB173" s="5">
        <f t="shared" si="323"/>
        <v>4.8854950433680614E-5</v>
      </c>
      <c r="BC173" s="5">
        <f t="shared" si="324"/>
        <v>6.4442098179701691E-6</v>
      </c>
      <c r="BD173" s="5">
        <f t="shared" si="325"/>
        <v>8.0140890918301435E-6</v>
      </c>
      <c r="BE173" s="5">
        <f t="shared" si="326"/>
        <v>1.6013102174477606E-5</v>
      </c>
      <c r="BF173" s="5">
        <f t="shared" si="327"/>
        <v>1.5998040345699615E-5</v>
      </c>
      <c r="BG173" s="5">
        <f t="shared" si="328"/>
        <v>1.0655328455992191E-5</v>
      </c>
      <c r="BH173" s="5">
        <f t="shared" si="329"/>
        <v>5.3226530586727234E-6</v>
      </c>
      <c r="BI173" s="5">
        <f t="shared" si="330"/>
        <v>2.1270586411301798E-6</v>
      </c>
      <c r="BJ173" s="8">
        <f t="shared" si="331"/>
        <v>0.68492496595468277</v>
      </c>
      <c r="BK173" s="8">
        <f t="shared" si="332"/>
        <v>0.20187989720041055</v>
      </c>
      <c r="BL173" s="8">
        <f t="shared" si="333"/>
        <v>0.10941208606782836</v>
      </c>
      <c r="BM173" s="8">
        <f t="shared" si="334"/>
        <v>0.49142613470537988</v>
      </c>
      <c r="BN173" s="8">
        <f t="shared" si="335"/>
        <v>0.50405661104397081</v>
      </c>
    </row>
    <row r="174" spans="1:66" x14ac:dyDescent="0.25">
      <c r="A174" t="s">
        <v>175</v>
      </c>
      <c r="B174" t="s">
        <v>278</v>
      </c>
      <c r="C174" t="s">
        <v>178</v>
      </c>
      <c r="D174" s="11">
        <v>44350</v>
      </c>
      <c r="E174">
        <f>VLOOKUP(A174,home!$A$2:$E$405,3,FALSE)</f>
        <v>1.2032967032966999</v>
      </c>
      <c r="F174">
        <f>VLOOKUP(B174,home!$B$2:$E$405,3,FALSE)</f>
        <v>0.77</v>
      </c>
      <c r="G174">
        <f>VLOOKUP(C174,away!$B$2:$E$405,4,FALSE)</f>
        <v>1.53</v>
      </c>
      <c r="H174">
        <f>VLOOKUP(A174,away!$A$2:$E$405,3,FALSE)</f>
        <v>1.0549450549999999</v>
      </c>
      <c r="I174">
        <f>VLOOKUP(C174,away!$B$2:$E$405,3,FALSE)</f>
        <v>0.7</v>
      </c>
      <c r="J174">
        <f>VLOOKUP(B174,home!$B$2:$E$405,4,FALSE)</f>
        <v>1.75</v>
      </c>
      <c r="K174" s="3">
        <f t="shared" si="280"/>
        <v>1.4176038461538423</v>
      </c>
      <c r="L174" s="3">
        <f t="shared" si="281"/>
        <v>1.2923076923749997</v>
      </c>
      <c r="M174" s="5">
        <f t="shared" si="282"/>
        <v>6.6542692919172322E-2</v>
      </c>
      <c r="N174" s="5">
        <f t="shared" si="283"/>
        <v>9.4331177415652723E-2</v>
      </c>
      <c r="O174" s="5">
        <f t="shared" si="284"/>
        <v>8.5993633930793817E-2</v>
      </c>
      <c r="P174" s="5">
        <f t="shared" si="285"/>
        <v>0.12190490620503885</v>
      </c>
      <c r="Q174" s="5">
        <f t="shared" si="286"/>
        <v>6.6862119958324889E-2</v>
      </c>
      <c r="R174" s="5">
        <f t="shared" si="287"/>
        <v>5.5565117312022329E-2</v>
      </c>
      <c r="S174" s="5">
        <f t="shared" si="288"/>
        <v>5.5831848340246626E-2</v>
      </c>
      <c r="T174" s="5">
        <f t="shared" si="289"/>
        <v>8.640643195064325E-2</v>
      </c>
      <c r="U174" s="5">
        <f t="shared" si="290"/>
        <v>7.876932401351229E-2</v>
      </c>
      <c r="V174" s="5">
        <f t="shared" si="291"/>
        <v>1.1364761038849995E-2</v>
      </c>
      <c r="W174" s="5">
        <f t="shared" si="292"/>
        <v>3.1594666138306991E-2</v>
      </c>
      <c r="X174" s="5">
        <f t="shared" si="293"/>
        <v>4.0830030088554056E-2</v>
      </c>
      <c r="Y174" s="5">
        <f t="shared" si="294"/>
        <v>2.638248098167055E-2</v>
      </c>
      <c r="Z174" s="5">
        <f t="shared" si="295"/>
        <v>2.3935742843348574E-2</v>
      </c>
      <c r="AA174" s="5">
        <f t="shared" si="296"/>
        <v>3.3931401115280237E-2</v>
      </c>
      <c r="AB174" s="5">
        <f t="shared" si="297"/>
        <v>2.4050642363205026E-2</v>
      </c>
      <c r="AC174" s="5">
        <f t="shared" si="298"/>
        <v>1.3012511852414457E-3</v>
      </c>
      <c r="AD174" s="5">
        <f t="shared" si="299"/>
        <v>1.1197180058902634E-2</v>
      </c>
      <c r="AE174" s="5">
        <f t="shared" si="300"/>
        <v>1.4470201923027826E-2</v>
      </c>
      <c r="AF174" s="5">
        <f t="shared" si="301"/>
        <v>9.3499766276741881E-3</v>
      </c>
      <c r="AG174" s="5">
        <f t="shared" si="302"/>
        <v>4.0276822398232709E-3</v>
      </c>
      <c r="AH174" s="5">
        <f t="shared" si="303"/>
        <v>7.7330861497923037E-3</v>
      </c>
      <c r="AI174" s="5">
        <f t="shared" si="304"/>
        <v>1.0962452668584576E-2</v>
      </c>
      <c r="AJ174" s="5">
        <f t="shared" si="305"/>
        <v>7.7702075331324751E-3</v>
      </c>
      <c r="AK174" s="5">
        <f t="shared" si="306"/>
        <v>3.6716920281273865E-3</v>
      </c>
      <c r="AL174" s="5">
        <f t="shared" si="307"/>
        <v>9.5354664337817663E-5</v>
      </c>
      <c r="AM174" s="5">
        <f t="shared" si="308"/>
        <v>3.1746331035154961E-3</v>
      </c>
      <c r="AN174" s="5">
        <f t="shared" si="309"/>
        <v>4.1026027801413945E-3</v>
      </c>
      <c r="AO174" s="5">
        <f t="shared" si="310"/>
        <v>2.6509125657678922E-3</v>
      </c>
      <c r="AP174" s="5">
        <f t="shared" si="311"/>
        <v>1.1419315668517982E-3</v>
      </c>
      <c r="AQ174" s="5">
        <f t="shared" si="312"/>
        <v>3.6893173700210384E-4</v>
      </c>
      <c r="AR174" s="5">
        <f t="shared" si="313"/>
        <v>1.9987053434350295E-3</v>
      </c>
      <c r="AS174" s="5">
        <f t="shared" si="314"/>
        <v>2.8333723821817335E-3</v>
      </c>
      <c r="AT174" s="5">
        <f t="shared" si="315"/>
        <v>2.0082997932834505E-3</v>
      </c>
      <c r="AU174" s="5">
        <f t="shared" si="316"/>
        <v>9.4899117039619547E-4</v>
      </c>
      <c r="AV174" s="5">
        <f t="shared" si="317"/>
        <v>3.3632338327992063E-4</v>
      </c>
      <c r="AW174" s="5">
        <f t="shared" si="318"/>
        <v>4.8524408843450084E-6</v>
      </c>
      <c r="AX174" s="5">
        <f t="shared" si="319"/>
        <v>7.5006201627847999E-4</v>
      </c>
      <c r="AY174" s="5">
        <f t="shared" si="320"/>
        <v>9.6931091339498197E-4</v>
      </c>
      <c r="AZ174" s="5">
        <f t="shared" si="321"/>
        <v>6.2632397484168624E-4</v>
      </c>
      <c r="BA174" s="5">
        <f t="shared" si="322"/>
        <v>2.6980109686893232E-4</v>
      </c>
      <c r="BB174" s="5">
        <f t="shared" si="323"/>
        <v>8.7166508223733441E-5</v>
      </c>
      <c r="BC174" s="5">
        <f t="shared" si="324"/>
        <v>2.2529189818999841E-5</v>
      </c>
      <c r="BD174" s="5">
        <f t="shared" si="325"/>
        <v>4.3049038168535108E-4</v>
      </c>
      <c r="BE174" s="5">
        <f t="shared" si="326"/>
        <v>6.1026482080938922E-4</v>
      </c>
      <c r="BF174" s="5">
        <f t="shared" si="327"/>
        <v>4.3255687857588783E-4</v>
      </c>
      <c r="BG174" s="5">
        <f t="shared" si="328"/>
        <v>2.0439809824982644E-4</v>
      </c>
      <c r="BH174" s="5">
        <f t="shared" si="329"/>
        <v>7.2438882556371192E-5</v>
      </c>
      <c r="BI174" s="5">
        <f t="shared" si="330"/>
        <v>2.0537927704599657E-5</v>
      </c>
      <c r="BJ174" s="8">
        <f t="shared" si="331"/>
        <v>0.39961615283528579</v>
      </c>
      <c r="BK174" s="8">
        <f t="shared" si="332"/>
        <v>0.25801012526628198</v>
      </c>
      <c r="BL174" s="8">
        <f t="shared" si="333"/>
        <v>0.31834393617660828</v>
      </c>
      <c r="BM174" s="8">
        <f t="shared" si="334"/>
        <v>0.50774185090800905</v>
      </c>
      <c r="BN174" s="8">
        <f t="shared" si="335"/>
        <v>0.49119964774100494</v>
      </c>
    </row>
    <row r="175" spans="1:66" x14ac:dyDescent="0.25">
      <c r="A175" t="s">
        <v>175</v>
      </c>
      <c r="B175" t="s">
        <v>285</v>
      </c>
      <c r="C175" t="s">
        <v>176</v>
      </c>
      <c r="D175" s="11">
        <v>44350</v>
      </c>
      <c r="E175">
        <f>VLOOKUP(A175,home!$A$2:$E$405,3,FALSE)</f>
        <v>1.2032967032966999</v>
      </c>
      <c r="F175">
        <f>VLOOKUP(B175,home!$B$2:$E$405,3,FALSE)</f>
        <v>1.02</v>
      </c>
      <c r="G175">
        <f>VLOOKUP(C175,away!$B$2:$E$405,4,FALSE)</f>
        <v>0.96</v>
      </c>
      <c r="H175">
        <f>VLOOKUP(A175,away!$A$2:$E$405,3,FALSE)</f>
        <v>1.0549450549999999</v>
      </c>
      <c r="I175">
        <f>VLOOKUP(C175,away!$B$2:$E$405,3,FALSE)</f>
        <v>0.89</v>
      </c>
      <c r="J175">
        <f>VLOOKUP(B175,home!$B$2:$E$405,4,FALSE)</f>
        <v>1.24</v>
      </c>
      <c r="K175" s="3">
        <f t="shared" si="280"/>
        <v>1.1782681318681285</v>
      </c>
      <c r="L175" s="3">
        <f t="shared" si="281"/>
        <v>1.164237362698</v>
      </c>
      <c r="M175" s="5">
        <f t="shared" si="282"/>
        <v>9.608659195250574E-2</v>
      </c>
      <c r="N175" s="5">
        <f t="shared" si="283"/>
        <v>0.11321576919745409</v>
      </c>
      <c r="O175" s="5">
        <f t="shared" si="284"/>
        <v>0.11186760040542416</v>
      </c>
      <c r="P175" s="5">
        <f t="shared" si="285"/>
        <v>0.13181002854626944</v>
      </c>
      <c r="Q175" s="5">
        <f t="shared" si="286"/>
        <v>6.669926643514873E-2</v>
      </c>
      <c r="R175" s="5">
        <f t="shared" si="287"/>
        <v>6.5120220033682397E-2</v>
      </c>
      <c r="S175" s="5">
        <f t="shared" si="288"/>
        <v>4.5203714879272744E-2</v>
      </c>
      <c r="T175" s="5">
        <f t="shared" si="289"/>
        <v>7.7653778048348804E-2</v>
      </c>
      <c r="U175" s="5">
        <f t="shared" si="290"/>
        <v>7.6729080005928443E-2</v>
      </c>
      <c r="V175" s="5">
        <f t="shared" si="291"/>
        <v>6.8899692194995064E-3</v>
      </c>
      <c r="W175" s="5">
        <f t="shared" si="292"/>
        <v>2.6196540019839086E-2</v>
      </c>
      <c r="X175" s="5">
        <f t="shared" si="293"/>
        <v>3.0498990664510072E-2</v>
      </c>
      <c r="Y175" s="5">
        <f t="shared" si="294"/>
        <v>1.7754032228100073E-2</v>
      </c>
      <c r="Z175" s="5">
        <f t="shared" si="295"/>
        <v>2.5271797743442612E-2</v>
      </c>
      <c r="AA175" s="5">
        <f t="shared" si="296"/>
        <v>2.9776953916115314E-2</v>
      </c>
      <c r="AB175" s="5">
        <f t="shared" si="297"/>
        <v>1.7542617931732278E-2</v>
      </c>
      <c r="AC175" s="5">
        <f t="shared" si="298"/>
        <v>5.9072175228285396E-4</v>
      </c>
      <c r="AD175" s="5">
        <f t="shared" si="299"/>
        <v>7.7166370676461189E-3</v>
      </c>
      <c r="AE175" s="5">
        <f t="shared" si="300"/>
        <v>8.9839971885339459E-3</v>
      </c>
      <c r="AF175" s="5">
        <f t="shared" si="301"/>
        <v>5.2297525966325063E-3</v>
      </c>
      <c r="AG175" s="5">
        <f t="shared" si="302"/>
        <v>2.0295577902221485E-3</v>
      </c>
      <c r="AH175" s="5">
        <f t="shared" si="303"/>
        <v>7.3555927888657273E-3</v>
      </c>
      <c r="AI175" s="5">
        <f t="shared" si="304"/>
        <v>8.6668605741194987E-3</v>
      </c>
      <c r="AJ175" s="5">
        <f t="shared" si="305"/>
        <v>5.1059428089146597E-3</v>
      </c>
      <c r="AK175" s="5">
        <f t="shared" si="306"/>
        <v>2.0053898982951264E-3</v>
      </c>
      <c r="AL175" s="5">
        <f t="shared" si="307"/>
        <v>3.2413700787636142E-5</v>
      </c>
      <c r="AM175" s="5">
        <f t="shared" si="308"/>
        <v>1.8184535083999472E-3</v>
      </c>
      <c r="AN175" s="5">
        <f t="shared" si="309"/>
        <v>2.1171115168084802E-3</v>
      </c>
      <c r="AO175" s="5">
        <f t="shared" si="310"/>
        <v>1.2324101644333341E-3</v>
      </c>
      <c r="AP175" s="5">
        <f t="shared" si="311"/>
        <v>4.7827265320069104E-4</v>
      </c>
      <c r="AQ175" s="5">
        <f t="shared" si="312"/>
        <v>1.3920572310323698E-4</v>
      </c>
      <c r="AR175" s="5">
        <f t="shared" si="313"/>
        <v>1.7127311899178927E-3</v>
      </c>
      <c r="AS175" s="5">
        <f t="shared" si="314"/>
        <v>2.0180565795368324E-3</v>
      </c>
      <c r="AT175" s="5">
        <f t="shared" si="315"/>
        <v>1.1889058779875246E-3</v>
      </c>
      <c r="AU175" s="5">
        <f t="shared" si="316"/>
        <v>4.6694996927446584E-4</v>
      </c>
      <c r="AV175" s="5">
        <f t="shared" si="317"/>
        <v>1.3754806699322627E-4</v>
      </c>
      <c r="AW175" s="5">
        <f t="shared" si="318"/>
        <v>1.2351274741098949E-6</v>
      </c>
      <c r="AX175" s="5">
        <f t="shared" si="319"/>
        <v>3.571043030385751E-4</v>
      </c>
      <c r="AY175" s="5">
        <f t="shared" si="320"/>
        <v>4.157541719777381E-4</v>
      </c>
      <c r="AZ175" s="5">
        <f t="shared" si="321"/>
        <v>2.4201827035702636E-4</v>
      </c>
      <c r="BA175" s="5">
        <f t="shared" si="322"/>
        <v>9.392223760173195E-5</v>
      </c>
      <c r="BB175" s="5">
        <f t="shared" si="323"/>
        <v>2.7336944551033844E-5</v>
      </c>
      <c r="BC175" s="5">
        <f t="shared" si="324"/>
        <v>6.3653384456634228E-6</v>
      </c>
      <c r="BD175" s="5">
        <f t="shared" si="325"/>
        <v>3.3233760726010243E-4</v>
      </c>
      <c r="BE175" s="5">
        <f t="shared" si="326"/>
        <v>3.9158281165588472E-4</v>
      </c>
      <c r="BF175" s="5">
        <f t="shared" si="327"/>
        <v>2.306947739807243E-4</v>
      </c>
      <c r="BG175" s="5">
        <f t="shared" si="328"/>
        <v>9.0606766790002702E-5</v>
      </c>
      <c r="BH175" s="5">
        <f t="shared" si="329"/>
        <v>2.6689766460066928E-5</v>
      </c>
      <c r="BI175" s="5">
        <f t="shared" si="330"/>
        <v>6.2895402533799314E-6</v>
      </c>
      <c r="BJ175" s="8">
        <f t="shared" si="331"/>
        <v>0.36290627606835302</v>
      </c>
      <c r="BK175" s="8">
        <f t="shared" si="332"/>
        <v>0.2810291942225957</v>
      </c>
      <c r="BL175" s="8">
        <f t="shared" si="333"/>
        <v>0.33077265131318778</v>
      </c>
      <c r="BM175" s="8">
        <f t="shared" si="334"/>
        <v>0.41476592373259091</v>
      </c>
      <c r="BN175" s="8">
        <f t="shared" si="335"/>
        <v>0.58479947657048448</v>
      </c>
    </row>
    <row r="176" spans="1:66" x14ac:dyDescent="0.25">
      <c r="A176" t="s">
        <v>175</v>
      </c>
      <c r="B176" t="s">
        <v>277</v>
      </c>
      <c r="C176" t="s">
        <v>283</v>
      </c>
      <c r="D176" s="11">
        <v>44350</v>
      </c>
      <c r="E176">
        <f>VLOOKUP(A176,home!$A$2:$E$405,3,FALSE)</f>
        <v>1.2032967032966999</v>
      </c>
      <c r="F176">
        <f>VLOOKUP(B176,home!$B$2:$E$405,3,FALSE)</f>
        <v>0.57999999999999996</v>
      </c>
      <c r="G176">
        <f>VLOOKUP(C176,away!$B$2:$E$405,4,FALSE)</f>
        <v>0.77</v>
      </c>
      <c r="H176">
        <f>VLOOKUP(A176,away!$A$2:$E$405,3,FALSE)</f>
        <v>1.0549450549999999</v>
      </c>
      <c r="I176">
        <f>VLOOKUP(C176,away!$B$2:$E$405,3,FALSE)</f>
        <v>0.96</v>
      </c>
      <c r="J176">
        <f>VLOOKUP(B176,home!$B$2:$E$405,4,FALSE)</f>
        <v>0.95</v>
      </c>
      <c r="K176" s="3">
        <f t="shared" ref="K176:K239" si="336">E176*F176*G176</f>
        <v>0.53739230769230617</v>
      </c>
      <c r="L176" s="3">
        <f t="shared" ref="L176:L239" si="337">H176*I176*J176</f>
        <v>0.96210989015999981</v>
      </c>
      <c r="M176" s="5">
        <f t="shared" ref="M176:M239" si="338">_xlfn.POISSON.DIST(0,K176,FALSE) * _xlfn.POISSON.DIST(0,L176,FALSE)</f>
        <v>0.22324126247256046</v>
      </c>
      <c r="N176" s="5">
        <f t="shared" ref="N176:N239" si="339">_xlfn.POISSON.DIST(1,K176,FALSE) * _xlfn.POISSON.DIST(0,L176,FALSE)</f>
        <v>0.11996813721227309</v>
      </c>
      <c r="O176" s="5">
        <f t="shared" ref="O176:O239" si="340">_xlfn.POISSON.DIST(0,K176,FALSE) * _xlfn.POISSON.DIST(1,L176,FALSE)</f>
        <v>0.21478262651665483</v>
      </c>
      <c r="P176" s="5">
        <f t="shared" ref="P176:P239" si="341">_xlfn.POISSON.DIST(1,K176,FALSE) * _xlfn.POISSON.DIST(1,L176,FALSE)</f>
        <v>0.11542253131599985</v>
      </c>
      <c r="Q176" s="5">
        <f t="shared" ref="Q176:Q239" si="342">_xlfn.POISSON.DIST(2,K176,FALSE) * _xlfn.POISSON.DIST(0,L176,FALSE)</f>
        <v>3.2234977053025332E-2</v>
      </c>
      <c r="R176" s="5">
        <f t="shared" ref="R176:R239" si="343">_xlfn.POISSON.DIST(0,K176,FALSE) * _xlfn.POISSON.DIST(2,L176,FALSE)</f>
        <v>0.10332224460310752</v>
      </c>
      <c r="S176" s="5">
        <f t="shared" ref="S176:S239" si="344">_xlfn.POISSON.DIST(2,K176,FALSE) * _xlfn.POISSON.DIST(2,L176,FALSE)</f>
        <v>1.4919240945690398E-2</v>
      </c>
      <c r="T176" s="5">
        <f t="shared" ref="T176:T239" si="345">_xlfn.POISSON.DIST(2,K176,FALSE) * _xlfn.POISSON.DIST(1,L176,FALSE)</f>
        <v>3.1013590231796319E-2</v>
      </c>
      <c r="U176" s="5">
        <f t="shared" ref="U176:U239" si="346">_xlfn.POISSON.DIST(1,K176,FALSE) * _xlfn.POISSON.DIST(2,L176,FALSE)</f>
        <v>5.5524579463212868E-2</v>
      </c>
      <c r="V176" s="5">
        <f t="shared" ref="V176:V239" si="347">_xlfn.POISSON.DIST(3,K176,FALSE) * _xlfn.POISSON.DIST(3,L176,FALSE)</f>
        <v>8.5707799126395214E-4</v>
      </c>
      <c r="W176" s="5">
        <f t="shared" ref="W176:W239" si="348">_xlfn.POISSON.DIST(3,K176,FALSE) * _xlfn.POISSON.DIST(0,L176,FALSE)</f>
        <v>5.7742762356446063E-3</v>
      </c>
      <c r="X176" s="5">
        <f t="shared" ref="X176:X239" si="349">_xlfn.POISSON.DIST(3,K176,FALSE) * _xlfn.POISSON.DIST(1,L176,FALSE)</f>
        <v>5.5554882748295297E-3</v>
      </c>
      <c r="Y176" s="5">
        <f t="shared" ref="Y176:Y239" si="350">_xlfn.POISSON.DIST(3,K176,FALSE) * _xlfn.POISSON.DIST(2,L176,FALSE)</f>
        <v>2.6724951069407024E-3</v>
      </c>
      <c r="Z176" s="5">
        <f t="shared" ref="Z176:Z239" si="351">_xlfn.POISSON.DIST(0,K176,FALSE) * _xlfn.POISSON.DIST(3,L176,FALSE)</f>
        <v>3.3135784468726802E-2</v>
      </c>
      <c r="AA176" s="5">
        <f t="shared" ref="AA176:AA239" si="352">_xlfn.POISSON.DIST(1,K176,FALSE) * _xlfn.POISSON.DIST(3,L176,FALSE)</f>
        <v>1.7806915682843975E-2</v>
      </c>
      <c r="AB176" s="5">
        <f t="shared" ref="AB176:AB239" si="353">_xlfn.POISSON.DIST(2,K176,FALSE) * _xlfn.POISSON.DIST(3,L176,FALSE)</f>
        <v>4.7846497558429206E-3</v>
      </c>
      <c r="AC176" s="5">
        <f t="shared" ref="AC176:AC239" si="354">_xlfn.POISSON.DIST(4,K176,FALSE) * _xlfn.POISSON.DIST(4,L176,FALSE)</f>
        <v>2.7695963940323637E-5</v>
      </c>
      <c r="AD176" s="5">
        <f t="shared" ref="AD176:AD239" si="355">_xlfn.POISSON.DIST(4,K176,FALSE) * _xlfn.POISSON.DIST(0,L176,FALSE)</f>
        <v>7.7576290788147436E-4</v>
      </c>
      <c r="AE176" s="5">
        <f t="shared" ref="AE176:AE239" si="356">_xlfn.POISSON.DIST(4,K176,FALSE) * _xlfn.POISSON.DIST(1,L176,FALSE)</f>
        <v>7.4636916609204732E-4</v>
      </c>
      <c r="AF176" s="5">
        <f t="shared" ref="AF176:AF239" si="357">_xlfn.POISSON.DIST(4,K176,FALSE) * _xlfn.POISSON.DIST(2,L176,FALSE)</f>
        <v>3.5904457820381511E-4</v>
      </c>
      <c r="AG176" s="5">
        <f t="shared" ref="AG176:AG239" si="358">_xlfn.POISSON.DIST(4,K176,FALSE) * _xlfn.POISSON.DIST(3,L176,FALSE)</f>
        <v>1.1514677989940536E-4</v>
      </c>
      <c r="AH176" s="5">
        <f t="shared" ref="AH176:AH239" si="359">_xlfn.POISSON.DIST(0,K176,FALSE) * _xlfn.POISSON.DIST(4,L176,FALSE)</f>
        <v>7.9700664888930437E-3</v>
      </c>
      <c r="AI176" s="5">
        <f t="shared" ref="AI176:AI239" si="360">_xlfn.POISSON.DIST(1,K176,FALSE) * _xlfn.POISSON.DIST(4,L176,FALSE)</f>
        <v>4.2830524229273484E-3</v>
      </c>
      <c r="AJ176" s="5">
        <f t="shared" ref="AJ176:AJ239" si="361">_xlfn.POISSON.DIST(2,K176,FALSE) * _xlfn.POISSON.DIST(4,L176,FALSE)</f>
        <v>1.1508397127620255E-3</v>
      </c>
      <c r="AK176" s="5">
        <f t="shared" ref="AK176:AK239" si="362">_xlfn.POISSON.DIST(3,K176,FALSE) * _xlfn.POISSON.DIST(4,L176,FALSE)</f>
        <v>2.0615080300837854E-4</v>
      </c>
      <c r="AL176" s="5">
        <f t="shared" ref="AL176:AL239" si="363">_xlfn.POISSON.DIST(5,K176,FALSE) * _xlfn.POISSON.DIST(5,L176,FALSE)</f>
        <v>5.7278627254166064E-7</v>
      </c>
      <c r="AM176" s="5">
        <f t="shared" ref="AM176:AM239" si="364">_xlfn.POISSON.DIST(5,K176,FALSE) * _xlfn.POISSON.DIST(0,L176,FALSE)</f>
        <v>8.3377803857703924E-5</v>
      </c>
      <c r="AN176" s="5">
        <f t="shared" ref="AN176:AN239" si="365">_xlfn.POISSON.DIST(5,K176,FALSE) * _xlfn.POISSON.DIST(1,L176,FALSE)</f>
        <v>8.0218609711317536E-5</v>
      </c>
      <c r="AO176" s="5">
        <f t="shared" ref="AO176:AO239" si="366">_xlfn.POISSON.DIST(5,K176,FALSE) * _xlfn.POISSON.DIST(2,L176,FALSE)</f>
        <v>3.8589558889071795E-5</v>
      </c>
      <c r="AP176" s="5">
        <f t="shared" ref="AP176:AP239" si="367">_xlfn.POISSON.DIST(5,K176,FALSE) * _xlfn.POISSON.DIST(3,L176,FALSE)</f>
        <v>1.2375798754695906E-5</v>
      </c>
      <c r="AQ176" s="5">
        <f t="shared" ref="AQ176:AQ239" si="368">_xlfn.POISSON.DIST(5,K176,FALSE) * _xlfn.POISSON.DIST(4,L176,FALSE)</f>
        <v>2.9767195951306847E-6</v>
      </c>
      <c r="AR176" s="5">
        <f t="shared" ref="AR176:AR239" si="369">_xlfn.POISSON.DIST(0,K176,FALSE) * _xlfn.POISSON.DIST(5,L176,FALSE)</f>
        <v>1.5336159588393568E-3</v>
      </c>
      <c r="AS176" s="5">
        <f t="shared" ref="AS176:AS239" si="370">_xlfn.POISSON.DIST(1,K176,FALSE) * _xlfn.POISSON.DIST(5,L176,FALSE)</f>
        <v>8.2415341923443069E-4</v>
      </c>
      <c r="AT176" s="5">
        <f t="shared" ref="AT176:AT239" si="371">_xlfn.POISSON.DIST(2,K176,FALSE) * _xlfn.POISSON.DIST(5,L176,FALSE)</f>
        <v>2.2144685392744769E-4</v>
      </c>
      <c r="AU176" s="5">
        <f t="shared" ref="AU176:AU239" si="372">_xlfn.POISSON.DIST(3,K176,FALSE) * _xlfn.POISSON.DIST(5,L176,FALSE)</f>
        <v>3.9667945287757384E-5</v>
      </c>
      <c r="AV176" s="5">
        <f t="shared" ref="AV176:AV239" si="373">_xlfn.POISSON.DIST(4,K176,FALSE) * _xlfn.POISSON.DIST(5,L176,FALSE)</f>
        <v>5.3293121649000204E-6</v>
      </c>
      <c r="AW176" s="5">
        <f t="shared" ref="AW176:AW239" si="374">_xlfn.POISSON.DIST(6,K176,FALSE) * _xlfn.POISSON.DIST(6,L176,FALSE)</f>
        <v>8.2263318502705288E-9</v>
      </c>
      <c r="AX176" s="5">
        <f t="shared" ref="AX176:AX239" si="375">_xlfn.POISSON.DIST(6,K176,FALSE) * _xlfn.POISSON.DIST(0,L176,FALSE)</f>
        <v>7.4677650709013248E-6</v>
      </c>
      <c r="AY176" s="5">
        <f t="shared" ref="AY176:AY239" si="376">_xlfn.POISSON.DIST(6,K176,FALSE) * _xlfn.POISSON.DIST(1,L176,FALSE)</f>
        <v>7.1848106321055571E-6</v>
      </c>
      <c r="AZ176" s="5">
        <f t="shared" ref="AZ176:AZ239" si="377">_xlfn.POISSON.DIST(6,K176,FALSE) * _xlfn.POISSON.DIST(2,L176,FALSE)</f>
        <v>3.4562886840377377E-6</v>
      </c>
      <c r="BA176" s="5">
        <f t="shared" ref="BA176:BA239" si="378">_xlfn.POISSON.DIST(6,K176,FALSE) * _xlfn.POISSON.DIST(3,L176,FALSE)</f>
        <v>1.1084431753869328E-6</v>
      </c>
      <c r="BB176" s="5">
        <f t="shared" ref="BB176:BB239" si="379">_xlfn.POISSON.DIST(6,K176,FALSE) * _xlfn.POISSON.DIST(4,L176,FALSE)</f>
        <v>2.6661103543003082E-7</v>
      </c>
      <c r="BC176" s="5">
        <f t="shared" ref="BC176:BC239" si="380">_xlfn.POISSON.DIST(6,K176,FALSE) * _xlfn.POISSON.DIST(5,L176,FALSE)</f>
        <v>5.130182280260617E-8</v>
      </c>
      <c r="BD176" s="5">
        <f t="shared" ref="BD176:BD239" si="381">_xlfn.POISSON.DIST(0,K176,FALSE) * _xlfn.POISSON.DIST(6,L176,FALSE)</f>
        <v>2.459178469510926E-4</v>
      </c>
      <c r="BE176" s="5">
        <f t="shared" ref="BE176:BE239" si="382">_xlfn.POISSON.DIST(1,K176,FALSE) * _xlfn.POISSON.DIST(6,L176,FALSE)</f>
        <v>1.3215435927577099E-4</v>
      </c>
      <c r="BF176" s="5">
        <f t="shared" ref="BF176:BF239" si="383">_xlfn.POISSON.DIST(2,K176,FALSE) * _xlfn.POISSON.DIST(6,L176,FALSE)</f>
        <v>3.5509368051402352E-5</v>
      </c>
      <c r="BG176" s="5">
        <f t="shared" ref="BG176:BG239" si="384">_xlfn.POISSON.DIST(3,K176,FALSE) * _xlfn.POISSON.DIST(6,L176,FALSE)</f>
        <v>6.3608204139461862E-6</v>
      </c>
      <c r="BH176" s="5">
        <f t="shared" ref="BH176:BH239" si="385">_xlfn.POISSON.DIST(4,K176,FALSE) * _xlfn.POISSON.DIST(6,L176,FALSE)</f>
        <v>8.5456399026671772E-7</v>
      </c>
      <c r="BI176" s="5">
        <f t="shared" ref="BI176:BI239" si="386">_xlfn.POISSON.DIST(5,K176,FALSE) * _xlfn.POISSON.DIST(6,L176,FALSE)</f>
        <v>9.1847222960035427E-8</v>
      </c>
      <c r="BJ176" s="8">
        <f t="shared" ref="BJ176:BJ239" si="387">SUM(N176,Q176,T176,W176,X176,Y176,AD176,AE176,AF176,AG176,AM176,AN176,AO176,AP176,AQ176,AX176,AY176,AZ176,BA176,BB176,BC176)</f>
        <v>0.1994523612578149</v>
      </c>
      <c r="BK176" s="8">
        <f t="shared" ref="BK176:BK239" si="388">SUM(M176,P176,S176,V176,AC176,AL176,AY176)</f>
        <v>0.35447556628635962</v>
      </c>
      <c r="BL176" s="8">
        <f t="shared" ref="BL176:BL239" si="389">SUM(O176,R176,U176,AA176,AB176,AH176,AI176,AJ176,AK176,AR176,AS176,AT176,AU176,AV176,BD176,BE176,BF176,BG176,BH176,BI176)</f>
        <v>0.4128762277446123</v>
      </c>
      <c r="BM176" s="8">
        <f t="shared" ref="BM176:BM239" si="390">SUM(S176:BI176)</f>
        <v>0.19096098399959224</v>
      </c>
      <c r="BN176" s="8">
        <f t="shared" ref="BN176:BN239" si="391">SUM(M176:R176)</f>
        <v>0.80897177917362106</v>
      </c>
    </row>
    <row r="177" spans="1:66" x14ac:dyDescent="0.25">
      <c r="A177" t="s">
        <v>24</v>
      </c>
      <c r="B177" t="s">
        <v>183</v>
      </c>
      <c r="C177" t="s">
        <v>289</v>
      </c>
      <c r="D177" s="11">
        <v>44350</v>
      </c>
      <c r="E177">
        <f>VLOOKUP(A177,home!$A$2:$E$405,3,FALSE)</f>
        <v>1.6156716417910399</v>
      </c>
      <c r="F177">
        <f>VLOOKUP(B177,home!$B$2:$E$405,3,FALSE)</f>
        <v>0.71</v>
      </c>
      <c r="G177">
        <f>VLOOKUP(C177,away!$B$2:$E$405,4,FALSE)</f>
        <v>1.1399999999999999</v>
      </c>
      <c r="H177">
        <f>VLOOKUP(A177,away!$A$2:$E$405,3,FALSE)</f>
        <v>1.3992537309999999</v>
      </c>
      <c r="I177">
        <f>VLOOKUP(C177,away!$B$2:$E$405,3,FALSE)</f>
        <v>0.67</v>
      </c>
      <c r="J177">
        <f>VLOOKUP(B177,home!$B$2:$E$405,4,FALSE)</f>
        <v>1.21</v>
      </c>
      <c r="K177" s="3">
        <f t="shared" si="336"/>
        <v>1.3077246268656675</v>
      </c>
      <c r="L177" s="3">
        <f t="shared" si="337"/>
        <v>1.1343749997216999</v>
      </c>
      <c r="M177" s="5">
        <f t="shared" si="338"/>
        <v>8.6978038207818589E-2</v>
      </c>
      <c r="N177" s="5">
        <f t="shared" si="339"/>
        <v>0.11374332256082735</v>
      </c>
      <c r="O177" s="5">
        <f t="shared" si="340"/>
        <v>9.8665712067788222E-2</v>
      </c>
      <c r="P177" s="5">
        <f t="shared" si="341"/>
        <v>0.12902758149828375</v>
      </c>
      <c r="Q177" s="5">
        <f t="shared" si="342"/>
        <v>7.4372472027159603E-2</v>
      </c>
      <c r="R177" s="5">
        <f t="shared" si="343"/>
        <v>5.596195854971929E-2</v>
      </c>
      <c r="S177" s="5">
        <f t="shared" si="344"/>
        <v>4.785149541864387E-2</v>
      </c>
      <c r="T177" s="5">
        <f t="shared" si="345"/>
        <v>8.4366272935111314E-2</v>
      </c>
      <c r="U177" s="5">
        <f t="shared" si="346"/>
        <v>7.318283136310362E-2</v>
      </c>
      <c r="V177" s="5">
        <f t="shared" si="347"/>
        <v>7.8872563084280527E-3</v>
      </c>
      <c r="W177" s="5">
        <f t="shared" si="348"/>
        <v>3.2419571076931518E-2</v>
      </c>
      <c r="X177" s="5">
        <f t="shared" si="349"/>
        <v>3.6775950931371822E-2</v>
      </c>
      <c r="Y177" s="5">
        <f t="shared" si="350"/>
        <v>2.0858859663770078E-2</v>
      </c>
      <c r="Z177" s="5">
        <f t="shared" si="351"/>
        <v>2.1160615571421196E-2</v>
      </c>
      <c r="AA177" s="5">
        <f t="shared" si="352"/>
        <v>2.767225810238462E-2</v>
      </c>
      <c r="AB177" s="5">
        <f t="shared" si="353"/>
        <v>1.8093846700735685E-2</v>
      </c>
      <c r="AC177" s="5">
        <f t="shared" si="354"/>
        <v>7.3127195892111561E-4</v>
      </c>
      <c r="AD177" s="5">
        <f t="shared" si="355"/>
        <v>1.0598967872431319E-2</v>
      </c>
      <c r="AE177" s="5">
        <f t="shared" si="356"/>
        <v>1.2023204177339585E-2</v>
      </c>
      <c r="AF177" s="5">
        <f t="shared" si="357"/>
        <v>6.8194111176617658E-3</v>
      </c>
      <c r="AG177" s="5">
        <f t="shared" si="358"/>
        <v>2.5785898282332403E-3</v>
      </c>
      <c r="AH177" s="5">
        <f t="shared" si="359"/>
        <v>6.0010183207354836E-3</v>
      </c>
      <c r="AI177" s="5">
        <f t="shared" si="360"/>
        <v>7.8476794442978448E-3</v>
      </c>
      <c r="AJ177" s="5">
        <f t="shared" si="361"/>
        <v>5.1313018365278839E-3</v>
      </c>
      <c r="AK177" s="5">
        <f t="shared" si="362"/>
        <v>2.2367765931695133E-3</v>
      </c>
      <c r="AL177" s="5">
        <f t="shared" si="363"/>
        <v>4.339221910324576E-5</v>
      </c>
      <c r="AM177" s="5">
        <f t="shared" si="364"/>
        <v>2.7721062612272871E-3</v>
      </c>
      <c r="AN177" s="5">
        <f t="shared" si="365"/>
        <v>3.1446080393082265E-3</v>
      </c>
      <c r="AO177" s="5">
        <f t="shared" si="366"/>
        <v>1.7835823718575622E-3</v>
      </c>
      <c r="AP177" s="5">
        <f t="shared" si="367"/>
        <v>6.7441708419318353E-4</v>
      </c>
      <c r="AQ177" s="5">
        <f t="shared" si="368"/>
        <v>1.9126046992348818E-4</v>
      </c>
      <c r="AR177" s="5">
        <f t="shared" si="369"/>
        <v>1.361481031182844E-3</v>
      </c>
      <c r="AS177" s="5">
        <f t="shared" si="370"/>
        <v>1.7804422734882691E-3</v>
      </c>
      <c r="AT177" s="5">
        <f t="shared" si="371"/>
        <v>1.1641641038766537E-3</v>
      </c>
      <c r="AU177" s="5">
        <f t="shared" si="372"/>
        <v>5.0746868945083352E-4</v>
      </c>
      <c r="AV177" s="5">
        <f t="shared" si="373"/>
        <v>1.6590732563952524E-4</v>
      </c>
      <c r="AW177" s="5">
        <f t="shared" si="374"/>
        <v>1.7880609104507822E-6</v>
      </c>
      <c r="AX177" s="5">
        <f t="shared" si="375"/>
        <v>6.041919376825718E-4</v>
      </c>
      <c r="AY177" s="5">
        <f t="shared" si="376"/>
        <v>6.8538022914052077E-4</v>
      </c>
      <c r="AZ177" s="5">
        <f t="shared" si="377"/>
        <v>3.887390986202684E-4</v>
      </c>
      <c r="BA177" s="5">
        <f t="shared" si="378"/>
        <v>1.4699197162972691E-4</v>
      </c>
      <c r="BB177" s="5">
        <f t="shared" si="379"/>
        <v>4.1686004444140924E-5</v>
      </c>
      <c r="BC177" s="5">
        <f t="shared" si="380"/>
        <v>9.4575122559442153E-6</v>
      </c>
      <c r="BD177" s="5">
        <f t="shared" si="381"/>
        <v>2.5740500739485642E-4</v>
      </c>
      <c r="BE177" s="5">
        <f t="shared" si="382"/>
        <v>3.3661486724879302E-4</v>
      </c>
      <c r="BF177" s="5">
        <f t="shared" si="383"/>
        <v>2.2009977583518201E-4</v>
      </c>
      <c r="BG177" s="5">
        <f t="shared" si="384"/>
        <v>9.5943299075760128E-5</v>
      </c>
      <c r="BH177" s="5">
        <f t="shared" si="385"/>
        <v>3.1366853746027403E-5</v>
      </c>
      <c r="BI177" s="5">
        <f t="shared" si="386"/>
        <v>8.2038414221947259E-6</v>
      </c>
      <c r="BJ177" s="8">
        <f t="shared" si="387"/>
        <v>0.40499904317112045</v>
      </c>
      <c r="BK177" s="8">
        <f t="shared" si="388"/>
        <v>0.27320441584033917</v>
      </c>
      <c r="BL177" s="8">
        <f t="shared" si="389"/>
        <v>0.30072248004682306</v>
      </c>
      <c r="BM177" s="8">
        <f t="shared" si="390"/>
        <v>0.44065387754987706</v>
      </c>
      <c r="BN177" s="8">
        <f t="shared" si="391"/>
        <v>0.55874908491159681</v>
      </c>
    </row>
    <row r="178" spans="1:66" x14ac:dyDescent="0.25">
      <c r="A178" t="s">
        <v>24</v>
      </c>
      <c r="B178" t="s">
        <v>185</v>
      </c>
      <c r="C178" t="s">
        <v>290</v>
      </c>
      <c r="D178" s="11">
        <v>44350</v>
      </c>
      <c r="E178">
        <f>VLOOKUP(A178,home!$A$2:$E$405,3,FALSE)</f>
        <v>1.6156716417910399</v>
      </c>
      <c r="F178">
        <f>VLOOKUP(B178,home!$B$2:$E$405,3,FALSE)</f>
        <v>0.56999999999999995</v>
      </c>
      <c r="G178">
        <f>VLOOKUP(C178,away!$B$2:$E$405,4,FALSE)</f>
        <v>1.06</v>
      </c>
      <c r="H178">
        <f>VLOOKUP(A178,away!$A$2:$E$405,3,FALSE)</f>
        <v>1.3992537309999999</v>
      </c>
      <c r="I178">
        <f>VLOOKUP(C178,away!$B$2:$E$405,3,FALSE)</f>
        <v>1.06</v>
      </c>
      <c r="J178">
        <f>VLOOKUP(B178,home!$B$2:$E$405,4,FALSE)</f>
        <v>0.66</v>
      </c>
      <c r="K178" s="3">
        <f t="shared" si="336"/>
        <v>0.97618880597014634</v>
      </c>
      <c r="L178" s="3">
        <f t="shared" si="337"/>
        <v>0.97891791020760011</v>
      </c>
      <c r="M178" s="5">
        <f t="shared" si="338"/>
        <v>0.14154937028034026</v>
      </c>
      <c r="N178" s="5">
        <f t="shared" si="339"/>
        <v>0.13817891075979147</v>
      </c>
      <c r="O178" s="5">
        <f t="shared" si="340"/>
        <v>0.13856521374603245</v>
      </c>
      <c r="P178" s="5">
        <f t="shared" si="341"/>
        <v>0.13526581055573753</v>
      </c>
      <c r="Q178" s="5">
        <f t="shared" si="342"/>
        <v>6.7444352952428108E-2</v>
      </c>
      <c r="R178" s="5">
        <f t="shared" si="343"/>
        <v>6.7821984733867746E-2</v>
      </c>
      <c r="S178" s="5">
        <f t="shared" si="344"/>
        <v>3.2315296544703019E-2</v>
      </c>
      <c r="T178" s="5">
        <f t="shared" si="345"/>
        <v>6.6022485047494708E-2</v>
      </c>
      <c r="U178" s="5">
        <f t="shared" si="346"/>
        <v>6.6207062295879845E-2</v>
      </c>
      <c r="V178" s="5">
        <f t="shared" si="347"/>
        <v>3.4311976346809081E-3</v>
      </c>
      <c r="W178" s="5">
        <f t="shared" si="348"/>
        <v>2.1946140792686641E-2</v>
      </c>
      <c r="X178" s="5">
        <f t="shared" si="349"/>
        <v>2.1483470281898571E-2</v>
      </c>
      <c r="Y178" s="5">
        <f t="shared" si="350"/>
        <v>1.0515276916181614E-2</v>
      </c>
      <c r="Z178" s="5">
        <f t="shared" si="351"/>
        <v>2.2130718520603197E-2</v>
      </c>
      <c r="AA178" s="5">
        <f t="shared" si="352"/>
        <v>2.1603759687889034E-2</v>
      </c>
      <c r="AB178" s="5">
        <f t="shared" si="353"/>
        <v>1.0544674187093189E-2</v>
      </c>
      <c r="AC178" s="5">
        <f t="shared" si="354"/>
        <v>2.0493014571207544E-4</v>
      </c>
      <c r="AD178" s="5">
        <f t="shared" si="355"/>
        <v>5.3558942440163721E-3</v>
      </c>
      <c r="AE178" s="5">
        <f t="shared" si="356"/>
        <v>5.242980800645421E-3</v>
      </c>
      <c r="AF178" s="5">
        <f t="shared" si="357"/>
        <v>2.5662239043131923E-3</v>
      </c>
      <c r="AG178" s="5">
        <f t="shared" si="358"/>
        <v>8.3737418051168643E-4</v>
      </c>
      <c r="AH178" s="5">
        <f t="shared" si="359"/>
        <v>5.4160391813953771E-3</v>
      </c>
      <c r="AI178" s="5">
        <f t="shared" si="360"/>
        <v>5.2870768215738818E-3</v>
      </c>
      <c r="AJ178" s="5">
        <f t="shared" si="361"/>
        <v>2.5805926047623219E-3</v>
      </c>
      <c r="AK178" s="5">
        <f t="shared" si="362"/>
        <v>8.3971520451277368E-4</v>
      </c>
      <c r="AL178" s="5">
        <f t="shared" si="363"/>
        <v>7.8333212538210315E-6</v>
      </c>
      <c r="AM178" s="5">
        <f t="shared" si="364"/>
        <v>1.0456728013937449E-3</v>
      </c>
      <c r="AN178" s="5">
        <f t="shared" si="365"/>
        <v>1.0236278335012917E-3</v>
      </c>
      <c r="AO178" s="5">
        <f t="shared" si="366"/>
        <v>5.0102380980070877E-4</v>
      </c>
      <c r="AP178" s="5">
        <f t="shared" si="367"/>
        <v>1.6348706028478669E-4</v>
      </c>
      <c r="AQ178" s="5">
        <f t="shared" si="368"/>
        <v>4.0010102849991827E-5</v>
      </c>
      <c r="AR178" s="5">
        <f t="shared" si="369"/>
        <v>1.0603715514108092E-3</v>
      </c>
      <c r="AS178" s="5">
        <f t="shared" si="370"/>
        <v>1.0351228386564293E-3</v>
      </c>
      <c r="AT178" s="5">
        <f t="shared" si="371"/>
        <v>5.0523766395022408E-4</v>
      </c>
      <c r="AU178" s="5">
        <f t="shared" si="372"/>
        <v>1.6440245063423844E-4</v>
      </c>
      <c r="AV178" s="5">
        <f t="shared" si="373"/>
        <v>4.0121957995800781E-5</v>
      </c>
      <c r="AW178" s="5">
        <f t="shared" si="374"/>
        <v>2.079330551757852E-7</v>
      </c>
      <c r="AX178" s="5">
        <f t="shared" si="375"/>
        <v>1.7012901390466955E-4</v>
      </c>
      <c r="AY178" s="5">
        <f t="shared" si="376"/>
        <v>1.6654233875723886E-4</v>
      </c>
      <c r="AZ178" s="5">
        <f t="shared" si="377"/>
        <v>8.1515639108661225E-5</v>
      </c>
      <c r="BA178" s="5">
        <f t="shared" si="378"/>
        <v>2.6599039695162529E-5</v>
      </c>
      <c r="BB178" s="5">
        <f t="shared" si="379"/>
        <v>6.5095690879793747E-6</v>
      </c>
      <c r="BC178" s="5">
        <f t="shared" si="380"/>
        <v>1.2744667535913529E-6</v>
      </c>
      <c r="BD178" s="5">
        <f t="shared" si="381"/>
        <v>1.7300278385844328E-4</v>
      </c>
      <c r="BE178" s="5">
        <f t="shared" si="382"/>
        <v>1.6888338100428502E-4</v>
      </c>
      <c r="BF178" s="5">
        <f t="shared" si="383"/>
        <v>8.2431033025387137E-5</v>
      </c>
      <c r="BG178" s="5">
        <f t="shared" si="384"/>
        <v>2.6822750567979461E-5</v>
      </c>
      <c r="BH178" s="5">
        <f t="shared" si="385"/>
        <v>6.546017212447733E-6</v>
      </c>
      <c r="BI178" s="5">
        <f t="shared" si="386"/>
        <v>1.2780297452958763E-6</v>
      </c>
      <c r="BJ178" s="8">
        <f t="shared" si="387"/>
        <v>0.3428195015551056</v>
      </c>
      <c r="BK178" s="8">
        <f t="shared" si="388"/>
        <v>0.31294098082118488</v>
      </c>
      <c r="BL178" s="8">
        <f t="shared" si="389"/>
        <v>0.32213033892106802</v>
      </c>
      <c r="BM178" s="8">
        <f t="shared" si="390"/>
        <v>0.3110295623840621</v>
      </c>
      <c r="BN178" s="8">
        <f t="shared" si="391"/>
        <v>0.6888256430281976</v>
      </c>
    </row>
    <row r="179" spans="1:66" x14ac:dyDescent="0.25">
      <c r="A179" t="s">
        <v>24</v>
      </c>
      <c r="B179" t="s">
        <v>295</v>
      </c>
      <c r="C179" t="s">
        <v>25</v>
      </c>
      <c r="D179" s="11">
        <v>44350</v>
      </c>
      <c r="E179">
        <f>VLOOKUP(A179,home!$A$2:$E$405,3,FALSE)</f>
        <v>1.6156716417910399</v>
      </c>
      <c r="F179">
        <f>VLOOKUP(B179,home!$B$2:$E$405,3,FALSE)</f>
        <v>1.38</v>
      </c>
      <c r="G179">
        <f>VLOOKUP(C179,away!$B$2:$E$405,4,FALSE)</f>
        <v>1</v>
      </c>
      <c r="H179">
        <f>VLOOKUP(A179,away!$A$2:$E$405,3,FALSE)</f>
        <v>1.3992537309999999</v>
      </c>
      <c r="I179">
        <f>VLOOKUP(C179,away!$B$2:$E$405,3,FALSE)</f>
        <v>1</v>
      </c>
      <c r="J179">
        <f>VLOOKUP(B179,home!$B$2:$E$405,4,FALSE)</f>
        <v>0.49</v>
      </c>
      <c r="K179" s="3">
        <f t="shared" si="336"/>
        <v>2.2296268656716349</v>
      </c>
      <c r="L179" s="3">
        <f t="shared" si="337"/>
        <v>0.68563432818999992</v>
      </c>
      <c r="M179" s="5">
        <f t="shared" si="338"/>
        <v>5.418987512159084E-2</v>
      </c>
      <c r="N179" s="5">
        <f t="shared" si="339"/>
        <v>0.12082320141848987</v>
      </c>
      <c r="O179" s="5">
        <f t="shared" si="340"/>
        <v>3.7154438623691929E-2</v>
      </c>
      <c r="P179" s="5">
        <f t="shared" si="341"/>
        <v>8.2840534534331364E-2</v>
      </c>
      <c r="Q179" s="5">
        <f t="shared" si="342"/>
        <v>0.13469532793956016</v>
      </c>
      <c r="R179" s="5">
        <f t="shared" si="343"/>
        <v>1.2737179282515798E-2</v>
      </c>
      <c r="S179" s="5">
        <f t="shared" si="344"/>
        <v>3.1659761839899062E-2</v>
      </c>
      <c r="T179" s="5">
        <f t="shared" si="345"/>
        <v>9.2351740682172057E-2</v>
      </c>
      <c r="U179" s="5">
        <f t="shared" si="346"/>
        <v>2.8399157121173382E-2</v>
      </c>
      <c r="V179" s="5">
        <f t="shared" si="347"/>
        <v>5.3776171043884409E-3</v>
      </c>
      <c r="W179" s="5">
        <f t="shared" si="348"/>
        <v>0.10010677395149817</v>
      </c>
      <c r="X179" s="5">
        <f t="shared" si="349"/>
        <v>6.863664070550364E-2</v>
      </c>
      <c r="Y179" s="5">
        <f t="shared" si="350"/>
        <v>2.3529818519668191E-2</v>
      </c>
      <c r="Z179" s="5">
        <f t="shared" si="351"/>
        <v>2.911015786801102E-3</v>
      </c>
      <c r="AA179" s="5">
        <f t="shared" si="352"/>
        <v>6.4904790046459888E-3</v>
      </c>
      <c r="AB179" s="5">
        <f t="shared" si="353"/>
        <v>7.2356731799181964E-3</v>
      </c>
      <c r="AC179" s="5">
        <f t="shared" si="354"/>
        <v>5.138006344000219E-4</v>
      </c>
      <c r="AD179" s="5">
        <f t="shared" si="355"/>
        <v>5.5800188159494425E-2</v>
      </c>
      <c r="AE179" s="5">
        <f t="shared" si="356"/>
        <v>3.8258524521610549E-2</v>
      </c>
      <c r="AF179" s="5">
        <f t="shared" si="357"/>
        <v>1.3115678878957543E-2</v>
      </c>
      <c r="AG179" s="5">
        <f t="shared" si="358"/>
        <v>2.9975198923099427E-3</v>
      </c>
      <c r="AH179" s="5">
        <f t="shared" si="359"/>
        <v>4.9897308833346424E-4</v>
      </c>
      <c r="AI179" s="5">
        <f t="shared" si="360"/>
        <v>1.1125238029954377E-3</v>
      </c>
      <c r="AJ179" s="5">
        <f t="shared" si="361"/>
        <v>1.240256479928903E-3</v>
      </c>
      <c r="AK179" s="5">
        <f t="shared" si="362"/>
        <v>9.21769722657605E-4</v>
      </c>
      <c r="AL179" s="5">
        <f t="shared" si="363"/>
        <v>3.141806036812054E-5</v>
      </c>
      <c r="AM179" s="5">
        <f t="shared" si="364"/>
        <v>2.4882719725988191E-2</v>
      </c>
      <c r="AN179" s="5">
        <f t="shared" si="365"/>
        <v>1.7060446822867972E-2</v>
      </c>
      <c r="AO179" s="5">
        <f t="shared" si="366"/>
        <v>5.8486139980091501E-3</v>
      </c>
      <c r="AP179" s="5">
        <f t="shared" si="367"/>
        <v>1.3366701764558778E-3</v>
      </c>
      <c r="AQ179" s="5">
        <f t="shared" si="368"/>
        <v>2.2911673961148354E-4</v>
      </c>
      <c r="AR179" s="5">
        <f t="shared" si="369"/>
        <v>6.8422615640880861E-5</v>
      </c>
      <c r="AS179" s="5">
        <f t="shared" si="370"/>
        <v>1.5255690205243219E-4</v>
      </c>
      <c r="AT179" s="5">
        <f t="shared" si="371"/>
        <v>1.7007248367986955E-4</v>
      </c>
      <c r="AU179" s="5">
        <f t="shared" si="372"/>
        <v>1.2639939290804594E-4</v>
      </c>
      <c r="AV179" s="5">
        <f t="shared" si="373"/>
        <v>7.0455870558090977E-5</v>
      </c>
      <c r="AW179" s="5">
        <f t="shared" si="374"/>
        <v>1.334140633122119E-6</v>
      </c>
      <c r="AX179" s="5">
        <f t="shared" si="375"/>
        <v>9.2465300653401476E-3</v>
      </c>
      <c r="AY179" s="5">
        <f t="shared" si="376"/>
        <v>6.3397384294381284E-3</v>
      </c>
      <c r="AZ179" s="5">
        <f t="shared" si="377"/>
        <v>2.1733711494840678E-3</v>
      </c>
      <c r="BA179" s="5">
        <f t="shared" si="378"/>
        <v>4.9671262266134562E-4</v>
      </c>
      <c r="BB179" s="5">
        <f t="shared" si="379"/>
        <v>8.5140806335476146E-5</v>
      </c>
      <c r="BC179" s="5">
        <f t="shared" si="380"/>
        <v>1.1675091910675818E-5</v>
      </c>
      <c r="BD179" s="5">
        <f t="shared" si="381"/>
        <v>7.8188156846563211E-6</v>
      </c>
      <c r="BE179" s="5">
        <f t="shared" si="382"/>
        <v>1.7433041508244488E-5</v>
      </c>
      <c r="BF179" s="5">
        <f t="shared" si="383"/>
        <v>1.9434588848575342E-5</v>
      </c>
      <c r="BG179" s="5">
        <f t="shared" si="384"/>
        <v>1.4443960473355316E-5</v>
      </c>
      <c r="BH179" s="5">
        <f t="shared" si="385"/>
        <v>8.0511605795230483E-6</v>
      </c>
      <c r="BI179" s="5">
        <f t="shared" si="386"/>
        <v>3.5902167855881972E-6</v>
      </c>
      <c r="BJ179" s="8">
        <f t="shared" si="387"/>
        <v>0.71802615029736705</v>
      </c>
      <c r="BK179" s="8">
        <f t="shared" si="388"/>
        <v>0.180952745724416</v>
      </c>
      <c r="BL179" s="8">
        <f t="shared" si="389"/>
        <v>9.6449129354579957E-2</v>
      </c>
      <c r="BM179" s="8">
        <f t="shared" si="390"/>
        <v>0.54956007995417921</v>
      </c>
      <c r="BN179" s="8">
        <f t="shared" si="391"/>
        <v>0.44244055692017997</v>
      </c>
    </row>
    <row r="180" spans="1:66" x14ac:dyDescent="0.25">
      <c r="A180" t="s">
        <v>27</v>
      </c>
      <c r="B180" t="s">
        <v>189</v>
      </c>
      <c r="C180" t="s">
        <v>31</v>
      </c>
      <c r="D180" s="11">
        <v>44350</v>
      </c>
      <c r="E180">
        <f>VLOOKUP(A180,home!$A$2:$E$405,3,FALSE)</f>
        <v>1.24827586206897</v>
      </c>
      <c r="F180">
        <f>VLOOKUP(B180,home!$B$2:$E$405,3,FALSE)</f>
        <v>0.53</v>
      </c>
      <c r="G180">
        <f>VLOOKUP(C180,away!$B$2:$E$405,4,FALSE)</f>
        <v>0.96</v>
      </c>
      <c r="H180">
        <f>VLOOKUP(A180,away!$A$2:$E$405,3,FALSE)</f>
        <v>1.096551724</v>
      </c>
      <c r="I180">
        <f>VLOOKUP(C180,away!$B$2:$E$405,3,FALSE)</f>
        <v>0.91</v>
      </c>
      <c r="J180">
        <f>VLOOKUP(B180,home!$B$2:$E$405,4,FALSE)</f>
        <v>0.91</v>
      </c>
      <c r="K180" s="3">
        <f t="shared" si="336"/>
        <v>0.6351227586206919</v>
      </c>
      <c r="L180" s="3">
        <f t="shared" si="337"/>
        <v>0.90805448264440014</v>
      </c>
      <c r="M180" s="5">
        <f t="shared" si="338"/>
        <v>0.21370104187379801</v>
      </c>
      <c r="N180" s="5">
        <f t="shared" si="339"/>
        <v>0.1357263952350026</v>
      </c>
      <c r="O180" s="5">
        <f t="shared" si="340"/>
        <v>0.19405218901928095</v>
      </c>
      <c r="P180" s="5">
        <f t="shared" si="341"/>
        <v>0.12324696160630966</v>
      </c>
      <c r="Q180" s="5">
        <f t="shared" si="342"/>
        <v>4.3101461279648583E-2</v>
      </c>
      <c r="R180" s="5">
        <f t="shared" si="343"/>
        <v>8.8104980052958234E-2</v>
      </c>
      <c r="S180" s="5">
        <f t="shared" si="344"/>
        <v>1.7769933889884314E-2</v>
      </c>
      <c r="T180" s="5">
        <f t="shared" si="345"/>
        <v>3.9138475123508938E-2</v>
      </c>
      <c r="U180" s="5">
        <f t="shared" si="346"/>
        <v>5.5957477979455869E-2</v>
      </c>
      <c r="V180" s="5">
        <f t="shared" si="347"/>
        <v>1.1387093445382238E-3</v>
      </c>
      <c r="W180" s="5">
        <f t="shared" si="348"/>
        <v>9.1249063295044484E-3</v>
      </c>
      <c r="X180" s="5">
        <f t="shared" si="349"/>
        <v>8.2859120962167736E-3</v>
      </c>
      <c r="Y180" s="5">
        <f t="shared" si="350"/>
        <v>3.7620298108835487E-3</v>
      </c>
      <c r="Z180" s="5">
        <f t="shared" si="351"/>
        <v>2.6668040693461396E-2</v>
      </c>
      <c r="AA180" s="5">
        <f t="shared" si="352"/>
        <v>1.6937479572240073E-2</v>
      </c>
      <c r="AB180" s="5">
        <f t="shared" si="353"/>
        <v>5.3786893750013649E-3</v>
      </c>
      <c r="AC180" s="5">
        <f t="shared" si="354"/>
        <v>4.1045210179043099E-5</v>
      </c>
      <c r="AD180" s="5">
        <f t="shared" si="355"/>
        <v>1.4488589200375693E-3</v>
      </c>
      <c r="AE180" s="5">
        <f t="shared" si="356"/>
        <v>1.3156428370594392E-3</v>
      </c>
      <c r="AF180" s="5">
        <f t="shared" si="357"/>
        <v>5.9733768787540982E-4</v>
      </c>
      <c r="AG180" s="5">
        <f t="shared" si="358"/>
        <v>1.8080505504256916E-4</v>
      </c>
      <c r="AH180" s="5">
        <f t="shared" si="359"/>
        <v>6.0540084737602234E-3</v>
      </c>
      <c r="AI180" s="5">
        <f t="shared" si="360"/>
        <v>3.8450385625676381E-3</v>
      </c>
      <c r="AJ180" s="5">
        <f t="shared" si="361"/>
        <v>1.2210357494304488E-3</v>
      </c>
      <c r="AK180" s="5">
        <f t="shared" si="362"/>
        <v>2.585025311842502E-4</v>
      </c>
      <c r="AL180" s="5">
        <f t="shared" si="363"/>
        <v>9.4687370706351043E-7</v>
      </c>
      <c r="AM180" s="5">
        <f t="shared" si="364"/>
        <v>1.8404065482929157E-4</v>
      </c>
      <c r="AN180" s="5">
        <f t="shared" si="365"/>
        <v>1.6711894160654895E-4</v>
      </c>
      <c r="AO180" s="5">
        <f t="shared" si="366"/>
        <v>7.5876552030307252E-5</v>
      </c>
      <c r="AP180" s="5">
        <f t="shared" si="367"/>
        <v>2.2966681066240524E-5</v>
      </c>
      <c r="AQ180" s="5">
        <f t="shared" si="368"/>
        <v>5.2137494234159939E-6</v>
      </c>
      <c r="AR180" s="5">
        <f t="shared" si="369"/>
        <v>1.0994739065130314E-3</v>
      </c>
      <c r="AS180" s="5">
        <f t="shared" si="370"/>
        <v>6.983009005360252E-4</v>
      </c>
      <c r="AT180" s="5">
        <f t="shared" si="371"/>
        <v>2.2175339714787683E-4</v>
      </c>
      <c r="AU180" s="5">
        <f t="shared" si="372"/>
        <v>4.6946876443356462E-5</v>
      </c>
      <c r="AV180" s="5">
        <f t="shared" si="373"/>
        <v>7.454257418832333E-6</v>
      </c>
      <c r="AW180" s="5">
        <f t="shared" si="374"/>
        <v>1.5169076387849553E-8</v>
      </c>
      <c r="AX180" s="5">
        <f t="shared" si="375"/>
        <v>1.9481401398923023E-5</v>
      </c>
      <c r="AY180" s="5">
        <f t="shared" si="376"/>
        <v>1.7690173868486938E-5</v>
      </c>
      <c r="AZ180" s="5">
        <f t="shared" si="377"/>
        <v>8.0318208400191956E-6</v>
      </c>
      <c r="BA180" s="5">
        <f t="shared" si="378"/>
        <v>2.4311103058587139E-6</v>
      </c>
      <c r="BB180" s="5">
        <f t="shared" si="379"/>
        <v>5.5189515275950083E-7</v>
      </c>
      <c r="BC180" s="5">
        <f t="shared" si="380"/>
        <v>1.002301734825962E-7</v>
      </c>
      <c r="BD180" s="5">
        <f t="shared" si="381"/>
        <v>1.6639703489328465E-4</v>
      </c>
      <c r="BE180" s="5">
        <f t="shared" si="382"/>
        <v>1.0568254382772647E-4</v>
      </c>
      <c r="BF180" s="5">
        <f t="shared" si="383"/>
        <v>3.35606943869589E-5</v>
      </c>
      <c r="BG180" s="5">
        <f t="shared" si="384"/>
        <v>7.1050536000904354E-6</v>
      </c>
      <c r="BH180" s="5">
        <f t="shared" si="385"/>
        <v>1.1281453106593288E-6</v>
      </c>
      <c r="BI180" s="5">
        <f t="shared" si="386"/>
        <v>1.4330215236619015E-7</v>
      </c>
      <c r="BJ180" s="8">
        <f t="shared" si="387"/>
        <v>0.2431853275854752</v>
      </c>
      <c r="BK180" s="8">
        <f t="shared" si="388"/>
        <v>0.35591632897228481</v>
      </c>
      <c r="BL180" s="8">
        <f t="shared" si="389"/>
        <v>0.37419734742810923</v>
      </c>
      <c r="BM180" s="8">
        <f t="shared" si="390"/>
        <v>0.20201634060754051</v>
      </c>
      <c r="BN180" s="8">
        <f t="shared" si="391"/>
        <v>0.79793302906699803</v>
      </c>
    </row>
    <row r="181" spans="1:66" x14ac:dyDescent="0.25">
      <c r="A181" t="s">
        <v>27</v>
      </c>
      <c r="B181" t="s">
        <v>297</v>
      </c>
      <c r="C181" t="s">
        <v>299</v>
      </c>
      <c r="D181" s="11">
        <v>44350</v>
      </c>
      <c r="E181">
        <f>VLOOKUP(A181,home!$A$2:$E$405,3,FALSE)</f>
        <v>1.24827586206897</v>
      </c>
      <c r="F181">
        <f>VLOOKUP(B181,home!$B$2:$E$405,3,FALSE)</f>
        <v>1.01</v>
      </c>
      <c r="G181">
        <f>VLOOKUP(C181,away!$B$2:$E$405,4,FALSE)</f>
        <v>0.96</v>
      </c>
      <c r="H181">
        <f>VLOOKUP(A181,away!$A$2:$E$405,3,FALSE)</f>
        <v>1.096551724</v>
      </c>
      <c r="I181">
        <f>VLOOKUP(C181,away!$B$2:$E$405,3,FALSE)</f>
        <v>0.64</v>
      </c>
      <c r="J181">
        <f>VLOOKUP(B181,home!$B$2:$E$405,4,FALSE)</f>
        <v>1.0900000000000001</v>
      </c>
      <c r="K181" s="3">
        <f t="shared" si="336"/>
        <v>1.2103282758620733</v>
      </c>
      <c r="L181" s="3">
        <f t="shared" si="337"/>
        <v>0.76495448266240007</v>
      </c>
      <c r="M181" s="5">
        <f t="shared" si="338"/>
        <v>0.13872208184567747</v>
      </c>
      <c r="N181" s="5">
        <f t="shared" si="339"/>
        <v>0.16789925814427623</v>
      </c>
      <c r="O181" s="5">
        <f t="shared" si="340"/>
        <v>0.10611607835211133</v>
      </c>
      <c r="P181" s="5">
        <f t="shared" si="341"/>
        <v>0.12843529015315558</v>
      </c>
      <c r="Q181" s="5">
        <f t="shared" si="342"/>
        <v>0.10160660981414152</v>
      </c>
      <c r="R181" s="5">
        <f t="shared" si="343"/>
        <v>4.0586984909001013E-2</v>
      </c>
      <c r="S181" s="5">
        <f t="shared" si="344"/>
        <v>2.9727826199789805E-2</v>
      </c>
      <c r="T181" s="5">
        <f t="shared" si="345"/>
        <v>7.7724431645456962E-2</v>
      </c>
      <c r="U181" s="5">
        <f t="shared" si="346"/>
        <v>4.9123575467351181E-2</v>
      </c>
      <c r="V181" s="5">
        <f t="shared" si="347"/>
        <v>3.058154463140565E-3</v>
      </c>
      <c r="W181" s="5">
        <f t="shared" si="348"/>
        <v>4.0992450957513443E-2</v>
      </c>
      <c r="X181" s="5">
        <f t="shared" si="349"/>
        <v>3.1357359115268504E-2</v>
      </c>
      <c r="Y181" s="5">
        <f t="shared" si="350"/>
        <v>1.1993476209839656E-2</v>
      </c>
      <c r="Z181" s="5">
        <f t="shared" si="351"/>
        <v>1.0349065347963836E-2</v>
      </c>
      <c r="AA181" s="5">
        <f t="shared" si="352"/>
        <v>1.2525766419384996E-2</v>
      </c>
      <c r="AB181" s="5">
        <f t="shared" si="353"/>
        <v>7.5801446371126504E-3</v>
      </c>
      <c r="AC181" s="5">
        <f t="shared" si="354"/>
        <v>1.7696126248467964E-4</v>
      </c>
      <c r="AD181" s="5">
        <f t="shared" si="355"/>
        <v>1.240358062269196E-2</v>
      </c>
      <c r="AE181" s="5">
        <f t="shared" si="356"/>
        <v>9.4881745983926985E-3</v>
      </c>
      <c r="AF181" s="5">
        <f t="shared" si="357"/>
        <v>3.6290108456620059E-3</v>
      </c>
      <c r="AG181" s="5">
        <f t="shared" si="358"/>
        <v>9.2534270467320618E-4</v>
      </c>
      <c r="AH181" s="5">
        <f t="shared" si="359"/>
        <v>1.9791409823227621E-3</v>
      </c>
      <c r="AI181" s="5">
        <f t="shared" si="360"/>
        <v>2.3954102928226786E-3</v>
      </c>
      <c r="AJ181" s="5">
        <f t="shared" si="361"/>
        <v>1.4496164048471687E-3</v>
      </c>
      <c r="AK181" s="5">
        <f t="shared" si="362"/>
        <v>5.8483724131335032E-4</v>
      </c>
      <c r="AL181" s="5">
        <f t="shared" si="363"/>
        <v>6.5535553649988048E-6</v>
      </c>
      <c r="AM181" s="5">
        <f t="shared" si="364"/>
        <v>3.0024808699157979E-3</v>
      </c>
      <c r="AN181" s="5">
        <f t="shared" si="365"/>
        <v>2.2967612005501919E-3</v>
      </c>
      <c r="AO181" s="5">
        <f t="shared" si="366"/>
        <v>8.7845888798297246E-4</v>
      </c>
      <c r="AP181" s="5">
        <f t="shared" si="367"/>
        <v>2.2399368806573397E-4</v>
      </c>
      <c r="AQ181" s="5">
        <f t="shared" si="368"/>
        <v>4.2836243943491642E-5</v>
      </c>
      <c r="AR181" s="5">
        <f t="shared" si="369"/>
        <v>3.0279055324973264E-4</v>
      </c>
      <c r="AS181" s="5">
        <f t="shared" si="370"/>
        <v>3.664759682620722E-4</v>
      </c>
      <c r="AT181" s="5">
        <f t="shared" si="371"/>
        <v>2.2177811340575891E-4</v>
      </c>
      <c r="AU181" s="5">
        <f t="shared" si="372"/>
        <v>8.9474773874111851E-5</v>
      </c>
      <c r="AV181" s="5">
        <f t="shared" si="373"/>
        <v>2.7073462199050669E-5</v>
      </c>
      <c r="AW181" s="5">
        <f t="shared" si="374"/>
        <v>1.6854398009306479E-7</v>
      </c>
      <c r="AX181" s="5">
        <f t="shared" si="375"/>
        <v>6.056645824323401E-4</v>
      </c>
      <c r="AY181" s="5">
        <f t="shared" si="376"/>
        <v>4.6330583732146928E-4</v>
      </c>
      <c r="AZ181" s="5">
        <f t="shared" si="377"/>
        <v>1.7720393855135728E-4</v>
      </c>
      <c r="BA181" s="5">
        <f t="shared" si="378"/>
        <v>4.5184315713431079E-5</v>
      </c>
      <c r="BB181" s="5">
        <f t="shared" si="379"/>
        <v>8.6409862127555579E-6</v>
      </c>
      <c r="BC181" s="5">
        <f t="shared" si="380"/>
        <v>1.3219922276142722E-6</v>
      </c>
      <c r="BD181" s="5">
        <f t="shared" si="381"/>
        <v>3.8603498502701828E-5</v>
      </c>
      <c r="BE181" s="5">
        <f t="shared" si="382"/>
        <v>4.6722905785019232E-5</v>
      </c>
      <c r="BF181" s="5">
        <f t="shared" si="383"/>
        <v>2.8275027001024215E-5</v>
      </c>
      <c r="BG181" s="5">
        <f t="shared" si="384"/>
        <v>1.1407354893367736E-5</v>
      </c>
      <c r="BH181" s="5">
        <f t="shared" si="385"/>
        <v>3.451661045059139E-6</v>
      </c>
      <c r="BI181" s="5">
        <f t="shared" si="386"/>
        <v>8.355285923053424E-7</v>
      </c>
      <c r="BJ181" s="8">
        <f t="shared" si="387"/>
        <v>0.4657655472008333</v>
      </c>
      <c r="BK181" s="8">
        <f t="shared" si="388"/>
        <v>0.30059017331693455</v>
      </c>
      <c r="BL181" s="8">
        <f t="shared" si="389"/>
        <v>0.22347844355307736</v>
      </c>
      <c r="BM181" s="8">
        <f t="shared" si="390"/>
        <v>0.31635378890710453</v>
      </c>
      <c r="BN181" s="8">
        <f t="shared" si="391"/>
        <v>0.68336630321836311</v>
      </c>
    </row>
    <row r="182" spans="1:66" x14ac:dyDescent="0.25">
      <c r="A182" t="s">
        <v>27</v>
      </c>
      <c r="B182" t="s">
        <v>296</v>
      </c>
      <c r="C182" t="s">
        <v>328</v>
      </c>
      <c r="D182" s="11">
        <v>44350</v>
      </c>
      <c r="E182">
        <f>VLOOKUP(A182,home!$A$2:$E$405,3,FALSE)</f>
        <v>1.24827586206897</v>
      </c>
      <c r="F182">
        <f>VLOOKUP(B182,home!$B$2:$E$405,3,FALSE)</f>
        <v>0.69</v>
      </c>
      <c r="G182">
        <f>VLOOKUP(C182,away!$B$2:$E$405,4,FALSE)</f>
        <v>0.91</v>
      </c>
      <c r="H182">
        <f>VLOOKUP(A182,away!$A$2:$E$405,3,FALSE)</f>
        <v>1.096551724</v>
      </c>
      <c r="I182">
        <f>VLOOKUP(C182,away!$B$2:$E$405,3,FALSE)</f>
        <v>0.69</v>
      </c>
      <c r="J182">
        <f>VLOOKUP(B182,home!$B$2:$E$405,4,FALSE)</f>
        <v>1.46</v>
      </c>
      <c r="K182" s="3">
        <f t="shared" si="336"/>
        <v>0.78379241379310627</v>
      </c>
      <c r="L182" s="3">
        <f t="shared" si="337"/>
        <v>1.1046662067575999</v>
      </c>
      <c r="M182" s="5">
        <f t="shared" si="338"/>
        <v>0.15130484737214514</v>
      </c>
      <c r="N182" s="5">
        <f t="shared" si="339"/>
        <v>0.11859159154041117</v>
      </c>
      <c r="O182" s="5">
        <f t="shared" si="340"/>
        <v>0.16714135181062517</v>
      </c>
      <c r="P182" s="5">
        <f t="shared" si="341"/>
        <v>0.13100412358029268</v>
      </c>
      <c r="Q182" s="5">
        <f t="shared" si="342"/>
        <v>4.6475594894512487E-2</v>
      </c>
      <c r="R182" s="5">
        <f t="shared" si="343"/>
        <v>9.2317701548490408E-2</v>
      </c>
      <c r="S182" s="5">
        <f t="shared" si="344"/>
        <v>2.8356792087482208E-2</v>
      </c>
      <c r="T182" s="5">
        <f t="shared" si="345"/>
        <v>5.1340019118923982E-2</v>
      </c>
      <c r="U182" s="5">
        <f t="shared" si="346"/>
        <v>7.2357914132522891E-2</v>
      </c>
      <c r="V182" s="5">
        <f t="shared" si="347"/>
        <v>2.7280147474810158E-3</v>
      </c>
      <c r="W182" s="5">
        <f t="shared" si="348"/>
        <v>1.2142406234946838E-2</v>
      </c>
      <c r="X182" s="5">
        <f t="shared" si="349"/>
        <v>1.3413305836468553E-2</v>
      </c>
      <c r="Y182" s="5">
        <f t="shared" si="350"/>
        <v>7.4086128392256466E-3</v>
      </c>
      <c r="Z182" s="5">
        <f t="shared" si="351"/>
        <v>3.3993415062050364E-2</v>
      </c>
      <c r="AA182" s="5">
        <f t="shared" si="352"/>
        <v>2.6643780844555393E-2</v>
      </c>
      <c r="AB182" s="5">
        <f t="shared" si="353"/>
        <v>1.0441596650364296E-2</v>
      </c>
      <c r="AC182" s="5">
        <f t="shared" si="354"/>
        <v>1.4762464129324093E-4</v>
      </c>
      <c r="AD182" s="5">
        <f t="shared" si="355"/>
        <v>2.379281473036361E-3</v>
      </c>
      <c r="AE182" s="5">
        <f t="shared" si="356"/>
        <v>2.6283118396277115E-3</v>
      </c>
      <c r="AF182" s="5">
        <f t="shared" si="357"/>
        <v>1.4517036350288166E-3</v>
      </c>
      <c r="AG182" s="5">
        <f t="shared" si="358"/>
        <v>5.3454931594783402E-4</v>
      </c>
      <c r="AH182" s="5">
        <f t="shared" si="359"/>
        <v>9.3878442178329628E-3</v>
      </c>
      <c r="AI182" s="5">
        <f t="shared" si="360"/>
        <v>7.3581210798089542E-3</v>
      </c>
      <c r="AJ182" s="5">
        <f t="shared" si="361"/>
        <v>2.8836197410626978E-3</v>
      </c>
      <c r="AK182" s="5">
        <f t="shared" si="362"/>
        <v>7.5338642576966148E-4</v>
      </c>
      <c r="AL182" s="5">
        <f t="shared" si="363"/>
        <v>5.1127077783329409E-6</v>
      </c>
      <c r="AM182" s="5">
        <f t="shared" si="364"/>
        <v>3.7297255376887755E-4</v>
      </c>
      <c r="AN182" s="5">
        <f t="shared" si="365"/>
        <v>4.120101761965609E-4</v>
      </c>
      <c r="AO182" s="5">
        <f t="shared" si="366"/>
        <v>2.2756685924229267E-4</v>
      </c>
      <c r="AP182" s="5">
        <f t="shared" si="367"/>
        <v>8.379513972764137E-5</v>
      </c>
      <c r="AQ182" s="5">
        <f t="shared" si="368"/>
        <v>2.3141414786914167E-5</v>
      </c>
      <c r="AR182" s="5">
        <f t="shared" si="369"/>
        <v>2.0740868523489611E-3</v>
      </c>
      <c r="AS182" s="5">
        <f t="shared" si="370"/>
        <v>1.6256535404191382E-3</v>
      </c>
      <c r="AT182" s="5">
        <f t="shared" si="371"/>
        <v>6.3708745621821256E-4</v>
      </c>
      <c r="AU182" s="5">
        <f t="shared" si="372"/>
        <v>1.6644810503552759E-4</v>
      </c>
      <c r="AV182" s="5">
        <f t="shared" si="373"/>
        <v>3.2615190504271157E-5</v>
      </c>
      <c r="AW182" s="5">
        <f t="shared" si="374"/>
        <v>1.2296473959240745E-7</v>
      </c>
      <c r="AX182" s="5">
        <f t="shared" si="375"/>
        <v>4.8722176366181247E-5</v>
      </c>
      <c r="AY182" s="5">
        <f t="shared" si="376"/>
        <v>5.3821741751404214E-5</v>
      </c>
      <c r="AZ182" s="5">
        <f t="shared" si="377"/>
        <v>2.9727529650805418E-5</v>
      </c>
      <c r="BA182" s="5">
        <f t="shared" si="378"/>
        <v>1.0946332471876434E-5</v>
      </c>
      <c r="BB182" s="5">
        <f t="shared" si="379"/>
        <v>3.0230108924038211E-6</v>
      </c>
      <c r="BC182" s="5">
        <f t="shared" si="380"/>
        <v>6.6788359509972711E-7</v>
      </c>
      <c r="BD182" s="5">
        <f t="shared" si="381"/>
        <v>3.8186227594502303E-4</v>
      </c>
      <c r="BE182" s="5">
        <f t="shared" si="382"/>
        <v>2.9930075499947885E-4</v>
      </c>
      <c r="BF182" s="5">
        <f t="shared" si="383"/>
        <v>1.1729483060557028E-4</v>
      </c>
      <c r="BG182" s="5">
        <f t="shared" si="384"/>
        <v>3.0644932801931156E-5</v>
      </c>
      <c r="BH182" s="5">
        <f t="shared" si="385"/>
        <v>6.0048164628382885E-6</v>
      </c>
      <c r="BI182" s="5">
        <f t="shared" si="386"/>
        <v>9.413059179585214E-7</v>
      </c>
      <c r="BJ182" s="8">
        <f t="shared" si="387"/>
        <v>0.25763177154657946</v>
      </c>
      <c r="BK182" s="8">
        <f t="shared" si="388"/>
        <v>0.31360033687822397</v>
      </c>
      <c r="BL182" s="8">
        <f t="shared" si="389"/>
        <v>0.39465725651229128</v>
      </c>
      <c r="BM182" s="8">
        <f t="shared" si="390"/>
        <v>0.29299387047565628</v>
      </c>
      <c r="BN182" s="8">
        <f t="shared" si="391"/>
        <v>0.70683521074647704</v>
      </c>
    </row>
    <row r="183" spans="1:66" x14ac:dyDescent="0.25">
      <c r="A183" t="s">
        <v>27</v>
      </c>
      <c r="B183" t="s">
        <v>190</v>
      </c>
      <c r="C183" t="s">
        <v>194</v>
      </c>
      <c r="D183" s="11">
        <v>44350</v>
      </c>
      <c r="E183">
        <f>VLOOKUP(A183,home!$A$2:$E$405,3,FALSE)</f>
        <v>1.24827586206897</v>
      </c>
      <c r="F183">
        <f>VLOOKUP(B183,home!$B$2:$E$405,3,FALSE)</f>
        <v>0.96</v>
      </c>
      <c r="G183">
        <f>VLOOKUP(C183,away!$B$2:$E$405,4,FALSE)</f>
        <v>1.01</v>
      </c>
      <c r="H183">
        <f>VLOOKUP(A183,away!$A$2:$E$405,3,FALSE)</f>
        <v>1.096551724</v>
      </c>
      <c r="I183">
        <f>VLOOKUP(C183,away!$B$2:$E$405,3,FALSE)</f>
        <v>0.85</v>
      </c>
      <c r="J183">
        <f>VLOOKUP(B183,home!$B$2:$E$405,4,FALSE)</f>
        <v>0.85</v>
      </c>
      <c r="K183" s="3">
        <f t="shared" si="336"/>
        <v>1.2103282758620733</v>
      </c>
      <c r="L183" s="3">
        <f t="shared" si="337"/>
        <v>0.79225862058999996</v>
      </c>
      <c r="M183" s="5">
        <f t="shared" si="338"/>
        <v>0.13498563731644958</v>
      </c>
      <c r="N183" s="5">
        <f t="shared" si="339"/>
        <v>0.16337693367936154</v>
      </c>
      <c r="O183" s="5">
        <f t="shared" si="340"/>
        <v>0.10694353481979235</v>
      </c>
      <c r="P183" s="5">
        <f t="shared" si="341"/>
        <v>0.12943678411303486</v>
      </c>
      <c r="Q183" s="5">
        <f t="shared" si="342"/>
        <v>9.886986122788699E-2</v>
      </c>
      <c r="R183" s="5">
        <f t="shared" si="343"/>
        <v>4.2363468688673668E-2</v>
      </c>
      <c r="S183" s="5">
        <f t="shared" si="344"/>
        <v>3.1029006890281114E-2</v>
      </c>
      <c r="T183" s="5">
        <f t="shared" si="345"/>
        <v>7.8330499874330467E-2</v>
      </c>
      <c r="U183" s="5">
        <f t="shared" si="346"/>
        <v>5.1273704017499325E-2</v>
      </c>
      <c r="V183" s="5">
        <f t="shared" si="347"/>
        <v>3.3059442026114783E-3</v>
      </c>
      <c r="W183" s="5">
        <f t="shared" si="348"/>
        <v>3.9888329558223641E-2</v>
      </c>
      <c r="X183" s="5">
        <f t="shared" si="349"/>
        <v>3.1601872953437582E-2</v>
      </c>
      <c r="Y183" s="5">
        <f t="shared" si="350"/>
        <v>1.2518428137075445E-2</v>
      </c>
      <c r="Z183" s="5">
        <f t="shared" si="351"/>
        <v>1.1187607755565418E-2</v>
      </c>
      <c r="AA183" s="5">
        <f t="shared" si="352"/>
        <v>1.3540678005814651E-2</v>
      </c>
      <c r="AB183" s="5">
        <f t="shared" si="353"/>
        <v>8.1943327323905739E-3</v>
      </c>
      <c r="AC183" s="5">
        <f t="shared" si="354"/>
        <v>1.9812792426945447E-4</v>
      </c>
      <c r="AD183" s="5">
        <f t="shared" si="355"/>
        <v>1.2069493285305748E-2</v>
      </c>
      <c r="AE183" s="5">
        <f t="shared" si="356"/>
        <v>9.5621601014365971E-3</v>
      </c>
      <c r="AF183" s="5">
        <f t="shared" si="357"/>
        <v>3.7878518859124472E-3</v>
      </c>
      <c r="AG183" s="5">
        <f t="shared" si="358"/>
        <v>1.0003194367107417E-3</v>
      </c>
      <c r="AH183" s="5">
        <f t="shared" si="359"/>
        <v>2.2158696720315603E-3</v>
      </c>
      <c r="AI183" s="5">
        <f t="shared" si="360"/>
        <v>2.681929719685016E-3</v>
      </c>
      <c r="AJ183" s="5">
        <f t="shared" si="361"/>
        <v>1.62300768680481E-3</v>
      </c>
      <c r="AK183" s="5">
        <f t="shared" si="362"/>
        <v>6.5479069842711913E-4</v>
      </c>
      <c r="AL183" s="5">
        <f t="shared" si="363"/>
        <v>7.5993392690539173E-6</v>
      </c>
      <c r="AM183" s="5">
        <f t="shared" si="364"/>
        <v>2.9216097997065969E-3</v>
      </c>
      <c r="AN183" s="5">
        <f t="shared" si="365"/>
        <v>2.3146705498177742E-3</v>
      </c>
      <c r="AO183" s="5">
        <f t="shared" si="366"/>
        <v>9.1690884845946341E-4</v>
      </c>
      <c r="AP183" s="5">
        <f t="shared" si="367"/>
        <v>2.4214297982908661E-4</v>
      </c>
      <c r="AQ183" s="5">
        <f t="shared" si="368"/>
        <v>4.7959965796236076E-5</v>
      </c>
      <c r="AR183" s="5">
        <f t="shared" si="369"/>
        <v>3.5110836995418804E-4</v>
      </c>
      <c r="AS183" s="5">
        <f t="shared" si="370"/>
        <v>4.2495638804739537E-4</v>
      </c>
      <c r="AT183" s="5">
        <f t="shared" si="371"/>
        <v>2.5716836623098917E-4</v>
      </c>
      <c r="AU183" s="5">
        <f t="shared" si="372"/>
        <v>1.0375271510220645E-4</v>
      </c>
      <c r="AV183" s="5">
        <f t="shared" si="373"/>
        <v>3.1393711196415605E-5</v>
      </c>
      <c r="AW183" s="5">
        <f t="shared" si="374"/>
        <v>2.0241536966556531E-7</v>
      </c>
      <c r="AX183" s="5">
        <f t="shared" si="375"/>
        <v>5.8935115860343627E-4</v>
      </c>
      <c r="AY183" s="5">
        <f t="shared" si="376"/>
        <v>4.6691853595827665E-4</v>
      </c>
      <c r="AZ183" s="5">
        <f t="shared" si="377"/>
        <v>1.849601176131033E-4</v>
      </c>
      <c r="BA183" s="5">
        <f t="shared" si="378"/>
        <v>4.8845415881440462E-5</v>
      </c>
      <c r="BB183" s="5">
        <f t="shared" si="379"/>
        <v>9.6745504520937224E-6</v>
      </c>
      <c r="BC183" s="5">
        <f t="shared" si="380"/>
        <v>1.5329491992008271E-6</v>
      </c>
      <c r="BD183" s="5">
        <f t="shared" si="381"/>
        <v>4.6361438809584716E-5</v>
      </c>
      <c r="BE183" s="5">
        <f t="shared" si="382"/>
        <v>5.6112560300889677E-5</v>
      </c>
      <c r="BF183" s="5">
        <f t="shared" si="383"/>
        <v>3.3957309181591218E-5</v>
      </c>
      <c r="BG183" s="5">
        <f t="shared" si="384"/>
        <v>1.3699830491556883E-5</v>
      </c>
      <c r="BH183" s="5">
        <f t="shared" si="385"/>
        <v>4.145323054612176E-6</v>
      </c>
      <c r="BI183" s="5">
        <f t="shared" si="386"/>
        <v>1.0034403411160121E-6</v>
      </c>
      <c r="BJ183" s="8">
        <f t="shared" si="387"/>
        <v>0.45875032501099799</v>
      </c>
      <c r="BK183" s="8">
        <f t="shared" si="388"/>
        <v>0.29943001832187377</v>
      </c>
      <c r="BL183" s="8">
        <f t="shared" si="389"/>
        <v>0.23081497549382968</v>
      </c>
      <c r="BM183" s="8">
        <f t="shared" si="390"/>
        <v>0.32373999061647912</v>
      </c>
      <c r="BN183" s="8">
        <f t="shared" si="391"/>
        <v>0.67597621984519896</v>
      </c>
    </row>
    <row r="184" spans="1:66" x14ac:dyDescent="0.25">
      <c r="A184" t="s">
        <v>27</v>
      </c>
      <c r="B184" t="s">
        <v>29</v>
      </c>
      <c r="C184" t="s">
        <v>187</v>
      </c>
      <c r="D184" s="11">
        <v>44350</v>
      </c>
      <c r="E184">
        <f>VLOOKUP(A184,home!$A$2:$E$405,3,FALSE)</f>
        <v>1.24827586206897</v>
      </c>
      <c r="F184">
        <f>VLOOKUP(B184,home!$B$2:$E$405,3,FALSE)</f>
        <v>0.75</v>
      </c>
      <c r="G184">
        <f>VLOOKUP(C184,away!$B$2:$E$405,4,FALSE)</f>
        <v>1.1200000000000001</v>
      </c>
      <c r="H184">
        <f>VLOOKUP(A184,away!$A$2:$E$405,3,FALSE)</f>
        <v>1.096551724</v>
      </c>
      <c r="I184">
        <f>VLOOKUP(C184,away!$B$2:$E$405,3,FALSE)</f>
        <v>0.75</v>
      </c>
      <c r="J184">
        <f>VLOOKUP(B184,home!$B$2:$E$405,4,FALSE)</f>
        <v>1.58</v>
      </c>
      <c r="K184" s="3">
        <f t="shared" si="336"/>
        <v>1.048551724137935</v>
      </c>
      <c r="L184" s="3">
        <f t="shared" si="337"/>
        <v>1.29941379294</v>
      </c>
      <c r="M184" s="5">
        <f t="shared" si="338"/>
        <v>9.556338665352665E-2</v>
      </c>
      <c r="N184" s="5">
        <f t="shared" si="339"/>
        <v>0.1002031538400155</v>
      </c>
      <c r="O184" s="5">
        <f t="shared" si="340"/>
        <v>0.12417638271765087</v>
      </c>
      <c r="P184" s="5">
        <f t="shared" si="341"/>
        <v>0.13020536019580489</v>
      </c>
      <c r="Q184" s="5">
        <f t="shared" si="342"/>
        <v>5.253409486150349E-2</v>
      </c>
      <c r="R184" s="5">
        <f t="shared" si="343"/>
        <v>8.0678252230355893E-2</v>
      </c>
      <c r="S184" s="5">
        <f t="shared" si="344"/>
        <v>4.4351284569856868E-2</v>
      </c>
      <c r="T184" s="5">
        <f t="shared" si="345"/>
        <v>6.8263527462656029E-2</v>
      </c>
      <c r="U184" s="5">
        <f t="shared" si="346"/>
        <v>8.4595320476574878E-2</v>
      </c>
      <c r="V184" s="5">
        <f t="shared" si="347"/>
        <v>6.7143043711474547E-3</v>
      </c>
      <c r="W184" s="5">
        <f t="shared" si="348"/>
        <v>1.8361571914351775E-2</v>
      </c>
      <c r="X184" s="5">
        <f t="shared" si="349"/>
        <v>2.3859279805568422E-2</v>
      </c>
      <c r="Y184" s="5">
        <f t="shared" si="350"/>
        <v>1.5501538634485204E-2</v>
      </c>
      <c r="Z184" s="5">
        <f t="shared" si="351"/>
        <v>3.4944811246138914E-2</v>
      </c>
      <c r="AA184" s="5">
        <f t="shared" si="352"/>
        <v>3.6641442081813656E-2</v>
      </c>
      <c r="AB184" s="5">
        <f t="shared" si="353"/>
        <v>1.9210223634892998E-2</v>
      </c>
      <c r="AC184" s="5">
        <f t="shared" si="354"/>
        <v>5.7176606133106981E-4</v>
      </c>
      <c r="AD184" s="5">
        <f t="shared" si="355"/>
        <v>4.8132644721690576E-3</v>
      </c>
      <c r="AE184" s="5">
        <f t="shared" si="356"/>
        <v>6.2544222442045437E-3</v>
      </c>
      <c r="AF184" s="5">
        <f t="shared" si="357"/>
        <v>4.0635412654950664E-3</v>
      </c>
      <c r="AG184" s="5">
        <f t="shared" si="358"/>
        <v>1.7600738561883837E-3</v>
      </c>
      <c r="AH184" s="5">
        <f t="shared" si="359"/>
        <v>1.1351942431229431E-2</v>
      </c>
      <c r="AI184" s="5">
        <f t="shared" si="360"/>
        <v>1.1903098808580202E-2</v>
      </c>
      <c r="AJ184" s="5">
        <f t="shared" si="361"/>
        <v>6.2405073891604844E-3</v>
      </c>
      <c r="AK184" s="5">
        <f t="shared" si="362"/>
        <v>2.1811649274665833E-3</v>
      </c>
      <c r="AL184" s="5">
        <f t="shared" si="363"/>
        <v>3.1161309187696606E-5</v>
      </c>
      <c r="AM184" s="5">
        <f t="shared" si="364"/>
        <v>1.009391352204947E-3</v>
      </c>
      <c r="AN184" s="5">
        <f t="shared" si="365"/>
        <v>1.311617045529466E-3</v>
      </c>
      <c r="AO184" s="5">
        <f t="shared" si="366"/>
        <v>8.5216664000810002E-4</v>
      </c>
      <c r="AP184" s="5">
        <f t="shared" si="367"/>
        <v>3.6910569530328684E-4</v>
      </c>
      <c r="AQ184" s="5">
        <f t="shared" si="368"/>
        <v>1.1990525788244996E-4</v>
      </c>
      <c r="AR184" s="5">
        <f t="shared" si="369"/>
        <v>2.9501741143600703E-3</v>
      </c>
      <c r="AS184" s="5">
        <f t="shared" si="370"/>
        <v>3.093410154119357E-3</v>
      </c>
      <c r="AT184" s="5">
        <f t="shared" si="371"/>
        <v>1.6218002752838234E-3</v>
      </c>
      <c r="AU184" s="5">
        <f t="shared" si="372"/>
        <v>5.6684715828541027E-4</v>
      </c>
      <c r="AV184" s="5">
        <f t="shared" si="373"/>
        <v>1.4859214128571394E-4</v>
      </c>
      <c r="AW184" s="5">
        <f t="shared" si="374"/>
        <v>1.179371220691929E-6</v>
      </c>
      <c r="AX184" s="5">
        <f t="shared" si="375"/>
        <v>1.7639984044740304E-4</v>
      </c>
      <c r="AY184" s="5">
        <f t="shared" si="376"/>
        <v>2.2921638574977088E-4</v>
      </c>
      <c r="AZ184" s="5">
        <f t="shared" si="377"/>
        <v>1.4892346660555397E-4</v>
      </c>
      <c r="BA184" s="5">
        <f t="shared" si="378"/>
        <v>6.4504402199898756E-5</v>
      </c>
      <c r="BB184" s="5">
        <f t="shared" si="379"/>
        <v>2.0954477480974426E-5</v>
      </c>
      <c r="BC184" s="5">
        <f t="shared" si="380"/>
        <v>5.4457074125257555E-6</v>
      </c>
      <c r="BD184" s="5">
        <f t="shared" si="381"/>
        <v>6.389161559623381E-4</v>
      </c>
      <c r="BE184" s="5">
        <f t="shared" si="382"/>
        <v>6.6993663691389141E-4</v>
      </c>
      <c r="BF184" s="5">
        <f t="shared" si="383"/>
        <v>3.5123160784961523E-4</v>
      </c>
      <c r="BG184" s="5">
        <f t="shared" si="384"/>
        <v>1.2276150266081771E-4</v>
      </c>
      <c r="BH184" s="5">
        <f t="shared" si="385"/>
        <v>3.2180446318191024E-5</v>
      </c>
      <c r="BI184" s="5">
        <f t="shared" si="386"/>
        <v>6.7485724940934943E-6</v>
      </c>
      <c r="BJ184" s="8">
        <f t="shared" si="387"/>
        <v>0.29992209862746189</v>
      </c>
      <c r="BK184" s="8">
        <f t="shared" si="388"/>
        <v>0.27766647954660439</v>
      </c>
      <c r="BL184" s="8">
        <f t="shared" si="389"/>
        <v>0.38718093346325827</v>
      </c>
      <c r="BM184" s="8">
        <f t="shared" si="390"/>
        <v>0.41612565537007706</v>
      </c>
      <c r="BN184" s="8">
        <f t="shared" si="391"/>
        <v>0.58336063049885722</v>
      </c>
    </row>
    <row r="185" spans="1:66" x14ac:dyDescent="0.25">
      <c r="A185" t="s">
        <v>27</v>
      </c>
      <c r="B185" t="s">
        <v>193</v>
      </c>
      <c r="C185" t="s">
        <v>191</v>
      </c>
      <c r="D185" s="11">
        <v>44350</v>
      </c>
      <c r="E185">
        <f>VLOOKUP(A185,home!$A$2:$E$405,3,FALSE)</f>
        <v>1.24827586206897</v>
      </c>
      <c r="F185">
        <f>VLOOKUP(B185,home!$B$2:$E$405,3,FALSE)</f>
        <v>1.17</v>
      </c>
      <c r="G185">
        <f>VLOOKUP(C185,away!$B$2:$E$405,4,FALSE)</f>
        <v>1.0900000000000001</v>
      </c>
      <c r="H185">
        <f>VLOOKUP(A185,away!$A$2:$E$405,3,FALSE)</f>
        <v>1.096551724</v>
      </c>
      <c r="I185">
        <f>VLOOKUP(C185,away!$B$2:$E$405,3,FALSE)</f>
        <v>0.92</v>
      </c>
      <c r="J185">
        <f>VLOOKUP(B185,home!$B$2:$E$405,4,FALSE)</f>
        <v>0.97</v>
      </c>
      <c r="K185" s="3">
        <f t="shared" si="336"/>
        <v>1.5919262068965574</v>
      </c>
      <c r="L185" s="3">
        <f t="shared" si="337"/>
        <v>0.97856275849759999</v>
      </c>
      <c r="M185" s="5">
        <f t="shared" si="338"/>
        <v>7.6498131338618158E-2</v>
      </c>
      <c r="N185" s="5">
        <f t="shared" si="339"/>
        <v>0.12177938005656108</v>
      </c>
      <c r="O185" s="5">
        <f t="shared" si="340"/>
        <v>7.4858222422629905E-2</v>
      </c>
      <c r="P185" s="5">
        <f t="shared" si="341"/>
        <v>0.11916876607627604</v>
      </c>
      <c r="Q185" s="5">
        <f t="shared" si="342"/>
        <v>9.6931893285827811E-2</v>
      </c>
      <c r="R185" s="5">
        <f t="shared" si="343"/>
        <v>3.6626734315057793E-2</v>
      </c>
      <c r="S185" s="5">
        <f t="shared" si="344"/>
        <v>4.6410267021035984E-2</v>
      </c>
      <c r="T185" s="5">
        <f t="shared" si="345"/>
        <v>9.4853940880174667E-2</v>
      </c>
      <c r="U185" s="5">
        <f t="shared" si="346"/>
        <v>5.8307058229177935E-2</v>
      </c>
      <c r="V185" s="5">
        <f t="shared" si="347"/>
        <v>8.0331000064795526E-3</v>
      </c>
      <c r="W185" s="5">
        <f t="shared" si="348"/>
        <v>5.1436140401936579E-2</v>
      </c>
      <c r="X185" s="5">
        <f t="shared" si="349"/>
        <v>5.033349143818891E-2</v>
      </c>
      <c r="Y185" s="5">
        <f t="shared" si="350"/>
        <v>2.462724011328473E-2</v>
      </c>
      <c r="Z185" s="5">
        <f t="shared" si="351"/>
        <v>1.1947186055367221E-2</v>
      </c>
      <c r="AA185" s="5">
        <f t="shared" si="352"/>
        <v>1.9019038580208186E-2</v>
      </c>
      <c r="AB185" s="5">
        <f t="shared" si="353"/>
        <v>1.5138452972905057E-2</v>
      </c>
      <c r="AC185" s="5">
        <f t="shared" si="354"/>
        <v>7.8212254893361265E-4</v>
      </c>
      <c r="AD185" s="5">
        <f t="shared" si="355"/>
        <v>2.0470634971863418E-2</v>
      </c>
      <c r="AE185" s="5">
        <f t="shared" si="356"/>
        <v>2.0031801026264107E-2</v>
      </c>
      <c r="AF185" s="5">
        <f t="shared" si="357"/>
        <v>9.8011872349680271E-3</v>
      </c>
      <c r="AG185" s="5">
        <f t="shared" si="358"/>
        <v>3.1970256057339262E-3</v>
      </c>
      <c r="AH185" s="5">
        <f t="shared" si="359"/>
        <v>2.9227678356560515E-3</v>
      </c>
      <c r="AI185" s="5">
        <f t="shared" si="360"/>
        <v>4.6528307142551985E-3</v>
      </c>
      <c r="AJ185" s="5">
        <f t="shared" si="361"/>
        <v>3.7034815751380407E-3</v>
      </c>
      <c r="AK185" s="5">
        <f t="shared" si="362"/>
        <v>1.9652231254069295E-3</v>
      </c>
      <c r="AL185" s="5">
        <f t="shared" si="363"/>
        <v>4.8735610894483816E-5</v>
      </c>
      <c r="AM185" s="5">
        <f t="shared" si="364"/>
        <v>6.5175480567044985E-3</v>
      </c>
      <c r="AN185" s="5">
        <f t="shared" si="365"/>
        <v>6.377829805009427E-3</v>
      </c>
      <c r="AO185" s="5">
        <f t="shared" si="366"/>
        <v>3.1205533636091166E-3</v>
      </c>
      <c r="AP185" s="5">
        <f t="shared" si="367"/>
        <v>1.017885769177434E-3</v>
      </c>
      <c r="AQ185" s="5">
        <f t="shared" si="368"/>
        <v>2.4901627653043024E-4</v>
      </c>
      <c r="AR185" s="5">
        <f t="shared" si="369"/>
        <v>5.7202235114152942E-4</v>
      </c>
      <c r="AS185" s="5">
        <f t="shared" si="370"/>
        <v>9.1061737171278551E-4</v>
      </c>
      <c r="AT185" s="5">
        <f t="shared" si="371"/>
        <v>7.2481782924242386E-4</v>
      </c>
      <c r="AU185" s="5">
        <f t="shared" si="372"/>
        <v>3.8461883253229612E-4</v>
      </c>
      <c r="AV185" s="5">
        <f t="shared" si="373"/>
        <v>1.5307119979353009E-4</v>
      </c>
      <c r="AW185" s="5">
        <f t="shared" si="374"/>
        <v>2.1088977790992472E-6</v>
      </c>
      <c r="AX185" s="5">
        <f t="shared" si="375"/>
        <v>1.7292425926959394E-3</v>
      </c>
      <c r="AY185" s="5">
        <f t="shared" si="376"/>
        <v>1.6921724016200805E-3</v>
      </c>
      <c r="AZ185" s="5">
        <f t="shared" si="377"/>
        <v>8.2794844659142704E-4</v>
      </c>
      <c r="BA185" s="5">
        <f t="shared" si="378"/>
        <v>2.7006650526343663E-4</v>
      </c>
      <c r="BB185" s="5">
        <f t="shared" si="379"/>
        <v>6.6069256092098774E-5</v>
      </c>
      <c r="BC185" s="5">
        <f t="shared" si="380"/>
        <v>1.2930582698673712E-5</v>
      </c>
      <c r="BD185" s="5">
        <f t="shared" si="381"/>
        <v>9.3293294975889583E-5</v>
      </c>
      <c r="BE185" s="5">
        <f t="shared" si="382"/>
        <v>1.4851604119984956E-4</v>
      </c>
      <c r="BF185" s="5">
        <f t="shared" si="383"/>
        <v>1.1821328906528472E-4</v>
      </c>
      <c r="BG185" s="5">
        <f t="shared" si="384"/>
        <v>6.2728944288821656E-5</v>
      </c>
      <c r="BH185" s="5">
        <f t="shared" si="385"/>
        <v>2.4964962586082332E-5</v>
      </c>
      <c r="BI185" s="5">
        <f t="shared" si="386"/>
        <v>7.948475638995291E-6</v>
      </c>
      <c r="BJ185" s="8">
        <f t="shared" si="387"/>
        <v>0.51534399807079567</v>
      </c>
      <c r="BK185" s="8">
        <f t="shared" si="388"/>
        <v>0.25263329500385784</v>
      </c>
      <c r="BL185" s="8">
        <f t="shared" si="389"/>
        <v>0.22039462236261256</v>
      </c>
      <c r="BM185" s="8">
        <f t="shared" si="390"/>
        <v>0.47276591049382177</v>
      </c>
      <c r="BN185" s="8">
        <f t="shared" si="391"/>
        <v>0.52586312749497077</v>
      </c>
    </row>
    <row r="186" spans="1:66" x14ac:dyDescent="0.25">
      <c r="A186" t="s">
        <v>27</v>
      </c>
      <c r="B186" t="s">
        <v>188</v>
      </c>
      <c r="C186" t="s">
        <v>192</v>
      </c>
      <c r="D186" s="11">
        <v>44350</v>
      </c>
      <c r="E186">
        <f>VLOOKUP(A186,home!$A$2:$E$405,3,FALSE)</f>
        <v>1.24827586206897</v>
      </c>
      <c r="F186">
        <f>VLOOKUP(B186,home!$B$2:$E$405,3,FALSE)</f>
        <v>1.26</v>
      </c>
      <c r="G186">
        <f>VLOOKUP(C186,away!$B$2:$E$405,4,FALSE)</f>
        <v>0.69</v>
      </c>
      <c r="H186">
        <f>VLOOKUP(A186,away!$A$2:$E$405,3,FALSE)</f>
        <v>1.096551724</v>
      </c>
      <c r="I186">
        <f>VLOOKUP(C186,away!$B$2:$E$405,3,FALSE)</f>
        <v>0.59</v>
      </c>
      <c r="J186">
        <f>VLOOKUP(B186,home!$B$2:$E$405,4,FALSE)</f>
        <v>0.52</v>
      </c>
      <c r="K186" s="3">
        <f t="shared" si="336"/>
        <v>1.0852510344827626</v>
      </c>
      <c r="L186" s="3">
        <f t="shared" si="337"/>
        <v>0.33642206892319998</v>
      </c>
      <c r="M186" s="5">
        <f t="shared" si="338"/>
        <v>0.24130994247550219</v>
      </c>
      <c r="N186" s="5">
        <f t="shared" si="339"/>
        <v>0.26188186470251468</v>
      </c>
      <c r="O186" s="5">
        <f t="shared" si="340"/>
        <v>8.1181990099346804E-2</v>
      </c>
      <c r="P186" s="5">
        <f t="shared" si="341"/>
        <v>8.8102838736685521E-2</v>
      </c>
      <c r="Q186" s="5">
        <f t="shared" si="342"/>
        <v>0.14210378229033949</v>
      </c>
      <c r="R186" s="5">
        <f t="shared" si="343"/>
        <v>1.3655706534262492E-2</v>
      </c>
      <c r="S186" s="5">
        <f t="shared" si="344"/>
        <v>8.0416394304292128E-3</v>
      </c>
      <c r="T186" s="5">
        <f t="shared" si="345"/>
        <v>4.7806848439927989E-2</v>
      </c>
      <c r="U186" s="5">
        <f t="shared" si="346"/>
        <v>1.4819869642901393E-2</v>
      </c>
      <c r="V186" s="5">
        <f t="shared" si="347"/>
        <v>3.2622464916536991E-4</v>
      </c>
      <c r="W186" s="5">
        <f t="shared" si="348"/>
        <v>5.1406092244834736E-2</v>
      </c>
      <c r="X186" s="5">
        <f t="shared" si="349"/>
        <v>1.7294143908264163E-2</v>
      </c>
      <c r="Y186" s="5">
        <f t="shared" si="350"/>
        <v>2.9090658369368924E-3</v>
      </c>
      <c r="Z186" s="5">
        <f t="shared" si="351"/>
        <v>1.5313603482882162E-3</v>
      </c>
      <c r="AA186" s="5">
        <f t="shared" si="352"/>
        <v>1.6619104021456704E-3</v>
      </c>
      <c r="AB186" s="5">
        <f t="shared" si="353"/>
        <v>9.0179499157312638E-4</v>
      </c>
      <c r="AC186" s="5">
        <f t="shared" si="354"/>
        <v>7.444087612621424E-6</v>
      </c>
      <c r="AD186" s="5">
        <f t="shared" si="355"/>
        <v>1.3947128696855802E-2</v>
      </c>
      <c r="AE186" s="5">
        <f t="shared" si="356"/>
        <v>4.6921218917343622E-3</v>
      </c>
      <c r="AF186" s="5">
        <f t="shared" si="357"/>
        <v>7.8926667722855638E-4</v>
      </c>
      <c r="AG186" s="5">
        <f t="shared" si="358"/>
        <v>8.8508909495123474E-5</v>
      </c>
      <c r="AH186" s="5">
        <f t="shared" si="359"/>
        <v>1.2879585415951844E-4</v>
      </c>
      <c r="AI186" s="5">
        <f t="shared" si="360"/>
        <v>1.3977583396370842E-4</v>
      </c>
      <c r="AJ186" s="5">
        <f t="shared" si="361"/>
        <v>7.5845934202402708E-5</v>
      </c>
      <c r="AK186" s="5">
        <f t="shared" si="362"/>
        <v>2.7437292851489696E-5</v>
      </c>
      <c r="AL186" s="5">
        <f t="shared" si="363"/>
        <v>1.0871416962740781E-7</v>
      </c>
      <c r="AM186" s="5">
        <f t="shared" si="364"/>
        <v>3.0272271692653981E-3</v>
      </c>
      <c r="AN186" s="5">
        <f t="shared" si="365"/>
        <v>1.0184260273847872E-3</v>
      </c>
      <c r="AO186" s="5">
        <f t="shared" si="366"/>
        <v>1.7131049558901276E-4</v>
      </c>
      <c r="AP186" s="5">
        <f t="shared" si="367"/>
        <v>1.9210877118104802E-5</v>
      </c>
      <c r="AQ186" s="5">
        <f t="shared" si="368"/>
        <v>1.6157407564755445E-6</v>
      </c>
      <c r="AR186" s="5">
        <f t="shared" si="369"/>
        <v>8.6659535450151874E-6</v>
      </c>
      <c r="AS186" s="5">
        <f t="shared" si="370"/>
        <v>9.404735049507296E-6</v>
      </c>
      <c r="AT186" s="5">
        <f t="shared" si="371"/>
        <v>5.1032492207570441E-6</v>
      </c>
      <c r="AU186" s="5">
        <f t="shared" si="372"/>
        <v>1.8461021653499783E-6</v>
      </c>
      <c r="AV186" s="5">
        <f t="shared" si="373"/>
        <v>5.0087107117673293E-7</v>
      </c>
      <c r="AW186" s="5">
        <f t="shared" si="374"/>
        <v>1.1025501128478436E-9</v>
      </c>
      <c r="AX186" s="5">
        <f t="shared" si="375"/>
        <v>5.4755023617659949E-4</v>
      </c>
      <c r="AY186" s="5">
        <f t="shared" si="376"/>
        <v>1.8420798329391835E-4</v>
      </c>
      <c r="AZ186" s="5">
        <f t="shared" si="377"/>
        <v>3.0985815425955127E-5</v>
      </c>
      <c r="BA186" s="5">
        <f t="shared" si="378"/>
        <v>3.4747707109574098E-6</v>
      </c>
      <c r="BB186" s="5">
        <f t="shared" si="379"/>
        <v>2.9224738790350753E-7</v>
      </c>
      <c r="BC186" s="5">
        <f t="shared" si="380"/>
        <v>1.9663694175179799E-8</v>
      </c>
      <c r="BD186" s="5">
        <f t="shared" si="381"/>
        <v>4.8590300346772457E-7</v>
      </c>
      <c r="BE186" s="5">
        <f t="shared" si="382"/>
        <v>5.2732673717162944E-7</v>
      </c>
      <c r="BF186" s="5">
        <f t="shared" si="383"/>
        <v>2.8614094351296535E-7</v>
      </c>
      <c r="BG186" s="5">
        <f t="shared" si="384"/>
        <v>1.0351158498510647E-7</v>
      </c>
      <c r="BH186" s="5">
        <f t="shared" si="385"/>
        <v>2.8084013671509294E-8</v>
      </c>
      <c r="BI186" s="5">
        <f t="shared" si="386"/>
        <v>6.0956409778867046E-9</v>
      </c>
      <c r="BJ186" s="8">
        <f t="shared" si="387"/>
        <v>0.54792314462493508</v>
      </c>
      <c r="BK186" s="8">
        <f t="shared" si="388"/>
        <v>0.33797240607685847</v>
      </c>
      <c r="BL186" s="8">
        <f t="shared" si="389"/>
        <v>0.1126200845583822</v>
      </c>
      <c r="BM186" s="8">
        <f t="shared" si="390"/>
        <v>0.171626663889069</v>
      </c>
      <c r="BN186" s="8">
        <f t="shared" si="391"/>
        <v>0.82823612483865117</v>
      </c>
    </row>
    <row r="187" spans="1:66" x14ac:dyDescent="0.25">
      <c r="A187" t="s">
        <v>196</v>
      </c>
      <c r="B187" t="s">
        <v>307</v>
      </c>
      <c r="C187" t="s">
        <v>304</v>
      </c>
      <c r="D187" s="11">
        <v>44350</v>
      </c>
      <c r="E187">
        <f>VLOOKUP(A187,home!$A$2:$E$405,3,FALSE)</f>
        <v>1.6266094420600901</v>
      </c>
      <c r="F187">
        <f>VLOOKUP(B187,home!$B$2:$E$405,3,FALSE)</f>
        <v>1.49</v>
      </c>
      <c r="G187">
        <f>VLOOKUP(C187,away!$B$2:$E$405,4,FALSE)</f>
        <v>1.61</v>
      </c>
      <c r="H187">
        <f>VLOOKUP(A187,away!$A$2:$E$405,3,FALSE)</f>
        <v>1.454935622</v>
      </c>
      <c r="I187">
        <f>VLOOKUP(C187,away!$B$2:$E$405,3,FALSE)</f>
        <v>0.99</v>
      </c>
      <c r="J187">
        <f>VLOOKUP(B187,home!$B$2:$E$405,4,FALSE)</f>
        <v>0.52</v>
      </c>
      <c r="K187" s="3">
        <f t="shared" si="336"/>
        <v>3.9020733905579501</v>
      </c>
      <c r="L187" s="3">
        <f t="shared" si="337"/>
        <v>0.74900085820560003</v>
      </c>
      <c r="M187" s="5">
        <f t="shared" si="338"/>
        <v>9.551335906611079E-3</v>
      </c>
      <c r="N187" s="5">
        <f t="shared" si="339"/>
        <v>3.7270013685467784E-2</v>
      </c>
      <c r="O187" s="5">
        <f t="shared" si="340"/>
        <v>7.1539587910616617E-3</v>
      </c>
      <c r="P187" s="5">
        <f t="shared" si="341"/>
        <v>2.7915272235749831E-2</v>
      </c>
      <c r="Q187" s="5">
        <f t="shared" si="342"/>
        <v>7.2715164333897256E-2</v>
      </c>
      <c r="R187" s="5">
        <f t="shared" si="343"/>
        <v>2.6791606370363407E-3</v>
      </c>
      <c r="S187" s="5">
        <f t="shared" si="344"/>
        <v>2.0396686694283496E-2</v>
      </c>
      <c r="T187" s="5">
        <f t="shared" si="345"/>
        <v>5.4463720490650291E-2</v>
      </c>
      <c r="U187" s="5">
        <f t="shared" si="346"/>
        <v>1.045428143080979E-2</v>
      </c>
      <c r="V187" s="5">
        <f t="shared" si="347"/>
        <v>6.6236116932910684E-3</v>
      </c>
      <c r="W187" s="5">
        <f t="shared" si="348"/>
        <v>9.4579969279116313E-2</v>
      </c>
      <c r="X187" s="5">
        <f t="shared" si="349"/>
        <v>7.0840478159117412E-2</v>
      </c>
      <c r="Y187" s="5">
        <f t="shared" si="350"/>
        <v>2.6529789468436999E-2</v>
      </c>
      <c r="Z187" s="5">
        <f t="shared" si="351"/>
        <v>6.6889787213696053E-4</v>
      </c>
      <c r="AA187" s="5">
        <f t="shared" si="352"/>
        <v>2.6100885878664673E-3</v>
      </c>
      <c r="AB187" s="5">
        <f t="shared" si="353"/>
        <v>5.092378612856361E-3</v>
      </c>
      <c r="AC187" s="5">
        <f t="shared" si="354"/>
        <v>1.2099087853389653E-3</v>
      </c>
      <c r="AD187" s="5">
        <f t="shared" si="355"/>
        <v>9.2264495350957057E-2</v>
      </c>
      <c r="AE187" s="5">
        <f t="shared" si="356"/>
        <v>6.9106186199773434E-2</v>
      </c>
      <c r="AF187" s="5">
        <f t="shared" si="357"/>
        <v>2.5880296385473147E-2</v>
      </c>
      <c r="AG187" s="5">
        <f t="shared" si="358"/>
        <v>6.4614547344448922E-3</v>
      </c>
      <c r="AH187" s="5">
        <f t="shared" si="359"/>
        <v>1.2525127007062076E-4</v>
      </c>
      <c r="AI187" s="5">
        <f t="shared" si="360"/>
        <v>4.8873964807615662E-4</v>
      </c>
      <c r="AJ187" s="5">
        <f t="shared" si="361"/>
        <v>9.5354898783431416E-4</v>
      </c>
      <c r="AK187" s="5">
        <f t="shared" si="362"/>
        <v>1.2402727106739142E-3</v>
      </c>
      <c r="AL187" s="5">
        <f t="shared" si="363"/>
        <v>1.4144590224194657E-4</v>
      </c>
      <c r="AM187" s="5">
        <f t="shared" si="364"/>
        <v>7.2004566440445408E-2</v>
      </c>
      <c r="AN187" s="5">
        <f t="shared" si="365"/>
        <v>5.3931482058615768E-2</v>
      </c>
      <c r="AO187" s="5">
        <f t="shared" si="366"/>
        <v>2.0197363173101564E-2</v>
      </c>
      <c r="AP187" s="5">
        <f t="shared" si="367"/>
        <v>5.0426141167144185E-3</v>
      </c>
      <c r="AQ187" s="5">
        <f t="shared" si="368"/>
        <v>9.4423057525469306E-4</v>
      </c>
      <c r="AR187" s="5">
        <f t="shared" si="369"/>
        <v>1.8762661754847274E-5</v>
      </c>
      <c r="AS187" s="5">
        <f t="shared" si="370"/>
        <v>7.3213283169628877E-5</v>
      </c>
      <c r="AT187" s="5">
        <f t="shared" si="371"/>
        <v>1.4284180204579658E-4</v>
      </c>
      <c r="AU187" s="5">
        <f t="shared" si="372"/>
        <v>1.857930649407496E-4</v>
      </c>
      <c r="AV187" s="5">
        <f t="shared" si="373"/>
        <v>1.8124454371387609E-4</v>
      </c>
      <c r="AW187" s="5">
        <f t="shared" si="374"/>
        <v>1.14832711079545E-5</v>
      </c>
      <c r="AX187" s="5">
        <f t="shared" si="375"/>
        <v>4.6827850450987349E-2</v>
      </c>
      <c r="AY187" s="5">
        <f t="shared" si="376"/>
        <v>3.5074100175713024E-2</v>
      </c>
      <c r="AZ187" s="5">
        <f t="shared" si="377"/>
        <v>1.3135265566199119E-2</v>
      </c>
      <c r="BA187" s="5">
        <f t="shared" si="378"/>
        <v>3.2794417272805363E-3</v>
      </c>
      <c r="BB187" s="5">
        <f t="shared" si="379"/>
        <v>6.140761670420941E-4</v>
      </c>
      <c r="BC187" s="5">
        <f t="shared" si="380"/>
        <v>9.1988715223626812E-5</v>
      </c>
      <c r="BD187" s="5">
        <f t="shared" si="381"/>
        <v>2.3422082927669983E-6</v>
      </c>
      <c r="BE187" s="5">
        <f t="shared" si="382"/>
        <v>9.1394686543502688E-6</v>
      </c>
      <c r="BF187" s="5">
        <f t="shared" si="383"/>
        <v>1.7831438719989336E-5</v>
      </c>
      <c r="BG187" s="5">
        <f t="shared" si="384"/>
        <v>2.3193194181545026E-5</v>
      </c>
      <c r="BH187" s="5">
        <f t="shared" si="385"/>
        <v>2.2625386464462585E-5</v>
      </c>
      <c r="BI187" s="5">
        <f t="shared" si="386"/>
        <v>1.7657183694813887E-5</v>
      </c>
      <c r="BJ187" s="8">
        <f t="shared" si="387"/>
        <v>0.80125454725391243</v>
      </c>
      <c r="BK187" s="8">
        <f t="shared" si="388"/>
        <v>0.10091236139322943</v>
      </c>
      <c r="BL187" s="8">
        <f t="shared" si="389"/>
        <v>3.1492324911918446E-2</v>
      </c>
      <c r="BM187" s="8">
        <f t="shared" si="390"/>
        <v>0.7419806089367682</v>
      </c>
      <c r="BN187" s="8">
        <f t="shared" si="391"/>
        <v>0.15728490558982397</v>
      </c>
    </row>
    <row r="188" spans="1:66" x14ac:dyDescent="0.25">
      <c r="A188" t="s">
        <v>196</v>
      </c>
      <c r="B188" t="s">
        <v>303</v>
      </c>
      <c r="C188" t="s">
        <v>301</v>
      </c>
      <c r="D188" s="11">
        <v>44350</v>
      </c>
      <c r="E188">
        <f>VLOOKUP(A188,home!$A$2:$E$405,3,FALSE)</f>
        <v>1.6266094420600901</v>
      </c>
      <c r="F188">
        <f>VLOOKUP(B188,home!$B$2:$E$405,3,FALSE)</f>
        <v>0.8</v>
      </c>
      <c r="G188">
        <f>VLOOKUP(C188,away!$B$2:$E$405,4,FALSE)</f>
        <v>1.28</v>
      </c>
      <c r="H188">
        <f>VLOOKUP(A188,away!$A$2:$E$405,3,FALSE)</f>
        <v>1.454935622</v>
      </c>
      <c r="I188">
        <f>VLOOKUP(C188,away!$B$2:$E$405,3,FALSE)</f>
        <v>0.56999999999999995</v>
      </c>
      <c r="J188">
        <f>VLOOKUP(B188,home!$B$2:$E$405,4,FALSE)</f>
        <v>0.95</v>
      </c>
      <c r="K188" s="3">
        <f t="shared" si="336"/>
        <v>1.6656480686695323</v>
      </c>
      <c r="L188" s="3">
        <f t="shared" si="337"/>
        <v>0.78784763931299995</v>
      </c>
      <c r="M188" s="5">
        <f t="shared" si="338"/>
        <v>8.5992455959070638E-2</v>
      </c>
      <c r="N188" s="5">
        <f t="shared" si="339"/>
        <v>0.14323316818837581</v>
      </c>
      <c r="O188" s="5">
        <f t="shared" si="340"/>
        <v>6.7748953426080921E-2</v>
      </c>
      <c r="P188" s="5">
        <f t="shared" si="341"/>
        <v>0.11284591342853377</v>
      </c>
      <c r="Q188" s="5">
        <f t="shared" si="342"/>
        <v>0.11928802498119327</v>
      </c>
      <c r="R188" s="5">
        <f t="shared" si="343"/>
        <v>2.6687926511332113E-2</v>
      </c>
      <c r="S188" s="5">
        <f t="shared" si="344"/>
        <v>3.7021271329839588E-2</v>
      </c>
      <c r="T188" s="5">
        <f t="shared" si="345"/>
        <v>9.3980788879743274E-2</v>
      </c>
      <c r="U188" s="5">
        <f t="shared" si="346"/>
        <v>4.4452693250394741E-2</v>
      </c>
      <c r="V188" s="5">
        <f t="shared" si="347"/>
        <v>5.3980176812639044E-3</v>
      </c>
      <c r="W188" s="5">
        <f t="shared" si="348"/>
        <v>6.623062280844251E-2</v>
      </c>
      <c r="X188" s="5">
        <f t="shared" si="349"/>
        <v>5.2179639829861152E-2</v>
      </c>
      <c r="Y188" s="5">
        <f t="shared" si="350"/>
        <v>2.0554803030079349E-2</v>
      </c>
      <c r="Z188" s="5">
        <f t="shared" si="351"/>
        <v>7.008673300037278E-3</v>
      </c>
      <c r="AA188" s="5">
        <f t="shared" si="352"/>
        <v>1.1673983146142809E-2</v>
      </c>
      <c r="AB188" s="5">
        <f t="shared" si="353"/>
        <v>9.7223737405267227E-3</v>
      </c>
      <c r="AC188" s="5">
        <f t="shared" si="354"/>
        <v>4.4273086891157931E-4</v>
      </c>
      <c r="AD188" s="5">
        <f t="shared" si="355"/>
        <v>2.7579227241915628E-2</v>
      </c>
      <c r="AE188" s="5">
        <f t="shared" si="356"/>
        <v>2.1728229076620004E-2</v>
      </c>
      <c r="AF188" s="5">
        <f t="shared" si="357"/>
        <v>8.5592669922335777E-3</v>
      </c>
      <c r="AG188" s="5">
        <f t="shared" si="358"/>
        <v>2.2477994313603021E-3</v>
      </c>
      <c r="AH188" s="5">
        <f t="shared" si="359"/>
        <v>1.3804416785376055E-3</v>
      </c>
      <c r="AI188" s="5">
        <f t="shared" si="360"/>
        <v>2.2993300157670899E-3</v>
      </c>
      <c r="AJ188" s="5">
        <f t="shared" si="361"/>
        <v>1.9149372999981696E-3</v>
      </c>
      <c r="AK188" s="5">
        <f t="shared" si="362"/>
        <v>1.0632038717884001E-3</v>
      </c>
      <c r="AL188" s="5">
        <f t="shared" si="363"/>
        <v>2.3239419666820527E-5</v>
      </c>
      <c r="AM188" s="5">
        <f t="shared" si="364"/>
        <v>9.1874573181789775E-3</v>
      </c>
      <c r="AN188" s="5">
        <f t="shared" si="365"/>
        <v>7.2383165594162528E-3</v>
      </c>
      <c r="AO188" s="5">
        <f t="shared" si="366"/>
        <v>2.8513453069681453E-3</v>
      </c>
      <c r="AP188" s="5">
        <f t="shared" si="367"/>
        <v>7.4880855632035155E-4</v>
      </c>
      <c r="AQ188" s="5">
        <f t="shared" si="368"/>
        <v>1.4748676334859113E-4</v>
      </c>
      <c r="AR188" s="5">
        <f t="shared" si="369"/>
        <v>2.1751554352902557E-4</v>
      </c>
      <c r="AS188" s="5">
        <f t="shared" si="370"/>
        <v>3.6230434498472501E-4</v>
      </c>
      <c r="AT188" s="5">
        <f t="shared" si="371"/>
        <v>3.0173576624719365E-4</v>
      </c>
      <c r="AU188" s="5">
        <f t="shared" si="372"/>
        <v>1.6752853209938654E-4</v>
      </c>
      <c r="AV188" s="5">
        <f t="shared" si="373"/>
        <v>6.9760893984596227E-5</v>
      </c>
      <c r="AW188" s="5">
        <f t="shared" si="374"/>
        <v>8.4712648808131004E-7</v>
      </c>
      <c r="AX188" s="5">
        <f t="shared" si="375"/>
        <v>2.5505117563347627E-3</v>
      </c>
      <c r="AY188" s="5">
        <f t="shared" si="376"/>
        <v>2.0094146662683961E-3</v>
      </c>
      <c r="AZ188" s="5">
        <f t="shared" si="377"/>
        <v>7.9155630061023777E-4</v>
      </c>
      <c r="BA188" s="5">
        <f t="shared" si="378"/>
        <v>2.0787525427303573E-4</v>
      </c>
      <c r="BB188" s="5">
        <f t="shared" si="379"/>
        <v>4.0943507087650195E-5</v>
      </c>
      <c r="BC188" s="5">
        <f t="shared" si="380"/>
        <v>6.4514490808400592E-6</v>
      </c>
      <c r="BD188" s="5">
        <f t="shared" si="381"/>
        <v>2.8561517913871125E-5</v>
      </c>
      <c r="BE188" s="5">
        <f t="shared" si="382"/>
        <v>4.7573437151509687E-5</v>
      </c>
      <c r="BF188" s="5">
        <f t="shared" si="383"/>
        <v>3.9620301855691752E-5</v>
      </c>
      <c r="BG188" s="5">
        <f t="shared" si="384"/>
        <v>2.1997826422012288E-5</v>
      </c>
      <c r="BH188" s="5">
        <f t="shared" si="385"/>
        <v>9.1601592736880922E-6</v>
      </c>
      <c r="BI188" s="5">
        <f t="shared" si="386"/>
        <v>3.0515203205847737E-6</v>
      </c>
      <c r="BJ188" s="8">
        <f t="shared" si="387"/>
        <v>0.58136173789771184</v>
      </c>
      <c r="BK188" s="8">
        <f t="shared" si="388"/>
        <v>0.2437330433535547</v>
      </c>
      <c r="BL188" s="8">
        <f t="shared" si="389"/>
        <v>0.16821265278435088</v>
      </c>
      <c r="BM188" s="8">
        <f t="shared" si="390"/>
        <v>0.44251109730128813</v>
      </c>
      <c r="BN188" s="8">
        <f t="shared" si="391"/>
        <v>0.5557964424945866</v>
      </c>
    </row>
    <row r="189" spans="1:66" s="10" customFormat="1" x14ac:dyDescent="0.25">
      <c r="A189" t="s">
        <v>196</v>
      </c>
      <c r="B189" t="s">
        <v>305</v>
      </c>
      <c r="C189" t="s">
        <v>206</v>
      </c>
      <c r="D189" s="11">
        <v>44350</v>
      </c>
      <c r="E189">
        <f>VLOOKUP(A189,home!$A$2:$E$405,3,FALSE)</f>
        <v>1.6266094420600901</v>
      </c>
      <c r="F189">
        <f>VLOOKUP(B189,home!$B$2:$E$405,3,FALSE)</f>
        <v>1.02</v>
      </c>
      <c r="G189">
        <f>VLOOKUP(C189,away!$B$2:$E$405,4,FALSE)</f>
        <v>1.42</v>
      </c>
      <c r="H189">
        <f>VLOOKUP(A189,away!$A$2:$E$405,3,FALSE)</f>
        <v>1.454935622</v>
      </c>
      <c r="I189">
        <f>VLOOKUP(C189,away!$B$2:$E$405,3,FALSE)</f>
        <v>0.43</v>
      </c>
      <c r="J189">
        <f>VLOOKUP(B189,home!$B$2:$E$405,4,FALSE)</f>
        <v>0.69</v>
      </c>
      <c r="K189" s="3">
        <f t="shared" si="336"/>
        <v>2.3559811158798345</v>
      </c>
      <c r="L189" s="3">
        <f t="shared" si="337"/>
        <v>0.43167939904739994</v>
      </c>
      <c r="M189" s="5">
        <f t="shared" si="338"/>
        <v>6.1565076144258907E-2</v>
      </c>
      <c r="N189" s="5">
        <f t="shared" si="339"/>
        <v>0.1450461567935781</v>
      </c>
      <c r="O189" s="5">
        <f t="shared" si="340"/>
        <v>2.6576375072261106E-2</v>
      </c>
      <c r="P189" s="5">
        <f t="shared" si="341"/>
        <v>6.2613437798786739E-2</v>
      </c>
      <c r="Q189" s="5">
        <f t="shared" si="342"/>
        <v>0.1708630031683078</v>
      </c>
      <c r="R189" s="5">
        <f t="shared" si="343"/>
        <v>5.736236810025986E-3</v>
      </c>
      <c r="S189" s="5">
        <f t="shared" si="344"/>
        <v>1.591991287315303E-2</v>
      </c>
      <c r="T189" s="5">
        <f t="shared" si="345"/>
        <v>7.3758038527129102E-2</v>
      </c>
      <c r="U189" s="5">
        <f t="shared" si="346"/>
        <v>1.3514465600636006E-2</v>
      </c>
      <c r="V189" s="5">
        <f t="shared" si="347"/>
        <v>1.7990005894279249E-3</v>
      </c>
      <c r="W189" s="5">
        <f t="shared" si="348"/>
        <v>0.13418333628901649</v>
      </c>
      <c r="X189" s="5">
        <f t="shared" si="349"/>
        <v>5.7924181971417812E-2</v>
      </c>
      <c r="Y189" s="5">
        <f t="shared" si="350"/>
        <v>1.2502338031866938E-2</v>
      </c>
      <c r="Z189" s="5">
        <f t="shared" si="351"/>
        <v>8.2540508631519769E-4</v>
      </c>
      <c r="AA189" s="5">
        <f t="shared" si="352"/>
        <v>1.9446387963097708E-3</v>
      </c>
      <c r="AB189" s="5">
        <f t="shared" si="353"/>
        <v>2.2907661406565564E-3</v>
      </c>
      <c r="AC189" s="5">
        <f t="shared" si="354"/>
        <v>1.1435218081492424E-4</v>
      </c>
      <c r="AD189" s="5">
        <f t="shared" si="355"/>
        <v>7.9033351590669029E-2</v>
      </c>
      <c r="AE189" s="5">
        <f t="shared" si="356"/>
        <v>3.4117069719361882E-2</v>
      </c>
      <c r="AF189" s="5">
        <f t="shared" si="357"/>
        <v>7.3638180768561892E-3</v>
      </c>
      <c r="AG189" s="5">
        <f t="shared" si="358"/>
        <v>1.0596028540372205E-3</v>
      </c>
      <c r="AH189" s="5">
        <f t="shared" si="359"/>
        <v>8.9077592907802906E-5</v>
      </c>
      <c r="AI189" s="5">
        <f t="shared" si="360"/>
        <v>2.0986512673881516E-4</v>
      </c>
      <c r="AJ189" s="5">
        <f t="shared" si="361"/>
        <v>2.4721913773918835E-4</v>
      </c>
      <c r="AK189" s="5">
        <f t="shared" si="362"/>
        <v>1.9414787333254111E-4</v>
      </c>
      <c r="AL189" s="5">
        <f t="shared" si="363"/>
        <v>4.6519771331614365E-6</v>
      </c>
      <c r="AM189" s="5">
        <f t="shared" si="364"/>
        <v>3.7240216774461564E-2</v>
      </c>
      <c r="AN189" s="5">
        <f t="shared" si="365"/>
        <v>1.6075834397594472E-2</v>
      </c>
      <c r="AO189" s="5">
        <f t="shared" si="366"/>
        <v>3.4698032659695507E-3</v>
      </c>
      <c r="AP189" s="5">
        <f t="shared" si="367"/>
        <v>4.9928086288881395E-4</v>
      </c>
      <c r="AQ189" s="5">
        <f t="shared" si="368"/>
        <v>5.3882315711927592E-5</v>
      </c>
      <c r="AR189" s="5">
        <f t="shared" si="369"/>
        <v>7.6905923550058606E-6</v>
      </c>
      <c r="AS189" s="5">
        <f t="shared" si="370"/>
        <v>1.8118890358323634E-5</v>
      </c>
      <c r="AT189" s="5">
        <f t="shared" si="371"/>
        <v>2.1343881762453847E-5</v>
      </c>
      <c r="AU189" s="5">
        <f t="shared" si="372"/>
        <v>1.6761927457304418E-5</v>
      </c>
      <c r="AV189" s="5">
        <f t="shared" si="373"/>
        <v>9.8726961387892252E-6</v>
      </c>
      <c r="AW189" s="5">
        <f t="shared" si="374"/>
        <v>1.314220384125937E-7</v>
      </c>
      <c r="AX189" s="5">
        <f t="shared" si="375"/>
        <v>1.4622874578650476E-2</v>
      </c>
      <c r="AY189" s="5">
        <f t="shared" si="376"/>
        <v>6.3123937104573391E-3</v>
      </c>
      <c r="AZ189" s="5">
        <f t="shared" si="377"/>
        <v>1.3624651617404056E-3</v>
      </c>
      <c r="BA189" s="5">
        <f t="shared" si="378"/>
        <v>1.960493807477057E-4</v>
      </c>
      <c r="BB189" s="5">
        <f t="shared" si="379"/>
        <v>2.1157619716196112E-5</v>
      </c>
      <c r="BC189" s="5">
        <f t="shared" si="380"/>
        <v>1.826661712872192E-6</v>
      </c>
      <c r="BD189" s="5">
        <f t="shared" si="381"/>
        <v>5.5331171435457646E-7</v>
      </c>
      <c r="BE189" s="5">
        <f t="shared" si="382"/>
        <v>1.3035919502144795E-6</v>
      </c>
      <c r="BF189" s="5">
        <f t="shared" si="383"/>
        <v>1.5356190087591396E-6</v>
      </c>
      <c r="BG189" s="5">
        <f t="shared" si="384"/>
        <v>1.2059631286075476E-6</v>
      </c>
      <c r="BH189" s="5">
        <f t="shared" si="385"/>
        <v>7.1030658936168643E-7</v>
      </c>
      <c r="BI189" s="5">
        <f t="shared" si="386"/>
        <v>3.3469378220422927E-7</v>
      </c>
      <c r="BJ189" s="8">
        <f t="shared" si="387"/>
        <v>0.79570668175189196</v>
      </c>
      <c r="BK189" s="8">
        <f t="shared" si="388"/>
        <v>0.14832882527403202</v>
      </c>
      <c r="BL189" s="8">
        <f t="shared" si="389"/>
        <v>5.0882223624853153E-2</v>
      </c>
      <c r="BM189" s="8">
        <f t="shared" si="390"/>
        <v>0.5170305876614546</v>
      </c>
      <c r="BN189" s="8">
        <f t="shared" si="391"/>
        <v>0.4724002857872186</v>
      </c>
    </row>
    <row r="190" spans="1:66" x14ac:dyDescent="0.25">
      <c r="A190" t="s">
        <v>196</v>
      </c>
      <c r="B190" t="s">
        <v>300</v>
      </c>
      <c r="C190" t="s">
        <v>201</v>
      </c>
      <c r="D190" s="11">
        <v>44350</v>
      </c>
      <c r="E190">
        <f>VLOOKUP(A190,home!$A$2:$E$405,3,FALSE)</f>
        <v>1.6266094420600901</v>
      </c>
      <c r="F190">
        <f>VLOOKUP(B190,home!$B$2:$E$405,3,FALSE)</f>
        <v>0.71</v>
      </c>
      <c r="G190">
        <f>VLOOKUP(C190,away!$B$2:$E$405,4,FALSE)</f>
        <v>0.73</v>
      </c>
      <c r="H190">
        <f>VLOOKUP(A190,away!$A$2:$E$405,3,FALSE)</f>
        <v>1.454935622</v>
      </c>
      <c r="I190">
        <f>VLOOKUP(C190,away!$B$2:$E$405,3,FALSE)</f>
        <v>0.95</v>
      </c>
      <c r="J190">
        <f>VLOOKUP(B190,home!$B$2:$E$405,4,FALSE)</f>
        <v>1</v>
      </c>
      <c r="K190" s="3">
        <f t="shared" si="336"/>
        <v>0.84307167381974468</v>
      </c>
      <c r="L190" s="3">
        <f t="shared" si="337"/>
        <v>1.3821888409</v>
      </c>
      <c r="M190" s="5">
        <f t="shared" si="338"/>
        <v>0.10803926914838709</v>
      </c>
      <c r="N190" s="5">
        <f t="shared" si="339"/>
        <v>9.1084847479192599E-2</v>
      </c>
      <c r="O190" s="5">
        <f t="shared" si="340"/>
        <v>0.14933067219589227</v>
      </c>
      <c r="P190" s="5">
        <f t="shared" si="341"/>
        <v>0.12589645976081851</v>
      </c>
      <c r="Q190" s="5">
        <f t="shared" si="342"/>
        <v>3.8395527411949529E-2</v>
      </c>
      <c r="R190" s="5">
        <f t="shared" si="343"/>
        <v>0.10320159435662912</v>
      </c>
      <c r="S190" s="5">
        <f t="shared" si="344"/>
        <v>3.6676290725685692E-2</v>
      </c>
      <c r="T190" s="5">
        <f t="shared" si="345"/>
        <v>5.3069869529266699E-2</v>
      </c>
      <c r="U190" s="5">
        <f t="shared" si="346"/>
        <v>8.7006340895109627E-2</v>
      </c>
      <c r="V190" s="5">
        <f t="shared" si="347"/>
        <v>4.7487004760386978E-3</v>
      </c>
      <c r="W190" s="5">
        <f t="shared" si="348"/>
        <v>1.0790060520794727E-2</v>
      </c>
      <c r="X190" s="5">
        <f t="shared" si="349"/>
        <v>1.4913901244478113E-2</v>
      </c>
      <c r="Y190" s="5">
        <f t="shared" si="350"/>
        <v>1.0306913937201137E-2</v>
      </c>
      <c r="Z190" s="5">
        <f t="shared" si="351"/>
        <v>4.754803069427372E-2</v>
      </c>
      <c r="AA190" s="5">
        <f t="shared" si="352"/>
        <v>4.0086397824253939E-2</v>
      </c>
      <c r="AB190" s="5">
        <f t="shared" si="353"/>
        <v>1.6897853255548972E-2</v>
      </c>
      <c r="AC190" s="5">
        <f t="shared" si="354"/>
        <v>3.4584911990233894E-4</v>
      </c>
      <c r="AD190" s="5">
        <f t="shared" si="355"/>
        <v>2.2741985959706884E-3</v>
      </c>
      <c r="AE190" s="5">
        <f t="shared" si="356"/>
        <v>3.1433719213411334E-3</v>
      </c>
      <c r="AF190" s="5">
        <f t="shared" si="357"/>
        <v>2.172366796238054E-3</v>
      </c>
      <c r="AG190" s="5">
        <f t="shared" si="358"/>
        <v>1.0008737147006407E-3</v>
      </c>
      <c r="AH190" s="5">
        <f t="shared" si="359"/>
        <v>1.6430089358098955E-2</v>
      </c>
      <c r="AI190" s="5">
        <f t="shared" si="360"/>
        <v>1.3851742936140461E-2</v>
      </c>
      <c r="AJ190" s="5">
        <f t="shared" si="361"/>
        <v>5.8390060512463812E-3</v>
      </c>
      <c r="AK190" s="5">
        <f t="shared" si="362"/>
        <v>1.6409002016893016E-3</v>
      </c>
      <c r="AL190" s="5">
        <f t="shared" si="363"/>
        <v>1.6120501425198446E-5</v>
      </c>
      <c r="AM190" s="5">
        <f t="shared" si="364"/>
        <v>3.8346248338070438E-4</v>
      </c>
      <c r="AN190" s="5">
        <f t="shared" si="365"/>
        <v>5.3001756543261135E-4</v>
      </c>
      <c r="AO190" s="5">
        <f t="shared" si="366"/>
        <v>3.6629218221097054E-4</v>
      </c>
      <c r="AP190" s="5">
        <f t="shared" si="367"/>
        <v>1.6876165558697096E-4</v>
      </c>
      <c r="AQ190" s="5">
        <f t="shared" si="368"/>
        <v>5.8315119281030101E-5</v>
      </c>
      <c r="AR190" s="5">
        <f t="shared" si="369"/>
        <v>4.5418972331508437E-3</v>
      </c>
      <c r="AS190" s="5">
        <f t="shared" si="370"/>
        <v>3.8291449026697489E-3</v>
      </c>
      <c r="AT190" s="5">
        <f t="shared" si="371"/>
        <v>1.6141218011960644E-3</v>
      </c>
      <c r="AU190" s="5">
        <f t="shared" si="372"/>
        <v>4.5360678956110238E-4</v>
      </c>
      <c r="AV190" s="5">
        <f t="shared" si="373"/>
        <v>9.5605758832819799E-5</v>
      </c>
      <c r="AW190" s="5">
        <f t="shared" si="374"/>
        <v>5.2180462689354477E-7</v>
      </c>
      <c r="AX190" s="5">
        <f t="shared" si="375"/>
        <v>5.3881059618474404E-5</v>
      </c>
      <c r="AY190" s="5">
        <f t="shared" si="376"/>
        <v>7.4473799340522934E-5</v>
      </c>
      <c r="AZ190" s="5">
        <f t="shared" si="377"/>
        <v>5.1468427193948302E-5</v>
      </c>
      <c r="BA190" s="5">
        <f t="shared" si="378"/>
        <v>2.3713028575383143E-5</v>
      </c>
      <c r="BB190" s="5">
        <f t="shared" si="379"/>
        <v>8.1939708702093521E-6</v>
      </c>
      <c r="BC190" s="5">
        <f t="shared" si="380"/>
        <v>2.2651230198926053E-6</v>
      </c>
      <c r="BD190" s="5">
        <f t="shared" si="381"/>
        <v>1.0462932786959472E-3</v>
      </c>
      <c r="BE190" s="5">
        <f t="shared" si="382"/>
        <v>8.8210022577654083E-4</v>
      </c>
      <c r="BF190" s="5">
        <f t="shared" si="383"/>
        <v>3.7183685691110149E-4</v>
      </c>
      <c r="BG190" s="5">
        <f t="shared" si="384"/>
        <v>1.0449504044797175E-4</v>
      </c>
      <c r="BH190" s="5">
        <f t="shared" si="385"/>
        <v>2.2024202164083361E-5</v>
      </c>
      <c r="BI190" s="5">
        <f t="shared" si="386"/>
        <v>3.7135961966036411E-6</v>
      </c>
      <c r="BJ190" s="8">
        <f t="shared" si="387"/>
        <v>0.22887277556564403</v>
      </c>
      <c r="BK190" s="8">
        <f t="shared" si="388"/>
        <v>0.275797163531598</v>
      </c>
      <c r="BL190" s="8">
        <f t="shared" si="389"/>
        <v>0.44724943676021178</v>
      </c>
      <c r="BM190" s="8">
        <f t="shared" si="390"/>
        <v>0.3834450842041448</v>
      </c>
      <c r="BN190" s="8">
        <f t="shared" si="391"/>
        <v>0.61594837035286909</v>
      </c>
    </row>
    <row r="191" spans="1:66" x14ac:dyDescent="0.25">
      <c r="A191" t="s">
        <v>32</v>
      </c>
      <c r="B191" t="s">
        <v>330</v>
      </c>
      <c r="C191" t="s">
        <v>211</v>
      </c>
      <c r="D191" s="11">
        <v>44350</v>
      </c>
      <c r="E191">
        <f>VLOOKUP(A191,home!$A$2:$E$405,3,FALSE)</f>
        <v>1.2705314009661799</v>
      </c>
      <c r="F191">
        <f>VLOOKUP(B191,home!$B$2:$E$405,3,FALSE)</f>
        <v>1</v>
      </c>
      <c r="G191">
        <f>VLOOKUP(C191,away!$B$2:$E$405,4,FALSE)</f>
        <v>2</v>
      </c>
      <c r="H191">
        <f>VLOOKUP(A191,away!$A$2:$E$405,3,FALSE)</f>
        <v>1.101449275</v>
      </c>
      <c r="I191">
        <f>VLOOKUP(C191,away!$B$2:$E$405,3,FALSE)</f>
        <v>0.64</v>
      </c>
      <c r="J191">
        <f>VLOOKUP(B191,home!$B$2:$E$405,4,FALSE)</f>
        <v>0.66</v>
      </c>
      <c r="K191" s="3">
        <f t="shared" si="336"/>
        <v>2.5410628019323598</v>
      </c>
      <c r="L191" s="3">
        <f t="shared" si="337"/>
        <v>0.46525217376000005</v>
      </c>
      <c r="M191" s="5">
        <f t="shared" si="338"/>
        <v>4.9473654882147534E-2</v>
      </c>
      <c r="N191" s="5">
        <f t="shared" si="339"/>
        <v>0.12571566409666438</v>
      </c>
      <c r="O191" s="5">
        <f t="shared" si="340"/>
        <v>2.301772547777118E-2</v>
      </c>
      <c r="P191" s="5">
        <f t="shared" si="341"/>
        <v>5.8489485996655086E-2</v>
      </c>
      <c r="Q191" s="5">
        <f t="shared" si="342"/>
        <v>0.1597256988281287</v>
      </c>
      <c r="R191" s="5">
        <f t="shared" si="343"/>
        <v>5.3545234067719884E-3</v>
      </c>
      <c r="S191" s="5">
        <f t="shared" si="344"/>
        <v>1.7287079256132445E-2</v>
      </c>
      <c r="T191" s="5">
        <f t="shared" si="345"/>
        <v>7.4312728585121973E-2</v>
      </c>
      <c r="U191" s="5">
        <f t="shared" si="346"/>
        <v>1.3606180251024431E-2</v>
      </c>
      <c r="V191" s="5">
        <f t="shared" si="347"/>
        <v>2.2708211122851873E-3</v>
      </c>
      <c r="W191" s="5">
        <f t="shared" si="348"/>
        <v>0.13529101060160298</v>
      </c>
      <c r="X191" s="5">
        <f t="shared" si="349"/>
        <v>6.2944436772583004E-2</v>
      </c>
      <c r="Y191" s="5">
        <f t="shared" si="350"/>
        <v>1.4642518017271561E-2</v>
      </c>
      <c r="Z191" s="5">
        <f t="shared" si="351"/>
        <v>8.30401218149823E-4</v>
      </c>
      <c r="AA191" s="5">
        <f t="shared" si="352"/>
        <v>2.1101016461198339E-3</v>
      </c>
      <c r="AB191" s="5">
        <f t="shared" si="353"/>
        <v>2.6809504006256755E-3</v>
      </c>
      <c r="AC191" s="5">
        <f t="shared" si="354"/>
        <v>1.677902612566035E-4</v>
      </c>
      <c r="AD191" s="5">
        <f t="shared" si="355"/>
        <v>8.5945738618892459E-2</v>
      </c>
      <c r="AE191" s="5">
        <f t="shared" si="356"/>
        <v>3.99864417178485E-2</v>
      </c>
      <c r="AF191" s="5">
        <f t="shared" si="357"/>
        <v>9.3018894650782839E-3</v>
      </c>
      <c r="AG191" s="5">
        <f t="shared" si="358"/>
        <v>1.4425747645676389E-3</v>
      </c>
      <c r="AH191" s="5">
        <f t="shared" si="359"/>
        <v>9.6586492959289261E-5</v>
      </c>
      <c r="AI191" s="5">
        <f t="shared" si="360"/>
        <v>2.4543234442795167E-4</v>
      </c>
      <c r="AJ191" s="5">
        <f t="shared" si="361"/>
        <v>3.1182950040845953E-4</v>
      </c>
      <c r="AK191" s="5">
        <f t="shared" si="362"/>
        <v>2.6412611467769605E-4</v>
      </c>
      <c r="AL191" s="5">
        <f t="shared" si="363"/>
        <v>7.934700728718193E-6</v>
      </c>
      <c r="AM191" s="5">
        <f t="shared" si="364"/>
        <v>4.3678703877813807E-2</v>
      </c>
      <c r="AN191" s="5">
        <f t="shared" si="365"/>
        <v>2.0321611926172215E-2</v>
      </c>
      <c r="AO191" s="5">
        <f t="shared" si="366"/>
        <v>4.7273370614793822E-3</v>
      </c>
      <c r="AP191" s="5">
        <f t="shared" si="367"/>
        <v>7.3313461464983144E-4</v>
      </c>
      <c r="AQ191" s="5">
        <f t="shared" si="368"/>
        <v>8.5273118281133485E-5</v>
      </c>
      <c r="AR191" s="5">
        <f t="shared" si="369"/>
        <v>8.9874151610328564E-6</v>
      </c>
      <c r="AS191" s="5">
        <f t="shared" si="370"/>
        <v>2.2837586351223517E-5</v>
      </c>
      <c r="AT191" s="5">
        <f t="shared" si="371"/>
        <v>2.9015870581506132E-5</v>
      </c>
      <c r="AU191" s="5">
        <f t="shared" si="372"/>
        <v>2.4577049800116236E-5</v>
      </c>
      <c r="AV191" s="5">
        <f t="shared" si="373"/>
        <v>1.5612956757078625E-5</v>
      </c>
      <c r="AW191" s="5">
        <f t="shared" si="374"/>
        <v>2.6057446818331219E-7</v>
      </c>
      <c r="AX191" s="5">
        <f t="shared" si="375"/>
        <v>1.8498388276755227E-2</v>
      </c>
      <c r="AY191" s="5">
        <f t="shared" si="376"/>
        <v>8.6064153568168704E-3</v>
      </c>
      <c r="AZ191" s="5">
        <f t="shared" si="377"/>
        <v>2.0020767265202478E-3</v>
      </c>
      <c r="BA191" s="5">
        <f t="shared" si="378"/>
        <v>3.1049018301595018E-4</v>
      </c>
      <c r="BB191" s="5">
        <f t="shared" si="379"/>
        <v>3.6114058144827759E-5</v>
      </c>
      <c r="BC191" s="5">
        <f t="shared" si="380"/>
        <v>3.3604288110352311E-6</v>
      </c>
      <c r="BD191" s="5">
        <f t="shared" si="381"/>
        <v>6.9690240669235276E-7</v>
      </c>
      <c r="BE191" s="5">
        <f t="shared" si="382"/>
        <v>1.7708727822230746E-6</v>
      </c>
      <c r="BF191" s="5">
        <f t="shared" si="383"/>
        <v>2.2499494769307602E-6</v>
      </c>
      <c r="BG191" s="5">
        <f t="shared" si="384"/>
        <v>1.9057543073519752E-6</v>
      </c>
      <c r="BH191" s="5">
        <f t="shared" si="385"/>
        <v>1.2106603450086183E-6</v>
      </c>
      <c r="BI191" s="5">
        <f t="shared" si="386"/>
        <v>6.1527279369519916E-7</v>
      </c>
      <c r="BJ191" s="8">
        <f t="shared" si="387"/>
        <v>0.80831160709621985</v>
      </c>
      <c r="BK191" s="8">
        <f t="shared" si="388"/>
        <v>0.13630318156602245</v>
      </c>
      <c r="BL191" s="8">
        <f t="shared" si="389"/>
        <v>4.7796935925549337E-2</v>
      </c>
      <c r="BM191" s="8">
        <f t="shared" si="390"/>
        <v>0.56285921833545405</v>
      </c>
      <c r="BN191" s="8">
        <f t="shared" si="391"/>
        <v>0.42177675268813886</v>
      </c>
    </row>
    <row r="192" spans="1:66" x14ac:dyDescent="0.25">
      <c r="A192" t="s">
        <v>32</v>
      </c>
      <c r="B192" t="s">
        <v>312</v>
      </c>
      <c r="C192" t="s">
        <v>35</v>
      </c>
      <c r="D192" s="11">
        <v>44350</v>
      </c>
      <c r="E192">
        <f>VLOOKUP(A192,home!$A$2:$E$405,3,FALSE)</f>
        <v>1.2705314009661799</v>
      </c>
      <c r="F192">
        <f>VLOOKUP(B192,home!$B$2:$E$405,3,FALSE)</f>
        <v>0.56999999999999995</v>
      </c>
      <c r="G192">
        <f>VLOOKUP(C192,away!$B$2:$E$405,4,FALSE)</f>
        <v>0.79</v>
      </c>
      <c r="H192">
        <f>VLOOKUP(A192,away!$A$2:$E$405,3,FALSE)</f>
        <v>1.101449275</v>
      </c>
      <c r="I192">
        <f>VLOOKUP(C192,away!$B$2:$E$405,3,FALSE)</f>
        <v>1.72</v>
      </c>
      <c r="J192">
        <f>VLOOKUP(B192,home!$B$2:$E$405,4,FALSE)</f>
        <v>0.99</v>
      </c>
      <c r="K192" s="3">
        <f t="shared" si="336"/>
        <v>0.5721202898550708</v>
      </c>
      <c r="L192" s="3">
        <f t="shared" si="337"/>
        <v>1.87554782547</v>
      </c>
      <c r="M192" s="5">
        <f t="shared" si="338"/>
        <v>8.6495047992466878E-2</v>
      </c>
      <c r="N192" s="5">
        <f t="shared" si="339"/>
        <v>4.9485571928478411E-2</v>
      </c>
      <c r="O192" s="5">
        <f t="shared" si="340"/>
        <v>0.16222559917619453</v>
      </c>
      <c r="P192" s="5">
        <f t="shared" si="341"/>
        <v>9.2812556822596953E-2</v>
      </c>
      <c r="Q192" s="5">
        <f t="shared" si="342"/>
        <v>1.415584987768251E-2</v>
      </c>
      <c r="R192" s="5">
        <f t="shared" si="343"/>
        <v>0.15213093488523979</v>
      </c>
      <c r="S192" s="5">
        <f t="shared" si="344"/>
        <v>2.4897872490625198E-2</v>
      </c>
      <c r="T192" s="5">
        <f t="shared" si="345"/>
        <v>2.6549973455767196E-2</v>
      </c>
      <c r="U192" s="5">
        <f t="shared" si="346"/>
        <v>8.703719456246628E-2</v>
      </c>
      <c r="V192" s="5">
        <f t="shared" si="347"/>
        <v>2.9684874824011539E-3</v>
      </c>
      <c r="W192" s="5">
        <f t="shared" si="348"/>
        <v>2.699616311721529E-3</v>
      </c>
      <c r="X192" s="5">
        <f t="shared" si="349"/>
        <v>5.0632595030526556E-3</v>
      </c>
      <c r="Y192" s="5">
        <f t="shared" si="350"/>
        <v>4.7481926753703612E-3</v>
      </c>
      <c r="Z192" s="5">
        <f t="shared" si="351"/>
        <v>9.5109614703576525E-2</v>
      </c>
      <c r="AA192" s="5">
        <f t="shared" si="352"/>
        <v>5.4414140332214304E-2</v>
      </c>
      <c r="AB192" s="5">
        <f t="shared" si="353"/>
        <v>1.5565716869540473E-2</v>
      </c>
      <c r="AC192" s="5">
        <f t="shared" si="354"/>
        <v>1.9908142108430302E-4</v>
      </c>
      <c r="AD192" s="5">
        <f t="shared" si="355"/>
        <v>3.8612631668989955E-4</v>
      </c>
      <c r="AE192" s="5">
        <f t="shared" si="356"/>
        <v>7.2419837362448162E-4</v>
      </c>
      <c r="AF192" s="5">
        <f t="shared" si="357"/>
        <v>6.7913434243015364E-4</v>
      </c>
      <c r="AG192" s="5">
        <f t="shared" si="358"/>
        <v>4.2458297971562428E-4</v>
      </c>
      <c r="AH192" s="5">
        <f t="shared" si="359"/>
        <v>4.4595657759645614E-2</v>
      </c>
      <c r="AI192" s="5">
        <f t="shared" si="360"/>
        <v>2.5514080643725984E-2</v>
      </c>
      <c r="AJ192" s="5">
        <f t="shared" si="361"/>
        <v>7.2985616066370803E-3</v>
      </c>
      <c r="AK192" s="5">
        <f t="shared" si="362"/>
        <v>1.3918850606380994E-3</v>
      </c>
      <c r="AL192" s="5">
        <f t="shared" si="363"/>
        <v>8.5448848855807235E-6</v>
      </c>
      <c r="AM192" s="5">
        <f t="shared" si="364"/>
        <v>4.4182140045059247E-5</v>
      </c>
      <c r="AN192" s="5">
        <f t="shared" si="365"/>
        <v>8.286571668612188E-5</v>
      </c>
      <c r="AO192" s="5">
        <f t="shared" si="366"/>
        <v>7.7709307368334504E-5</v>
      </c>
      <c r="AP192" s="5">
        <f t="shared" si="367"/>
        <v>4.8582507484486532E-5</v>
      </c>
      <c r="AQ192" s="5">
        <f t="shared" si="368"/>
        <v>2.2779704067102176E-5</v>
      </c>
      <c r="AR192" s="5">
        <f t="shared" si="369"/>
        <v>1.672825778730154E-2</v>
      </c>
      <c r="AS192" s="5">
        <f t="shared" si="370"/>
        <v>9.5705756940413014E-3</v>
      </c>
      <c r="AT192" s="5">
        <f t="shared" si="371"/>
        <v>2.7377602700774024E-3</v>
      </c>
      <c r="AU192" s="5">
        <f t="shared" si="372"/>
        <v>5.2210939975679352E-4</v>
      </c>
      <c r="AV192" s="5">
        <f t="shared" si="373"/>
        <v>7.4677345281228417E-5</v>
      </c>
      <c r="AW192" s="5">
        <f t="shared" si="374"/>
        <v>2.5469428995344893E-7</v>
      </c>
      <c r="AX192" s="5">
        <f t="shared" si="375"/>
        <v>4.2129164614994354E-6</v>
      </c>
      <c r="AY192" s="5">
        <f t="shared" si="376"/>
        <v>7.9015263082520336E-6</v>
      </c>
      <c r="AZ192" s="5">
        <f t="shared" si="377"/>
        <v>7.4098452426680508E-6</v>
      </c>
      <c r="BA192" s="5">
        <f t="shared" si="378"/>
        <v>4.6325063773184283E-6</v>
      </c>
      <c r="BB192" s="5">
        <f t="shared" si="379"/>
        <v>2.172121815613871E-6</v>
      </c>
      <c r="BC192" s="5">
        <f t="shared" si="380"/>
        <v>8.1478366958610907E-7</v>
      </c>
      <c r="BD192" s="5">
        <f t="shared" si="381"/>
        <v>5.2291079194791657E-3</v>
      </c>
      <c r="BE192" s="5">
        <f t="shared" si="382"/>
        <v>2.9916787385758665E-3</v>
      </c>
      <c r="BF192" s="5">
        <f t="shared" si="383"/>
        <v>8.5580005353363855E-4</v>
      </c>
      <c r="BG192" s="5">
        <f t="shared" si="384"/>
        <v>1.6320685822855015E-4</v>
      </c>
      <c r="BH192" s="5">
        <f t="shared" si="385"/>
        <v>2.3343488759013385E-5</v>
      </c>
      <c r="BI192" s="5">
        <f t="shared" si="386"/>
        <v>2.6710567110070659E-6</v>
      </c>
      <c r="BJ192" s="8">
        <f t="shared" si="387"/>
        <v>0.10521976884005885</v>
      </c>
      <c r="BK192" s="8">
        <f t="shared" si="388"/>
        <v>0.20738949262036832</v>
      </c>
      <c r="BL192" s="8">
        <f t="shared" si="389"/>
        <v>0.58907295950804772</v>
      </c>
      <c r="BM192" s="8">
        <f t="shared" si="390"/>
        <v>0.43947862815737404</v>
      </c>
      <c r="BN192" s="8">
        <f t="shared" si="391"/>
        <v>0.55730556068265913</v>
      </c>
    </row>
    <row r="193" spans="1:66" x14ac:dyDescent="0.25">
      <c r="A193" t="s">
        <v>32</v>
      </c>
      <c r="B193" t="s">
        <v>212</v>
      </c>
      <c r="C193" t="s">
        <v>311</v>
      </c>
      <c r="D193" s="11">
        <v>44350</v>
      </c>
      <c r="E193">
        <f>VLOOKUP(A193,home!$A$2:$E$405,3,FALSE)</f>
        <v>1.2705314009661799</v>
      </c>
      <c r="F193">
        <f>VLOOKUP(B193,home!$B$2:$E$405,3,FALSE)</f>
        <v>0.72</v>
      </c>
      <c r="G193">
        <f>VLOOKUP(C193,away!$B$2:$E$405,4,FALSE)</f>
        <v>1.1399999999999999</v>
      </c>
      <c r="H193">
        <f>VLOOKUP(A193,away!$A$2:$E$405,3,FALSE)</f>
        <v>1.101449275</v>
      </c>
      <c r="I193">
        <f>VLOOKUP(C193,away!$B$2:$E$405,3,FALSE)</f>
        <v>0.64</v>
      </c>
      <c r="J193">
        <f>VLOOKUP(B193,home!$B$2:$E$405,4,FALSE)</f>
        <v>1.32</v>
      </c>
      <c r="K193" s="3">
        <f t="shared" si="336"/>
        <v>1.0428521739130403</v>
      </c>
      <c r="L193" s="3">
        <f t="shared" si="337"/>
        <v>0.93050434752000011</v>
      </c>
      <c r="M193" s="5">
        <f t="shared" si="338"/>
        <v>0.13898955098691851</v>
      </c>
      <c r="N193" s="5">
        <f t="shared" si="339"/>
        <v>0.14494555539790532</v>
      </c>
      <c r="O193" s="5">
        <f t="shared" si="340"/>
        <v>0.12933038145318038</v>
      </c>
      <c r="P193" s="5">
        <f t="shared" si="341"/>
        <v>0.1348724694514519</v>
      </c>
      <c r="Q193" s="5">
        <f t="shared" si="342"/>
        <v>7.5578393772869276E-2</v>
      </c>
      <c r="R193" s="5">
        <f t="shared" si="343"/>
        <v>6.0171241104302178E-2</v>
      </c>
      <c r="S193" s="5">
        <f t="shared" si="344"/>
        <v>3.2719335530562471E-2</v>
      </c>
      <c r="T193" s="5">
        <f t="shared" si="345"/>
        <v>7.0326023984233363E-2</v>
      </c>
      <c r="U193" s="5">
        <f t="shared" si="346"/>
        <v>6.2749709592667208E-2</v>
      </c>
      <c r="V193" s="5">
        <f t="shared" si="347"/>
        <v>3.5277932369598163E-3</v>
      </c>
      <c r="W193" s="5">
        <f t="shared" si="348"/>
        <v>2.6272364082297512E-2</v>
      </c>
      <c r="X193" s="5">
        <f t="shared" si="349"/>
        <v>2.4446548998206131E-2</v>
      </c>
      <c r="Y193" s="5">
        <f t="shared" si="350"/>
        <v>1.1373810062345755E-2</v>
      </c>
      <c r="Z193" s="5">
        <f t="shared" si="351"/>
        <v>1.8663200481075771E-2</v>
      </c>
      <c r="AA193" s="5">
        <f t="shared" si="352"/>
        <v>1.9462959193864766E-2</v>
      </c>
      <c r="AB193" s="5">
        <f t="shared" si="353"/>
        <v>1.0148494653051331E-2</v>
      </c>
      <c r="AC193" s="5">
        <f t="shared" si="354"/>
        <v>2.1395591530279999E-4</v>
      </c>
      <c r="AD193" s="5">
        <f t="shared" si="355"/>
        <v>6.8495479992647075E-3</v>
      </c>
      <c r="AE193" s="5">
        <f t="shared" si="356"/>
        <v>6.373534191862729E-3</v>
      </c>
      <c r="AF193" s="5">
        <f t="shared" si="357"/>
        <v>2.9653006372978201E-3</v>
      </c>
      <c r="AG193" s="5">
        <f t="shared" si="358"/>
        <v>9.1974171156981627E-4</v>
      </c>
      <c r="AH193" s="5">
        <f t="shared" si="359"/>
        <v>4.3415472965695904E-3</v>
      </c>
      <c r="AI193" s="5">
        <f t="shared" si="360"/>
        <v>4.52759203637388E-3</v>
      </c>
      <c r="AJ193" s="5">
        <f t="shared" si="361"/>
        <v>2.3608045988619342E-3</v>
      </c>
      <c r="AK193" s="5">
        <f t="shared" si="362"/>
        <v>8.2065673603569063E-4</v>
      </c>
      <c r="AL193" s="5">
        <f t="shared" si="363"/>
        <v>8.3047286492350181E-6</v>
      </c>
      <c r="AM193" s="5">
        <f t="shared" si="364"/>
        <v>1.4286132042709838E-3</v>
      </c>
      <c r="AN193" s="5">
        <f t="shared" si="365"/>
        <v>1.3293307974986284E-3</v>
      </c>
      <c r="AO193" s="5">
        <f t="shared" si="366"/>
        <v>6.1847404318235129E-4</v>
      </c>
      <c r="AP193" s="5">
        <f t="shared" si="367"/>
        <v>1.9183092866981676E-4</v>
      </c>
      <c r="AQ193" s="5">
        <f t="shared" si="368"/>
        <v>4.4624878279015872E-5</v>
      </c>
      <c r="AR193" s="5">
        <f t="shared" si="369"/>
        <v>8.0796572688434146E-4</v>
      </c>
      <c r="AS193" s="5">
        <f t="shared" si="370"/>
        <v>8.4258881472856523E-4</v>
      </c>
      <c r="AT193" s="5">
        <f t="shared" si="371"/>
        <v>4.3934778857724802E-4</v>
      </c>
      <c r="AU193" s="5">
        <f t="shared" si="372"/>
        <v>1.5272493214055669E-4</v>
      </c>
      <c r="AV193" s="5">
        <f t="shared" si="373"/>
        <v>3.9817381873375263E-5</v>
      </c>
      <c r="AW193" s="5">
        <f t="shared" si="374"/>
        <v>2.2385361047591888E-7</v>
      </c>
      <c r="AX193" s="5">
        <f t="shared" si="375"/>
        <v>2.483053976258115E-4</v>
      </c>
      <c r="AY193" s="5">
        <f t="shared" si="376"/>
        <v>2.3104925200349993E-4</v>
      </c>
      <c r="AZ193" s="5">
        <f t="shared" si="377"/>
        <v>1.0749616674025039E-4</v>
      </c>
      <c r="BA193" s="5">
        <f t="shared" si="378"/>
        <v>3.3341883497845946E-5</v>
      </c>
      <c r="BB193" s="5">
        <f t="shared" si="379"/>
        <v>7.7561918873127494E-6</v>
      </c>
      <c r="BC193" s="5">
        <f t="shared" si="380"/>
        <v>1.4434340542687738E-6</v>
      </c>
      <c r="BD193" s="5">
        <f t="shared" si="381"/>
        <v>1.2530260358550608E-4</v>
      </c>
      <c r="BE193" s="5">
        <f t="shared" si="382"/>
        <v>1.3067209254610893E-4</v>
      </c>
      <c r="BF193" s="5">
        <f t="shared" si="383"/>
        <v>6.8135837890737828E-5</v>
      </c>
      <c r="BG193" s="5">
        <f t="shared" si="384"/>
        <v>2.3685202221914155E-5</v>
      </c>
      <c r="BH193" s="5">
        <f t="shared" si="385"/>
        <v>6.1750411566732861E-6</v>
      </c>
      <c r="BI193" s="5">
        <f t="shared" si="386"/>
        <v>1.2879310188478468E-6</v>
      </c>
      <c r="BJ193" s="8">
        <f t="shared" si="387"/>
        <v>0.37429308701556224</v>
      </c>
      <c r="BK193" s="8">
        <f t="shared" si="388"/>
        <v>0.31056245910184826</v>
      </c>
      <c r="BL193" s="8">
        <f t="shared" si="389"/>
        <v>0.29655109001753083</v>
      </c>
      <c r="BM193" s="8">
        <f t="shared" si="390"/>
        <v>0.3159514190509965</v>
      </c>
      <c r="BN193" s="8">
        <f t="shared" si="391"/>
        <v>0.68388759216662753</v>
      </c>
    </row>
    <row r="194" spans="1:66" x14ac:dyDescent="0.25">
      <c r="A194" t="s">
        <v>213</v>
      </c>
      <c r="B194" t="s">
        <v>221</v>
      </c>
      <c r="C194" t="s">
        <v>216</v>
      </c>
      <c r="D194" s="11">
        <v>44350</v>
      </c>
      <c r="E194">
        <f>VLOOKUP(A194,home!$A$2:$E$405,3,FALSE)</f>
        <v>1.234375</v>
      </c>
      <c r="F194">
        <f>VLOOKUP(B194,home!$B$2:$E$405,3,FALSE)</f>
        <v>1.05</v>
      </c>
      <c r="G194">
        <f>VLOOKUP(C194,away!$B$2:$E$405,4,FALSE)</f>
        <v>1.67</v>
      </c>
      <c r="H194">
        <f>VLOOKUP(A194,away!$A$2:$E$405,3,FALSE)</f>
        <v>1.171875</v>
      </c>
      <c r="I194">
        <f>VLOOKUP(C194,away!$B$2:$E$405,3,FALSE)</f>
        <v>0.86</v>
      </c>
      <c r="J194">
        <f>VLOOKUP(B194,home!$B$2:$E$405,4,FALSE)</f>
        <v>0.8</v>
      </c>
      <c r="K194" s="3">
        <f t="shared" si="336"/>
        <v>2.1644765625</v>
      </c>
      <c r="L194" s="3">
        <f t="shared" si="337"/>
        <v>0.80625000000000002</v>
      </c>
      <c r="M194" s="5">
        <f t="shared" si="338"/>
        <v>5.1266048808558042E-2</v>
      </c>
      <c r="N194" s="5">
        <f t="shared" si="339"/>
        <v>0.11096416109810493</v>
      </c>
      <c r="O194" s="5">
        <f t="shared" si="340"/>
        <v>4.133325185189992E-2</v>
      </c>
      <c r="P194" s="5">
        <f t="shared" si="341"/>
        <v>8.9464854885347112E-2</v>
      </c>
      <c r="Q194" s="5">
        <f t="shared" si="342"/>
        <v>0.12008966298716121</v>
      </c>
      <c r="R194" s="5">
        <f t="shared" si="343"/>
        <v>1.6662467152797154E-2</v>
      </c>
      <c r="S194" s="5">
        <f t="shared" si="344"/>
        <v>3.9031485972057606E-2</v>
      </c>
      <c r="T194" s="5">
        <f t="shared" si="345"/>
        <v>9.6822290783398726E-2</v>
      </c>
      <c r="U194" s="5">
        <f t="shared" si="346"/>
        <v>3.6065519625655545E-2</v>
      </c>
      <c r="V194" s="5">
        <f t="shared" si="347"/>
        <v>7.5682451525017694E-3</v>
      </c>
      <c r="W194" s="5">
        <f t="shared" si="348"/>
        <v>8.6643753644744734E-2</v>
      </c>
      <c r="X194" s="5">
        <f t="shared" si="349"/>
        <v>6.9856526376075451E-2</v>
      </c>
      <c r="Y194" s="5">
        <f t="shared" si="350"/>
        <v>2.8160912195355409E-2</v>
      </c>
      <c r="Z194" s="5">
        <f t="shared" si="351"/>
        <v>4.4780380473142369E-3</v>
      </c>
      <c r="AA194" s="5">
        <f t="shared" si="352"/>
        <v>9.6926083993949322E-3</v>
      </c>
      <c r="AB194" s="5">
        <f t="shared" si="353"/>
        <v>1.0489711854990487E-2</v>
      </c>
      <c r="AC194" s="5">
        <f t="shared" si="354"/>
        <v>8.2546340370621735E-4</v>
      </c>
      <c r="AD194" s="5">
        <f t="shared" si="355"/>
        <v>4.688459351276849E-2</v>
      </c>
      <c r="AE194" s="5">
        <f t="shared" si="356"/>
        <v>3.7800703519669597E-2</v>
      </c>
      <c r="AF194" s="5">
        <f t="shared" si="357"/>
        <v>1.5238408606366802E-2</v>
      </c>
      <c r="AG194" s="5">
        <f t="shared" si="358"/>
        <v>4.09532231296108E-3</v>
      </c>
      <c r="AH194" s="5">
        <f t="shared" si="359"/>
        <v>9.0260454391177542E-4</v>
      </c>
      <c r="AI194" s="5">
        <f t="shared" si="360"/>
        <v>1.9536663805030403E-3</v>
      </c>
      <c r="AJ194" s="5">
        <f t="shared" si="361"/>
        <v>2.1143325457715191E-3</v>
      </c>
      <c r="AK194" s="5">
        <f t="shared" si="362"/>
        <v>1.5254744135511373E-3</v>
      </c>
      <c r="AL194" s="5">
        <f t="shared" si="363"/>
        <v>5.7620952144385553E-5</v>
      </c>
      <c r="AM194" s="5">
        <f t="shared" si="364"/>
        <v>2.0296120760145375E-2</v>
      </c>
      <c r="AN194" s="5">
        <f t="shared" si="365"/>
        <v>1.636374736286721E-2</v>
      </c>
      <c r="AO194" s="5">
        <f t="shared" si="366"/>
        <v>6.596635655655843E-3</v>
      </c>
      <c r="AP194" s="5">
        <f t="shared" si="367"/>
        <v>1.7728458324575084E-3</v>
      </c>
      <c r="AQ194" s="5">
        <f t="shared" si="368"/>
        <v>3.5733923810471642E-4</v>
      </c>
      <c r="AR194" s="5">
        <f t="shared" si="369"/>
        <v>1.4554498270577388E-4</v>
      </c>
      <c r="AS194" s="5">
        <f t="shared" si="370"/>
        <v>3.1502870385611539E-4</v>
      </c>
      <c r="AT194" s="5">
        <f t="shared" si="371"/>
        <v>3.4093612300565765E-4</v>
      </c>
      <c r="AU194" s="5">
        <f t="shared" si="372"/>
        <v>2.4598274918512101E-4</v>
      </c>
      <c r="AV194" s="5">
        <f t="shared" si="373"/>
        <v>1.3310597384762763E-4</v>
      </c>
      <c r="AW194" s="5">
        <f t="shared" si="374"/>
        <v>2.7931904261951229E-6</v>
      </c>
      <c r="AX194" s="5">
        <f t="shared" si="375"/>
        <v>7.321746282500729E-3</v>
      </c>
      <c r="AY194" s="5">
        <f t="shared" si="376"/>
        <v>5.903157940266213E-3</v>
      </c>
      <c r="AZ194" s="5">
        <f t="shared" si="377"/>
        <v>2.3797105446698168E-3</v>
      </c>
      <c r="BA194" s="5">
        <f t="shared" si="378"/>
        <v>6.3954720888001351E-4</v>
      </c>
      <c r="BB194" s="5">
        <f t="shared" si="379"/>
        <v>1.2890873428987766E-4</v>
      </c>
      <c r="BC194" s="5">
        <f t="shared" si="380"/>
        <v>2.0786533404242786E-5</v>
      </c>
      <c r="BD194" s="5">
        <f t="shared" si="381"/>
        <v>1.9557607051088355E-5</v>
      </c>
      <c r="BE194" s="5">
        <f t="shared" si="382"/>
        <v>4.2331982080665487E-5</v>
      </c>
      <c r="BF194" s="5">
        <f t="shared" si="383"/>
        <v>4.5813291528885217E-5</v>
      </c>
      <c r="BG194" s="5">
        <f t="shared" si="384"/>
        <v>3.3053931921750622E-5</v>
      </c>
      <c r="BH194" s="5">
        <f t="shared" si="385"/>
        <v>1.788611523577495E-5</v>
      </c>
      <c r="BI194" s="5">
        <f t="shared" si="386"/>
        <v>7.7428154444018048E-6</v>
      </c>
      <c r="BJ194" s="8">
        <f t="shared" si="387"/>
        <v>0.67833688112984791</v>
      </c>
      <c r="BK194" s="8">
        <f t="shared" si="388"/>
        <v>0.19411687711458134</v>
      </c>
      <c r="BL194" s="8">
        <f t="shared" si="389"/>
        <v>0.12208662104433837</v>
      </c>
      <c r="BM194" s="8">
        <f t="shared" si="390"/>
        <v>0.56333760580237346</v>
      </c>
      <c r="BN194" s="8">
        <f t="shared" si="391"/>
        <v>0.42978044678386845</v>
      </c>
    </row>
    <row r="195" spans="1:66" x14ac:dyDescent="0.25">
      <c r="A195" t="s">
        <v>213</v>
      </c>
      <c r="B195" t="s">
        <v>314</v>
      </c>
      <c r="C195" t="s">
        <v>215</v>
      </c>
      <c r="D195" s="11">
        <v>44350</v>
      </c>
      <c r="E195">
        <f>VLOOKUP(A195,home!$A$2:$E$405,3,FALSE)</f>
        <v>1.234375</v>
      </c>
      <c r="F195">
        <f>VLOOKUP(B195,home!$B$2:$E$405,3,FALSE)</f>
        <v>0.81</v>
      </c>
      <c r="G195">
        <f>VLOOKUP(C195,away!$B$2:$E$405,4,FALSE)</f>
        <v>1.06</v>
      </c>
      <c r="H195">
        <f>VLOOKUP(A195,away!$A$2:$E$405,3,FALSE)</f>
        <v>1.171875</v>
      </c>
      <c r="I195">
        <f>VLOOKUP(C195,away!$B$2:$E$405,3,FALSE)</f>
        <v>1.06</v>
      </c>
      <c r="J195">
        <f>VLOOKUP(B195,home!$B$2:$E$405,4,FALSE)</f>
        <v>1.55</v>
      </c>
      <c r="K195" s="3">
        <f t="shared" si="336"/>
        <v>1.0598343750000001</v>
      </c>
      <c r="L195" s="3">
        <f t="shared" si="337"/>
        <v>1.9253906250000001</v>
      </c>
      <c r="M195" s="5">
        <f t="shared" si="338"/>
        <v>5.0528133440021362E-2</v>
      </c>
      <c r="N195" s="5">
        <f t="shared" si="339"/>
        <v>5.3551452724321637E-2</v>
      </c>
      <c r="O195" s="5">
        <f t="shared" si="340"/>
        <v>9.7286394424166145E-2</v>
      </c>
      <c r="P195" s="5">
        <f t="shared" si="341"/>
        <v>0.10310746503053961</v>
      </c>
      <c r="Q195" s="5">
        <f t="shared" si="342"/>
        <v>2.8377835214211739E-2</v>
      </c>
      <c r="R195" s="5">
        <f t="shared" si="343"/>
        <v>9.3657155882170912E-2</v>
      </c>
      <c r="S195" s="5">
        <f t="shared" si="344"/>
        <v>5.2600148774758777E-2</v>
      </c>
      <c r="T195" s="5">
        <f t="shared" si="345"/>
        <v>5.4638417879238156E-2</v>
      </c>
      <c r="U195" s="5">
        <f t="shared" si="346"/>
        <v>9.9261073268658184E-2</v>
      </c>
      <c r="V195" s="5">
        <f t="shared" si="347"/>
        <v>1.192617883490033E-2</v>
      </c>
      <c r="W195" s="5">
        <f t="shared" si="348"/>
        <v>1.0025268416035698E-2</v>
      </c>
      <c r="X195" s="5">
        <f t="shared" si="349"/>
        <v>1.9302557821343734E-2</v>
      </c>
      <c r="Y195" s="5">
        <f t="shared" si="350"/>
        <v>1.8582481933867832E-2</v>
      </c>
      <c r="Z195" s="5">
        <f t="shared" si="351"/>
        <v>6.0108869966565157E-2</v>
      </c>
      <c r="AA195" s="5">
        <f t="shared" si="352"/>
        <v>6.3705446632970855E-2</v>
      </c>
      <c r="AB195" s="5">
        <f t="shared" si="353"/>
        <v>3.3758611108175261E-2</v>
      </c>
      <c r="AC195" s="5">
        <f t="shared" si="354"/>
        <v>1.5210314327006517E-3</v>
      </c>
      <c r="AD195" s="5">
        <f t="shared" si="355"/>
        <v>2.6562810214791083E-3</v>
      </c>
      <c r="AE195" s="5">
        <f t="shared" si="356"/>
        <v>5.1143785761212993E-3</v>
      </c>
      <c r="AF195" s="5">
        <f t="shared" si="357"/>
        <v>4.9235882815824011E-3</v>
      </c>
      <c r="AG195" s="5">
        <f t="shared" si="358"/>
        <v>3.1599435729062048E-3</v>
      </c>
      <c r="AH195" s="5">
        <f t="shared" si="359"/>
        <v>2.8933263678242137E-2</v>
      </c>
      <c r="AI195" s="5">
        <f t="shared" si="360"/>
        <v>3.0664467427139956E-2</v>
      </c>
      <c r="AJ195" s="5">
        <f t="shared" si="361"/>
        <v>1.6249628335175369E-2</v>
      </c>
      <c r="AK195" s="5">
        <f t="shared" si="362"/>
        <v>5.7406382301976259E-3</v>
      </c>
      <c r="AL195" s="5">
        <f t="shared" si="363"/>
        <v>1.2415237577987826E-4</v>
      </c>
      <c r="AM195" s="5">
        <f t="shared" si="364"/>
        <v>5.6304358724473466E-4</v>
      </c>
      <c r="AN195" s="5">
        <f t="shared" si="365"/>
        <v>1.084078844347382E-3</v>
      </c>
      <c r="AO195" s="5">
        <f t="shared" si="366"/>
        <v>1.0436376218336419E-3</v>
      </c>
      <c r="AP195" s="5">
        <f t="shared" si="367"/>
        <v>6.6980336432526317E-4</v>
      </c>
      <c r="AQ195" s="5">
        <f t="shared" si="368"/>
        <v>3.2240827956633009E-4</v>
      </c>
      <c r="AR195" s="5">
        <f t="shared" si="369"/>
        <v>1.1141566927348089E-2</v>
      </c>
      <c r="AS195" s="5">
        <f t="shared" si="370"/>
        <v>1.1808215620966633E-2</v>
      </c>
      <c r="AT195" s="5">
        <f t="shared" si="371"/>
        <v>6.2573764112562038E-3</v>
      </c>
      <c r="AU195" s="5">
        <f t="shared" si="372"/>
        <v>2.2105942059878212E-3</v>
      </c>
      <c r="AV195" s="5">
        <f t="shared" si="373"/>
        <v>5.857159321704309E-4</v>
      </c>
      <c r="AW195" s="5">
        <f t="shared" si="374"/>
        <v>7.0373538422342908E-6</v>
      </c>
      <c r="AX195" s="5">
        <f t="shared" si="375"/>
        <v>9.9455491397546883E-5</v>
      </c>
      <c r="AY195" s="5">
        <f t="shared" si="376"/>
        <v>1.9149067074160494E-4</v>
      </c>
      <c r="AZ195" s="5">
        <f t="shared" si="377"/>
        <v>1.8434717111042402E-4</v>
      </c>
      <c r="BA195" s="5">
        <f t="shared" si="378"/>
        <v>1.1831343833376042E-4</v>
      </c>
      <c r="BB195" s="5">
        <f t="shared" si="379"/>
        <v>5.6949896244834451E-5</v>
      </c>
      <c r="BC195" s="5">
        <f t="shared" si="380"/>
        <v>2.19301592649054E-5</v>
      </c>
      <c r="BD195" s="5">
        <f t="shared" si="381"/>
        <v>3.5753114182876778E-3</v>
      </c>
      <c r="BE195" s="5">
        <f t="shared" si="382"/>
        <v>3.7892379424312845E-3</v>
      </c>
      <c r="BF195" s="5">
        <f t="shared" si="383"/>
        <v>2.0079823132214732E-3</v>
      </c>
      <c r="BG195" s="5">
        <f t="shared" si="384"/>
        <v>7.093762266480449E-4</v>
      </c>
      <c r="BH195" s="5">
        <f t="shared" si="385"/>
        <v>1.8795532745234726E-4</v>
      </c>
      <c r="BI195" s="5">
        <f t="shared" si="386"/>
        <v>3.9840303399675776E-5</v>
      </c>
      <c r="BJ195" s="8">
        <f t="shared" si="387"/>
        <v>0.2046876639655183</v>
      </c>
      <c r="BK195" s="8">
        <f t="shared" si="388"/>
        <v>0.2199986005594422</v>
      </c>
      <c r="BL195" s="8">
        <f t="shared" si="389"/>
        <v>0.51156985161606583</v>
      </c>
      <c r="BM195" s="8">
        <f t="shared" si="390"/>
        <v>0.56967209607526104</v>
      </c>
      <c r="BN195" s="8">
        <f t="shared" si="391"/>
        <v>0.42650843671543137</v>
      </c>
    </row>
    <row r="196" spans="1:66" x14ac:dyDescent="0.25">
      <c r="A196" t="s">
        <v>213</v>
      </c>
      <c r="B196" t="s">
        <v>315</v>
      </c>
      <c r="C196" t="s">
        <v>223</v>
      </c>
      <c r="D196" s="11">
        <v>44350</v>
      </c>
      <c r="E196">
        <f>VLOOKUP(A196,home!$A$2:$E$405,3,FALSE)</f>
        <v>1.234375</v>
      </c>
      <c r="F196">
        <f>VLOOKUP(B196,home!$B$2:$E$405,3,FALSE)</f>
        <v>2.38</v>
      </c>
      <c r="G196">
        <f>VLOOKUP(C196,away!$B$2:$E$405,4,FALSE)</f>
        <v>0.86</v>
      </c>
      <c r="H196">
        <f>VLOOKUP(A196,away!$A$2:$E$405,3,FALSE)</f>
        <v>1.171875</v>
      </c>
      <c r="I196">
        <f>VLOOKUP(C196,away!$B$2:$E$405,3,FALSE)</f>
        <v>0.81</v>
      </c>
      <c r="J196">
        <f>VLOOKUP(B196,home!$B$2:$E$405,4,FALSE)</f>
        <v>0.11</v>
      </c>
      <c r="K196" s="3">
        <f t="shared" si="336"/>
        <v>2.5265187499999997</v>
      </c>
      <c r="L196" s="3">
        <f t="shared" si="337"/>
        <v>0.10441406250000002</v>
      </c>
      <c r="M196" s="5">
        <f t="shared" si="338"/>
        <v>7.2011257897606859E-2</v>
      </c>
      <c r="N196" s="5">
        <f t="shared" si="339"/>
        <v>0.18193779328938928</v>
      </c>
      <c r="O196" s="5">
        <f t="shared" si="340"/>
        <v>7.5189879828243406E-3</v>
      </c>
      <c r="P196" s="5">
        <f t="shared" si="341"/>
        <v>1.8996864119630374E-2</v>
      </c>
      <c r="Q196" s="5">
        <f t="shared" si="342"/>
        <v>0.22983462303963312</v>
      </c>
      <c r="R196" s="5">
        <f t="shared" si="343"/>
        <v>3.9254404058768478E-4</v>
      </c>
      <c r="S196" s="5">
        <f t="shared" si="344"/>
        <v>1.2528625971679251E-3</v>
      </c>
      <c r="T196" s="5">
        <f t="shared" si="345"/>
        <v>2.3997966694724194E-2</v>
      </c>
      <c r="U196" s="5">
        <f t="shared" si="346"/>
        <v>9.9176987874554658E-4</v>
      </c>
      <c r="V196" s="5">
        <f t="shared" si="347"/>
        <v>3.6723363685421216E-5</v>
      </c>
      <c r="W196" s="5">
        <f t="shared" si="348"/>
        <v>0.19356049483627163</v>
      </c>
      <c r="X196" s="5">
        <f t="shared" si="349"/>
        <v>2.0210437605365394E-2</v>
      </c>
      <c r="Y196" s="5">
        <f t="shared" si="350"/>
        <v>1.0551269476394864E-3</v>
      </c>
      <c r="Z196" s="5">
        <f t="shared" si="351"/>
        <v>1.3662372662641696E-5</v>
      </c>
      <c r="AA196" s="5">
        <f t="shared" si="352"/>
        <v>3.4518240701651668E-5</v>
      </c>
      <c r="AB196" s="5">
        <f t="shared" si="353"/>
        <v>4.3605491174868058E-5</v>
      </c>
      <c r="AC196" s="5">
        <f t="shared" si="354"/>
        <v>6.054858385299946E-7</v>
      </c>
      <c r="AD196" s="5">
        <f t="shared" si="355"/>
        <v>0.12225855486577962</v>
      </c>
      <c r="AE196" s="5">
        <f t="shared" si="356"/>
        <v>1.2765512388915193E-2</v>
      </c>
      <c r="AF196" s="5">
        <f t="shared" si="357"/>
        <v>6.6644950421035755E-4</v>
      </c>
      <c r="AG196" s="5">
        <f t="shared" si="358"/>
        <v>2.3195566728571448E-5</v>
      </c>
      <c r="AH196" s="5">
        <f t="shared" si="359"/>
        <v>3.5663595827384019E-7</v>
      </c>
      <c r="AI196" s="5">
        <f t="shared" si="360"/>
        <v>9.0104743550307484E-7</v>
      </c>
      <c r="AJ196" s="5">
        <f t="shared" si="361"/>
        <v>1.1382566202189673E-6</v>
      </c>
      <c r="AK196" s="5">
        <f t="shared" si="362"/>
        <v>9.5860889776494974E-7</v>
      </c>
      <c r="AL196" s="5">
        <f t="shared" si="363"/>
        <v>6.3891855449990767E-9</v>
      </c>
      <c r="AM196" s="5">
        <f t="shared" si="364"/>
        <v>6.1777706243259151E-2</v>
      </c>
      <c r="AN196" s="5">
        <f t="shared" si="365"/>
        <v>6.4504612807903009E-3</v>
      </c>
      <c r="AO196" s="5">
        <f t="shared" si="366"/>
        <v>3.3675943366313427E-4</v>
      </c>
      <c r="AP196" s="5">
        <f t="shared" si="367"/>
        <v>1.1720806851322377E-5</v>
      </c>
      <c r="AQ196" s="5">
        <f t="shared" si="368"/>
        <v>3.0595426478110061E-7</v>
      </c>
      <c r="AR196" s="5">
        <f t="shared" si="369"/>
        <v>7.447561847390428E-9</v>
      </c>
      <c r="AS196" s="5">
        <f t="shared" si="370"/>
        <v>1.8816404649216553E-8</v>
      </c>
      <c r="AT196" s="5">
        <f t="shared" si="371"/>
        <v>2.3769999576916404E-8</v>
      </c>
      <c r="AU196" s="5">
        <f t="shared" si="372"/>
        <v>2.0018449872857114E-8</v>
      </c>
      <c r="AV196" s="5">
        <f t="shared" si="373"/>
        <v>1.2644247237427153E-8</v>
      </c>
      <c r="AW196" s="5">
        <f t="shared" si="374"/>
        <v>4.6819257146198639E-11</v>
      </c>
      <c r="AX196" s="5">
        <f t="shared" si="375"/>
        <v>2.6013755525931062E-2</v>
      </c>
      <c r="AY196" s="5">
        <f t="shared" si="376"/>
        <v>2.7162018953442862E-3</v>
      </c>
      <c r="AZ196" s="5">
        <f t="shared" si="377"/>
        <v>1.4180483723154837E-4</v>
      </c>
      <c r="BA196" s="5">
        <f t="shared" si="378"/>
        <v>4.9354730458324106E-6</v>
      </c>
      <c r="BB196" s="5">
        <f t="shared" si="379"/>
        <v>1.2883319776865259E-7</v>
      </c>
      <c r="BC196" s="5">
        <f t="shared" si="380"/>
        <v>2.6903995127781905E-9</v>
      </c>
      <c r="BD196" s="5">
        <f t="shared" si="381"/>
        <v>1.2960503136767342E-10</v>
      </c>
      <c r="BE196" s="5">
        <f t="shared" si="382"/>
        <v>3.2744954184476498E-10</v>
      </c>
      <c r="BF196" s="5">
        <f t="shared" si="383"/>
        <v>4.1365370357485422E-10</v>
      </c>
      <c r="BG196" s="5">
        <f t="shared" si="384"/>
        <v>3.4836794602960365E-10</v>
      </c>
      <c r="BH196" s="5">
        <f t="shared" si="385"/>
        <v>2.2003953688569541E-10</v>
      </c>
      <c r="BI196" s="5">
        <f t="shared" si="386"/>
        <v>1.1118680313660515E-10</v>
      </c>
      <c r="BJ196" s="8">
        <f t="shared" si="387"/>
        <v>0.88376393771263562</v>
      </c>
      <c r="BK196" s="8">
        <f t="shared" si="388"/>
        <v>9.5014521748458938E-2</v>
      </c>
      <c r="BL196" s="8">
        <f t="shared" si="389"/>
        <v>8.984864429911598E-3</v>
      </c>
      <c r="BM196" s="8">
        <f t="shared" si="390"/>
        <v>0.4743687140454721</v>
      </c>
      <c r="BN196" s="8">
        <f t="shared" si="391"/>
        <v>0.51069207036967157</v>
      </c>
    </row>
    <row r="197" spans="1:66" x14ac:dyDescent="0.25">
      <c r="A197" t="s">
        <v>213</v>
      </c>
      <c r="B197" t="s">
        <v>220</v>
      </c>
      <c r="C197" t="s">
        <v>219</v>
      </c>
      <c r="D197" s="11">
        <v>44350</v>
      </c>
      <c r="E197">
        <f>VLOOKUP(A197,home!$A$2:$E$405,3,FALSE)</f>
        <v>1.234375</v>
      </c>
      <c r="F197">
        <f>VLOOKUP(B197,home!$B$2:$E$405,3,FALSE)</f>
        <v>0.76</v>
      </c>
      <c r="G197">
        <f>VLOOKUP(C197,away!$B$2:$E$405,4,FALSE)</f>
        <v>1.19</v>
      </c>
      <c r="H197">
        <f>VLOOKUP(A197,away!$A$2:$E$405,3,FALSE)</f>
        <v>1.171875</v>
      </c>
      <c r="I197">
        <f>VLOOKUP(C197,away!$B$2:$E$405,3,FALSE)</f>
        <v>0.52</v>
      </c>
      <c r="J197">
        <f>VLOOKUP(B197,home!$B$2:$E$405,4,FALSE)</f>
        <v>1.56</v>
      </c>
      <c r="K197" s="3">
        <f t="shared" si="336"/>
        <v>1.1163687499999999</v>
      </c>
      <c r="L197" s="3">
        <f t="shared" si="337"/>
        <v>0.95062500000000005</v>
      </c>
      <c r="M197" s="5">
        <f t="shared" si="338"/>
        <v>0.12656569848757726</v>
      </c>
      <c r="N197" s="5">
        <f t="shared" si="339"/>
        <v>0.14129399061345349</v>
      </c>
      <c r="O197" s="5">
        <f t="shared" si="340"/>
        <v>0.12031651712475314</v>
      </c>
      <c r="P197" s="5">
        <f t="shared" si="341"/>
        <v>0.13431759982691424</v>
      </c>
      <c r="Q197" s="5">
        <f t="shared" si="342"/>
        <v>7.8868097841826426E-2</v>
      </c>
      <c r="R197" s="5">
        <f t="shared" si="343"/>
        <v>5.7187944545859223E-2</v>
      </c>
      <c r="S197" s="5">
        <f t="shared" si="344"/>
        <v>3.5636072488143121E-2</v>
      </c>
      <c r="T197" s="5">
        <f t="shared" si="345"/>
        <v>7.4973985510886257E-2</v>
      </c>
      <c r="U197" s="5">
        <f t="shared" si="346"/>
        <v>6.3842834167730178E-2</v>
      </c>
      <c r="V197" s="5">
        <f t="shared" si="347"/>
        <v>4.2020791319038221E-3</v>
      </c>
      <c r="W197" s="5">
        <f t="shared" si="348"/>
        <v>2.9348626600852485E-2</v>
      </c>
      <c r="X197" s="5">
        <f t="shared" si="349"/>
        <v>2.7899538162435396E-2</v>
      </c>
      <c r="Y197" s="5">
        <f t="shared" si="350"/>
        <v>1.3260999232832573E-2</v>
      </c>
      <c r="Z197" s="5">
        <f t="shared" si="351"/>
        <v>1.8121429927969144E-2</v>
      </c>
      <c r="AA197" s="5">
        <f t="shared" si="352"/>
        <v>2.0230198076899502E-2</v>
      </c>
      <c r="AB197" s="5">
        <f t="shared" si="353"/>
        <v>1.1292180469680353E-2</v>
      </c>
      <c r="AC197" s="5">
        <f t="shared" si="354"/>
        <v>2.7871551594579723E-4</v>
      </c>
      <c r="AD197" s="5">
        <f t="shared" si="355"/>
        <v>8.1909723981526093E-3</v>
      </c>
      <c r="AE197" s="5">
        <f t="shared" si="356"/>
        <v>7.7865431359938255E-3</v>
      </c>
      <c r="AF197" s="5">
        <f t="shared" si="357"/>
        <v>3.7010412843270649E-3</v>
      </c>
      <c r="AG197" s="5">
        <f t="shared" si="358"/>
        <v>1.172767456971139E-3</v>
      </c>
      <c r="AH197" s="5">
        <f t="shared" si="359"/>
        <v>4.3066710813189166E-3</v>
      </c>
      <c r="AI197" s="5">
        <f t="shared" si="360"/>
        <v>4.807833011713147E-3</v>
      </c>
      <c r="AJ197" s="5">
        <f t="shared" si="361"/>
        <v>2.6836572647474717E-3</v>
      </c>
      <c r="AK197" s="5">
        <f t="shared" si="362"/>
        <v>9.9865036869151787E-4</v>
      </c>
      <c r="AL197" s="5">
        <f t="shared" si="363"/>
        <v>1.1831451833700096E-5</v>
      </c>
      <c r="AM197" s="5">
        <f t="shared" si="364"/>
        <v>1.8288291234820236E-3</v>
      </c>
      <c r="AN197" s="5">
        <f t="shared" si="365"/>
        <v>1.7385306855100988E-3</v>
      </c>
      <c r="AO197" s="5">
        <f t="shared" si="366"/>
        <v>8.2634536645651881E-4</v>
      </c>
      <c r="AP197" s="5">
        <f t="shared" si="367"/>
        <v>2.6184818799590944E-4</v>
      </c>
      <c r="AQ197" s="5">
        <f t="shared" si="368"/>
        <v>6.2229858428402855E-5</v>
      </c>
      <c r="AR197" s="5">
        <f t="shared" si="369"/>
        <v>8.1880583933575935E-4</v>
      </c>
      <c r="AS197" s="5">
        <f t="shared" si="370"/>
        <v>9.1408925135196234E-4</v>
      </c>
      <c r="AT197" s="5">
        <f t="shared" si="371"/>
        <v>5.1023033746011321E-4</v>
      </c>
      <c r="AU197" s="5">
        <f t="shared" si="372"/>
        <v>1.8986840134747489E-4</v>
      </c>
      <c r="AV197" s="5">
        <f t="shared" si="373"/>
        <v>5.2990787469194716E-5</v>
      </c>
      <c r="AW197" s="5">
        <f t="shared" si="374"/>
        <v>3.4878069733314612E-7</v>
      </c>
      <c r="AX197" s="5">
        <f t="shared" si="375"/>
        <v>3.4027461375753736E-4</v>
      </c>
      <c r="AY197" s="5">
        <f t="shared" si="376"/>
        <v>3.2347355470325898E-4</v>
      </c>
      <c r="AZ197" s="5">
        <f t="shared" si="377"/>
        <v>1.5375102396989279E-4</v>
      </c>
      <c r="BA197" s="5">
        <f t="shared" si="378"/>
        <v>4.8719855720459782E-5</v>
      </c>
      <c r="BB197" s="5">
        <f t="shared" si="379"/>
        <v>1.1578578211065521E-5</v>
      </c>
      <c r="BC197" s="5">
        <f t="shared" si="380"/>
        <v>2.2013771823788328E-6</v>
      </c>
      <c r="BD197" s="5">
        <f t="shared" si="381"/>
        <v>1.2972955016975931E-4</v>
      </c>
      <c r="BE197" s="5">
        <f t="shared" si="382"/>
        <v>1.4482601576107647E-4</v>
      </c>
      <c r="BF197" s="5">
        <f t="shared" si="383"/>
        <v>8.0839619091336643E-5</v>
      </c>
      <c r="BG197" s="5">
        <f t="shared" si="384"/>
        <v>3.0082274838490536E-5</v>
      </c>
      <c r="BH197" s="5">
        <f t="shared" si="385"/>
        <v>8.3957278896505329E-6</v>
      </c>
      <c r="BI197" s="5">
        <f t="shared" si="386"/>
        <v>1.8745456499018581E-6</v>
      </c>
      <c r="BJ197" s="8">
        <f t="shared" si="387"/>
        <v>0.39209434446314878</v>
      </c>
      <c r="BK197" s="8">
        <f t="shared" si="388"/>
        <v>0.30133547045702119</v>
      </c>
      <c r="BL197" s="8">
        <f t="shared" si="389"/>
        <v>0.28854821846175815</v>
      </c>
      <c r="BM197" s="8">
        <f t="shared" si="390"/>
        <v>0.3412264900955076</v>
      </c>
      <c r="BN197" s="8">
        <f t="shared" si="391"/>
        <v>0.65854984844038378</v>
      </c>
    </row>
    <row r="198" spans="1:66" x14ac:dyDescent="0.25">
      <c r="A198" t="s">
        <v>213</v>
      </c>
      <c r="B198" t="s">
        <v>222</v>
      </c>
      <c r="C198" t="s">
        <v>218</v>
      </c>
      <c r="D198" s="11">
        <v>44350</v>
      </c>
      <c r="E198">
        <f>VLOOKUP(A198,home!$A$2:$E$405,3,FALSE)</f>
        <v>1.234375</v>
      </c>
      <c r="F198">
        <f>VLOOKUP(B198,home!$B$2:$E$405,3,FALSE)</f>
        <v>0.38</v>
      </c>
      <c r="G198">
        <f>VLOOKUP(C198,away!$B$2:$E$405,4,FALSE)</f>
        <v>0.56000000000000005</v>
      </c>
      <c r="H198">
        <f>VLOOKUP(A198,away!$A$2:$E$405,3,FALSE)</f>
        <v>1.171875</v>
      </c>
      <c r="I198">
        <f>VLOOKUP(C198,away!$B$2:$E$405,3,FALSE)</f>
        <v>1.22</v>
      </c>
      <c r="J198">
        <f>VLOOKUP(B198,home!$B$2:$E$405,4,FALSE)</f>
        <v>0.74</v>
      </c>
      <c r="K198" s="3">
        <f t="shared" si="336"/>
        <v>0.26267500000000005</v>
      </c>
      <c r="L198" s="3">
        <f t="shared" si="337"/>
        <v>1.0579687499999999</v>
      </c>
      <c r="M198" s="5">
        <f t="shared" si="338"/>
        <v>0.26696338895564697</v>
      </c>
      <c r="N198" s="5">
        <f t="shared" si="339"/>
        <v>7.012460819392459E-2</v>
      </c>
      <c r="O198" s="5">
        <f t="shared" si="340"/>
        <v>0.28243892290916955</v>
      </c>
      <c r="P198" s="5">
        <f t="shared" si="341"/>
        <v>7.4189644075166136E-2</v>
      </c>
      <c r="Q198" s="5">
        <f t="shared" si="342"/>
        <v>9.2099907286695721E-3</v>
      </c>
      <c r="R198" s="5">
        <f t="shared" si="343"/>
        <v>0.14940577711078021</v>
      </c>
      <c r="S198" s="5">
        <f t="shared" si="344"/>
        <v>5.1543615301818417E-3</v>
      </c>
      <c r="T198" s="5">
        <f t="shared" si="345"/>
        <v>9.7438823787221341E-3</v>
      </c>
      <c r="U198" s="5">
        <f t="shared" si="346"/>
        <v>3.9245162502574212E-2</v>
      </c>
      <c r="V198" s="5">
        <f t="shared" si="347"/>
        <v>1.5915634177191381E-4</v>
      </c>
      <c r="W198" s="5">
        <f t="shared" si="348"/>
        <v>8.0641143821776073E-4</v>
      </c>
      <c r="X198" s="5">
        <f t="shared" si="349"/>
        <v>8.5315810127694638E-4</v>
      </c>
      <c r="Y198" s="5">
        <f t="shared" si="350"/>
        <v>4.5130730498017216E-4</v>
      </c>
      <c r="Z198" s="5">
        <f t="shared" si="351"/>
        <v>5.2688881084223579E-2</v>
      </c>
      <c r="AA198" s="5">
        <f t="shared" si="352"/>
        <v>1.3840051838798434E-2</v>
      </c>
      <c r="AB198" s="5">
        <f t="shared" si="353"/>
        <v>1.8177178083781899E-3</v>
      </c>
      <c r="AC198" s="5">
        <f t="shared" si="354"/>
        <v>2.764366022845717E-6</v>
      </c>
      <c r="AD198" s="5">
        <f t="shared" si="355"/>
        <v>5.2956031133462554E-5</v>
      </c>
      <c r="AE198" s="5">
        <f t="shared" si="356"/>
        <v>5.6025826063230453E-5</v>
      </c>
      <c r="AF198" s="5">
        <f t="shared" si="357"/>
        <v>2.9636786583916669E-5</v>
      </c>
      <c r="AG198" s="5">
        <f t="shared" si="358"/>
        <v>1.0451598018734361E-5</v>
      </c>
      <c r="AH198" s="5">
        <f t="shared" si="359"/>
        <v>1.3935797414893664E-2</v>
      </c>
      <c r="AI198" s="5">
        <f t="shared" si="360"/>
        <v>3.6605855859571951E-3</v>
      </c>
      <c r="AJ198" s="5">
        <f t="shared" si="361"/>
        <v>4.8077215939565317E-4</v>
      </c>
      <c r="AK198" s="5">
        <f t="shared" si="362"/>
        <v>4.2095608989751107E-5</v>
      </c>
      <c r="AL198" s="5">
        <f t="shared" si="363"/>
        <v>3.072890738025196E-8</v>
      </c>
      <c r="AM198" s="5">
        <f t="shared" si="364"/>
        <v>2.7820450955964556E-6</v>
      </c>
      <c r="AN198" s="5">
        <f t="shared" si="365"/>
        <v>2.9433167722318119E-6</v>
      </c>
      <c r="AO198" s="5">
        <f t="shared" si="366"/>
        <v>1.5569685831860624E-6</v>
      </c>
      <c r="AP198" s="5">
        <f t="shared" si="367"/>
        <v>5.4907470191420974E-7</v>
      </c>
      <c r="AQ198" s="5">
        <f t="shared" si="368"/>
        <v>1.4522596901019976E-7</v>
      </c>
      <c r="AR198" s="5">
        <f t="shared" si="369"/>
        <v>2.9487276342576568E-3</v>
      </c>
      <c r="AS198" s="5">
        <f t="shared" si="370"/>
        <v>7.7455703132863027E-4</v>
      </c>
      <c r="AT198" s="5">
        <f t="shared" si="371"/>
        <v>1.0172838410212401E-4</v>
      </c>
      <c r="AU198" s="5">
        <f t="shared" si="372"/>
        <v>8.9071677646751492E-6</v>
      </c>
      <c r="AV198" s="5">
        <f t="shared" si="373"/>
        <v>5.8492257314651101E-7</v>
      </c>
      <c r="AW198" s="5">
        <f t="shared" si="374"/>
        <v>2.3721175050735742E-10</v>
      </c>
      <c r="AX198" s="5">
        <f t="shared" si="375"/>
        <v>1.2179561591429996E-7</v>
      </c>
      <c r="AY198" s="5">
        <f t="shared" si="376"/>
        <v>1.28855955524332E-7</v>
      </c>
      <c r="AZ198" s="5">
        <f t="shared" si="377"/>
        <v>6.8162787098066558E-8</v>
      </c>
      <c r="BA198" s="5">
        <f t="shared" si="378"/>
        <v>2.4038032887552532E-8</v>
      </c>
      <c r="BB198" s="5">
        <f t="shared" si="379"/>
        <v>6.3578719016257096E-9</v>
      </c>
      <c r="BC198" s="5">
        <f t="shared" si="380"/>
        <v>1.3452859576846152E-9</v>
      </c>
      <c r="BD198" s="5">
        <f t="shared" si="381"/>
        <v>5.1994361488433814E-4</v>
      </c>
      <c r="BE198" s="5">
        <f t="shared" si="382"/>
        <v>1.3657618903974359E-4</v>
      </c>
      <c r="BF198" s="5">
        <f t="shared" si="383"/>
        <v>1.7937575228007328E-5</v>
      </c>
      <c r="BG198" s="5">
        <f t="shared" si="384"/>
        <v>1.5705841910056097E-6</v>
      </c>
      <c r="BH198" s="5">
        <f t="shared" si="385"/>
        <v>1.0313830059309959E-7</v>
      </c>
      <c r="BI198" s="5">
        <f t="shared" si="386"/>
        <v>5.4183706216584868E-9</v>
      </c>
      <c r="BJ198" s="8">
        <f t="shared" si="387"/>
        <v>9.1346755574261765E-2</v>
      </c>
      <c r="BK198" s="8">
        <f t="shared" si="388"/>
        <v>0.34646947485365265</v>
      </c>
      <c r="BL198" s="8">
        <f t="shared" si="389"/>
        <v>0.50937752459897767</v>
      </c>
      <c r="BM198" s="8">
        <f t="shared" si="390"/>
        <v>0.14755017551901461</v>
      </c>
      <c r="BN198" s="8">
        <f t="shared" si="391"/>
        <v>0.852332331973357</v>
      </c>
    </row>
    <row r="199" spans="1:66" x14ac:dyDescent="0.25">
      <c r="A199" t="s">
        <v>37</v>
      </c>
      <c r="B199" t="s">
        <v>224</v>
      </c>
      <c r="C199" t="s">
        <v>231</v>
      </c>
      <c r="D199" s="11">
        <v>44350</v>
      </c>
      <c r="E199">
        <f>VLOOKUP(A199,home!$A$2:$E$405,3,FALSE)</f>
        <v>1.59183673469388</v>
      </c>
      <c r="F199">
        <f>VLOOKUP(B199,home!$B$2:$E$405,3,FALSE)</f>
        <v>0.88</v>
      </c>
      <c r="G199">
        <f>VLOOKUP(C199,away!$B$2:$E$405,4,FALSE)</f>
        <v>0.82</v>
      </c>
      <c r="H199">
        <f>VLOOKUP(A199,away!$A$2:$E$405,3,FALSE)</f>
        <v>1.2857142859999999</v>
      </c>
      <c r="I199">
        <f>VLOOKUP(C199,away!$B$2:$E$405,3,FALSE)</f>
        <v>0.88</v>
      </c>
      <c r="J199">
        <f>VLOOKUP(B199,home!$B$2:$E$405,4,FALSE)</f>
        <v>1.71</v>
      </c>
      <c r="K199" s="3">
        <f t="shared" si="336"/>
        <v>1.1486693877551037</v>
      </c>
      <c r="L199" s="3">
        <f t="shared" si="337"/>
        <v>1.9347428575727998</v>
      </c>
      <c r="M199" s="5">
        <f t="shared" si="338"/>
        <v>4.580269964762277E-2</v>
      </c>
      <c r="N199" s="5">
        <f t="shared" si="339"/>
        <v>5.261215896176575E-2</v>
      </c>
      <c r="O199" s="5">
        <f t="shared" si="340"/>
        <v>8.8616446000790342E-2</v>
      </c>
      <c r="P199" s="5">
        <f t="shared" si="341"/>
        <v>0.10179099877276104</v>
      </c>
      <c r="Q199" s="5">
        <f t="shared" si="342"/>
        <v>3.0216988211542832E-2</v>
      </c>
      <c r="R199" s="5">
        <f t="shared" si="343"/>
        <v>8.5725017981757426E-2</v>
      </c>
      <c r="S199" s="5">
        <f t="shared" si="344"/>
        <v>5.655456725733643E-2</v>
      </c>
      <c r="T199" s="5">
        <f t="shared" si="345"/>
        <v>5.8462102119643977E-2</v>
      </c>
      <c r="U199" s="5">
        <f t="shared" si="346"/>
        <v>9.8469703920400567E-2</v>
      </c>
      <c r="V199" s="5">
        <f t="shared" si="347"/>
        <v>1.3965081463112084E-2</v>
      </c>
      <c r="W199" s="5">
        <f t="shared" si="348"/>
        <v>1.1569776449585362E-2</v>
      </c>
      <c r="X199" s="5">
        <f t="shared" si="349"/>
        <v>2.2384542349549265E-2</v>
      </c>
      <c r="Y199" s="5">
        <f t="shared" si="350"/>
        <v>2.1654166715413155E-2</v>
      </c>
      <c r="Z199" s="5">
        <f t="shared" si="351"/>
        <v>5.5285288751834999E-2</v>
      </c>
      <c r="AA199" s="5">
        <f t="shared" si="352"/>
        <v>6.3504518782434433E-2</v>
      </c>
      <c r="AB199" s="5">
        <f t="shared" si="353"/>
        <v>3.6472848354750724E-2</v>
      </c>
      <c r="AC199" s="5">
        <f t="shared" si="354"/>
        <v>1.9397322660692363E-3</v>
      </c>
      <c r="AD199" s="5">
        <f t="shared" si="355"/>
        <v>3.3224620077021609E-3</v>
      </c>
      <c r="AE199" s="5">
        <f t="shared" si="356"/>
        <v>6.4281096389587396E-3</v>
      </c>
      <c r="AF199" s="5">
        <f t="shared" si="357"/>
        <v>6.2183696058351473E-3</v>
      </c>
      <c r="AG199" s="5">
        <f t="shared" si="358"/>
        <v>4.0103153935457788E-3</v>
      </c>
      <c r="AH199" s="5">
        <f t="shared" si="359"/>
        <v>2.6740704385365646E-2</v>
      </c>
      <c r="AI199" s="5">
        <f t="shared" si="360"/>
        <v>3.0716228534478175E-2</v>
      </c>
      <c r="AJ199" s="5">
        <f t="shared" si="361"/>
        <v>1.7641395712422448E-2</v>
      </c>
      <c r="AK199" s="5">
        <f t="shared" si="362"/>
        <v>6.7547104040446013E-3</v>
      </c>
      <c r="AL199" s="5">
        <f t="shared" si="363"/>
        <v>1.7243287948874104E-4</v>
      </c>
      <c r="AM199" s="5">
        <f t="shared" si="364"/>
        <v>7.6328208004536563E-4</v>
      </c>
      <c r="AN199" s="5">
        <f t="shared" si="365"/>
        <v>1.4767545526810811E-3</v>
      </c>
      <c r="AO199" s="5">
        <f t="shared" si="366"/>
        <v>1.4285701615939187E-3</v>
      </c>
      <c r="AP199" s="5">
        <f t="shared" si="367"/>
        <v>9.2130530556181812E-4</v>
      </c>
      <c r="AQ199" s="5">
        <f t="shared" si="368"/>
        <v>4.4562221489491324E-4</v>
      </c>
      <c r="AR199" s="5">
        <f t="shared" si="369"/>
        <v>1.0347277363210372E-2</v>
      </c>
      <c r="AS199" s="5">
        <f t="shared" si="370"/>
        <v>1.1885600753731101E-2</v>
      </c>
      <c r="AT199" s="5">
        <f t="shared" si="371"/>
        <v>6.8263128704449524E-3</v>
      </c>
      <c r="AU199" s="5">
        <f t="shared" si="372"/>
        <v>2.6137255418395957E-3</v>
      </c>
      <c r="AV199" s="5">
        <f t="shared" si="373"/>
        <v>7.5057662947619164E-4</v>
      </c>
      <c r="AW199" s="5">
        <f t="shared" si="374"/>
        <v>1.0644760121769281E-5</v>
      </c>
      <c r="AX199" s="5">
        <f t="shared" si="375"/>
        <v>1.4612645992835875E-4</v>
      </c>
      <c r="AY199" s="5">
        <f t="shared" si="376"/>
        <v>2.8271712464879003E-4</v>
      </c>
      <c r="AZ199" s="5">
        <f t="shared" si="377"/>
        <v>2.7349246881388275E-4</v>
      </c>
      <c r="BA199" s="5">
        <f t="shared" si="378"/>
        <v>1.7637920021253711E-4</v>
      </c>
      <c r="BB199" s="5">
        <f t="shared" si="379"/>
        <v>8.531209945890224E-5</v>
      </c>
      <c r="BC199" s="5">
        <f t="shared" si="380"/>
        <v>3.3011395018530303E-5</v>
      </c>
      <c r="BD199" s="5">
        <f t="shared" si="381"/>
        <v>3.3365534956326572E-3</v>
      </c>
      <c r="BE199" s="5">
        <f t="shared" si="382"/>
        <v>3.8325968610405155E-3</v>
      </c>
      <c r="BF199" s="5">
        <f t="shared" si="383"/>
        <v>2.2011933449417706E-3</v>
      </c>
      <c r="BG199" s="5">
        <f t="shared" si="384"/>
        <v>8.4281447062162413E-4</v>
      </c>
      <c r="BH199" s="5">
        <f t="shared" si="385"/>
        <v>2.4202879549002084E-4</v>
      </c>
      <c r="BI199" s="5">
        <f t="shared" si="386"/>
        <v>5.5602213666925408E-5</v>
      </c>
      <c r="BJ199" s="8">
        <f t="shared" si="387"/>
        <v>0.22291156451640023</v>
      </c>
      <c r="BK199" s="8">
        <f t="shared" si="388"/>
        <v>0.22050822941103909</v>
      </c>
      <c r="BL199" s="8">
        <f t="shared" si="389"/>
        <v>0.49757585641654023</v>
      </c>
      <c r="BM199" s="8">
        <f t="shared" si="390"/>
        <v>0.59124455715504742</v>
      </c>
      <c r="BN199" s="8">
        <f t="shared" si="391"/>
        <v>0.40476430957624016</v>
      </c>
    </row>
    <row r="200" spans="1:66" x14ac:dyDescent="0.25">
      <c r="A200" t="s">
        <v>37</v>
      </c>
      <c r="B200" t="s">
        <v>229</v>
      </c>
      <c r="C200" t="s">
        <v>228</v>
      </c>
      <c r="D200" s="11">
        <v>44350</v>
      </c>
      <c r="E200">
        <f>VLOOKUP(A200,home!$A$2:$E$405,3,FALSE)</f>
        <v>1.59183673469388</v>
      </c>
      <c r="F200">
        <f>VLOOKUP(B200,home!$B$2:$E$405,3,FALSE)</f>
        <v>0.63</v>
      </c>
      <c r="G200">
        <f>VLOOKUP(C200,away!$B$2:$E$405,4,FALSE)</f>
        <v>1.26</v>
      </c>
      <c r="H200">
        <f>VLOOKUP(A200,away!$A$2:$E$405,3,FALSE)</f>
        <v>1.2857142859999999</v>
      </c>
      <c r="I200">
        <f>VLOOKUP(C200,away!$B$2:$E$405,3,FALSE)</f>
        <v>1.01</v>
      </c>
      <c r="J200">
        <f>VLOOKUP(B200,home!$B$2:$E$405,4,FALSE)</f>
        <v>0.78</v>
      </c>
      <c r="K200" s="3">
        <f t="shared" si="336"/>
        <v>1.2636000000000021</v>
      </c>
      <c r="L200" s="3">
        <f t="shared" si="337"/>
        <v>1.0128857145107999</v>
      </c>
      <c r="M200" s="5">
        <f t="shared" si="338"/>
        <v>0.10264429497484745</v>
      </c>
      <c r="N200" s="5">
        <f t="shared" si="339"/>
        <v>0.12970133113021742</v>
      </c>
      <c r="O200" s="5">
        <f t="shared" si="340"/>
        <v>0.10396694005605565</v>
      </c>
      <c r="P200" s="5">
        <f t="shared" si="341"/>
        <v>0.13137262545483211</v>
      </c>
      <c r="Q200" s="5">
        <f t="shared" si="342"/>
        <v>8.1945301008071514E-2</v>
      </c>
      <c r="R200" s="5">
        <f t="shared" si="343"/>
        <v>5.2653314182089711E-2</v>
      </c>
      <c r="S200" s="5">
        <f t="shared" si="344"/>
        <v>4.2035377424348812E-2</v>
      </c>
      <c r="T200" s="5">
        <f t="shared" si="345"/>
        <v>8.3001224762363088E-2</v>
      </c>
      <c r="U200" s="5">
        <f t="shared" si="346"/>
        <v>6.6532727800488661E-2</v>
      </c>
      <c r="V200" s="5">
        <f t="shared" si="347"/>
        <v>5.9778154749258634E-3</v>
      </c>
      <c r="W200" s="5">
        <f t="shared" si="348"/>
        <v>3.4515360784599776E-2</v>
      </c>
      <c r="X200" s="5">
        <f t="shared" si="349"/>
        <v>3.4960115869907382E-2</v>
      </c>
      <c r="Y200" s="5">
        <f t="shared" si="350"/>
        <v>1.7705300971135745E-2</v>
      </c>
      <c r="Z200" s="5">
        <f t="shared" si="351"/>
        <v>1.777726325222919E-2</v>
      </c>
      <c r="AA200" s="5">
        <f t="shared" si="352"/>
        <v>2.2463349845516838E-2</v>
      </c>
      <c r="AB200" s="5">
        <f t="shared" si="353"/>
        <v>1.4192344432397565E-2</v>
      </c>
      <c r="AC200" s="5">
        <f t="shared" si="354"/>
        <v>4.7818129688672342E-4</v>
      </c>
      <c r="AD200" s="5">
        <f t="shared" si="355"/>
        <v>1.0903402471855089E-2</v>
      </c>
      <c r="AE200" s="5">
        <f t="shared" si="356"/>
        <v>1.1043900603303762E-2</v>
      </c>
      <c r="AF200" s="5">
        <f t="shared" si="357"/>
        <v>5.5931045767817923E-3</v>
      </c>
      <c r="AG200" s="5">
        <f t="shared" si="358"/>
        <v>1.8883919085290837E-3</v>
      </c>
      <c r="AH200" s="5">
        <f t="shared" si="359"/>
        <v>4.5015839978201876E-3</v>
      </c>
      <c r="AI200" s="5">
        <f t="shared" si="360"/>
        <v>5.6882015396455968E-3</v>
      </c>
      <c r="AJ200" s="5">
        <f t="shared" si="361"/>
        <v>3.5938057327480947E-3</v>
      </c>
      <c r="AK200" s="5">
        <f t="shared" si="362"/>
        <v>1.5137109746334999E-3</v>
      </c>
      <c r="AL200" s="5">
        <f t="shared" si="363"/>
        <v>2.4480632822622713E-5</v>
      </c>
      <c r="AM200" s="5">
        <f t="shared" si="364"/>
        <v>2.7555078726872232E-3</v>
      </c>
      <c r="AN200" s="5">
        <f t="shared" si="365"/>
        <v>2.7910145604669316E-3</v>
      </c>
      <c r="AO200" s="5">
        <f t="shared" si="366"/>
        <v>1.4134893886442971E-3</v>
      </c>
      <c r="AP200" s="5">
        <f t="shared" si="367"/>
        <v>4.7723440312347085E-4</v>
      </c>
      <c r="AQ200" s="5">
        <f t="shared" si="368"/>
        <v>1.2084597734921297E-4</v>
      </c>
      <c r="AR200" s="5">
        <f t="shared" si="369"/>
        <v>9.1191802481249717E-4</v>
      </c>
      <c r="AS200" s="5">
        <f t="shared" si="370"/>
        <v>1.1522996161530731E-3</v>
      </c>
      <c r="AT200" s="5">
        <f t="shared" si="371"/>
        <v>7.2802289748551293E-4</v>
      </c>
      <c r="AU200" s="5">
        <f t="shared" si="372"/>
        <v>3.066432444208985E-4</v>
      </c>
      <c r="AV200" s="5">
        <f t="shared" si="373"/>
        <v>9.6868600912562014E-5</v>
      </c>
      <c r="AW200" s="5">
        <f t="shared" si="374"/>
        <v>8.7034252271447932E-7</v>
      </c>
      <c r="AX200" s="5">
        <f t="shared" si="375"/>
        <v>5.8030995798793029E-4</v>
      </c>
      <c r="AY200" s="5">
        <f t="shared" si="376"/>
        <v>5.8778766643433696E-4</v>
      </c>
      <c r="AZ200" s="5">
        <f t="shared" si="377"/>
        <v>2.9768086524848954E-4</v>
      </c>
      <c r="BA200" s="5">
        <f t="shared" si="378"/>
        <v>1.0050556529780316E-4</v>
      </c>
      <c r="BB200" s="5">
        <f t="shared" si="379"/>
        <v>2.5450162829744298E-5</v>
      </c>
      <c r="BC200" s="5">
        <f t="shared" si="380"/>
        <v>5.1556212724443538E-6</v>
      </c>
      <c r="BD200" s="5">
        <f t="shared" si="381"/>
        <v>1.5394479002291383E-4</v>
      </c>
      <c r="BE200" s="5">
        <f t="shared" si="382"/>
        <v>1.9452463667295419E-4</v>
      </c>
      <c r="BF200" s="5">
        <f t="shared" si="383"/>
        <v>1.2290066544997269E-4</v>
      </c>
      <c r="BG200" s="5">
        <f t="shared" si="384"/>
        <v>5.1765760287528575E-5</v>
      </c>
      <c r="BH200" s="5">
        <f t="shared" si="385"/>
        <v>1.6352803674830307E-5</v>
      </c>
      <c r="BI200" s="5">
        <f t="shared" si="386"/>
        <v>4.132680544703122E-6</v>
      </c>
      <c r="BJ200" s="8">
        <f t="shared" si="387"/>
        <v>0.42041241612810659</v>
      </c>
      <c r="BK200" s="8">
        <f t="shared" si="388"/>
        <v>0.28312056292509791</v>
      </c>
      <c r="BL200" s="8">
        <f t="shared" si="389"/>
        <v>0.27884535228183333</v>
      </c>
      <c r="BM200" s="8">
        <f t="shared" si="390"/>
        <v>0.39728487045724148</v>
      </c>
      <c r="BN200" s="8">
        <f t="shared" si="391"/>
        <v>0.60228380680611393</v>
      </c>
    </row>
    <row r="201" spans="1:66" x14ac:dyDescent="0.25">
      <c r="A201" t="s">
        <v>37</v>
      </c>
      <c r="B201" t="s">
        <v>225</v>
      </c>
      <c r="C201" t="s">
        <v>226</v>
      </c>
      <c r="D201" s="11">
        <v>44350</v>
      </c>
      <c r="E201">
        <f>VLOOKUP(A201,home!$A$2:$E$405,3,FALSE)</f>
        <v>1.59183673469388</v>
      </c>
      <c r="F201">
        <f>VLOOKUP(B201,home!$B$2:$E$405,3,FALSE)</f>
        <v>1.88</v>
      </c>
      <c r="G201">
        <f>VLOOKUP(C201,away!$B$2:$E$405,4,FALSE)</f>
        <v>1.54</v>
      </c>
      <c r="H201">
        <f>VLOOKUP(A201,away!$A$2:$E$405,3,FALSE)</f>
        <v>1.2857142859999999</v>
      </c>
      <c r="I201">
        <f>VLOOKUP(C201,away!$B$2:$E$405,3,FALSE)</f>
        <v>1.05</v>
      </c>
      <c r="J201">
        <f>VLOOKUP(B201,home!$B$2:$E$405,4,FALSE)</f>
        <v>0.92</v>
      </c>
      <c r="K201" s="3">
        <f t="shared" si="336"/>
        <v>4.6086857142857207</v>
      </c>
      <c r="L201" s="3">
        <f t="shared" si="337"/>
        <v>1.2420000002759999</v>
      </c>
      <c r="M201" s="5">
        <f t="shared" si="338"/>
        <v>2.877925046215236E-3</v>
      </c>
      <c r="N201" s="5">
        <f t="shared" si="339"/>
        <v>1.3263452047277231E-2</v>
      </c>
      <c r="O201" s="5">
        <f t="shared" si="340"/>
        <v>3.5743829081936302E-3</v>
      </c>
      <c r="P201" s="5">
        <f t="shared" si="341"/>
        <v>1.6473207446379031E-2</v>
      </c>
      <c r="Q201" s="5">
        <f t="shared" si="342"/>
        <v>3.0563540986200139E-2</v>
      </c>
      <c r="R201" s="5">
        <f t="shared" si="343"/>
        <v>2.2196917864815095E-3</v>
      </c>
      <c r="S201" s="5">
        <f t="shared" si="344"/>
        <v>2.3573109029395356E-2</v>
      </c>
      <c r="T201" s="5">
        <f t="shared" si="345"/>
        <v>3.7959917913296108E-2</v>
      </c>
      <c r="U201" s="5">
        <f t="shared" si="346"/>
        <v>1.0229861826474684E-2</v>
      </c>
      <c r="V201" s="5">
        <f t="shared" si="347"/>
        <v>1.4992465017191876E-2</v>
      </c>
      <c r="W201" s="5">
        <f t="shared" si="348"/>
        <v>4.6952584907028902E-2</v>
      </c>
      <c r="X201" s="5">
        <f t="shared" si="349"/>
        <v>5.8315110467488801E-2</v>
      </c>
      <c r="Y201" s="5">
        <f t="shared" si="350"/>
        <v>3.6213683608358041E-2</v>
      </c>
      <c r="Z201" s="5">
        <f t="shared" si="351"/>
        <v>9.1895239980755599E-4</v>
      </c>
      <c r="AA201" s="5">
        <f t="shared" si="352"/>
        <v>4.2351627971016631E-3</v>
      </c>
      <c r="AB201" s="5">
        <f t="shared" si="353"/>
        <v>9.7592671403383974E-3</v>
      </c>
      <c r="AC201" s="5">
        <f t="shared" si="354"/>
        <v>5.3635427954764345E-3</v>
      </c>
      <c r="AD201" s="5">
        <f t="shared" si="355"/>
        <v>5.4097426827452853E-2</v>
      </c>
      <c r="AE201" s="5">
        <f t="shared" si="356"/>
        <v>6.7189004134627334E-2</v>
      </c>
      <c r="AF201" s="5">
        <f t="shared" si="357"/>
        <v>4.1724371576875662E-2</v>
      </c>
      <c r="AG201" s="5">
        <f t="shared" si="358"/>
        <v>1.7273889836665154E-2</v>
      </c>
      <c r="AH201" s="5">
        <f t="shared" si="359"/>
        <v>2.8533472020365414E-4</v>
      </c>
      <c r="AI201" s="5">
        <f t="shared" si="360"/>
        <v>1.315018048792294E-3</v>
      </c>
      <c r="AJ201" s="5">
        <f t="shared" si="361"/>
        <v>3.0302524477484648E-3</v>
      </c>
      <c r="AK201" s="5">
        <f t="shared" si="362"/>
        <v>4.6551603888725628E-3</v>
      </c>
      <c r="AL201" s="5">
        <f t="shared" si="363"/>
        <v>1.2280341106674802E-3</v>
      </c>
      <c r="AM201" s="5">
        <f t="shared" si="364"/>
        <v>4.9863607639859808E-2</v>
      </c>
      <c r="AN201" s="5">
        <f t="shared" si="365"/>
        <v>6.1930600702468232E-2</v>
      </c>
      <c r="AO201" s="5">
        <f t="shared" si="366"/>
        <v>3.8458903044779204E-2</v>
      </c>
      <c r="AP201" s="5">
        <f t="shared" si="367"/>
        <v>1.5921985864076799E-2</v>
      </c>
      <c r="AQ201" s="5">
        <f t="shared" si="368"/>
        <v>4.9437766118944678E-3</v>
      </c>
      <c r="AR201" s="5">
        <f t="shared" si="369"/>
        <v>7.0877144514338029E-5</v>
      </c>
      <c r="AS201" s="5">
        <f t="shared" si="370"/>
        <v>3.2665048339259423E-4</v>
      </c>
      <c r="AT201" s="5">
        <f t="shared" si="371"/>
        <v>7.5271470818798723E-4</v>
      </c>
      <c r="AU201" s="5">
        <f t="shared" si="372"/>
        <v>1.1563418408529072E-3</v>
      </c>
      <c r="AV201" s="5">
        <f t="shared" si="373"/>
        <v>1.3323040306924116E-3</v>
      </c>
      <c r="AW201" s="5">
        <f t="shared" si="374"/>
        <v>1.9525700259925372E-4</v>
      </c>
      <c r="AX201" s="5">
        <f t="shared" si="375"/>
        <v>3.8300949365428362E-2</v>
      </c>
      <c r="AY201" s="5">
        <f t="shared" si="376"/>
        <v>4.7569779122433084E-2</v>
      </c>
      <c r="AZ201" s="5">
        <f t="shared" si="377"/>
        <v>2.9540832841595581E-2</v>
      </c>
      <c r="BA201" s="5">
        <f t="shared" si="378"/>
        <v>1.222990479913832E-2</v>
      </c>
      <c r="BB201" s="5">
        <f t="shared" si="379"/>
        <v>3.7973854409763153E-3</v>
      </c>
      <c r="BC201" s="5">
        <f t="shared" si="380"/>
        <v>9.4327054374813068E-4</v>
      </c>
      <c r="BD201" s="5">
        <f t="shared" si="381"/>
        <v>1.4671568917728337E-5</v>
      </c>
      <c r="BE201" s="5">
        <f t="shared" si="382"/>
        <v>6.7616650077293006E-5</v>
      </c>
      <c r="BF201" s="5">
        <f t="shared" si="383"/>
        <v>1.5581194462953841E-4</v>
      </c>
      <c r="BG201" s="5">
        <f t="shared" si="384"/>
        <v>2.393627611097438E-4</v>
      </c>
      <c r="BH201" s="5">
        <f t="shared" si="385"/>
        <v>2.7578693441461549E-4</v>
      </c>
      <c r="BI201" s="5">
        <f t="shared" si="386"/>
        <v>2.5420306096465823E-4</v>
      </c>
      <c r="BJ201" s="8">
        <f t="shared" si="387"/>
        <v>0.70705397828166849</v>
      </c>
      <c r="BK201" s="8">
        <f t="shared" si="388"/>
        <v>0.1120780625677585</v>
      </c>
      <c r="BL201" s="8">
        <f t="shared" si="389"/>
        <v>4.395047319196068E-2</v>
      </c>
      <c r="BM201" s="8">
        <f t="shared" si="390"/>
        <v>0.74765474410061461</v>
      </c>
      <c r="BN201" s="8">
        <f t="shared" si="391"/>
        <v>6.8972200220746779E-2</v>
      </c>
    </row>
    <row r="202" spans="1:66" x14ac:dyDescent="0.25">
      <c r="A202" t="s">
        <v>37</v>
      </c>
      <c r="B202" t="s">
        <v>38</v>
      </c>
      <c r="C202" t="s">
        <v>227</v>
      </c>
      <c r="D202" s="11">
        <v>44350</v>
      </c>
      <c r="E202">
        <f>VLOOKUP(A202,home!$A$2:$E$405,3,FALSE)</f>
        <v>1.59183673469388</v>
      </c>
      <c r="F202">
        <f>VLOOKUP(B202,home!$B$2:$E$405,3,FALSE)</f>
        <v>0.63</v>
      </c>
      <c r="G202">
        <f>VLOOKUP(C202,away!$B$2:$E$405,4,FALSE)</f>
        <v>0.97</v>
      </c>
      <c r="H202">
        <f>VLOOKUP(A202,away!$A$2:$E$405,3,FALSE)</f>
        <v>1.2857142859999999</v>
      </c>
      <c r="I202">
        <f>VLOOKUP(C202,away!$B$2:$E$405,3,FALSE)</f>
        <v>0.91</v>
      </c>
      <c r="J202">
        <f>VLOOKUP(B202,home!$B$2:$E$405,4,FALSE)</f>
        <v>0.93</v>
      </c>
      <c r="K202" s="3">
        <f t="shared" si="336"/>
        <v>0.97277142857143006</v>
      </c>
      <c r="L202" s="3">
        <f t="shared" si="337"/>
        <v>1.0881000002418</v>
      </c>
      <c r="M202" s="5">
        <f t="shared" si="338"/>
        <v>0.12734295121255865</v>
      </c>
      <c r="N202" s="5">
        <f t="shared" si="339"/>
        <v>0.12387558456954258</v>
      </c>
      <c r="O202" s="5">
        <f t="shared" si="340"/>
        <v>0.13856186524517655</v>
      </c>
      <c r="P202" s="5">
        <f t="shared" si="341"/>
        <v>0.13478902360007239</v>
      </c>
      <c r="Q202" s="5">
        <f t="shared" si="342"/>
        <v>6.0251314683417462E-2</v>
      </c>
      <c r="R202" s="5">
        <f t="shared" si="343"/>
        <v>7.5384582803390443E-2</v>
      </c>
      <c r="S202" s="5">
        <f t="shared" si="344"/>
        <v>3.5667621784450064E-2</v>
      </c>
      <c r="T202" s="5">
        <f t="shared" si="345"/>
        <v>6.5559455521595297E-2</v>
      </c>
      <c r="U202" s="5">
        <f t="shared" si="346"/>
        <v>7.3331968305915374E-2</v>
      </c>
      <c r="V202" s="5">
        <f t="shared" si="347"/>
        <v>4.1948000076300765E-3</v>
      </c>
      <c r="W202" s="5">
        <f t="shared" si="348"/>
        <v>1.9536919152631598E-2</v>
      </c>
      <c r="X202" s="5">
        <f t="shared" si="349"/>
        <v>2.1258121734702467E-2</v>
      </c>
      <c r="Y202" s="5">
        <f t="shared" si="350"/>
        <v>1.1565481132334984E-2</v>
      </c>
      <c r="Z202" s="5">
        <f t="shared" si="351"/>
        <v>2.7341988188865709E-2</v>
      </c>
      <c r="AA202" s="5">
        <f t="shared" si="352"/>
        <v>2.6597504910466065E-2</v>
      </c>
      <c r="AB202" s="5">
        <f t="shared" si="353"/>
        <v>1.2936646424094847E-2</v>
      </c>
      <c r="AC202" s="5">
        <f t="shared" si="354"/>
        <v>2.77505052224218E-4</v>
      </c>
      <c r="AD202" s="5">
        <f t="shared" si="355"/>
        <v>4.7512391884974928E-3</v>
      </c>
      <c r="AE202" s="5">
        <f t="shared" si="356"/>
        <v>5.1698233621529704E-3</v>
      </c>
      <c r="AF202" s="5">
        <f t="shared" si="357"/>
        <v>2.8126424008043552E-3</v>
      </c>
      <c r="AG202" s="5">
        <f t="shared" si="358"/>
        <v>1.0201453989984388E-3</v>
      </c>
      <c r="AH202" s="5">
        <f t="shared" si="359"/>
        <v>7.437704338729016E-3</v>
      </c>
      <c r="AI202" s="5">
        <f t="shared" si="360"/>
        <v>7.2351862748773477E-3</v>
      </c>
      <c r="AJ202" s="5">
        <f t="shared" si="361"/>
        <v>3.5190912442964201E-3</v>
      </c>
      <c r="AK202" s="5">
        <f t="shared" si="362"/>
        <v>1.1410904723291469E-3</v>
      </c>
      <c r="AL202" s="5">
        <f t="shared" si="363"/>
        <v>1.1749259673102538E-5</v>
      </c>
      <c r="AM202" s="5">
        <f t="shared" si="364"/>
        <v>9.2437394657585398E-4</v>
      </c>
      <c r="AN202" s="5">
        <f t="shared" si="365"/>
        <v>1.0058112914927003E-3</v>
      </c>
      <c r="AO202" s="5">
        <f t="shared" si="366"/>
        <v>5.472116332582061E-4</v>
      </c>
      <c r="AP202" s="5">
        <f t="shared" si="367"/>
        <v>1.9847365942685663E-4</v>
      </c>
      <c r="AQ202" s="5">
        <f t="shared" si="368"/>
        <v>5.3989797217588393E-5</v>
      </c>
      <c r="AR202" s="5">
        <f t="shared" si="369"/>
        <v>1.6185932185538965E-3</v>
      </c>
      <c r="AS202" s="5">
        <f t="shared" si="370"/>
        <v>1.5745212374887029E-3</v>
      </c>
      <c r="AT202" s="5">
        <f t="shared" si="371"/>
        <v>7.6582463675397064E-4</v>
      </c>
      <c r="AU202" s="5">
        <f t="shared" si="372"/>
        <v>2.4832410864345222E-4</v>
      </c>
      <c r="AV202" s="5">
        <f t="shared" si="373"/>
        <v>6.0390649478454493E-5</v>
      </c>
      <c r="AW202" s="5">
        <f t="shared" si="374"/>
        <v>3.4545192600887988E-7</v>
      </c>
      <c r="AX202" s="5">
        <f t="shared" si="375"/>
        <v>1.4986742742413396E-4</v>
      </c>
      <c r="AY202" s="5">
        <f t="shared" si="376"/>
        <v>1.6307074781643811E-4</v>
      </c>
      <c r="AZ202" s="5">
        <f t="shared" si="377"/>
        <v>8.8718640369248405E-5</v>
      </c>
      <c r="BA202" s="5">
        <f t="shared" si="378"/>
        <v>3.2178250869077122E-5</v>
      </c>
      <c r="BB202" s="5">
        <f t="shared" si="379"/>
        <v>8.7532886946058754E-6</v>
      </c>
      <c r="BC202" s="5">
        <f t="shared" si="380"/>
        <v>1.9048906861434409E-6</v>
      </c>
      <c r="BD202" s="5">
        <f t="shared" si="381"/>
        <v>2.935318802499783E-4</v>
      </c>
      <c r="BE202" s="5">
        <f t="shared" si="382"/>
        <v>2.8553942648202934E-4</v>
      </c>
      <c r="BF202" s="5">
        <f t="shared" si="383"/>
        <v>1.3888229790619524E-4</v>
      </c>
      <c r="BG202" s="5">
        <f t="shared" si="384"/>
        <v>4.5033577112497494E-5</v>
      </c>
      <c r="BH202" s="5">
        <f t="shared" si="385"/>
        <v>1.0951844285351461E-5</v>
      </c>
      <c r="BI202" s="5">
        <f t="shared" si="386"/>
        <v>2.1307282421906395E-6</v>
      </c>
      <c r="BJ202" s="8">
        <f t="shared" si="387"/>
        <v>0.31897508071850861</v>
      </c>
      <c r="BK202" s="8">
        <f t="shared" si="388"/>
        <v>0.30244672166442499</v>
      </c>
      <c r="BL202" s="8">
        <f t="shared" si="389"/>
        <v>0.35118936362447195</v>
      </c>
      <c r="BM202" s="8">
        <f t="shared" si="390"/>
        <v>0.33958510678622267</v>
      </c>
      <c r="BN202" s="8">
        <f t="shared" si="391"/>
        <v>0.66020532211415817</v>
      </c>
    </row>
    <row r="203" spans="1:66" x14ac:dyDescent="0.25">
      <c r="A203" t="s">
        <v>340</v>
      </c>
      <c r="B203" t="s">
        <v>429</v>
      </c>
      <c r="C203" t="s">
        <v>385</v>
      </c>
      <c r="D203" s="11">
        <v>44350</v>
      </c>
      <c r="E203">
        <f>VLOOKUP(A203,home!$A$2:$E$405,3,FALSE)</f>
        <v>1.3592592592592601</v>
      </c>
      <c r="F203">
        <f>VLOOKUP(B203,home!$B$2:$E$405,3,FALSE)</f>
        <v>0.79</v>
      </c>
      <c r="G203">
        <f>VLOOKUP(C203,away!$B$2:$E$405,4,FALSE)</f>
        <v>1.3</v>
      </c>
      <c r="H203">
        <f>VLOOKUP(A203,away!$A$2:$E$405,3,FALSE)</f>
        <v>1.118518519</v>
      </c>
      <c r="I203">
        <f>VLOOKUP(C203,away!$B$2:$E$405,3,FALSE)</f>
        <v>0.51</v>
      </c>
      <c r="J203">
        <f>VLOOKUP(B203,home!$B$2:$E$405,4,FALSE)</f>
        <v>1.44</v>
      </c>
      <c r="K203" s="3">
        <f t="shared" si="336"/>
        <v>1.3959592592592602</v>
      </c>
      <c r="L203" s="3">
        <f t="shared" si="337"/>
        <v>0.82144000035359999</v>
      </c>
      <c r="M203" s="5">
        <f t="shared" si="338"/>
        <v>0.10889194054721245</v>
      </c>
      <c r="N203" s="5">
        <f t="shared" si="339"/>
        <v>0.1520087126655901</v>
      </c>
      <c r="O203" s="5">
        <f t="shared" si="340"/>
        <v>8.9448195681606377E-2</v>
      </c>
      <c r="P203" s="5">
        <f t="shared" si="341"/>
        <v>0.12486603698577262</v>
      </c>
      <c r="Q203" s="5">
        <f t="shared" si="342"/>
        <v>0.10609898496680543</v>
      </c>
      <c r="R203" s="5">
        <f t="shared" si="343"/>
        <v>3.6738162946163805E-2</v>
      </c>
      <c r="S203" s="5">
        <f t="shared" si="344"/>
        <v>3.5795870461534034E-2</v>
      </c>
      <c r="T203" s="5">
        <f t="shared" si="345"/>
        <v>8.7153950248649262E-2</v>
      </c>
      <c r="U203" s="5">
        <f t="shared" si="346"/>
        <v>5.1284978732872834E-2</v>
      </c>
      <c r="V203" s="5">
        <f t="shared" si="347"/>
        <v>4.5607787995311918E-3</v>
      </c>
      <c r="W203" s="5">
        <f t="shared" si="348"/>
        <v>4.9369953487473722E-2</v>
      </c>
      <c r="X203" s="5">
        <f t="shared" si="349"/>
        <v>4.0554454610207631E-2</v>
      </c>
      <c r="Y203" s="5">
        <f t="shared" si="350"/>
        <v>1.6656525604674503E-2</v>
      </c>
      <c r="Z203" s="5">
        <f t="shared" si="351"/>
        <v>1.0059398861162474E-2</v>
      </c>
      <c r="AA203" s="5">
        <f t="shared" si="352"/>
        <v>1.4042510982821815E-2</v>
      </c>
      <c r="AB203" s="5">
        <f t="shared" si="353"/>
        <v>9.8013866148599828E-3</v>
      </c>
      <c r="AC203" s="5">
        <f t="shared" si="354"/>
        <v>3.2686439614146415E-4</v>
      </c>
      <c r="AD203" s="5">
        <f t="shared" si="355"/>
        <v>1.7229610925009478E-2</v>
      </c>
      <c r="AE203" s="5">
        <f t="shared" si="356"/>
        <v>1.4153091604332178E-2</v>
      </c>
      <c r="AF203" s="5">
        <f t="shared" si="357"/>
        <v>5.812957786233577E-3</v>
      </c>
      <c r="AG203" s="5">
        <f t="shared" si="358"/>
        <v>1.5916653486597243E-3</v>
      </c>
      <c r="AH203" s="5">
        <f t="shared" si="359"/>
        <v>2.0657981510175758E-3</v>
      </c>
      <c r="AI203" s="5">
        <f t="shared" si="360"/>
        <v>2.8837700566736449E-3</v>
      </c>
      <c r="AJ203" s="5">
        <f t="shared" si="361"/>
        <v>2.0128127560940881E-3</v>
      </c>
      <c r="AK203" s="5">
        <f t="shared" si="362"/>
        <v>9.3660153467489812E-4</v>
      </c>
      <c r="AL203" s="5">
        <f t="shared" si="363"/>
        <v>1.4992573949120279E-5</v>
      </c>
      <c r="AM203" s="5">
        <f t="shared" si="364"/>
        <v>4.810366980840297E-3</v>
      </c>
      <c r="AN203" s="5">
        <f t="shared" si="365"/>
        <v>3.9514278544423992E-3</v>
      </c>
      <c r="AO203" s="5">
        <f t="shared" si="366"/>
        <v>1.6229304490751944E-3</v>
      </c>
      <c r="AP203" s="5">
        <f t="shared" si="367"/>
        <v>4.4437999622073216E-4</v>
      </c>
      <c r="AQ203" s="5">
        <f t="shared" si="368"/>
        <v>9.1257876063172727E-5</v>
      </c>
      <c r="AR203" s="5">
        <f t="shared" si="369"/>
        <v>3.3938584678046887E-4</v>
      </c>
      <c r="AS203" s="5">
        <f t="shared" si="370"/>
        <v>4.7376881527474009E-4</v>
      </c>
      <c r="AT203" s="5">
        <f t="shared" si="371"/>
        <v>3.3068098221553175E-4</v>
      </c>
      <c r="AU203" s="5">
        <f t="shared" si="372"/>
        <v>1.5387239299490617E-4</v>
      </c>
      <c r="AV203" s="5">
        <f t="shared" si="373"/>
        <v>5.3699897936404717E-5</v>
      </c>
      <c r="AW203" s="5">
        <f t="shared" si="374"/>
        <v>4.7755378299173894E-7</v>
      </c>
      <c r="AX203" s="5">
        <f t="shared" si="375"/>
        <v>1.1191793878898369E-3</v>
      </c>
      <c r="AY203" s="5">
        <f t="shared" si="376"/>
        <v>9.1933871678396943E-4</v>
      </c>
      <c r="AZ203" s="5">
        <f t="shared" si="377"/>
        <v>3.7759079792005091E-4</v>
      </c>
      <c r="BA203" s="5">
        <f t="shared" si="378"/>
        <v>1.0338939505898762E-4</v>
      </c>
      <c r="BB203" s="5">
        <f t="shared" si="379"/>
        <v>2.1232046178453313E-5</v>
      </c>
      <c r="BC203" s="5">
        <f t="shared" si="380"/>
        <v>3.4881704040672689E-6</v>
      </c>
      <c r="BD203" s="5">
        <f t="shared" si="381"/>
        <v>4.6464185016559183E-5</v>
      </c>
      <c r="BE203" s="5">
        <f t="shared" si="382"/>
        <v>6.4862109297801173E-5</v>
      </c>
      <c r="BF203" s="5">
        <f t="shared" si="383"/>
        <v>4.5272431024675854E-5</v>
      </c>
      <c r="BG203" s="5">
        <f t="shared" si="384"/>
        <v>2.106615642602416E-5</v>
      </c>
      <c r="BH203" s="5">
        <f t="shared" si="385"/>
        <v>7.3518740299780948E-6</v>
      </c>
      <c r="BI203" s="5">
        <f t="shared" si="386"/>
        <v>2.0525833250111224E-6</v>
      </c>
      <c r="BJ203" s="8">
        <f t="shared" si="387"/>
        <v>0.50409448891851272</v>
      </c>
      <c r="BK203" s="8">
        <f t="shared" si="388"/>
        <v>0.27537582248092485</v>
      </c>
      <c r="BL203" s="8">
        <f t="shared" si="389"/>
        <v>0.21075269473110708</v>
      </c>
      <c r="BM203" s="8">
        <f t="shared" si="390"/>
        <v>0.38131151003555558</v>
      </c>
      <c r="BN203" s="8">
        <f t="shared" si="391"/>
        <v>0.61805203379315088</v>
      </c>
    </row>
    <row r="204" spans="1:66" x14ac:dyDescent="0.25">
      <c r="A204" t="s">
        <v>340</v>
      </c>
      <c r="B204" t="s">
        <v>378</v>
      </c>
      <c r="C204" t="s">
        <v>415</v>
      </c>
      <c r="D204" s="11">
        <v>44350</v>
      </c>
      <c r="E204">
        <f>VLOOKUP(A204,home!$A$2:$E$405,3,FALSE)</f>
        <v>1.3592592592592601</v>
      </c>
      <c r="F204">
        <f>VLOOKUP(B204,home!$B$2:$E$405,3,FALSE)</f>
        <v>0.74</v>
      </c>
      <c r="G204">
        <f>VLOOKUP(C204,away!$B$2:$E$405,4,FALSE)</f>
        <v>0.62</v>
      </c>
      <c r="H204">
        <f>VLOOKUP(A204,away!$A$2:$E$405,3,FALSE)</f>
        <v>1.118518519</v>
      </c>
      <c r="I204">
        <f>VLOOKUP(C204,away!$B$2:$E$405,3,FALSE)</f>
        <v>0.91</v>
      </c>
      <c r="J204">
        <f>VLOOKUP(B204,home!$B$2:$E$405,4,FALSE)</f>
        <v>1.24</v>
      </c>
      <c r="K204" s="3">
        <f t="shared" si="336"/>
        <v>0.62362814814814849</v>
      </c>
      <c r="L204" s="3">
        <f t="shared" si="337"/>
        <v>1.2621362968395999</v>
      </c>
      <c r="M204" s="5">
        <f t="shared" si="338"/>
        <v>0.15171303881729289</v>
      </c>
      <c r="N204" s="5">
        <f t="shared" si="339"/>
        <v>9.4612521447556552E-2</v>
      </c>
      <c r="O204" s="5">
        <f t="shared" si="340"/>
        <v>0.19148253299514051</v>
      </c>
      <c r="P204" s="5">
        <f t="shared" si="341"/>
        <v>0.11941389745447623</v>
      </c>
      <c r="Q204" s="5">
        <f t="shared" si="342"/>
        <v>2.9501515770983335E-2</v>
      </c>
      <c r="R204" s="5">
        <f t="shared" si="343"/>
        <v>0.12083852755197662</v>
      </c>
      <c r="S204" s="5">
        <f t="shared" si="344"/>
        <v>2.3497780771567393E-2</v>
      </c>
      <c r="T204" s="5">
        <f t="shared" si="345"/>
        <v>3.7234933866343953E-2</v>
      </c>
      <c r="U204" s="5">
        <f t="shared" si="346"/>
        <v>7.5358307162188207E-2</v>
      </c>
      <c r="V204" s="5">
        <f t="shared" si="347"/>
        <v>2.0550211880549884E-3</v>
      </c>
      <c r="W204" s="5">
        <f t="shared" si="348"/>
        <v>6.1326585492739111E-3</v>
      </c>
      <c r="X204" s="5">
        <f t="shared" si="349"/>
        <v>7.7402509511622858E-3</v>
      </c>
      <c r="Y204" s="5">
        <f t="shared" si="350"/>
        <v>4.8846258360545815E-3</v>
      </c>
      <c r="Z204" s="5">
        <f t="shared" si="351"/>
        <v>5.0838230560000586E-2</v>
      </c>
      <c r="AA204" s="5">
        <f t="shared" si="352"/>
        <v>3.1704151579261777E-2</v>
      </c>
      <c r="AB204" s="5">
        <f t="shared" si="353"/>
        <v>9.8858006689916105E-3</v>
      </c>
      <c r="AC204" s="5">
        <f t="shared" si="354"/>
        <v>1.0109467655607447E-4</v>
      </c>
      <c r="AD204" s="5">
        <f t="shared" si="355"/>
        <v>9.5612462357714991E-4</v>
      </c>
      <c r="AE204" s="5">
        <f t="shared" si="356"/>
        <v>1.2067595917188204E-3</v>
      </c>
      <c r="AF204" s="5">
        <f t="shared" si="357"/>
        <v>7.6154754113383002E-4</v>
      </c>
      <c r="AG204" s="5">
        <f t="shared" si="358"/>
        <v>3.203922644779851E-4</v>
      </c>
      <c r="AH204" s="5">
        <f t="shared" si="359"/>
        <v>1.6041194014219235E-2</v>
      </c>
      <c r="AI204" s="5">
        <f t="shared" si="360"/>
        <v>1.0003740117172708E-2</v>
      </c>
      <c r="AJ204" s="5">
        <f t="shared" si="361"/>
        <v>3.1193069619138785E-3</v>
      </c>
      <c r="AK204" s="5">
        <f t="shared" si="362"/>
        <v>6.4842920805465972E-4</v>
      </c>
      <c r="AL204" s="5">
        <f t="shared" si="363"/>
        <v>3.1828798456799427E-6</v>
      </c>
      <c r="AM204" s="5">
        <f t="shared" si="364"/>
        <v>1.1925324568005278E-4</v>
      </c>
      <c r="AN204" s="5">
        <f t="shared" si="365"/>
        <v>1.5051384988872481E-4</v>
      </c>
      <c r="AO204" s="5">
        <f t="shared" si="366"/>
        <v>9.4984496560813312E-5</v>
      </c>
      <c r="AP204" s="5">
        <f t="shared" si="367"/>
        <v>3.9961126915479549E-5</v>
      </c>
      <c r="AQ204" s="5">
        <f t="shared" si="368"/>
        <v>1.260909718566016E-5</v>
      </c>
      <c r="AR204" s="5">
        <f t="shared" si="369"/>
        <v>4.0492346419984393E-3</v>
      </c>
      <c r="AS204" s="5">
        <f t="shared" si="370"/>
        <v>2.5252167012068177E-3</v>
      </c>
      <c r="AT204" s="5">
        <f t="shared" si="371"/>
        <v>7.8739810752319209E-4</v>
      </c>
      <c r="AU204" s="5">
        <f t="shared" si="372"/>
        <v>1.6368120788334831E-4</v>
      </c>
      <c r="AV204" s="5">
        <f t="shared" si="373"/>
        <v>2.5519052139736157E-5</v>
      </c>
      <c r="AW204" s="5">
        <f t="shared" si="374"/>
        <v>6.9590460323598142E-8</v>
      </c>
      <c r="AX204" s="5">
        <f t="shared" si="375"/>
        <v>1.2394946794017909E-5</v>
      </c>
      <c r="AY204" s="5">
        <f t="shared" si="376"/>
        <v>1.5644112246125631E-5</v>
      </c>
      <c r="AZ204" s="5">
        <f t="shared" si="377"/>
        <v>9.8725009488340246E-6</v>
      </c>
      <c r="BA204" s="5">
        <f t="shared" si="378"/>
        <v>4.1534805960356047E-6</v>
      </c>
      <c r="BB204" s="5">
        <f t="shared" si="379"/>
        <v>1.3105646546188786E-6</v>
      </c>
      <c r="BC204" s="5">
        <f t="shared" si="380"/>
        <v>3.3082224398990769E-7</v>
      </c>
      <c r="BD204" s="5">
        <f t="shared" si="381"/>
        <v>8.5178100268108921E-4</v>
      </c>
      <c r="BE204" s="5">
        <f t="shared" si="382"/>
        <v>5.3119460932978077E-4</v>
      </c>
      <c r="BF204" s="5">
        <f t="shared" si="383"/>
        <v>1.6563395526130519E-4</v>
      </c>
      <c r="BG204" s="5">
        <f t="shared" si="384"/>
        <v>3.4431332263353674E-5</v>
      </c>
      <c r="BH204" s="5">
        <f t="shared" si="385"/>
        <v>5.3680869944172124E-6</v>
      </c>
      <c r="BI204" s="5">
        <f t="shared" si="386"/>
        <v>6.6953803028531362E-7</v>
      </c>
      <c r="BJ204" s="8">
        <f t="shared" si="387"/>
        <v>0.1838123586859968</v>
      </c>
      <c r="BK204" s="8">
        <f t="shared" si="388"/>
        <v>0.29679965990003937</v>
      </c>
      <c r="BL204" s="8">
        <f t="shared" si="389"/>
        <v>0.46822211849423079</v>
      </c>
      <c r="BM204" s="8">
        <f t="shared" si="390"/>
        <v>0.2920947590810557</v>
      </c>
      <c r="BN204" s="8">
        <f t="shared" si="391"/>
        <v>0.70756203403742624</v>
      </c>
    </row>
    <row r="205" spans="1:66" x14ac:dyDescent="0.25">
      <c r="A205" t="s">
        <v>340</v>
      </c>
      <c r="B205" t="s">
        <v>361</v>
      </c>
      <c r="C205" t="s">
        <v>377</v>
      </c>
      <c r="D205" s="11">
        <v>44350</v>
      </c>
      <c r="E205">
        <f>VLOOKUP(A205,home!$A$2:$E$405,3,FALSE)</f>
        <v>1.3592592592592601</v>
      </c>
      <c r="F205">
        <f>VLOOKUP(B205,home!$B$2:$E$405,3,FALSE)</f>
        <v>0.63</v>
      </c>
      <c r="G205">
        <f>VLOOKUP(C205,away!$B$2:$E$405,4,FALSE)</f>
        <v>0.85</v>
      </c>
      <c r="H205">
        <f>VLOOKUP(A205,away!$A$2:$E$405,3,FALSE)</f>
        <v>1.118518519</v>
      </c>
      <c r="I205">
        <f>VLOOKUP(C205,away!$B$2:$E$405,3,FALSE)</f>
        <v>0.74</v>
      </c>
      <c r="J205">
        <f>VLOOKUP(B205,home!$B$2:$E$405,4,FALSE)</f>
        <v>1.4</v>
      </c>
      <c r="K205" s="3">
        <f t="shared" si="336"/>
        <v>0.72788333333333377</v>
      </c>
      <c r="L205" s="3">
        <f t="shared" si="337"/>
        <v>1.1587851856839999</v>
      </c>
      <c r="M205" s="5">
        <f t="shared" si="338"/>
        <v>0.1515759409815832</v>
      </c>
      <c r="N205" s="5">
        <f t="shared" si="339"/>
        <v>0.11032960117481143</v>
      </c>
      <c r="O205" s="5">
        <f t="shared" si="340"/>
        <v>0.17564395491557092</v>
      </c>
      <c r="P205" s="5">
        <f t="shared" si="341"/>
        <v>0.12784830738379552</v>
      </c>
      <c r="Q205" s="5">
        <f t="shared" si="342"/>
        <v>4.0153538934229523E-2</v>
      </c>
      <c r="R205" s="5">
        <f t="shared" si="343"/>
        <v>0.10176680645555601</v>
      </c>
      <c r="S205" s="5">
        <f t="shared" si="344"/>
        <v>2.6958746874755423E-2</v>
      </c>
      <c r="T205" s="5">
        <f t="shared" si="345"/>
        <v>4.6529326069770879E-2</v>
      </c>
      <c r="U205" s="5">
        <f t="shared" si="346"/>
        <v>7.4074362305558319E-2</v>
      </c>
      <c r="V205" s="5">
        <f t="shared" si="347"/>
        <v>2.5265151175530346E-3</v>
      </c>
      <c r="W205" s="5">
        <f t="shared" si="348"/>
        <v>9.7423639215255941E-3</v>
      </c>
      <c r="X205" s="5">
        <f t="shared" si="349"/>
        <v>1.1289306985806139E-2</v>
      </c>
      <c r="Y205" s="5">
        <f t="shared" si="350"/>
        <v>6.5409408458955241E-3</v>
      </c>
      <c r="Z205" s="5">
        <f t="shared" si="351"/>
        <v>3.9308622571689718E-2</v>
      </c>
      <c r="AA205" s="5">
        <f t="shared" si="352"/>
        <v>2.8612091226223428E-2</v>
      </c>
      <c r="AB205" s="5">
        <f t="shared" si="353"/>
        <v>1.0413132167690471E-2</v>
      </c>
      <c r="AC205" s="5">
        <f t="shared" si="354"/>
        <v>1.3318846945092246E-4</v>
      </c>
      <c r="AD205" s="5">
        <f t="shared" si="355"/>
        <v>1.7728260814366145E-3</v>
      </c>
      <c r="AE205" s="5">
        <f t="shared" si="356"/>
        <v>2.0543245999629653E-3</v>
      </c>
      <c r="AF205" s="5">
        <f t="shared" si="357"/>
        <v>1.1902604565116473E-3</v>
      </c>
      <c r="AG205" s="5">
        <f t="shared" si="358"/>
        <v>4.5975206137039055E-4</v>
      </c>
      <c r="AH205" s="5">
        <f t="shared" si="359"/>
        <v>1.1387562376429437E-2</v>
      </c>
      <c r="AI205" s="5">
        <f t="shared" si="360"/>
        <v>8.2888168610967174E-3</v>
      </c>
      <c r="AJ205" s="5">
        <f t="shared" si="361"/>
        <v>3.0166458231223096E-3</v>
      </c>
      <c r="AK205" s="5">
        <f t="shared" si="362"/>
        <v>7.3192207240678172E-4</v>
      </c>
      <c r="AL205" s="5">
        <f t="shared" si="363"/>
        <v>4.4935681143243507E-6</v>
      </c>
      <c r="AM205" s="5">
        <f t="shared" si="364"/>
        <v>2.5808211151527117E-4</v>
      </c>
      <c r="AN205" s="5">
        <f t="shared" si="365"/>
        <v>2.9906172751394225E-4</v>
      </c>
      <c r="AO205" s="5">
        <f t="shared" si="366"/>
        <v>1.7327414972411075E-4</v>
      </c>
      <c r="AP205" s="5">
        <f t="shared" si="367"/>
        <v>6.6929172587430291E-5</v>
      </c>
      <c r="AQ205" s="5">
        <f t="shared" si="368"/>
        <v>1.9389133421100475E-5</v>
      </c>
      <c r="AR205" s="5">
        <f t="shared" si="369"/>
        <v>2.6391477165717821E-3</v>
      </c>
      <c r="AS205" s="5">
        <f t="shared" si="370"/>
        <v>1.9209916370973249E-3</v>
      </c>
      <c r="AT205" s="5">
        <f t="shared" si="371"/>
        <v>6.9912889805792938E-4</v>
      </c>
      <c r="AU205" s="5">
        <f t="shared" si="372"/>
        <v>1.6962809091602203E-4</v>
      </c>
      <c r="AV205" s="5">
        <f t="shared" si="373"/>
        <v>3.0867365060730974E-5</v>
      </c>
      <c r="AW205" s="5">
        <f t="shared" si="374"/>
        <v>1.0528185736283187E-7</v>
      </c>
      <c r="AX205" s="5">
        <f t="shared" si="375"/>
        <v>3.1308944600573446E-5</v>
      </c>
      <c r="AY205" s="5">
        <f t="shared" si="376"/>
        <v>3.6280341182545566E-5</v>
      </c>
      <c r="AZ205" s="5">
        <f t="shared" si="377"/>
        <v>2.1020560946947474E-5</v>
      </c>
      <c r="BA205" s="5">
        <f t="shared" si="378"/>
        <v>8.1194382066967875E-6</v>
      </c>
      <c r="BB205" s="5">
        <f t="shared" si="379"/>
        <v>2.3521711774992256E-6</v>
      </c>
      <c r="BC205" s="5">
        <f t="shared" si="380"/>
        <v>5.4513222293579837E-7</v>
      </c>
      <c r="BD205" s="5">
        <f t="shared" si="381"/>
        <v>5.0970087946585656E-4</v>
      </c>
      <c r="BE205" s="5">
        <f t="shared" si="382"/>
        <v>3.7100277514853937E-4</v>
      </c>
      <c r="BF205" s="5">
        <f t="shared" si="383"/>
        <v>1.3502336832551807E-4</v>
      </c>
      <c r="BG205" s="5">
        <f t="shared" si="384"/>
        <v>3.276041980489086E-5</v>
      </c>
      <c r="BH205" s="5">
        <f t="shared" si="385"/>
        <v>5.96144089224583E-6</v>
      </c>
      <c r="BI205" s="5">
        <f t="shared" si="386"/>
        <v>8.6784669362350799E-7</v>
      </c>
      <c r="BJ205" s="8">
        <f t="shared" si="387"/>
        <v>0.23097860401441977</v>
      </c>
      <c r="BK205" s="8">
        <f t="shared" si="388"/>
        <v>0.30908347273643494</v>
      </c>
      <c r="BL205" s="8">
        <f t="shared" si="389"/>
        <v>0.42045037464168888</v>
      </c>
      <c r="BM205" s="8">
        <f t="shared" si="390"/>
        <v>0.29246674905936154</v>
      </c>
      <c r="BN205" s="8">
        <f t="shared" si="391"/>
        <v>0.70731814984554664</v>
      </c>
    </row>
    <row r="206" spans="1:66" x14ac:dyDescent="0.25">
      <c r="A206" t="s">
        <v>340</v>
      </c>
      <c r="B206" t="s">
        <v>405</v>
      </c>
      <c r="C206" t="s">
        <v>354</v>
      </c>
      <c r="D206" s="11">
        <v>44350</v>
      </c>
      <c r="E206">
        <f>VLOOKUP(A206,home!$A$2:$E$405,3,FALSE)</f>
        <v>1.3592592592592601</v>
      </c>
      <c r="F206">
        <f>VLOOKUP(B206,home!$B$2:$E$405,3,FALSE)</f>
        <v>0.68</v>
      </c>
      <c r="G206">
        <f>VLOOKUP(C206,away!$B$2:$E$405,4,FALSE)</f>
        <v>0.51</v>
      </c>
      <c r="H206">
        <f>VLOOKUP(A206,away!$A$2:$E$405,3,FALSE)</f>
        <v>1.118518519</v>
      </c>
      <c r="I206">
        <f>VLOOKUP(C206,away!$B$2:$E$405,3,FALSE)</f>
        <v>1.41</v>
      </c>
      <c r="J206">
        <f>VLOOKUP(B206,home!$B$2:$E$405,4,FALSE)</f>
        <v>1.21</v>
      </c>
      <c r="K206" s="3">
        <f t="shared" si="336"/>
        <v>0.47139111111111143</v>
      </c>
      <c r="L206" s="3">
        <f t="shared" si="337"/>
        <v>1.9083044452658997</v>
      </c>
      <c r="M206" s="5">
        <f t="shared" si="338"/>
        <v>9.2578758232973221E-2</v>
      </c>
      <c r="N206" s="5">
        <f t="shared" si="339"/>
        <v>4.3640803708728207E-2</v>
      </c>
      <c r="O206" s="5">
        <f t="shared" si="340"/>
        <v>0.17666845587317981</v>
      </c>
      <c r="P206" s="5">
        <f t="shared" si="341"/>
        <v>8.3279939712342599E-2</v>
      </c>
      <c r="Q206" s="5">
        <f t="shared" si="342"/>
        <v>1.0285943475019647E-2</v>
      </c>
      <c r="R206" s="5">
        <f t="shared" si="343"/>
        <v>0.16856859984052575</v>
      </c>
      <c r="S206" s="5">
        <f t="shared" si="344"/>
        <v>1.8728778855075481E-2</v>
      </c>
      <c r="T206" s="5">
        <f t="shared" si="345"/>
        <v>1.9628711657133768E-2</v>
      </c>
      <c r="U206" s="5">
        <f t="shared" si="346"/>
        <v>7.9461739577269763E-2</v>
      </c>
      <c r="V206" s="5">
        <f t="shared" si="347"/>
        <v>1.8719575799347921E-3</v>
      </c>
      <c r="W206" s="5">
        <f t="shared" si="348"/>
        <v>1.6162341078385328E-3</v>
      </c>
      <c r="X206" s="5">
        <f t="shared" si="349"/>
        <v>3.0842667325786375E-3</v>
      </c>
      <c r="Y206" s="5">
        <f t="shared" si="350"/>
        <v>2.9428599580827736E-3</v>
      </c>
      <c r="Z206" s="5">
        <f t="shared" si="351"/>
        <v>0.10722673613597464</v>
      </c>
      <c r="AA206" s="5">
        <f t="shared" si="352"/>
        <v>5.054573028795506E-2</v>
      </c>
      <c r="AB206" s="5">
        <f t="shared" si="353"/>
        <v>1.1913403981180843E-2</v>
      </c>
      <c r="AC206" s="5">
        <f t="shared" si="354"/>
        <v>1.0524587212052516E-4</v>
      </c>
      <c r="AD206" s="5">
        <f t="shared" si="355"/>
        <v>1.9046959797742048E-4</v>
      </c>
      <c r="AE206" s="5">
        <f t="shared" si="356"/>
        <v>3.6347398050832032E-4</v>
      </c>
      <c r="AF206" s="5">
        <f t="shared" si="357"/>
        <v>3.4680950637125938E-4</v>
      </c>
      <c r="AG206" s="5">
        <f t="shared" si="358"/>
        <v>2.206060408895822E-4</v>
      </c>
      <c r="AH206" s="5">
        <f t="shared" si="359"/>
        <v>5.1155314304908529E-2</v>
      </c>
      <c r="AI206" s="5">
        <f t="shared" si="360"/>
        <v>2.4114160449428969E-2</v>
      </c>
      <c r="AJ206" s="5">
        <f t="shared" si="361"/>
        <v>5.6836004438839682E-3</v>
      </c>
      <c r="AK206" s="5">
        <f t="shared" si="362"/>
        <v>8.9306624278469001E-4</v>
      </c>
      <c r="AL206" s="5">
        <f t="shared" si="363"/>
        <v>3.7869896086156514E-6</v>
      </c>
      <c r="AM206" s="5">
        <f t="shared" si="364"/>
        <v>1.7957135084692592E-5</v>
      </c>
      <c r="AN206" s="5">
        <f t="shared" si="365"/>
        <v>3.4267680706359127E-5</v>
      </c>
      <c r="AO206" s="5">
        <f t="shared" si="366"/>
        <v>3.2696583710448818E-5</v>
      </c>
      <c r="AP206" s="5">
        <f t="shared" si="367"/>
        <v>2.0798345346552695E-5</v>
      </c>
      <c r="AQ206" s="5">
        <f t="shared" si="368"/>
        <v>9.9223937197504626E-6</v>
      </c>
      <c r="AR206" s="5">
        <f t="shared" si="369"/>
        <v>1.9523982737406246E-2</v>
      </c>
      <c r="AS206" s="5">
        <f t="shared" si="370"/>
        <v>9.2034319159000916E-3</v>
      </c>
      <c r="AT206" s="5">
        <f t="shared" si="371"/>
        <v>2.1692079984358035E-3</v>
      </c>
      <c r="AU206" s="5">
        <f t="shared" si="372"/>
        <v>3.4084845620458787E-4</v>
      </c>
      <c r="AV206" s="5">
        <f t="shared" si="373"/>
        <v>4.016823312269692E-5</v>
      </c>
      <c r="AW206" s="5">
        <f t="shared" si="374"/>
        <v>9.4628218393710405E-8</v>
      </c>
      <c r="AX206" s="5">
        <f t="shared" si="375"/>
        <v>1.4108056433242596E-6</v>
      </c>
      <c r="AY206" s="5">
        <f t="shared" si="376"/>
        <v>2.6922466805619023E-6</v>
      </c>
      <c r="AZ206" s="5">
        <f t="shared" si="377"/>
        <v>2.5688131541343207E-6</v>
      </c>
      <c r="BA206" s="5">
        <f t="shared" si="378"/>
        <v>1.634025853697347E-6</v>
      </c>
      <c r="BB206" s="5">
        <f t="shared" si="379"/>
        <v>7.7955470007251356E-7</v>
      </c>
      <c r="BC206" s="5">
        <f t="shared" si="380"/>
        <v>2.9752553989526063E-7</v>
      </c>
      <c r="BD206" s="5">
        <f t="shared" si="381"/>
        <v>6.2096171745145024E-3</v>
      </c>
      <c r="BE206" s="5">
        <f t="shared" si="382"/>
        <v>2.9271583394690323E-3</v>
      </c>
      <c r="BF206" s="5">
        <f t="shared" si="383"/>
        <v>6.8991821102023121E-4</v>
      </c>
      <c r="BG206" s="5">
        <f t="shared" si="384"/>
        <v>1.0840710402287235E-4</v>
      </c>
      <c r="BH206" s="5">
        <f t="shared" si="385"/>
        <v>1.2775536304419909E-5</v>
      </c>
      <c r="BI206" s="5">
        <f t="shared" si="386"/>
        <v>1.2044548507161691E-6</v>
      </c>
      <c r="BJ206" s="8">
        <f t="shared" si="387"/>
        <v>8.2445203875267631E-2</v>
      </c>
      <c r="BK206" s="8">
        <f t="shared" si="388"/>
        <v>0.19657115948873582</v>
      </c>
      <c r="BL206" s="8">
        <f t="shared" si="389"/>
        <v>0.61023079116236867</v>
      </c>
      <c r="BM206" s="8">
        <f t="shared" si="390"/>
        <v>0.4214487922011152</v>
      </c>
      <c r="BN206" s="8">
        <f t="shared" si="391"/>
        <v>0.57502250084276918</v>
      </c>
    </row>
    <row r="207" spans="1:66" x14ac:dyDescent="0.25">
      <c r="A207" t="s">
        <v>342</v>
      </c>
      <c r="B207" t="s">
        <v>436</v>
      </c>
      <c r="C207" t="s">
        <v>426</v>
      </c>
      <c r="D207" s="11">
        <v>44350</v>
      </c>
      <c r="E207">
        <f>VLOOKUP(A207,home!$A$2:$E$405,3,FALSE)</f>
        <v>1.1786833855799399</v>
      </c>
      <c r="F207">
        <f>VLOOKUP(B207,home!$B$2:$E$405,3,FALSE)</f>
        <v>0.85</v>
      </c>
      <c r="G207">
        <f>VLOOKUP(C207,away!$B$2:$E$405,4,FALSE)</f>
        <v>1.0900000000000001</v>
      </c>
      <c r="H207">
        <f>VLOOKUP(A207,away!$A$2:$E$405,3,FALSE)</f>
        <v>0.84639498400000002</v>
      </c>
      <c r="I207">
        <f>VLOOKUP(C207,away!$B$2:$E$405,3,FALSE)</f>
        <v>0.48</v>
      </c>
      <c r="J207">
        <f>VLOOKUP(B207,home!$B$2:$E$405,4,FALSE)</f>
        <v>0.93</v>
      </c>
      <c r="K207" s="3">
        <f t="shared" si="336"/>
        <v>1.0920501567398144</v>
      </c>
      <c r="L207" s="3">
        <f t="shared" si="337"/>
        <v>0.3778307208576</v>
      </c>
      <c r="M207" s="5">
        <f t="shared" si="338"/>
        <v>0.2299528760943379</v>
      </c>
      <c r="N207" s="5">
        <f t="shared" si="339"/>
        <v>0.25112007438159284</v>
      </c>
      <c r="O207" s="5">
        <f t="shared" si="340"/>
        <v>8.6883260938002069E-2</v>
      </c>
      <c r="P207" s="5">
        <f t="shared" si="341"/>
        <v>9.4880878725411344E-2</v>
      </c>
      <c r="Q207" s="5">
        <f t="shared" si="342"/>
        <v>0.13711785829446616</v>
      </c>
      <c r="R207" s="5">
        <f t="shared" si="343"/>
        <v>1.6413582555332141E-2</v>
      </c>
      <c r="S207" s="5">
        <f t="shared" si="344"/>
        <v>9.787202165730903E-3</v>
      </c>
      <c r="T207" s="5">
        <f t="shared" si="345"/>
        <v>5.1807339241848389E-2</v>
      </c>
      <c r="U207" s="5">
        <f t="shared" si="346"/>
        <v>1.7924455402212346E-2</v>
      </c>
      <c r="V207" s="5">
        <f t="shared" si="347"/>
        <v>4.4869982712208328E-4</v>
      </c>
      <c r="W207" s="5">
        <f t="shared" si="348"/>
        <v>4.9913192880766476E-2</v>
      </c>
      <c r="X207" s="5">
        <f t="shared" si="349"/>
        <v>1.8858737646444423E-2</v>
      </c>
      <c r="Y207" s="5">
        <f t="shared" si="350"/>
        <v>3.5627052197102281E-3</v>
      </c>
      <c r="Z207" s="5">
        <f t="shared" si="351"/>
        <v>2.0671852429122906E-3</v>
      </c>
      <c r="AA207" s="5">
        <f t="shared" si="352"/>
        <v>2.2574699685325981E-3</v>
      </c>
      <c r="AB207" s="5">
        <f t="shared" si="353"/>
        <v>1.2326352164857238E-3</v>
      </c>
      <c r="AC207" s="5">
        <f t="shared" si="354"/>
        <v>1.1571129975728668E-5</v>
      </c>
      <c r="AD207" s="5">
        <f t="shared" si="355"/>
        <v>1.3626927527206404E-2</v>
      </c>
      <c r="AE207" s="5">
        <f t="shared" si="356"/>
        <v>5.1486718506786678E-3</v>
      </c>
      <c r="AF207" s="5">
        <f t="shared" si="357"/>
        <v>9.7266319840057724E-4</v>
      </c>
      <c r="AG207" s="5">
        <f t="shared" si="358"/>
        <v>1.2250067913444966E-4</v>
      </c>
      <c r="AH207" s="5">
        <f t="shared" si="359"/>
        <v>1.9526152261893593E-4</v>
      </c>
      <c r="AI207" s="5">
        <f t="shared" si="360"/>
        <v>2.1323537638126379E-4</v>
      </c>
      <c r="AJ207" s="5">
        <f t="shared" si="361"/>
        <v>1.1643186309981621E-4</v>
      </c>
      <c r="AK207" s="5">
        <f t="shared" si="362"/>
        <v>4.2383144782554303E-5</v>
      </c>
      <c r="AL207" s="5">
        <f t="shared" si="363"/>
        <v>1.9097460289954032E-7</v>
      </c>
      <c r="AM207" s="5">
        <f t="shared" si="364"/>
        <v>2.97625766839357E-3</v>
      </c>
      <c r="AN207" s="5">
        <f t="shared" si="365"/>
        <v>1.1245215803071024E-3</v>
      </c>
      <c r="AO207" s="5">
        <f t="shared" si="366"/>
        <v>2.1243939965368E-4</v>
      </c>
      <c r="AP207" s="5">
        <f t="shared" si="367"/>
        <v>2.6755377169901902E-5</v>
      </c>
      <c r="AQ207" s="5">
        <f t="shared" si="368"/>
        <v>2.5272508607302521E-6</v>
      </c>
      <c r="AR207" s="5">
        <f t="shared" si="369"/>
        <v>1.4755160369373031E-5</v>
      </c>
      <c r="AS207" s="5">
        <f t="shared" si="370"/>
        <v>1.6113375194094915E-5</v>
      </c>
      <c r="AT207" s="5">
        <f t="shared" si="371"/>
        <v>8.7983069531593941E-6</v>
      </c>
      <c r="AU207" s="5">
        <f t="shared" si="372"/>
        <v>3.2027308290809054E-6</v>
      </c>
      <c r="AV207" s="5">
        <f t="shared" si="373"/>
        <v>8.7438567597330954E-7</v>
      </c>
      <c r="AW207" s="5">
        <f t="shared" si="374"/>
        <v>2.1888347112561365E-9</v>
      </c>
      <c r="AX207" s="5">
        <f t="shared" si="375"/>
        <v>5.4170377554454529E-4</v>
      </c>
      <c r="AY207" s="5">
        <f t="shared" si="376"/>
        <v>2.0467232800527909E-4</v>
      </c>
      <c r="AZ207" s="5">
        <f t="shared" si="377"/>
        <v>3.8665746614918873E-5</v>
      </c>
      <c r="BA207" s="5">
        <f t="shared" si="378"/>
        <v>4.8697023053373693E-6</v>
      </c>
      <c r="BB207" s="5">
        <f t="shared" si="379"/>
        <v>4.5998078309688368E-7</v>
      </c>
      <c r="BC207" s="5">
        <f t="shared" si="380"/>
        <v>3.4758974171627793E-8</v>
      </c>
      <c r="BD207" s="5">
        <f t="shared" si="381"/>
        <v>9.2915881312161659E-7</v>
      </c>
      <c r="BE207" s="5">
        <f t="shared" si="382"/>
        <v>1.0146880275056413E-6</v>
      </c>
      <c r="BF207" s="5">
        <f t="shared" si="383"/>
        <v>5.5404510973977428E-7</v>
      </c>
      <c r="BG207" s="5">
        <f t="shared" si="384"/>
        <v>2.0168168297741607E-7</v>
      </c>
      <c r="BH207" s="5">
        <f t="shared" si="385"/>
        <v>5.5061628376759197E-8</v>
      </c>
      <c r="BI207" s="5">
        <f t="shared" si="386"/>
        <v>1.2026011979837861E-8</v>
      </c>
      <c r="BJ207" s="8">
        <f t="shared" si="387"/>
        <v>0.53738357848886087</v>
      </c>
      <c r="BK207" s="8">
        <f t="shared" si="388"/>
        <v>0.33528609124518621</v>
      </c>
      <c r="BL207" s="8">
        <f t="shared" si="389"/>
        <v>0.12532522660774278</v>
      </c>
      <c r="BM207" s="8">
        <f t="shared" si="390"/>
        <v>0.18348888045638917</v>
      </c>
      <c r="BN207" s="8">
        <f t="shared" si="391"/>
        <v>0.8163685309891423</v>
      </c>
    </row>
    <row r="208" spans="1:66" x14ac:dyDescent="0.25">
      <c r="A208" t="s">
        <v>342</v>
      </c>
      <c r="B208" t="s">
        <v>392</v>
      </c>
      <c r="C208" t="s">
        <v>430</v>
      </c>
      <c r="D208" s="11">
        <v>44350</v>
      </c>
      <c r="E208">
        <f>VLOOKUP(A208,home!$A$2:$E$405,3,FALSE)</f>
        <v>1.1786833855799399</v>
      </c>
      <c r="F208">
        <f>VLOOKUP(B208,home!$B$2:$E$405,3,FALSE)</f>
        <v>1.21</v>
      </c>
      <c r="G208">
        <f>VLOOKUP(C208,away!$B$2:$E$405,4,FALSE)</f>
        <v>0.96</v>
      </c>
      <c r="H208">
        <f>VLOOKUP(A208,away!$A$2:$E$405,3,FALSE)</f>
        <v>0.84639498400000002</v>
      </c>
      <c r="I208">
        <f>VLOOKUP(C208,away!$B$2:$E$405,3,FALSE)</f>
        <v>0.74</v>
      </c>
      <c r="J208">
        <f>VLOOKUP(B208,home!$B$2:$E$405,4,FALSE)</f>
        <v>1.18</v>
      </c>
      <c r="K208" s="3">
        <f t="shared" si="336"/>
        <v>1.369158620689658</v>
      </c>
      <c r="L208" s="3">
        <f t="shared" si="337"/>
        <v>0.73907210002879997</v>
      </c>
      <c r="M208" s="5">
        <f t="shared" si="338"/>
        <v>0.12145266012607418</v>
      </c>
      <c r="N208" s="5">
        <f t="shared" si="339"/>
        <v>0.16628795661730558</v>
      </c>
      <c r="O208" s="5">
        <f t="shared" si="340"/>
        <v>8.9762272573461754E-2</v>
      </c>
      <c r="P208" s="5">
        <f t="shared" si="341"/>
        <v>0.12289878930665003</v>
      </c>
      <c r="Q208" s="5">
        <f t="shared" si="342"/>
        <v>0.1138372946597259</v>
      </c>
      <c r="R208" s="5">
        <f t="shared" si="343"/>
        <v>3.3170395647112959E-2</v>
      </c>
      <c r="S208" s="5">
        <f t="shared" si="344"/>
        <v>3.1090534364091933E-2</v>
      </c>
      <c r="T208" s="5">
        <f t="shared" si="345"/>
        <v>8.413396842576093E-2</v>
      </c>
      <c r="U208" s="5">
        <f t="shared" si="346"/>
        <v>4.541553315193142E-2</v>
      </c>
      <c r="V208" s="5">
        <f t="shared" si="347"/>
        <v>3.4956363777891458E-3</v>
      </c>
      <c r="W208" s="5">
        <f t="shared" si="348"/>
        <v>5.1953771113117476E-2</v>
      </c>
      <c r="X208" s="5">
        <f t="shared" si="349"/>
        <v>3.8397582720987346E-2</v>
      </c>
      <c r="Y208" s="5">
        <f t="shared" si="350"/>
        <v>1.4189291048814837E-2</v>
      </c>
      <c r="Z208" s="5">
        <f t="shared" si="351"/>
        <v>8.1717713232326485E-3</v>
      </c>
      <c r="AA208" s="5">
        <f t="shared" si="352"/>
        <v>1.1188451153508515E-2</v>
      </c>
      <c r="AB208" s="5">
        <f t="shared" si="353"/>
        <v>7.6593821744956672E-3</v>
      </c>
      <c r="AC208" s="5">
        <f t="shared" si="354"/>
        <v>2.2107866875899036E-4</v>
      </c>
      <c r="AD208" s="5">
        <f t="shared" si="355"/>
        <v>1.7783238399215539E-2</v>
      </c>
      <c r="AE208" s="5">
        <f t="shared" si="356"/>
        <v>1.3143095349021024E-2</v>
      </c>
      <c r="AF208" s="5">
        <f t="shared" si="357"/>
        <v>4.8568475402398599E-3</v>
      </c>
      <c r="AG208" s="5">
        <f t="shared" si="358"/>
        <v>1.1965201703615952E-3</v>
      </c>
      <c r="AH208" s="5">
        <f t="shared" si="359"/>
        <v>1.5098820482041695E-3</v>
      </c>
      <c r="AI208" s="5">
        <f t="shared" si="360"/>
        <v>2.0672680225232967E-3</v>
      </c>
      <c r="AJ208" s="5">
        <f t="shared" si="361"/>
        <v>1.4152089171569169E-3</v>
      </c>
      <c r="AK208" s="5">
        <f t="shared" si="362"/>
        <v>6.4588182966742271E-4</v>
      </c>
      <c r="AL208" s="5">
        <f t="shared" si="363"/>
        <v>8.9484415421783723E-6</v>
      </c>
      <c r="AM208" s="5">
        <f t="shared" si="364"/>
        <v>4.8696148316130601E-3</v>
      </c>
      <c r="AN208" s="5">
        <f t="shared" si="365"/>
        <v>3.5989964599316563E-3</v>
      </c>
      <c r="AO208" s="5">
        <f t="shared" si="366"/>
        <v>1.3299589358189527E-3</v>
      </c>
      <c r="AP208" s="5">
        <f t="shared" si="367"/>
        <v>3.2764518121592719E-4</v>
      </c>
      <c r="AQ208" s="5">
        <f t="shared" si="368"/>
        <v>6.0538353036392995E-5</v>
      </c>
      <c r="AR208" s="5">
        <f t="shared" si="369"/>
        <v>2.2318233923240832E-4</v>
      </c>
      <c r="AS208" s="5">
        <f t="shared" si="370"/>
        <v>3.0557202374573557E-4</v>
      </c>
      <c r="AT208" s="5">
        <f t="shared" si="371"/>
        <v>2.0918828527652939E-4</v>
      </c>
      <c r="AU208" s="5">
        <f t="shared" si="372"/>
        <v>9.5470648044549181E-5</v>
      </c>
      <c r="AV208" s="5">
        <f t="shared" si="373"/>
        <v>3.2678615198255702E-5</v>
      </c>
      <c r="AW208" s="5">
        <f t="shared" si="374"/>
        <v>2.5152750201268466E-7</v>
      </c>
      <c r="AX208" s="5">
        <f t="shared" si="375"/>
        <v>1.1112125210235393E-3</v>
      </c>
      <c r="AY208" s="5">
        <f t="shared" si="376"/>
        <v>8.2126617149116433E-4</v>
      </c>
      <c r="AZ208" s="5">
        <f t="shared" si="377"/>
        <v>3.0348745702329363E-4</v>
      </c>
      <c r="BA208" s="5">
        <f t="shared" si="378"/>
        <v>7.4766370731535283E-5</v>
      </c>
      <c r="BB208" s="5">
        <f t="shared" si="379"/>
        <v>1.3814434657021894E-5</v>
      </c>
      <c r="BC208" s="5">
        <f t="shared" si="380"/>
        <v>2.041972646535162E-6</v>
      </c>
      <c r="BD208" s="5">
        <f t="shared" si="381"/>
        <v>2.7491306690972668E-5</v>
      </c>
      <c r="BE208" s="5">
        <f t="shared" si="382"/>
        <v>3.7639959549968504E-5</v>
      </c>
      <c r="BF208" s="5">
        <f t="shared" si="383"/>
        <v>2.5767537550124702E-5</v>
      </c>
      <c r="BG208" s="5">
        <f t="shared" si="384"/>
        <v>1.1759948723565898E-5</v>
      </c>
      <c r="BH208" s="5">
        <f t="shared" si="385"/>
        <v>4.0253087934346493E-6</v>
      </c>
      <c r="BI208" s="5">
        <f t="shared" si="386"/>
        <v>1.1022572470937869E-6</v>
      </c>
      <c r="BJ208" s="8">
        <f t="shared" si="387"/>
        <v>0.51829290873373934</v>
      </c>
      <c r="BK208" s="8">
        <f t="shared" si="388"/>
        <v>0.27998891345639765</v>
      </c>
      <c r="BL208" s="8">
        <f t="shared" si="389"/>
        <v>0.19380815374811478</v>
      </c>
      <c r="BM208" s="8">
        <f t="shared" si="390"/>
        <v>0.35203136368716464</v>
      </c>
      <c r="BN208" s="8">
        <f t="shared" si="391"/>
        <v>0.64740936893033041</v>
      </c>
    </row>
    <row r="209" spans="1:66" x14ac:dyDescent="0.25">
      <c r="A209" t="s">
        <v>342</v>
      </c>
      <c r="B209" t="s">
        <v>393</v>
      </c>
      <c r="C209" t="s">
        <v>364</v>
      </c>
      <c r="D209" s="11">
        <v>44350</v>
      </c>
      <c r="E209">
        <f>VLOOKUP(A209,home!$A$2:$E$405,3,FALSE)</f>
        <v>1.1786833855799399</v>
      </c>
      <c r="F209">
        <f>VLOOKUP(B209,home!$B$2:$E$405,3,FALSE)</f>
        <v>1.19</v>
      </c>
      <c r="G209">
        <f>VLOOKUP(C209,away!$B$2:$E$405,4,FALSE)</f>
        <v>1.45</v>
      </c>
      <c r="H209">
        <f>VLOOKUP(A209,away!$A$2:$E$405,3,FALSE)</f>
        <v>0.84639498400000002</v>
      </c>
      <c r="I209">
        <f>VLOOKUP(C209,away!$B$2:$E$405,3,FALSE)</f>
        <v>0.67</v>
      </c>
      <c r="J209">
        <f>VLOOKUP(B209,home!$B$2:$E$405,4,FALSE)</f>
        <v>0.63</v>
      </c>
      <c r="K209" s="3">
        <f t="shared" si="336"/>
        <v>2.033818181818186</v>
      </c>
      <c r="L209" s="3">
        <f t="shared" si="337"/>
        <v>0.35726332274640005</v>
      </c>
      <c r="M209" s="5">
        <f t="shared" si="338"/>
        <v>9.153063952425379E-2</v>
      </c>
      <c r="N209" s="5">
        <f t="shared" si="339"/>
        <v>0.1861566788578736</v>
      </c>
      <c r="O209" s="5">
        <f t="shared" si="340"/>
        <v>3.2700540409537876E-2</v>
      </c>
      <c r="P209" s="5">
        <f t="shared" si="341"/>
        <v>6.650695364019843E-2</v>
      </c>
      <c r="Q209" s="5">
        <f t="shared" si="342"/>
        <v>0.18930441906401627</v>
      </c>
      <c r="R209" s="5">
        <f t="shared" si="343"/>
        <v>5.8413518611572139E-3</v>
      </c>
      <c r="S209" s="5">
        <f t="shared" si="344"/>
        <v>1.2081131808675535E-2</v>
      </c>
      <c r="T209" s="5">
        <f t="shared" si="345"/>
        <v>6.7631525765387404E-2</v>
      </c>
      <c r="U209" s="5">
        <f t="shared" si="346"/>
        <v>1.1880247621619039E-2</v>
      </c>
      <c r="V209" s="5">
        <f t="shared" si="347"/>
        <v>9.7536164125165898E-4</v>
      </c>
      <c r="W209" s="5">
        <f t="shared" si="348"/>
        <v>0.12833692313030853</v>
      </c>
      <c r="X209" s="5">
        <f t="shared" si="349"/>
        <v>4.5850075588583346E-2</v>
      </c>
      <c r="Y209" s="5">
        <f t="shared" si="350"/>
        <v>8.1902751764754457E-3</v>
      </c>
      <c r="Z209" s="5">
        <f t="shared" si="351"/>
        <v>6.9563359174929851E-4</v>
      </c>
      <c r="AA209" s="5">
        <f t="shared" si="352"/>
        <v>1.4147922467832121E-3</v>
      </c>
      <c r="AB209" s="5">
        <f t="shared" si="353"/>
        <v>1.4387150975015499E-3</v>
      </c>
      <c r="AC209" s="5">
        <f t="shared" si="354"/>
        <v>4.4294137319970261E-5</v>
      </c>
      <c r="AD209" s="5">
        <f t="shared" si="355"/>
        <v>6.5253491915256062E-2</v>
      </c>
      <c r="AE209" s="5">
        <f t="shared" si="356"/>
        <v>2.3312679342449731E-2</v>
      </c>
      <c r="AF209" s="5">
        <f t="shared" si="357"/>
        <v>4.1643826420024758E-3</v>
      </c>
      <c r="AG209" s="5">
        <f t="shared" si="358"/>
        <v>4.9592705995641251E-4</v>
      </c>
      <c r="AH209" s="5">
        <f t="shared" si="359"/>
        <v>6.2131092100591766E-5</v>
      </c>
      <c r="AI209" s="5">
        <f t="shared" si="360"/>
        <v>1.2636334477040376E-4</v>
      </c>
      <c r="AJ209" s="5">
        <f t="shared" si="361"/>
        <v>1.2850003405470362E-4</v>
      </c>
      <c r="AK209" s="5">
        <f t="shared" si="362"/>
        <v>8.7115235208237458E-5</v>
      </c>
      <c r="AL209" s="5">
        <f t="shared" si="363"/>
        <v>1.2873801177763005E-6</v>
      </c>
      <c r="AM209" s="5">
        <f t="shared" si="364"/>
        <v>2.6542747656874782E-2</v>
      </c>
      <c r="AN209" s="5">
        <f t="shared" si="365"/>
        <v>9.4827502227143069E-3</v>
      </c>
      <c r="AO209" s="5">
        <f t="shared" si="366"/>
        <v>1.6939194266705393E-3</v>
      </c>
      <c r="AP209" s="5">
        <f t="shared" si="367"/>
        <v>2.0172509427899803E-4</v>
      </c>
      <c r="AQ209" s="5">
        <f t="shared" si="368"/>
        <v>1.8017244365861409E-5</v>
      </c>
      <c r="AR209" s="5">
        <f t="shared" si="369"/>
        <v>4.4394320819440038E-6</v>
      </c>
      <c r="AS209" s="5">
        <f t="shared" si="370"/>
        <v>9.0289976852046765E-6</v>
      </c>
      <c r="AT209" s="5">
        <f t="shared" si="371"/>
        <v>9.1816698278817956E-6</v>
      </c>
      <c r="AU209" s="5">
        <f t="shared" si="372"/>
        <v>6.2246156784658181E-6</v>
      </c>
      <c r="AV209" s="5">
        <f t="shared" si="373"/>
        <v>3.1649341354235798E-6</v>
      </c>
      <c r="AW209" s="5">
        <f t="shared" si="374"/>
        <v>2.5983931068597136E-8</v>
      </c>
      <c r="AX209" s="5">
        <f t="shared" si="375"/>
        <v>8.9971871299939898E-3</v>
      </c>
      <c r="AY209" s="5">
        <f t="shared" si="376"/>
        <v>3.2143649694327992E-3</v>
      </c>
      <c r="AZ209" s="5">
        <f t="shared" si="377"/>
        <v>5.7418735474959633E-4</v>
      </c>
      <c r="BA209" s="5">
        <f t="shared" si="378"/>
        <v>6.8378694078935603E-5</v>
      </c>
      <c r="BB209" s="5">
        <f t="shared" si="379"/>
        <v>6.1072998629250299E-6</v>
      </c>
      <c r="BC209" s="5">
        <f t="shared" si="380"/>
        <v>4.3638284840744593E-7</v>
      </c>
      <c r="BD209" s="5">
        <f t="shared" si="381"/>
        <v>2.6434104278371408E-7</v>
      </c>
      <c r="BE209" s="5">
        <f t="shared" si="382"/>
        <v>5.3762161901429656E-7</v>
      </c>
      <c r="BF209" s="5">
        <f t="shared" si="383"/>
        <v>5.4671231184490316E-7</v>
      </c>
      <c r="BG209" s="5">
        <f t="shared" si="384"/>
        <v>3.7063781335133947E-7</v>
      </c>
      <c r="BH209" s="5">
        <f t="shared" si="385"/>
        <v>1.8845248091582226E-7</v>
      </c>
      <c r="BI209" s="5">
        <f t="shared" si="386"/>
        <v>7.6655616419068867E-8</v>
      </c>
      <c r="BJ209" s="8">
        <f t="shared" si="387"/>
        <v>0.76949620001818042</v>
      </c>
      <c r="BK209" s="8">
        <f t="shared" si="388"/>
        <v>0.17435403310124997</v>
      </c>
      <c r="BL209" s="8">
        <f t="shared" si="389"/>
        <v>5.3713781013026075E-2</v>
      </c>
      <c r="BM209" s="8">
        <f t="shared" si="390"/>
        <v>0.42300472538166678</v>
      </c>
      <c r="BN209" s="8">
        <f t="shared" si="391"/>
        <v>0.57204058335703722</v>
      </c>
    </row>
    <row r="210" spans="1:66" x14ac:dyDescent="0.25">
      <c r="A210" t="s">
        <v>342</v>
      </c>
      <c r="B210" t="s">
        <v>343</v>
      </c>
      <c r="C210" t="s">
        <v>396</v>
      </c>
      <c r="D210" s="11">
        <v>44350</v>
      </c>
      <c r="E210">
        <f>VLOOKUP(A210,home!$A$2:$E$405,3,FALSE)</f>
        <v>1.1786833855799399</v>
      </c>
      <c r="F210">
        <f>VLOOKUP(B210,home!$B$2:$E$405,3,FALSE)</f>
        <v>0.67</v>
      </c>
      <c r="G210">
        <f>VLOOKUP(C210,away!$B$2:$E$405,4,FALSE)</f>
        <v>1.02</v>
      </c>
      <c r="H210">
        <f>VLOOKUP(A210,away!$A$2:$E$405,3,FALSE)</f>
        <v>0.84639498400000002</v>
      </c>
      <c r="I210">
        <f>VLOOKUP(C210,away!$B$2:$E$405,3,FALSE)</f>
        <v>0.51</v>
      </c>
      <c r="J210">
        <f>VLOOKUP(B210,home!$B$2:$E$405,4,FALSE)</f>
        <v>1.27</v>
      </c>
      <c r="K210" s="3">
        <f t="shared" si="336"/>
        <v>0.8055122257053311</v>
      </c>
      <c r="L210" s="3">
        <f t="shared" si="337"/>
        <v>0.5482100311368</v>
      </c>
      <c r="M210" s="5">
        <f t="shared" si="338"/>
        <v>0.25827709549804723</v>
      </c>
      <c r="N210" s="5">
        <f t="shared" si="339"/>
        <v>0.2080453580433404</v>
      </c>
      <c r="O210" s="5">
        <f t="shared" si="340"/>
        <v>0.14159009456490673</v>
      </c>
      <c r="P210" s="5">
        <f t="shared" si="341"/>
        <v>0.11405255221080635</v>
      </c>
      <c r="Q210" s="5">
        <f t="shared" si="342"/>
        <v>8.3791539702576801E-2</v>
      </c>
      <c r="R210" s="5">
        <f t="shared" si="343"/>
        <v>3.8810555075044981E-2</v>
      </c>
      <c r="S210" s="5">
        <f t="shared" si="344"/>
        <v>1.2591113277693888E-2</v>
      </c>
      <c r="T210" s="5">
        <f t="shared" si="345"/>
        <v>4.5935362589350041E-2</v>
      </c>
      <c r="U210" s="5">
        <f t="shared" si="346"/>
        <v>3.1262376599358821E-2</v>
      </c>
      <c r="V210" s="5">
        <f t="shared" si="347"/>
        <v>6.1778980341815665E-4</v>
      </c>
      <c r="W210" s="5">
        <f t="shared" si="348"/>
        <v>2.2498369880366423E-2</v>
      </c>
      <c r="X210" s="5">
        <f t="shared" si="349"/>
        <v>1.2333832052642919E-2</v>
      </c>
      <c r="Y210" s="5">
        <f t="shared" si="350"/>
        <v>3.3807652268077171E-3</v>
      </c>
      <c r="Z210" s="5">
        <f t="shared" si="351"/>
        <v>7.0921118687089692E-3</v>
      </c>
      <c r="AA210" s="5">
        <f t="shared" si="352"/>
        <v>5.7127828163149579E-3</v>
      </c>
      <c r="AB210" s="5">
        <f t="shared" si="353"/>
        <v>2.3008582006705152E-3</v>
      </c>
      <c r="AC210" s="5">
        <f t="shared" si="354"/>
        <v>1.705060791244887E-5</v>
      </c>
      <c r="AD210" s="5">
        <f t="shared" si="355"/>
        <v>4.5306779992689344E-3</v>
      </c>
      <c r="AE210" s="5">
        <f t="shared" si="356"/>
        <v>2.4837631270500371E-3</v>
      </c>
      <c r="AF210" s="5">
        <f t="shared" si="357"/>
        <v>6.808119306082681E-4</v>
      </c>
      <c r="AG210" s="5">
        <f t="shared" si="358"/>
        <v>1.2440930989235458E-4</v>
      </c>
      <c r="AH210" s="5">
        <f t="shared" si="359"/>
        <v>9.719917170926529E-4</v>
      </c>
      <c r="AI210" s="5">
        <f t="shared" si="360"/>
        <v>7.8295121140244941E-4</v>
      </c>
      <c r="AJ210" s="5">
        <f t="shared" si="361"/>
        <v>3.1533838645773606E-4</v>
      </c>
      <c r="AK210" s="5">
        <f t="shared" si="362"/>
        <v>8.4669641841966279E-5</v>
      </c>
      <c r="AL210" s="5">
        <f t="shared" si="363"/>
        <v>3.0117503767193583E-7</v>
      </c>
      <c r="AM210" s="5">
        <f t="shared" si="364"/>
        <v>7.2990330382905941E-4</v>
      </c>
      <c r="AN210" s="5">
        <f t="shared" si="365"/>
        <v>4.0014031291898185E-4</v>
      </c>
      <c r="AO210" s="5">
        <f t="shared" si="366"/>
        <v>1.0968046670220194E-4</v>
      </c>
      <c r="AP210" s="5">
        <f t="shared" si="367"/>
        <v>2.0042644021970968E-5</v>
      </c>
      <c r="AQ210" s="5">
        <f t="shared" si="368"/>
        <v>2.7468946258371246E-6</v>
      </c>
      <c r="AR210" s="5">
        <f t="shared" si="369"/>
        <v>1.0657112189841502E-4</v>
      </c>
      <c r="AS210" s="5">
        <f t="shared" si="370"/>
        <v>8.5844341596306444E-5</v>
      </c>
      <c r="AT210" s="5">
        <f t="shared" si="371"/>
        <v>3.4574333331724762E-5</v>
      </c>
      <c r="AU210" s="5">
        <f t="shared" si="372"/>
        <v>9.2833493981052112E-6</v>
      </c>
      <c r="AV210" s="5">
        <f t="shared" si="373"/>
        <v>1.8694628589169932E-6</v>
      </c>
      <c r="AW210" s="5">
        <f t="shared" si="374"/>
        <v>3.6943291513274174E-9</v>
      </c>
      <c r="AX210" s="5">
        <f t="shared" si="375"/>
        <v>9.7991005802836636E-5</v>
      </c>
      <c r="AY210" s="5">
        <f t="shared" si="376"/>
        <v>5.3719652342299426E-5</v>
      </c>
      <c r="AZ210" s="5">
        <f t="shared" si="377"/>
        <v>1.4724826141615014E-5</v>
      </c>
      <c r="BA210" s="5">
        <f t="shared" si="378"/>
        <v>2.6907657991929124E-6</v>
      </c>
      <c r="BB210" s="5">
        <f t="shared" si="379"/>
        <v>3.6877620063934563E-7</v>
      </c>
      <c r="BC210" s="5">
        <f t="shared" si="380"/>
        <v>4.0433362487001307E-8</v>
      </c>
      <c r="BD210" s="5">
        <f t="shared" si="381"/>
        <v>9.7372263423689673E-6</v>
      </c>
      <c r="BE210" s="5">
        <f t="shared" si="382"/>
        <v>7.8434548632382083E-6</v>
      </c>
      <c r="BF210" s="5">
        <f t="shared" si="383"/>
        <v>3.1589993920531552E-6</v>
      </c>
      <c r="BG210" s="5">
        <f t="shared" si="384"/>
        <v>8.4820421043150845E-7</v>
      </c>
      <c r="BH210" s="5">
        <f t="shared" si="385"/>
        <v>1.7080971534932931E-7</v>
      </c>
      <c r="BI210" s="5">
        <f t="shared" si="386"/>
        <v>2.7517862796626474E-8</v>
      </c>
      <c r="BJ210" s="8">
        <f t="shared" si="387"/>
        <v>0.38523693894365085</v>
      </c>
      <c r="BK210" s="8">
        <f t="shared" si="388"/>
        <v>0.38560962222525808</v>
      </c>
      <c r="BL210" s="8">
        <f t="shared" si="389"/>
        <v>0.22209154703456049</v>
      </c>
      <c r="BM210" s="8">
        <f t="shared" si="390"/>
        <v>0.15540930901944289</v>
      </c>
      <c r="BN210" s="8">
        <f t="shared" si="391"/>
        <v>0.84456719509472244</v>
      </c>
    </row>
    <row r="211" spans="1:66" x14ac:dyDescent="0.25">
      <c r="A211" t="s">
        <v>40</v>
      </c>
      <c r="B211" t="s">
        <v>316</v>
      </c>
      <c r="C211" t="s">
        <v>318</v>
      </c>
      <c r="D211" s="11">
        <v>44350</v>
      </c>
      <c r="E211">
        <f>VLOOKUP(A211,home!$A$2:$E$405,3,FALSE)</f>
        <v>1.45333333333333</v>
      </c>
      <c r="F211">
        <f>VLOOKUP(B211,home!$B$2:$E$405,3,FALSE)</f>
        <v>0.59</v>
      </c>
      <c r="G211">
        <f>VLOOKUP(C211,away!$B$2:$E$405,4,FALSE)</f>
        <v>1.1299999999999999</v>
      </c>
      <c r="H211">
        <f>VLOOKUP(A211,away!$A$2:$E$405,3,FALSE)</f>
        <v>1.163333333</v>
      </c>
      <c r="I211">
        <f>VLOOKUP(C211,away!$B$2:$E$405,3,FALSE)</f>
        <v>0.84</v>
      </c>
      <c r="J211">
        <f>VLOOKUP(B211,home!$B$2:$E$405,4,FALSE)</f>
        <v>1.04</v>
      </c>
      <c r="K211" s="3">
        <f t="shared" si="336"/>
        <v>0.96893733333333099</v>
      </c>
      <c r="L211" s="3">
        <f t="shared" si="337"/>
        <v>1.0162879997087999</v>
      </c>
      <c r="M211" s="5">
        <f t="shared" si="338"/>
        <v>0.13734966121273245</v>
      </c>
      <c r="N211" s="5">
        <f t="shared" si="339"/>
        <v>0.13308321446970145</v>
      </c>
      <c r="O211" s="5">
        <f t="shared" si="340"/>
        <v>0.13958681245456922</v>
      </c>
      <c r="P211" s="5">
        <f t="shared" si="341"/>
        <v>0.13525087382823012</v>
      </c>
      <c r="Q211" s="5">
        <f t="shared" si="342"/>
        <v>6.4474647469850127E-2</v>
      </c>
      <c r="R211" s="5">
        <f t="shared" si="343"/>
        <v>7.0930201207590762E-2</v>
      </c>
      <c r="S211" s="5">
        <f t="shared" si="344"/>
        <v>3.3296039301777408E-2</v>
      </c>
      <c r="T211" s="5">
        <f t="shared" si="345"/>
        <v>6.552481050906403E-2</v>
      </c>
      <c r="U211" s="5">
        <f t="shared" si="346"/>
        <v>6.8726920010879614E-2</v>
      </c>
      <c r="V211" s="5">
        <f t="shared" si="347"/>
        <v>3.6430283691211659E-3</v>
      </c>
      <c r="W211" s="5">
        <f t="shared" si="348"/>
        <v>2.0823964329014399E-2</v>
      </c>
      <c r="X211" s="5">
        <f t="shared" si="349"/>
        <v>2.1163145053941446E-2</v>
      </c>
      <c r="Y211" s="5">
        <f t="shared" si="350"/>
        <v>1.0753925177208665E-2</v>
      </c>
      <c r="Z211" s="5">
        <f t="shared" si="351"/>
        <v>2.4028504101401713E-2</v>
      </c>
      <c r="AA211" s="5">
        <f t="shared" si="352"/>
        <v>2.3282114688001183E-2</v>
      </c>
      <c r="AB211" s="5">
        <f t="shared" si="353"/>
        <v>1.127945506007632E-2</v>
      </c>
      <c r="AC211" s="5">
        <f t="shared" si="354"/>
        <v>2.2421004079758945E-4</v>
      </c>
      <c r="AD211" s="5">
        <f t="shared" si="355"/>
        <v>5.0442791165959027E-3</v>
      </c>
      <c r="AE211" s="5">
        <f t="shared" si="356"/>
        <v>5.1264403333781232E-3</v>
      </c>
      <c r="AF211" s="5">
        <f t="shared" si="357"/>
        <v>2.6049698960176823E-3</v>
      </c>
      <c r="AG211" s="5">
        <f t="shared" si="358"/>
        <v>8.8246654830848384E-4</v>
      </c>
      <c r="AH211" s="5">
        <f t="shared" si="359"/>
        <v>6.1049700923020587E-3</v>
      </c>
      <c r="AI211" s="5">
        <f t="shared" si="360"/>
        <v>5.9153334413148961E-3</v>
      </c>
      <c r="AJ211" s="5">
        <f t="shared" si="361"/>
        <v>2.8657937052025653E-3</v>
      </c>
      <c r="AK211" s="5">
        <f t="shared" si="362"/>
        <v>9.2559150353414019E-4</v>
      </c>
      <c r="AL211" s="5">
        <f t="shared" si="363"/>
        <v>8.8313589334506468E-6</v>
      </c>
      <c r="AM211" s="5">
        <f t="shared" si="364"/>
        <v>9.775180711646893E-4</v>
      </c>
      <c r="AN211" s="5">
        <f t="shared" si="365"/>
        <v>9.9343988522316651E-4</v>
      </c>
      <c r="AO211" s="5">
        <f t="shared" si="366"/>
        <v>5.0481051689219567E-4</v>
      </c>
      <c r="AP211" s="5">
        <f t="shared" si="367"/>
        <v>1.7101095681477835E-4</v>
      </c>
      <c r="AQ211" s="5">
        <f t="shared" si="368"/>
        <v>4.344909580739475E-5</v>
      </c>
      <c r="AR211" s="5">
        <f t="shared" si="369"/>
        <v>1.240881568677542E-3</v>
      </c>
      <c r="AS211" s="5">
        <f t="shared" si="370"/>
        <v>1.2023364781368982E-3</v>
      </c>
      <c r="AT211" s="5">
        <f t="shared" si="371"/>
        <v>5.824943504476773E-4</v>
      </c>
      <c r="AU211" s="5">
        <f t="shared" si="372"/>
        <v>1.8813350753483447E-4</v>
      </c>
      <c r="AV211" s="5">
        <f t="shared" si="373"/>
        <v>4.5572394775362143E-5</v>
      </c>
      <c r="AW211" s="5">
        <f t="shared" si="374"/>
        <v>2.4156695366117361E-7</v>
      </c>
      <c r="AX211" s="5">
        <f t="shared" si="375"/>
        <v>1.5785895885990915E-4</v>
      </c>
      <c r="AY211" s="5">
        <f t="shared" si="376"/>
        <v>1.6043016553585082E-4</v>
      </c>
      <c r="AZ211" s="5">
        <f t="shared" si="377"/>
        <v>8.1521626012690722E-5</v>
      </c>
      <c r="BA211" s="5">
        <f t="shared" si="378"/>
        <v>2.7616483411148782E-5</v>
      </c>
      <c r="BB211" s="5">
        <f t="shared" si="379"/>
        <v>7.0165751712269114E-6</v>
      </c>
      <c r="BC211" s="5">
        <f t="shared" si="380"/>
        <v>1.4261722291145262E-6</v>
      </c>
      <c r="BD211" s="5">
        <f t="shared" si="381"/>
        <v>2.1018217455113608E-4</v>
      </c>
      <c r="BE211" s="5">
        <f t="shared" si="382"/>
        <v>2.0365335572377849E-4</v>
      </c>
      <c r="BF211" s="5">
        <f t="shared" si="383"/>
        <v>9.8663669709691079E-5</v>
      </c>
      <c r="BG211" s="5">
        <f t="shared" si="384"/>
        <v>3.1866304341796213E-5</v>
      </c>
      <c r="BH211" s="5">
        <f t="shared" si="385"/>
        <v>7.7191129880320894E-6</v>
      </c>
      <c r="BI211" s="5">
        <f t="shared" si="386"/>
        <v>1.4958673508644993E-6</v>
      </c>
      <c r="BJ211" s="8">
        <f t="shared" si="387"/>
        <v>0.33260796141020244</v>
      </c>
      <c r="BK211" s="8">
        <f t="shared" si="388"/>
        <v>0.30993307427712802</v>
      </c>
      <c r="BL211" s="8">
        <f t="shared" si="389"/>
        <v>0.33343019094770832</v>
      </c>
      <c r="BM211" s="8">
        <f t="shared" si="390"/>
        <v>0.31916413149518413</v>
      </c>
      <c r="BN211" s="8">
        <f t="shared" si="391"/>
        <v>0.68067541064267412</v>
      </c>
    </row>
    <row r="212" spans="1:66" x14ac:dyDescent="0.25">
      <c r="A212" t="s">
        <v>40</v>
      </c>
      <c r="B212" t="s">
        <v>320</v>
      </c>
      <c r="C212" t="s">
        <v>236</v>
      </c>
      <c r="D212" s="11">
        <v>44350</v>
      </c>
      <c r="E212">
        <f>VLOOKUP(A212,home!$A$2:$E$405,3,FALSE)</f>
        <v>1.45333333333333</v>
      </c>
      <c r="F212">
        <f>VLOOKUP(B212,home!$B$2:$E$405,3,FALSE)</f>
        <v>1.57</v>
      </c>
      <c r="G212">
        <f>VLOOKUP(C212,away!$B$2:$E$405,4,FALSE)</f>
        <v>0.93</v>
      </c>
      <c r="H212">
        <f>VLOOKUP(A212,away!$A$2:$E$405,3,FALSE)</f>
        <v>1.163333333</v>
      </c>
      <c r="I212">
        <f>VLOOKUP(C212,away!$B$2:$E$405,3,FALSE)</f>
        <v>0.74</v>
      </c>
      <c r="J212">
        <f>VLOOKUP(B212,home!$B$2:$E$405,4,FALSE)</f>
        <v>0.49</v>
      </c>
      <c r="K212" s="3">
        <f t="shared" si="336"/>
        <v>2.1220119999999953</v>
      </c>
      <c r="L212" s="3">
        <f t="shared" si="337"/>
        <v>0.42182466654579998</v>
      </c>
      <c r="M212" s="5">
        <f t="shared" si="338"/>
        <v>7.8564395428486145E-2</v>
      </c>
      <c r="N212" s="5">
        <f t="shared" si="339"/>
        <v>0.16671458987199236</v>
      </c>
      <c r="O212" s="5">
        <f t="shared" si="340"/>
        <v>3.3140399903993534E-2</v>
      </c>
      <c r="P212" s="5">
        <f t="shared" si="341"/>
        <v>7.0324326281072977E-2</v>
      </c>
      <c r="Q212" s="5">
        <f t="shared" si="342"/>
        <v>0.17688518014172278</v>
      </c>
      <c r="R212" s="5">
        <f t="shared" si="343"/>
        <v>6.9897190693482651E-3</v>
      </c>
      <c r="S212" s="5">
        <f t="shared" si="344"/>
        <v>1.5737125067641172E-2</v>
      </c>
      <c r="T212" s="5">
        <f t="shared" si="345"/>
        <v>7.4614532130175965E-2</v>
      </c>
      <c r="U212" s="5">
        <f t="shared" si="346"/>
        <v>1.4832267741785818E-2</v>
      </c>
      <c r="V212" s="5">
        <f t="shared" si="347"/>
        <v>1.565174249659858E-3</v>
      </c>
      <c r="W212" s="5">
        <f t="shared" si="348"/>
        <v>0.12511749162763219</v>
      </c>
      <c r="X212" s="5">
        <f t="shared" si="349"/>
        <v>5.2777644184872866E-2</v>
      </c>
      <c r="Y212" s="5">
        <f t="shared" si="350"/>
        <v>1.1131456079678434E-2</v>
      </c>
      <c r="Z212" s="5">
        <f t="shared" si="351"/>
        <v>9.8281197189221741E-4</v>
      </c>
      <c r="AA212" s="5">
        <f t="shared" si="352"/>
        <v>2.0855387980989433E-3</v>
      </c>
      <c r="AB212" s="5">
        <f t="shared" si="353"/>
        <v>2.212769178015763E-3</v>
      </c>
      <c r="AC212" s="5">
        <f t="shared" si="354"/>
        <v>8.7563380348294515E-5</v>
      </c>
      <c r="AD212" s="5">
        <f t="shared" si="355"/>
        <v>6.6375204660933648E-2</v>
      </c>
      <c r="AE212" s="5">
        <f t="shared" si="356"/>
        <v>2.799869857300756E-2</v>
      </c>
      <c r="AF212" s="5">
        <f t="shared" si="357"/>
        <v>5.9052708446376383E-3</v>
      </c>
      <c r="AG212" s="5">
        <f t="shared" si="358"/>
        <v>8.3032963496730235E-4</v>
      </c>
      <c r="AH212" s="5">
        <f t="shared" si="359"/>
        <v>1.0364358308016366E-4</v>
      </c>
      <c r="AI212" s="5">
        <f t="shared" si="360"/>
        <v>2.1993292701910375E-4</v>
      </c>
      <c r="AJ212" s="5">
        <f t="shared" si="361"/>
        <v>2.3335015516483073E-4</v>
      </c>
      <c r="AK212" s="5">
        <f t="shared" si="362"/>
        <v>1.6505727648721054E-4</v>
      </c>
      <c r="AL212" s="5">
        <f t="shared" si="363"/>
        <v>3.1351788281715338E-6</v>
      </c>
      <c r="AM212" s="5">
        <f t="shared" si="364"/>
        <v>2.8169796158591352E-2</v>
      </c>
      <c r="AN212" s="5">
        <f t="shared" si="365"/>
        <v>1.1882714871260953E-2</v>
      </c>
      <c r="AO212" s="5">
        <f t="shared" si="366"/>
        <v>2.506211119114234E-3</v>
      </c>
      <c r="AP212" s="5">
        <f t="shared" si="367"/>
        <v>3.5239388987124608E-4</v>
      </c>
      <c r="AQ212" s="5">
        <f t="shared" si="368"/>
        <v>3.7162108771928924E-5</v>
      </c>
      <c r="AR212" s="5">
        <f t="shared" si="369"/>
        <v>8.7438839744803904E-6</v>
      </c>
      <c r="AS212" s="5">
        <f t="shared" si="370"/>
        <v>1.8554626720455042E-5</v>
      </c>
      <c r="AT212" s="5">
        <f t="shared" si="371"/>
        <v>1.9686570278163082E-5</v>
      </c>
      <c r="AU212" s="5">
        <f t="shared" si="372"/>
        <v>1.39250461230351E-5</v>
      </c>
      <c r="AV212" s="5">
        <f t="shared" si="373"/>
        <v>7.3872787434084783E-6</v>
      </c>
      <c r="AW212" s="5">
        <f t="shared" si="374"/>
        <v>7.7954218906585353E-8</v>
      </c>
      <c r="AX212" s="5">
        <f t="shared" si="375"/>
        <v>9.9627742476807585E-3</v>
      </c>
      <c r="AY212" s="5">
        <f t="shared" si="376"/>
        <v>4.2025439248990189E-3</v>
      </c>
      <c r="AZ212" s="5">
        <f t="shared" si="377"/>
        <v>8.8636834488230274E-4</v>
      </c>
      <c r="BA212" s="5">
        <f t="shared" si="378"/>
        <v>1.2463067717224336E-4</v>
      </c>
      <c r="BB212" s="5">
        <f t="shared" si="379"/>
        <v>1.3143073459889695E-5</v>
      </c>
      <c r="BC212" s="5">
        <f t="shared" si="380"/>
        <v>1.108814515920985E-6</v>
      </c>
      <c r="BD212" s="5">
        <f t="shared" si="381"/>
        <v>6.147309903083924E-7</v>
      </c>
      <c r="BE212" s="5">
        <f t="shared" si="382"/>
        <v>1.3044665382062895E-6</v>
      </c>
      <c r="BF212" s="5">
        <f t="shared" si="383"/>
        <v>1.3840468238360998E-6</v>
      </c>
      <c r="BG212" s="5">
        <f t="shared" si="384"/>
        <v>9.7898798958069425E-7</v>
      </c>
      <c r="BH212" s="5">
        <f t="shared" si="385"/>
        <v>5.1935606543652619E-7</v>
      </c>
      <c r="BI212" s="5">
        <f t="shared" si="386"/>
        <v>2.2041596062581816E-7</v>
      </c>
      <c r="BJ212" s="8">
        <f t="shared" si="387"/>
        <v>0.76648924497984061</v>
      </c>
      <c r="BK212" s="8">
        <f t="shared" si="388"/>
        <v>0.17048426351093562</v>
      </c>
      <c r="BL212" s="8">
        <f t="shared" si="389"/>
        <v>6.0055998043201178E-2</v>
      </c>
      <c r="BM212" s="8">
        <f t="shared" si="390"/>
        <v>0.46119124183857352</v>
      </c>
      <c r="BN212" s="8">
        <f t="shared" si="391"/>
        <v>0.53261861069661609</v>
      </c>
    </row>
    <row r="213" spans="1:66" x14ac:dyDescent="0.25">
      <c r="A213" t="s">
        <v>10</v>
      </c>
      <c r="B213" t="s">
        <v>45</v>
      </c>
      <c r="C213" t="s">
        <v>243</v>
      </c>
      <c r="D213" s="11">
        <v>44380</v>
      </c>
      <c r="E213">
        <f>VLOOKUP(A213,home!$A$2:$E$405,3,FALSE)</f>
        <v>1.4962962962963</v>
      </c>
      <c r="F213">
        <f>VLOOKUP(B213,home!$B$2:$E$405,3,FALSE)</f>
        <v>0.67</v>
      </c>
      <c r="G213">
        <f>VLOOKUP(C213,away!$B$2:$E$405,4,FALSE)</f>
        <v>0.85</v>
      </c>
      <c r="H213">
        <f>VLOOKUP(A213,away!$A$2:$E$405,3,FALSE)</f>
        <v>1.388888889</v>
      </c>
      <c r="I213">
        <f>VLOOKUP(C213,away!$B$2:$E$405,3,FALSE)</f>
        <v>0.89</v>
      </c>
      <c r="J213">
        <f>VLOOKUP(B213,home!$B$2:$E$405,4,FALSE)</f>
        <v>0.86</v>
      </c>
      <c r="K213" s="3">
        <f t="shared" si="336"/>
        <v>0.85214074074074286</v>
      </c>
      <c r="L213" s="3">
        <f t="shared" si="337"/>
        <v>1.0630555556406001</v>
      </c>
      <c r="M213" s="5">
        <f t="shared" si="338"/>
        <v>0.14731291275612671</v>
      </c>
      <c r="N213" s="5">
        <f t="shared" si="339"/>
        <v>0.12553133459668223</v>
      </c>
      <c r="O213" s="5">
        <f t="shared" si="340"/>
        <v>0.1566018103229995</v>
      </c>
      <c r="P213" s="5">
        <f t="shared" si="341"/>
        <v>0.13344678264998211</v>
      </c>
      <c r="Q213" s="5">
        <f t="shared" si="342"/>
        <v>5.3485182224695414E-2</v>
      </c>
      <c r="R213" s="5">
        <f t="shared" si="343"/>
        <v>8.3238212243620033E-2</v>
      </c>
      <c r="S213" s="5">
        <f t="shared" si="344"/>
        <v>3.0221457621152987E-2</v>
      </c>
      <c r="T213" s="5">
        <f t="shared" si="345"/>
        <v>5.6857720108412328E-2</v>
      </c>
      <c r="U213" s="5">
        <f t="shared" si="346"/>
        <v>7.0930671839213547E-2</v>
      </c>
      <c r="V213" s="5">
        <f t="shared" si="347"/>
        <v>3.0418667696928011E-3</v>
      </c>
      <c r="W213" s="5">
        <f t="shared" si="348"/>
        <v>1.5192300933201857E-2</v>
      </c>
      <c r="X213" s="5">
        <f t="shared" si="349"/>
        <v>1.6150259910004107E-2</v>
      </c>
      <c r="Y213" s="5">
        <f t="shared" si="350"/>
        <v>8.58431176118476E-3</v>
      </c>
      <c r="Z213" s="5">
        <f t="shared" si="351"/>
        <v>2.9495614655723899E-2</v>
      </c>
      <c r="AA213" s="5">
        <f t="shared" si="352"/>
        <v>2.5134414921332074E-2</v>
      </c>
      <c r="AB213" s="5">
        <f t="shared" si="353"/>
        <v>1.0709029474574546E-2</v>
      </c>
      <c r="AC213" s="5">
        <f t="shared" si="354"/>
        <v>1.722215512504843E-4</v>
      </c>
      <c r="AD213" s="5">
        <f t="shared" si="355"/>
        <v>3.2364946426937267E-3</v>
      </c>
      <c r="AE213" s="5">
        <f t="shared" si="356"/>
        <v>3.440573610716605E-3</v>
      </c>
      <c r="AF213" s="5">
        <f t="shared" si="357"/>
        <v>1.8287604457313626E-3</v>
      </c>
      <c r="AG213" s="5">
        <f t="shared" si="358"/>
        <v>6.4802465059016841E-4</v>
      </c>
      <c r="AH213" s="5">
        <f t="shared" si="359"/>
        <v>7.8388692567003988E-3</v>
      </c>
      <c r="AI213" s="5">
        <f t="shared" si="360"/>
        <v>6.679819854974514E-3</v>
      </c>
      <c r="AJ213" s="5">
        <f t="shared" si="361"/>
        <v>2.8460733196163518E-3</v>
      </c>
      <c r="AK213" s="5">
        <f t="shared" si="362"/>
        <v>8.0841834226011444E-4</v>
      </c>
      <c r="AL213" s="5">
        <f t="shared" si="363"/>
        <v>6.2404337779711212E-6</v>
      </c>
      <c r="AM213" s="5">
        <f t="shared" si="364"/>
        <v>5.5158978844569578E-4</v>
      </c>
      <c r="AN213" s="5">
        <f t="shared" si="365"/>
        <v>5.8637058904182011E-4</v>
      </c>
      <c r="AO213" s="5">
        <f t="shared" si="366"/>
        <v>3.1167225617257901E-4</v>
      </c>
      <c r="AP213" s="5">
        <f t="shared" si="367"/>
        <v>1.1044164115443347E-4</v>
      </c>
      <c r="AQ213" s="5">
        <f t="shared" si="368"/>
        <v>2.9351400050821507E-5</v>
      </c>
      <c r="AR213" s="5">
        <f t="shared" si="369"/>
        <v>1.6666307026551325E-3</v>
      </c>
      <c r="AS213" s="5">
        <f t="shared" si="370"/>
        <v>1.4202039215018094E-3</v>
      </c>
      <c r="AT213" s="5">
        <f t="shared" si="371"/>
        <v>6.0510681083572973E-4</v>
      </c>
      <c r="AU213" s="5">
        <f t="shared" si="372"/>
        <v>1.7187872200427582E-4</v>
      </c>
      <c r="AV213" s="5">
        <f t="shared" si="373"/>
        <v>3.6616215371573945E-5</v>
      </c>
      <c r="AW213" s="5">
        <f t="shared" si="374"/>
        <v>1.5702889297761994E-7</v>
      </c>
      <c r="AX213" s="5">
        <f t="shared" si="375"/>
        <v>7.8338688485190782E-5</v>
      </c>
      <c r="AY213" s="5">
        <f t="shared" si="376"/>
        <v>8.3278378015780351E-5</v>
      </c>
      <c r="AZ213" s="5">
        <f t="shared" si="377"/>
        <v>4.4264771207206652E-5</v>
      </c>
      <c r="BA213" s="5">
        <f t="shared" si="378"/>
        <v>1.5685303650327037E-5</v>
      </c>
      <c r="BB213" s="5">
        <f t="shared" si="379"/>
        <v>4.1685872968474851E-6</v>
      </c>
      <c r="BC213" s="5">
        <f t="shared" si="380"/>
        <v>8.8628797701731017E-7</v>
      </c>
      <c r="BD213" s="5">
        <f t="shared" si="381"/>
        <v>2.9528683794312246E-4</v>
      </c>
      <c r="BE213" s="5">
        <f t="shared" si="382"/>
        <v>2.5162594481584406E-4</v>
      </c>
      <c r="BF213" s="5">
        <f t="shared" si="383"/>
        <v>1.0721035950248132E-4</v>
      </c>
      <c r="BG213" s="5">
        <f t="shared" si="384"/>
        <v>3.0452771720508595E-5</v>
      </c>
      <c r="BH213" s="5">
        <f t="shared" si="385"/>
        <v>6.487511862880734E-6</v>
      </c>
      <c r="BI213" s="5">
        <f t="shared" si="386"/>
        <v>1.1056546328799093E-6</v>
      </c>
      <c r="BJ213" s="8">
        <f t="shared" si="387"/>
        <v>0.28677101057541027</v>
      </c>
      <c r="BK213" s="8">
        <f t="shared" si="388"/>
        <v>0.31428476015999879</v>
      </c>
      <c r="BL213" s="8">
        <f t="shared" si="389"/>
        <v>0.36937992502813743</v>
      </c>
      <c r="BM213" s="8">
        <f t="shared" si="390"/>
        <v>0.30023195427604171</v>
      </c>
      <c r="BN213" s="8">
        <f t="shared" si="391"/>
        <v>0.69961623479410606</v>
      </c>
    </row>
    <row r="214" spans="1:66" x14ac:dyDescent="0.25">
      <c r="A214" t="s">
        <v>10</v>
      </c>
      <c r="B214" t="s">
        <v>245</v>
      </c>
      <c r="C214" t="s">
        <v>48</v>
      </c>
      <c r="D214" s="11">
        <v>44380</v>
      </c>
      <c r="E214">
        <f>VLOOKUP(A214,home!$A$2:$E$405,3,FALSE)</f>
        <v>1.4962962962963</v>
      </c>
      <c r="F214">
        <f>VLOOKUP(B214,home!$B$2:$E$405,3,FALSE)</f>
        <v>1.34</v>
      </c>
      <c r="G214">
        <f>VLOOKUP(C214,away!$B$2:$E$405,4,FALSE)</f>
        <v>1.02</v>
      </c>
      <c r="H214">
        <f>VLOOKUP(A214,away!$A$2:$E$405,3,FALSE)</f>
        <v>1.388888889</v>
      </c>
      <c r="I214">
        <f>VLOOKUP(C214,away!$B$2:$E$405,3,FALSE)</f>
        <v>1.2</v>
      </c>
      <c r="J214">
        <f>VLOOKUP(B214,home!$B$2:$E$405,4,FALSE)</f>
        <v>0.53</v>
      </c>
      <c r="K214" s="3">
        <f t="shared" si="336"/>
        <v>2.0451377777777831</v>
      </c>
      <c r="L214" s="3">
        <f t="shared" si="337"/>
        <v>0.883333333404</v>
      </c>
      <c r="M214" s="5">
        <f t="shared" si="338"/>
        <v>5.3478738719375744E-2</v>
      </c>
      <c r="N214" s="5">
        <f t="shared" si="339"/>
        <v>0.1093713888629028</v>
      </c>
      <c r="O214" s="5">
        <f t="shared" si="340"/>
        <v>4.7239552539227736E-2</v>
      </c>
      <c r="P214" s="5">
        <f t="shared" si="341"/>
        <v>9.661139350329305E-2</v>
      </c>
      <c r="Q214" s="5">
        <f t="shared" si="342"/>
        <v>0.11183977958577343</v>
      </c>
      <c r="R214" s="5">
        <f t="shared" si="343"/>
        <v>2.0864135706494712E-2</v>
      </c>
      <c r="S214" s="5">
        <f t="shared" si="344"/>
        <v>4.363304734815316E-2</v>
      </c>
      <c r="T214" s="5">
        <f t="shared" si="345"/>
        <v>9.8791805308669864E-2</v>
      </c>
      <c r="U214" s="5">
        <f t="shared" si="346"/>
        <v>4.2670032134034697E-2</v>
      </c>
      <c r="V214" s="5">
        <f t="shared" si="347"/>
        <v>8.7583082507702234E-3</v>
      </c>
      <c r="W214" s="5">
        <f t="shared" si="348"/>
        <v>7.6242586096401901E-2</v>
      </c>
      <c r="X214" s="5">
        <f t="shared" si="349"/>
        <v>6.7347617723876138E-2</v>
      </c>
      <c r="Y214" s="5">
        <f t="shared" si="350"/>
        <v>2.974519783042491E-2</v>
      </c>
      <c r="Z214" s="5">
        <f t="shared" si="351"/>
        <v>6.1433288474037999E-3</v>
      </c>
      <c r="AA214" s="5">
        <f t="shared" si="352"/>
        <v>1.2563953907137557E-2</v>
      </c>
      <c r="AB214" s="5">
        <f t="shared" si="353"/>
        <v>1.2847508386872901E-2</v>
      </c>
      <c r="AC214" s="5">
        <f t="shared" si="354"/>
        <v>9.8888874473835177E-4</v>
      </c>
      <c r="AD214" s="5">
        <f t="shared" si="355"/>
        <v>3.8981648275306688E-2</v>
      </c>
      <c r="AE214" s="5">
        <f t="shared" si="356"/>
        <v>3.4433789312608938E-2</v>
      </c>
      <c r="AF214" s="5">
        <f t="shared" si="357"/>
        <v>1.5208256947618942E-2</v>
      </c>
      <c r="AG214" s="5">
        <f t="shared" si="358"/>
        <v>4.4779867682682613E-3</v>
      </c>
      <c r="AH214" s="5">
        <f t="shared" si="359"/>
        <v>1.3566517872435375E-3</v>
      </c>
      <c r="AI214" s="5">
        <f t="shared" si="360"/>
        <v>2.7745398213815061E-3</v>
      </c>
      <c r="AJ214" s="5">
        <f t="shared" si="361"/>
        <v>2.8371581023280707E-3</v>
      </c>
      <c r="AK214" s="5">
        <f t="shared" si="362"/>
        <v>1.9341264055331537E-3</v>
      </c>
      <c r="AL214" s="5">
        <f t="shared" si="363"/>
        <v>7.1458618461605787E-5</v>
      </c>
      <c r="AM214" s="5">
        <f t="shared" si="364"/>
        <v>1.5944568305575165E-2</v>
      </c>
      <c r="AN214" s="5">
        <f t="shared" si="365"/>
        <v>1.4084368671051476E-2</v>
      </c>
      <c r="AO214" s="5">
        <f t="shared" si="366"/>
        <v>6.2205961635453831E-3</v>
      </c>
      <c r="AP214" s="5">
        <f t="shared" si="367"/>
        <v>1.8316199816348928E-3</v>
      </c>
      <c r="AQ214" s="5">
        <f t="shared" si="368"/>
        <v>4.0448274597673064E-4</v>
      </c>
      <c r="AR214" s="5">
        <f t="shared" si="369"/>
        <v>2.396751490988657E-4</v>
      </c>
      <c r="AS214" s="5">
        <f t="shared" si="370"/>
        <v>4.901687018166131E-4</v>
      </c>
      <c r="AT214" s="5">
        <f t="shared" si="371"/>
        <v>5.0123126478472451E-4</v>
      </c>
      <c r="AU214" s="5">
        <f t="shared" si="372"/>
        <v>3.416956650048596E-4</v>
      </c>
      <c r="AV214" s="5">
        <f t="shared" si="373"/>
        <v>1.7470367825108516E-4</v>
      </c>
      <c r="AW214" s="5">
        <f t="shared" si="374"/>
        <v>3.585909337635421E-6</v>
      </c>
      <c r="AX214" s="5">
        <f t="shared" si="375"/>
        <v>5.4348064986816805E-3</v>
      </c>
      <c r="AY214" s="5">
        <f t="shared" si="376"/>
        <v>4.8007457408862104E-3</v>
      </c>
      <c r="AZ214" s="5">
        <f t="shared" si="377"/>
        <v>2.1203293690610359E-3</v>
      </c>
      <c r="BA214" s="5">
        <f t="shared" si="378"/>
        <v>6.2431920316236174E-4</v>
      </c>
      <c r="BB214" s="5">
        <f t="shared" si="379"/>
        <v>1.3787049070938448E-4</v>
      </c>
      <c r="BC214" s="5">
        <f t="shared" si="380"/>
        <v>2.4357120027273169E-5</v>
      </c>
      <c r="BD214" s="5">
        <f t="shared" si="381"/>
        <v>3.5285508064600277E-5</v>
      </c>
      <c r="BE214" s="5">
        <f t="shared" si="382"/>
        <v>7.216372555099665E-5</v>
      </c>
      <c r="BF214" s="5">
        <f t="shared" si="383"/>
        <v>7.3792380654765576E-5</v>
      </c>
      <c r="BG214" s="5">
        <f t="shared" si="384"/>
        <v>5.0305195129739834E-5</v>
      </c>
      <c r="BH214" s="5">
        <f t="shared" si="385"/>
        <v>2.5720263744578482E-5</v>
      </c>
      <c r="BI214" s="5">
        <f t="shared" si="386"/>
        <v>1.0520296607689138E-5</v>
      </c>
      <c r="BJ214" s="8">
        <f t="shared" si="387"/>
        <v>0.63806812100216348</v>
      </c>
      <c r="BK214" s="8">
        <f t="shared" si="388"/>
        <v>0.20834258092567834</v>
      </c>
      <c r="BL214" s="8">
        <f t="shared" si="389"/>
        <v>0.14710292061896241</v>
      </c>
      <c r="BM214" s="8">
        <f t="shared" si="390"/>
        <v>0.55545480264559188</v>
      </c>
      <c r="BN214" s="8">
        <f t="shared" si="391"/>
        <v>0.43940498891706747</v>
      </c>
    </row>
    <row r="215" spans="1:66" x14ac:dyDescent="0.25">
      <c r="A215" t="s">
        <v>10</v>
      </c>
      <c r="B215" t="s">
        <v>12</v>
      </c>
      <c r="C215" t="s">
        <v>50</v>
      </c>
      <c r="D215" s="11">
        <v>44380</v>
      </c>
      <c r="E215">
        <f>VLOOKUP(A215,home!$A$2:$E$405,3,FALSE)</f>
        <v>1.4962962962963</v>
      </c>
      <c r="F215">
        <f>VLOOKUP(B215,home!$B$2:$E$405,3,FALSE)</f>
        <v>0.85</v>
      </c>
      <c r="G215">
        <f>VLOOKUP(C215,away!$B$2:$E$405,4,FALSE)</f>
        <v>0.94</v>
      </c>
      <c r="H215">
        <f>VLOOKUP(A215,away!$A$2:$E$405,3,FALSE)</f>
        <v>1.388888889</v>
      </c>
      <c r="I215">
        <f>VLOOKUP(C215,away!$B$2:$E$405,3,FALSE)</f>
        <v>0.89</v>
      </c>
      <c r="J215">
        <f>VLOOKUP(B215,home!$B$2:$E$405,4,FALSE)</f>
        <v>0.43</v>
      </c>
      <c r="K215" s="3">
        <f t="shared" si="336"/>
        <v>1.1955407407407435</v>
      </c>
      <c r="L215" s="3">
        <f t="shared" si="337"/>
        <v>0.53152777782030003</v>
      </c>
      <c r="M215" s="5">
        <f t="shared" si="338"/>
        <v>0.17780487842620646</v>
      </c>
      <c r="N215" s="5">
        <f t="shared" si="339"/>
        <v>0.21257297606098471</v>
      </c>
      <c r="O215" s="5">
        <f t="shared" si="340"/>
        <v>9.4508231915490112E-2</v>
      </c>
      <c r="P215" s="5">
        <f t="shared" si="341"/>
        <v>0.11298844159034303</v>
      </c>
      <c r="Q215" s="5">
        <f t="shared" si="342"/>
        <v>0.12706982663070701</v>
      </c>
      <c r="R215" s="5">
        <f t="shared" si="343"/>
        <v>2.511687524788301E-2</v>
      </c>
      <c r="S215" s="5">
        <f t="shared" si="344"/>
        <v>1.7949996712706529E-2</v>
      </c>
      <c r="T215" s="5">
        <f t="shared" si="345"/>
        <v>6.7541142577030477E-2</v>
      </c>
      <c r="U215" s="5">
        <f t="shared" si="346"/>
        <v>3.00282476389469E-2</v>
      </c>
      <c r="V215" s="5">
        <f t="shared" si="347"/>
        <v>1.267395643704157E-3</v>
      </c>
      <c r="W215" s="5">
        <f t="shared" si="348"/>
        <v>5.0639051551957789E-2</v>
      </c>
      <c r="X215" s="5">
        <f t="shared" si="349"/>
        <v>2.6916062542339733E-2</v>
      </c>
      <c r="Y215" s="5">
        <f t="shared" si="350"/>
        <v>7.153317455401027E-3</v>
      </c>
      <c r="Z215" s="5">
        <f t="shared" si="351"/>
        <v>4.4501056287656509E-3</v>
      </c>
      <c r="AA215" s="5">
        <f t="shared" si="352"/>
        <v>5.3202825797890388E-3</v>
      </c>
      <c r="AB215" s="5">
        <f t="shared" si="353"/>
        <v>3.1803072881955306E-3</v>
      </c>
      <c r="AC215" s="5">
        <f t="shared" si="354"/>
        <v>5.0336448839322189E-5</v>
      </c>
      <c r="AD215" s="5">
        <f t="shared" si="355"/>
        <v>1.5135262300709074E-2</v>
      </c>
      <c r="AE215" s="5">
        <f t="shared" si="356"/>
        <v>8.0448123374232544E-3</v>
      </c>
      <c r="AF215" s="5">
        <f t="shared" si="357"/>
        <v>2.1380206123459583E-3</v>
      </c>
      <c r="AG215" s="5">
        <f t="shared" si="358"/>
        <v>3.7880578167141473E-4</v>
      </c>
      <c r="AH215" s="5">
        <f t="shared" si="359"/>
        <v>5.9133868898085366E-4</v>
      </c>
      <c r="AI215" s="5">
        <f t="shared" si="360"/>
        <v>7.0696949425282996E-4</v>
      </c>
      <c r="AJ215" s="5">
        <f t="shared" si="361"/>
        <v>4.2260541642006862E-4</v>
      </c>
      <c r="AK215" s="5">
        <f t="shared" si="362"/>
        <v>1.6841399752929976E-4</v>
      </c>
      <c r="AL215" s="5">
        <f t="shared" si="363"/>
        <v>1.2794782595141179E-6</v>
      </c>
      <c r="AM215" s="5">
        <f t="shared" si="364"/>
        <v>3.618964540459037E-3</v>
      </c>
      <c r="AN215" s="5">
        <f t="shared" si="365"/>
        <v>1.923580180200655E-3</v>
      </c>
      <c r="AO215" s="5">
        <f t="shared" si="366"/>
        <v>5.1121814932061319E-4</v>
      </c>
      <c r="AP215" s="5">
        <f t="shared" si="367"/>
        <v>9.0575548963263945E-5</v>
      </c>
      <c r="AQ215" s="5">
        <f t="shared" si="368"/>
        <v>1.2035855066324363E-5</v>
      </c>
      <c r="AR215" s="5">
        <f t="shared" si="369"/>
        <v>6.286258785863255E-5</v>
      </c>
      <c r="AS215" s="5">
        <f t="shared" si="370"/>
        <v>7.5154784853389628E-5</v>
      </c>
      <c r="AT215" s="5">
        <f t="shared" si="371"/>
        <v>4.4925303576916326E-5</v>
      </c>
      <c r="AU215" s="5">
        <f t="shared" si="372"/>
        <v>1.7903343572116444E-5</v>
      </c>
      <c r="AV215" s="5">
        <f t="shared" si="373"/>
        <v>5.3510441589860298E-6</v>
      </c>
      <c r="AW215" s="5">
        <f t="shared" si="374"/>
        <v>2.2585034391321887E-8</v>
      </c>
      <c r="AX215" s="5">
        <f t="shared" si="375"/>
        <v>7.2110325790247928E-4</v>
      </c>
      <c r="AY215" s="5">
        <f t="shared" si="376"/>
        <v>3.832864122518835E-4</v>
      </c>
      <c r="AZ215" s="5">
        <f t="shared" si="377"/>
        <v>1.0186368748647953E-4</v>
      </c>
      <c r="BA215" s="5">
        <f t="shared" si="378"/>
        <v>1.8047793150089987E-5</v>
      </c>
      <c r="BB215" s="5">
        <f t="shared" si="379"/>
        <v>2.3982258469069403E-6</v>
      </c>
      <c r="BC215" s="5">
        <f t="shared" si="380"/>
        <v>2.5494473102353062E-7</v>
      </c>
      <c r="BD215" s="5">
        <f t="shared" si="381"/>
        <v>5.568868605422055E-6</v>
      </c>
      <c r="BE215" s="5">
        <f t="shared" si="382"/>
        <v>6.6578092976141541E-6</v>
      </c>
      <c r="BF215" s="5">
        <f t="shared" si="383"/>
        <v>3.9798411296901176E-6</v>
      </c>
      <c r="BG215" s="5">
        <f t="shared" si="384"/>
        <v>1.5860207374067341E-6</v>
      </c>
      <c r="BH215" s="5">
        <f t="shared" si="385"/>
        <v>4.7403810180735668E-7</v>
      </c>
      <c r="BI215" s="5">
        <f t="shared" si="386"/>
        <v>1.1334637267482069E-7</v>
      </c>
      <c r="BJ215" s="8">
        <f t="shared" si="387"/>
        <v>0.52497260644594934</v>
      </c>
      <c r="BK215" s="8">
        <f t="shared" si="388"/>
        <v>0.31044561471231091</v>
      </c>
      <c r="BL215" s="8">
        <f t="shared" si="389"/>
        <v>0.1602678492557523</v>
      </c>
      <c r="BM215" s="8">
        <f t="shared" si="390"/>
        <v>0.24969168234394629</v>
      </c>
      <c r="BN215" s="8">
        <f t="shared" si="391"/>
        <v>0.75006122987161428</v>
      </c>
    </row>
    <row r="216" spans="1:66" x14ac:dyDescent="0.25">
      <c r="A216" t="s">
        <v>10</v>
      </c>
      <c r="B216" t="s">
        <v>46</v>
      </c>
      <c r="C216" t="s">
        <v>242</v>
      </c>
      <c r="D216" s="11">
        <v>44380</v>
      </c>
      <c r="E216">
        <f>VLOOKUP(A216,home!$A$2:$E$405,3,FALSE)</f>
        <v>1.4962962962963</v>
      </c>
      <c r="F216">
        <f>VLOOKUP(B216,home!$B$2:$E$405,3,FALSE)</f>
        <v>1.43</v>
      </c>
      <c r="G216">
        <f>VLOOKUP(C216,away!$B$2:$E$405,4,FALSE)</f>
        <v>1.02</v>
      </c>
      <c r="H216">
        <f>VLOOKUP(A216,away!$A$2:$E$405,3,FALSE)</f>
        <v>1.388888889</v>
      </c>
      <c r="I216">
        <f>VLOOKUP(C216,away!$B$2:$E$405,3,FALSE)</f>
        <v>0.62</v>
      </c>
      <c r="J216">
        <f>VLOOKUP(B216,home!$B$2:$E$405,4,FALSE)</f>
        <v>0.86</v>
      </c>
      <c r="K216" s="3">
        <f t="shared" si="336"/>
        <v>2.1824977777777832</v>
      </c>
      <c r="L216" s="3">
        <f t="shared" si="337"/>
        <v>0.74055555561479991</v>
      </c>
      <c r="M216" s="5">
        <f t="shared" si="338"/>
        <v>5.3769260923952997E-2</v>
      </c>
      <c r="N216" s="5">
        <f t="shared" si="339"/>
        <v>0.11735129247928121</v>
      </c>
      <c r="O216" s="5">
        <f t="shared" si="340"/>
        <v>3.9819124898535153E-2</v>
      </c>
      <c r="P216" s="5">
        <f t="shared" si="341"/>
        <v>8.6905151604108971E-2</v>
      </c>
      <c r="Q216" s="5">
        <f t="shared" si="342"/>
        <v>0.12805946752769098</v>
      </c>
      <c r="R216" s="5">
        <f t="shared" si="343"/>
        <v>1.4744137081664907E-2</v>
      </c>
      <c r="S216" s="5">
        <f t="shared" si="344"/>
        <v>3.5115348646947347E-2</v>
      </c>
      <c r="T216" s="5">
        <f t="shared" si="345"/>
        <v>9.4835150126704612E-2</v>
      </c>
      <c r="U216" s="5">
        <f t="shared" si="346"/>
        <v>3.2179046415984666E-2</v>
      </c>
      <c r="V216" s="5">
        <f t="shared" si="347"/>
        <v>6.3061737120483369E-3</v>
      </c>
      <c r="W216" s="5">
        <f t="shared" si="348"/>
        <v>9.3163167767530572E-2</v>
      </c>
      <c r="X216" s="5">
        <f t="shared" si="349"/>
        <v>6.8992501468918416E-2</v>
      </c>
      <c r="Y216" s="5">
        <f t="shared" si="350"/>
        <v>2.5546390129284887E-2</v>
      </c>
      <c r="Z216" s="5">
        <f t="shared" si="351"/>
        <v>3.6396175428577101E-3</v>
      </c>
      <c r="AA216" s="5">
        <f t="shared" si="352"/>
        <v>7.9434571992479889E-3</v>
      </c>
      <c r="AB216" s="5">
        <f t="shared" si="353"/>
        <v>8.6682888426158344E-3</v>
      </c>
      <c r="AC216" s="5">
        <f t="shared" si="354"/>
        <v>6.3702635700920124E-4</v>
      </c>
      <c r="AD216" s="5">
        <f t="shared" si="355"/>
        <v>5.0832101655843578E-2</v>
      </c>
      <c r="AE216" s="5">
        <f t="shared" si="356"/>
        <v>3.764399528481123E-2</v>
      </c>
      <c r="AF216" s="5">
        <f t="shared" si="357"/>
        <v>1.3938734921852143E-2</v>
      </c>
      <c r="AG216" s="5">
        <f t="shared" si="358"/>
        <v>3.4408025282065429E-3</v>
      </c>
      <c r="AH216" s="5">
        <f t="shared" si="359"/>
        <v>6.7383474791909113E-4</v>
      </c>
      <c r="AI216" s="5">
        <f t="shared" si="360"/>
        <v>1.4706428399228692E-3</v>
      </c>
      <c r="AJ216" s="5">
        <f t="shared" si="361"/>
        <v>1.6048373650182353E-3</v>
      </c>
      <c r="AK216" s="5">
        <f t="shared" si="362"/>
        <v>1.1675179942823505E-3</v>
      </c>
      <c r="AL216" s="5">
        <f t="shared" si="363"/>
        <v>4.1184030563481946E-5</v>
      </c>
      <c r="AM216" s="5">
        <f t="shared" si="364"/>
        <v>2.2188189780730599E-2</v>
      </c>
      <c r="AN216" s="5">
        <f t="shared" si="365"/>
        <v>1.643158721115557E-2</v>
      </c>
      <c r="AO216" s="5">
        <f t="shared" si="366"/>
        <v>6.0842515983951769E-3</v>
      </c>
      <c r="AP216" s="5">
        <f t="shared" si="367"/>
        <v>1.5019087743165917E-3</v>
      </c>
      <c r="AQ216" s="5">
        <f t="shared" si="368"/>
        <v>2.7806172171169168E-4</v>
      </c>
      <c r="AR216" s="5">
        <f t="shared" si="369"/>
        <v>9.9802413227556249E-5</v>
      </c>
      <c r="AS216" s="5">
        <f t="shared" si="370"/>
        <v>2.1781854508600156E-4</v>
      </c>
      <c r="AT216" s="5">
        <f t="shared" si="371"/>
        <v>2.3769424530449418E-4</v>
      </c>
      <c r="AU216" s="5">
        <f t="shared" si="372"/>
        <v>1.729223873892086E-4</v>
      </c>
      <c r="AV216" s="5">
        <f t="shared" si="373"/>
        <v>9.4350681551244196E-5</v>
      </c>
      <c r="AW216" s="5">
        <f t="shared" si="374"/>
        <v>1.8490037896733383E-6</v>
      </c>
      <c r="AX216" s="5">
        <f t="shared" si="375"/>
        <v>8.070945814892698E-3</v>
      </c>
      <c r="AY216" s="5">
        <f t="shared" si="376"/>
        <v>5.9769837622848055E-3</v>
      </c>
      <c r="AZ216" s="5">
        <f t="shared" si="377"/>
        <v>2.2131442654897302E-3</v>
      </c>
      <c r="BA216" s="5">
        <f t="shared" si="378"/>
        <v>5.4631876039515186E-4</v>
      </c>
      <c r="BB216" s="5">
        <f t="shared" si="379"/>
        <v>1.0114484828680512E-4</v>
      </c>
      <c r="BC216" s="5">
        <f t="shared" si="380"/>
        <v>1.4980675864121924E-5</v>
      </c>
      <c r="BD216" s="5">
        <f t="shared" si="381"/>
        <v>1.2318205263238457E-5</v>
      </c>
      <c r="BE216" s="5">
        <f t="shared" si="382"/>
        <v>2.6884455613228527E-5</v>
      </c>
      <c r="BF216" s="5">
        <f t="shared" si="383"/>
        <v>2.9337632316318358E-5</v>
      </c>
      <c r="BG216" s="5">
        <f t="shared" si="384"/>
        <v>2.1343105778542164E-5</v>
      </c>
      <c r="BH216" s="5">
        <f t="shared" si="385"/>
        <v>1.164532023313611E-5</v>
      </c>
      <c r="BI216" s="5">
        <f t="shared" si="386"/>
        <v>5.0831771060660436E-6</v>
      </c>
      <c r="BJ216" s="8">
        <f t="shared" si="387"/>
        <v>0.69721112110364714</v>
      </c>
      <c r="BK216" s="8">
        <f t="shared" si="388"/>
        <v>0.18875112903691513</v>
      </c>
      <c r="BL216" s="8">
        <f t="shared" si="389"/>
        <v>0.10920008755406013</v>
      </c>
      <c r="BM216" s="8">
        <f t="shared" si="390"/>
        <v>0.55217838596375057</v>
      </c>
      <c r="BN216" s="8">
        <f t="shared" si="391"/>
        <v>0.44064843451523422</v>
      </c>
    </row>
    <row r="217" spans="1:66" x14ac:dyDescent="0.25">
      <c r="A217" t="s">
        <v>13</v>
      </c>
      <c r="B217" t="s">
        <v>53</v>
      </c>
      <c r="C217" t="s">
        <v>57</v>
      </c>
      <c r="D217" s="11">
        <v>44380</v>
      </c>
      <c r="E217">
        <f>VLOOKUP(A217,home!$A$2:$E$405,3,FALSE)</f>
        <v>1.6044444444444399</v>
      </c>
      <c r="F217">
        <f>VLOOKUP(B217,home!$B$2:$E$405,3,FALSE)</f>
        <v>0.62</v>
      </c>
      <c r="G217">
        <f>VLOOKUP(C217,away!$B$2:$E$405,4,FALSE)</f>
        <v>0.91</v>
      </c>
      <c r="H217">
        <f>VLOOKUP(A217,away!$A$2:$E$405,3,FALSE)</f>
        <v>1.4044444439999999</v>
      </c>
      <c r="I217">
        <f>VLOOKUP(C217,away!$B$2:$E$405,3,FALSE)</f>
        <v>0.86</v>
      </c>
      <c r="J217">
        <f>VLOOKUP(B217,home!$B$2:$E$405,4,FALSE)</f>
        <v>1.25</v>
      </c>
      <c r="K217" s="3">
        <f t="shared" si="336"/>
        <v>0.90522755555555301</v>
      </c>
      <c r="L217" s="3">
        <f t="shared" si="337"/>
        <v>1.5097777772999998</v>
      </c>
      <c r="M217" s="5">
        <f t="shared" si="338"/>
        <v>8.9366862339914352E-2</v>
      </c>
      <c r="N217" s="5">
        <f t="shared" si="339"/>
        <v>8.0897346343630272E-2</v>
      </c>
      <c r="O217" s="5">
        <f t="shared" si="340"/>
        <v>0.13492410278783096</v>
      </c>
      <c r="P217" s="5">
        <f t="shared" si="341"/>
        <v>0.1221370157521544</v>
      </c>
      <c r="Q217" s="5">
        <f t="shared" si="342"/>
        <v>3.6615253540787686E-2</v>
      </c>
      <c r="R217" s="5">
        <f t="shared" si="343"/>
        <v>0.10185270600560407</v>
      </c>
      <c r="S217" s="5">
        <f t="shared" si="344"/>
        <v>4.1730934225099658E-2</v>
      </c>
      <c r="T217" s="5">
        <f t="shared" si="345"/>
        <v>5.5280896106086386E-2</v>
      </c>
      <c r="U217" s="5">
        <f t="shared" si="346"/>
        <v>9.2199876084171364E-2</v>
      </c>
      <c r="V217" s="5">
        <f t="shared" si="347"/>
        <v>6.33703917804524E-3</v>
      </c>
      <c r="W217" s="5">
        <f t="shared" si="348"/>
        <v>1.1048378819591351E-2</v>
      </c>
      <c r="X217" s="5">
        <f t="shared" si="349"/>
        <v>1.6680596817011027E-2</v>
      </c>
      <c r="Y217" s="5">
        <f t="shared" si="350"/>
        <v>1.259199719321218E-2</v>
      </c>
      <c r="Z217" s="5">
        <f t="shared" si="351"/>
        <v>5.1258317361710416E-2</v>
      </c>
      <c r="AA217" s="5">
        <f t="shared" si="352"/>
        <v>4.6400441327231881E-2</v>
      </c>
      <c r="AB217" s="5">
        <f t="shared" si="353"/>
        <v>2.1001479039674486E-2</v>
      </c>
      <c r="AC217" s="5">
        <f t="shared" si="354"/>
        <v>5.4129897372292082E-4</v>
      </c>
      <c r="AD217" s="5">
        <f t="shared" si="355"/>
        <v>2.500324237927606E-3</v>
      </c>
      <c r="AE217" s="5">
        <f t="shared" si="356"/>
        <v>3.774933970467657E-3</v>
      </c>
      <c r="AF217" s="5">
        <f t="shared" si="357"/>
        <v>2.8496557096934611E-3</v>
      </c>
      <c r="AG217" s="5">
        <f t="shared" si="358"/>
        <v>1.434115621150416E-3</v>
      </c>
      <c r="AH217" s="5">
        <f t="shared" si="359"/>
        <v>1.9347167113625285E-2</v>
      </c>
      <c r="AI217" s="5">
        <f t="shared" si="360"/>
        <v>1.7513588793191801E-2</v>
      </c>
      <c r="AJ217" s="5">
        <f t="shared" si="361"/>
        <v>7.9268915861330693E-3</v>
      </c>
      <c r="AK217" s="5">
        <f t="shared" si="362"/>
        <v>2.3918802312230397E-3</v>
      </c>
      <c r="AL217" s="5">
        <f t="shared" si="363"/>
        <v>2.9591568753418451E-5</v>
      </c>
      <c r="AM217" s="5">
        <f t="shared" si="364"/>
        <v>4.5267247959910164E-4</v>
      </c>
      <c r="AN217" s="5">
        <f t="shared" si="365"/>
        <v>6.8343485009401126E-4</v>
      </c>
      <c r="AO217" s="5">
        <f t="shared" si="366"/>
        <v>5.1591737445214742E-4</v>
      </c>
      <c r="AP217" s="5">
        <f t="shared" si="367"/>
        <v>2.5964019562360494E-4</v>
      </c>
      <c r="AQ217" s="5">
        <f t="shared" si="368"/>
        <v>9.799974936158584E-5</v>
      </c>
      <c r="AR217" s="5">
        <f t="shared" si="369"/>
        <v>5.841984592372171E-3</v>
      </c>
      <c r="AS217" s="5">
        <f t="shared" si="370"/>
        <v>5.2883254321462641E-3</v>
      </c>
      <c r="AT217" s="5">
        <f t="shared" si="371"/>
        <v>2.3935689519620127E-3</v>
      </c>
      <c r="AU217" s="5">
        <f t="shared" si="372"/>
        <v>7.2224152381274674E-4</v>
      </c>
      <c r="AV217" s="5">
        <f t="shared" si="373"/>
        <v>1.6344823228043258E-4</v>
      </c>
      <c r="AW217" s="5">
        <f t="shared" si="374"/>
        <v>1.1234048195441737E-6</v>
      </c>
      <c r="AX217" s="5">
        <f t="shared" si="375"/>
        <v>6.8295267029127579E-5</v>
      </c>
      <c r="AY217" s="5">
        <f t="shared" si="376"/>
        <v>1.0311067645534621E-4</v>
      </c>
      <c r="AZ217" s="5">
        <f t="shared" si="377"/>
        <v>7.7837103957326017E-5</v>
      </c>
      <c r="BA217" s="5">
        <f t="shared" si="378"/>
        <v>3.9172243268053566E-5</v>
      </c>
      <c r="BB217" s="5">
        <f t="shared" si="379"/>
        <v>1.4785345593274196E-5</v>
      </c>
      <c r="BC217" s="5">
        <f t="shared" si="380"/>
        <v>4.464517241285176E-6</v>
      </c>
      <c r="BD217" s="5">
        <f t="shared" si="381"/>
        <v>1.4700164188154133E-3</v>
      </c>
      <c r="BE217" s="5">
        <f t="shared" si="382"/>
        <v>1.3306993694308046E-3</v>
      </c>
      <c r="BF217" s="5">
        <f t="shared" si="383"/>
        <v>6.0229286868458145E-4</v>
      </c>
      <c r="BG217" s="5">
        <f t="shared" si="384"/>
        <v>1.8173736708262847E-4</v>
      </c>
      <c r="BH217" s="5">
        <f t="shared" si="385"/>
        <v>4.1128418139327494E-5</v>
      </c>
      <c r="BI217" s="5">
        <f t="shared" si="386"/>
        <v>7.4461154832260207E-6</v>
      </c>
      <c r="BJ217" s="8">
        <f t="shared" si="387"/>
        <v>0.22599082816223284</v>
      </c>
      <c r="BK217" s="8">
        <f t="shared" si="388"/>
        <v>0.2602458527141453</v>
      </c>
      <c r="BL217" s="8">
        <f t="shared" si="389"/>
        <v>0.46160102225889543</v>
      </c>
      <c r="BM217" s="8">
        <f t="shared" si="390"/>
        <v>0.43320074645542661</v>
      </c>
      <c r="BN217" s="8">
        <f t="shared" si="391"/>
        <v>0.5657932867699218</v>
      </c>
    </row>
    <row r="218" spans="1:66" x14ac:dyDescent="0.25">
      <c r="A218" t="s">
        <v>13</v>
      </c>
      <c r="B218" t="s">
        <v>56</v>
      </c>
      <c r="C218" t="s">
        <v>14</v>
      </c>
      <c r="D218" s="11">
        <v>44380</v>
      </c>
      <c r="E218">
        <f>VLOOKUP(A218,home!$A$2:$E$405,3,FALSE)</f>
        <v>1.6044444444444399</v>
      </c>
      <c r="F218">
        <f>VLOOKUP(B218,home!$B$2:$E$405,3,FALSE)</f>
        <v>0.48</v>
      </c>
      <c r="G218">
        <f>VLOOKUP(C218,away!$B$2:$E$405,4,FALSE)</f>
        <v>0.68</v>
      </c>
      <c r="H218">
        <f>VLOOKUP(A218,away!$A$2:$E$405,3,FALSE)</f>
        <v>1.4044444439999999</v>
      </c>
      <c r="I218">
        <f>VLOOKUP(C218,away!$B$2:$E$405,3,FALSE)</f>
        <v>0.73</v>
      </c>
      <c r="J218">
        <f>VLOOKUP(B218,home!$B$2:$E$405,4,FALSE)</f>
        <v>1.1499999999999999</v>
      </c>
      <c r="K218" s="3">
        <f t="shared" si="336"/>
        <v>0.52369066666666519</v>
      </c>
      <c r="L218" s="3">
        <f t="shared" si="337"/>
        <v>1.1790311107379998</v>
      </c>
      <c r="M218" s="5">
        <f t="shared" si="338"/>
        <v>0.18218697621764074</v>
      </c>
      <c r="N218" s="5">
        <f t="shared" si="339"/>
        <v>9.5409619033400159E-2</v>
      </c>
      <c r="O218" s="5">
        <f t="shared" si="340"/>
        <v>0.21480411293188253</v>
      </c>
      <c r="P218" s="5">
        <f t="shared" si="341"/>
        <v>0.11249090910403922</v>
      </c>
      <c r="Q218" s="5">
        <f t="shared" si="342"/>
        <v>2.4982563499006939E-2</v>
      </c>
      <c r="R218" s="5">
        <f t="shared" si="343"/>
        <v>0.12663036593058413</v>
      </c>
      <c r="S218" s="5">
        <f t="shared" si="344"/>
        <v>1.7364310135890952E-2</v>
      </c>
      <c r="T218" s="5">
        <f t="shared" si="345"/>
        <v>2.9455219591316764E-2</v>
      </c>
      <c r="U218" s="5">
        <f t="shared" si="346"/>
        <v>6.6315140754431387E-2</v>
      </c>
      <c r="V218" s="5">
        <f t="shared" si="347"/>
        <v>1.1912834908544175E-3</v>
      </c>
      <c r="W218" s="5">
        <f t="shared" si="348"/>
        <v>4.3610451112790806E-3</v>
      </c>
      <c r="X218" s="5">
        <f t="shared" si="349"/>
        <v>5.1418078615298995E-3</v>
      </c>
      <c r="Y218" s="5">
        <f t="shared" si="350"/>
        <v>3.0311757170904891E-3</v>
      </c>
      <c r="Z218" s="5">
        <f t="shared" si="351"/>
        <v>4.976704699876533E-2</v>
      </c>
      <c r="AA218" s="5">
        <f t="shared" si="352"/>
        <v>2.6062538020814676E-2</v>
      </c>
      <c r="AB218" s="5">
        <f t="shared" si="353"/>
        <v>6.8243539555728726E-3</v>
      </c>
      <c r="AC218" s="5">
        <f t="shared" si="354"/>
        <v>4.5972194908282046E-5</v>
      </c>
      <c r="AD218" s="5">
        <f t="shared" si="355"/>
        <v>5.7095965542228568E-4</v>
      </c>
      <c r="AE218" s="5">
        <f t="shared" si="356"/>
        <v>6.7317919671912318E-4</v>
      </c>
      <c r="AF218" s="5">
        <f t="shared" si="357"/>
        <v>3.9684960801673126E-4</v>
      </c>
      <c r="AG218" s="5">
        <f t="shared" si="358"/>
        <v>1.5596601137863548E-4</v>
      </c>
      <c r="AH218" s="5">
        <f t="shared" si="359"/>
        <v>1.4669224175276135E-2</v>
      </c>
      <c r="AI218" s="5">
        <f t="shared" si="360"/>
        <v>7.6821357878331222E-3</v>
      </c>
      <c r="AJ218" s="5">
        <f t="shared" si="361"/>
        <v>2.0115314060770873E-3</v>
      </c>
      <c r="AK218" s="5">
        <f t="shared" si="362"/>
        <v>3.5114007435648148E-4</v>
      </c>
      <c r="AL218" s="5">
        <f t="shared" si="363"/>
        <v>1.1354168351886795E-6</v>
      </c>
      <c r="AM218" s="5">
        <f t="shared" si="364"/>
        <v>5.9801248517573245E-5</v>
      </c>
      <c r="AN218" s="5">
        <f t="shared" si="365"/>
        <v>7.0507532463193553E-5</v>
      </c>
      <c r="AO218" s="5">
        <f t="shared" si="366"/>
        <v>4.1565287157737353E-5</v>
      </c>
      <c r="AP218" s="5">
        <f t="shared" si="367"/>
        <v>1.6335588895243661E-5</v>
      </c>
      <c r="AQ218" s="5">
        <f t="shared" si="368"/>
        <v>4.8150418799296191E-6</v>
      </c>
      <c r="AR218" s="5">
        <f t="shared" si="369"/>
        <v>3.4590943346081036E-3</v>
      </c>
      <c r="AS218" s="5">
        <f t="shared" si="370"/>
        <v>1.8114954181538026E-3</v>
      </c>
      <c r="AT218" s="5">
        <f t="shared" si="371"/>
        <v>4.7433162159828709E-4</v>
      </c>
      <c r="AU218" s="5">
        <f t="shared" si="372"/>
        <v>8.2801014378629129E-5</v>
      </c>
      <c r="AV218" s="5">
        <f t="shared" si="373"/>
        <v>1.0840529605155105E-5</v>
      </c>
      <c r="AW218" s="5">
        <f t="shared" si="374"/>
        <v>1.9473899631098749E-8</v>
      </c>
      <c r="AX218" s="5">
        <f t="shared" si="375"/>
        <v>5.2195592839444762E-6</v>
      </c>
      <c r="AY218" s="5">
        <f t="shared" si="376"/>
        <v>6.1540227801118955E-6</v>
      </c>
      <c r="AZ218" s="5">
        <f t="shared" si="377"/>
        <v>3.6278921569711419E-6</v>
      </c>
      <c r="BA218" s="5">
        <f t="shared" si="378"/>
        <v>1.4257992398237877E-6</v>
      </c>
      <c r="BB218" s="5">
        <f t="shared" si="379"/>
        <v>4.2026541535470916E-7</v>
      </c>
      <c r="BC218" s="5">
        <f t="shared" si="380"/>
        <v>9.9101199894085775E-8</v>
      </c>
      <c r="BD218" s="5">
        <f t="shared" si="381"/>
        <v>6.7972997258008571E-4</v>
      </c>
      <c r="BE218" s="5">
        <f t="shared" si="382"/>
        <v>3.559682424937792E-4</v>
      </c>
      <c r="BF218" s="5">
        <f t="shared" si="383"/>
        <v>9.3208623111864169E-5</v>
      </c>
      <c r="BG218" s="5">
        <f t="shared" si="384"/>
        <v>1.62708286588447E-5</v>
      </c>
      <c r="BH218" s="5">
        <f t="shared" si="385"/>
        <v>2.1302202768923655E-6</v>
      </c>
      <c r="BI218" s="5">
        <f t="shared" si="386"/>
        <v>2.2311529539052219E-7</v>
      </c>
      <c r="BJ218" s="8">
        <f t="shared" si="387"/>
        <v>0.16438835662414988</v>
      </c>
      <c r="BK218" s="8">
        <f t="shared" si="388"/>
        <v>0.31328674058294881</v>
      </c>
      <c r="BL218" s="8">
        <f t="shared" si="389"/>
        <v>0.47233663695758921</v>
      </c>
      <c r="BM218" s="8">
        <f t="shared" si="390"/>
        <v>0.2432680998980192</v>
      </c>
      <c r="BN218" s="8">
        <f t="shared" si="391"/>
        <v>0.75650454671655387</v>
      </c>
    </row>
    <row r="219" spans="1:66" x14ac:dyDescent="0.25">
      <c r="A219" t="s">
        <v>16</v>
      </c>
      <c r="B219" t="s">
        <v>20</v>
      </c>
      <c r="C219" t="s">
        <v>257</v>
      </c>
      <c r="D219" s="11">
        <v>44380</v>
      </c>
      <c r="E219">
        <f>VLOOKUP(A219,home!$A$2:$E$405,3,FALSE)</f>
        <v>1.56756756756757</v>
      </c>
      <c r="F219">
        <f>VLOOKUP(B219,home!$B$2:$E$405,3,FALSE)</f>
        <v>0.74</v>
      </c>
      <c r="G219">
        <f>VLOOKUP(C219,away!$B$2:$E$405,4,FALSE)</f>
        <v>1.44</v>
      </c>
      <c r="H219">
        <f>VLOOKUP(A219,away!$A$2:$E$405,3,FALSE)</f>
        <v>1.261261261</v>
      </c>
      <c r="I219">
        <f>VLOOKUP(C219,away!$B$2:$E$405,3,FALSE)</f>
        <v>0.43</v>
      </c>
      <c r="J219">
        <f>VLOOKUP(B219,home!$B$2:$E$405,4,FALSE)</f>
        <v>1.1000000000000001</v>
      </c>
      <c r="K219" s="3">
        <f t="shared" si="336"/>
        <v>1.6704000000000023</v>
      </c>
      <c r="L219" s="3">
        <f t="shared" si="337"/>
        <v>0.596576576453</v>
      </c>
      <c r="M219" s="5">
        <f t="shared" si="338"/>
        <v>0.10362500923026005</v>
      </c>
      <c r="N219" s="5">
        <f t="shared" si="339"/>
        <v>0.17309521541822662</v>
      </c>
      <c r="O219" s="5">
        <f t="shared" si="340"/>
        <v>6.1820253241499069E-2</v>
      </c>
      <c r="P219" s="5">
        <f t="shared" si="341"/>
        <v>0.10326455101460018</v>
      </c>
      <c r="Q219" s="5">
        <f t="shared" si="342"/>
        <v>0.14456912391730309</v>
      </c>
      <c r="R219" s="5">
        <f t="shared" si="343"/>
        <v>1.8440257517135496E-2</v>
      </c>
      <c r="S219" s="5">
        <f t="shared" si="344"/>
        <v>2.5726336662011712E-2</v>
      </c>
      <c r="T219" s="5">
        <f t="shared" si="345"/>
        <v>8.62465530073942E-2</v>
      </c>
      <c r="U219" s="5">
        <f t="shared" si="346"/>
        <v>3.0802606156623173E-2</v>
      </c>
      <c r="V219" s="5">
        <f t="shared" si="347"/>
        <v>2.8485386602528509E-3</v>
      </c>
      <c r="W219" s="5">
        <f t="shared" si="348"/>
        <v>8.0496088197154494E-2</v>
      </c>
      <c r="X219" s="5">
        <f t="shared" si="349"/>
        <v>4.8022080714517169E-2</v>
      </c>
      <c r="Y219" s="5">
        <f t="shared" si="350"/>
        <v>1.4324424253408144E-2</v>
      </c>
      <c r="Z219" s="5">
        <f t="shared" si="351"/>
        <v>3.6670085661614643E-3</v>
      </c>
      <c r="AA219" s="5">
        <f t="shared" si="352"/>
        <v>6.1253711089161176E-3</v>
      </c>
      <c r="AB219" s="5">
        <f t="shared" si="353"/>
        <v>5.11590995016675E-3</v>
      </c>
      <c r="AC219" s="5">
        <f t="shared" si="354"/>
        <v>1.7741437852680802E-4</v>
      </c>
      <c r="AD219" s="5">
        <f t="shared" si="355"/>
        <v>3.3615166431131764E-2</v>
      </c>
      <c r="AE219" s="5">
        <f t="shared" si="356"/>
        <v>2.0054020906382395E-2</v>
      </c>
      <c r="AF219" s="5">
        <f t="shared" si="357"/>
        <v>5.9818795682232495E-3</v>
      </c>
      <c r="AG219" s="5">
        <f t="shared" si="358"/>
        <v>1.189549744521592E-3</v>
      </c>
      <c r="AH219" s="5">
        <f t="shared" si="359"/>
        <v>5.4691285405610761E-4</v>
      </c>
      <c r="AI219" s="5">
        <f t="shared" si="360"/>
        <v>9.1356323141532326E-4</v>
      </c>
      <c r="AJ219" s="5">
        <f t="shared" si="361"/>
        <v>7.6300801087807917E-4</v>
      </c>
      <c r="AK219" s="5">
        <f t="shared" si="362"/>
        <v>4.2484286045691517E-4</v>
      </c>
      <c r="AL219" s="5">
        <f t="shared" si="363"/>
        <v>7.0718897988788802E-6</v>
      </c>
      <c r="AM219" s="5">
        <f t="shared" si="364"/>
        <v>1.1230154801312509E-2</v>
      </c>
      <c r="AN219" s="5">
        <f t="shared" si="365"/>
        <v>6.6996473044042366E-3</v>
      </c>
      <c r="AO219" s="5">
        <f t="shared" si="366"/>
        <v>1.9984263261520249E-3</v>
      </c>
      <c r="AP219" s="5">
        <f t="shared" si="367"/>
        <v>3.9740477864977385E-4</v>
      </c>
      <c r="AQ219" s="5">
        <f t="shared" si="368"/>
        <v>5.9270595578236075E-5</v>
      </c>
      <c r="AR219" s="5">
        <f t="shared" si="369"/>
        <v>6.5255079618186391E-5</v>
      </c>
      <c r="AS219" s="5">
        <f t="shared" si="370"/>
        <v>1.0900208499421868E-4</v>
      </c>
      <c r="AT219" s="5">
        <f t="shared" si="371"/>
        <v>9.1038541387171575E-5</v>
      </c>
      <c r="AU219" s="5">
        <f t="shared" si="372"/>
        <v>5.069025984437722E-5</v>
      </c>
      <c r="AV219" s="5">
        <f t="shared" si="373"/>
        <v>2.1168252511011955E-5</v>
      </c>
      <c r="AW219" s="5">
        <f t="shared" si="374"/>
        <v>1.9575806456443805E-7</v>
      </c>
      <c r="AX219" s="5">
        <f t="shared" si="375"/>
        <v>3.1264750966854063E-3</v>
      </c>
      <c r="AY219" s="5">
        <f t="shared" si="376"/>
        <v>1.8651818095461418E-3</v>
      </c>
      <c r="AZ219" s="5">
        <f t="shared" si="377"/>
        <v>5.5636188920072435E-4</v>
      </c>
      <c r="BA219" s="5">
        <f t="shared" si="378"/>
        <v>1.1063749037609717E-4</v>
      </c>
      <c r="BB219" s="5">
        <f t="shared" si="379"/>
        <v>1.6500933808980941E-5</v>
      </c>
      <c r="BC219" s="5">
        <f t="shared" si="380"/>
        <v>1.9688141200078826E-6</v>
      </c>
      <c r="BD219" s="5">
        <f t="shared" si="381"/>
        <v>6.4882753324642614E-6</v>
      </c>
      <c r="BE219" s="5">
        <f t="shared" si="382"/>
        <v>1.0838015115348316E-5</v>
      </c>
      <c r="BF219" s="5">
        <f t="shared" si="383"/>
        <v>9.051910224338927E-6</v>
      </c>
      <c r="BG219" s="5">
        <f t="shared" si="384"/>
        <v>5.0401036129119227E-6</v>
      </c>
      <c r="BH219" s="5">
        <f t="shared" si="385"/>
        <v>2.104747268752022E-6</v>
      </c>
      <c r="BI219" s="5">
        <f t="shared" si="386"/>
        <v>7.0315396754467616E-7</v>
      </c>
      <c r="BJ219" s="8">
        <f t="shared" si="387"/>
        <v>0.63365613199809667</v>
      </c>
      <c r="BK219" s="8">
        <f t="shared" si="388"/>
        <v>0.23751410364499662</v>
      </c>
      <c r="BL219" s="8">
        <f t="shared" si="389"/>
        <v>0.12532410535502339</v>
      </c>
      <c r="BM219" s="8">
        <f t="shared" si="390"/>
        <v>0.39348195317377244</v>
      </c>
      <c r="BN219" s="8">
        <f t="shared" si="391"/>
        <v>0.60481441033902461</v>
      </c>
    </row>
    <row r="220" spans="1:66" x14ac:dyDescent="0.25">
      <c r="A220" t="s">
        <v>16</v>
      </c>
      <c r="B220" t="s">
        <v>66</v>
      </c>
      <c r="C220" t="s">
        <v>64</v>
      </c>
      <c r="D220" s="11">
        <v>44380</v>
      </c>
      <c r="E220">
        <f>VLOOKUP(A220,home!$A$2:$E$405,3,FALSE)</f>
        <v>1.56756756756757</v>
      </c>
      <c r="F220">
        <f>VLOOKUP(B220,home!$B$2:$E$405,3,FALSE)</f>
        <v>1.17</v>
      </c>
      <c r="G220">
        <f>VLOOKUP(C220,away!$B$2:$E$405,4,FALSE)</f>
        <v>1.01</v>
      </c>
      <c r="H220">
        <f>VLOOKUP(A220,away!$A$2:$E$405,3,FALSE)</f>
        <v>1.261261261</v>
      </c>
      <c r="I220">
        <f>VLOOKUP(C220,away!$B$2:$E$405,3,FALSE)</f>
        <v>0.85</v>
      </c>
      <c r="J220">
        <f>VLOOKUP(B220,home!$B$2:$E$405,4,FALSE)</f>
        <v>0.86</v>
      </c>
      <c r="K220" s="3">
        <f t="shared" si="336"/>
        <v>1.8523945945945974</v>
      </c>
      <c r="L220" s="3">
        <f t="shared" si="337"/>
        <v>0.9219819817910001</v>
      </c>
      <c r="M220" s="5">
        <f t="shared" si="338"/>
        <v>6.2388358944586032E-2</v>
      </c>
      <c r="N220" s="5">
        <f t="shared" si="339"/>
        <v>0.11556785887457866</v>
      </c>
      <c r="O220" s="5">
        <f t="shared" si="340"/>
        <v>5.7520942820417691E-2</v>
      </c>
      <c r="P220" s="5">
        <f t="shared" si="341"/>
        <v>0.10655148355652663</v>
      </c>
      <c r="Q220" s="5">
        <f t="shared" si="342"/>
        <v>0.10703863854407041</v>
      </c>
      <c r="R220" s="5">
        <f t="shared" si="343"/>
        <v>2.6516636428027752E-2</v>
      </c>
      <c r="S220" s="5">
        <f t="shared" si="344"/>
        <v>4.5494138811139485E-2</v>
      </c>
      <c r="T220" s="5">
        <f t="shared" si="345"/>
        <v>9.8687696093072555E-2</v>
      </c>
      <c r="U220" s="5">
        <f t="shared" si="346"/>
        <v>4.911927398610879E-2</v>
      </c>
      <c r="V220" s="5">
        <f t="shared" si="347"/>
        <v>8.6331418685888003E-3</v>
      </c>
      <c r="W220" s="5">
        <f t="shared" si="348"/>
        <v>6.6092598483933646E-2</v>
      </c>
      <c r="X220" s="5">
        <f t="shared" si="349"/>
        <v>6.0936184931933979E-2</v>
      </c>
      <c r="Y220" s="5">
        <f t="shared" si="350"/>
        <v>2.8091032273163685E-2</v>
      </c>
      <c r="Z220" s="5">
        <f t="shared" si="351"/>
        <v>8.1492870014481522E-3</v>
      </c>
      <c r="AA220" s="5">
        <f t="shared" si="352"/>
        <v>1.5095695191282569E-2</v>
      </c>
      <c r="AB220" s="5">
        <f t="shared" si="353"/>
        <v>1.3981592086989746E-2</v>
      </c>
      <c r="AC220" s="5">
        <f t="shared" si="354"/>
        <v>9.215201455582678E-4</v>
      </c>
      <c r="AD220" s="5">
        <f t="shared" si="355"/>
        <v>3.0607393043587467E-2</v>
      </c>
      <c r="AE220" s="5">
        <f t="shared" si="356"/>
        <v>2.821946489578284E-2</v>
      </c>
      <c r="AF220" s="5">
        <f t="shared" si="357"/>
        <v>1.3008919084847709E-2</v>
      </c>
      <c r="AG220" s="5">
        <f t="shared" si="358"/>
        <v>3.9979963329355526E-3</v>
      </c>
      <c r="AH220" s="5">
        <f t="shared" si="359"/>
        <v>1.8783739449447006E-3</v>
      </c>
      <c r="AI220" s="5">
        <f t="shared" si="360"/>
        <v>3.4794897422428927E-3</v>
      </c>
      <c r="AJ220" s="5">
        <f t="shared" si="361"/>
        <v>3.2226939952390427E-3</v>
      </c>
      <c r="AK220" s="5">
        <f t="shared" si="362"/>
        <v>1.9899003122710898E-3</v>
      </c>
      <c r="AL220" s="5">
        <f t="shared" si="363"/>
        <v>6.2953628079028353E-5</v>
      </c>
      <c r="AM220" s="5">
        <f t="shared" si="364"/>
        <v>1.1339393885714732E-2</v>
      </c>
      <c r="AN220" s="5">
        <f t="shared" si="365"/>
        <v>1.0454716847060017E-2</v>
      </c>
      <c r="AO220" s="5">
        <f t="shared" si="366"/>
        <v>4.8195302788580753E-3</v>
      </c>
      <c r="AP220" s="5">
        <f t="shared" si="367"/>
        <v>1.4811733592677667E-3</v>
      </c>
      <c r="AQ220" s="5">
        <f t="shared" si="368"/>
        <v>3.4140378728843209E-4</v>
      </c>
      <c r="AR220" s="5">
        <f t="shared" si="369"/>
        <v>3.4636538646093889E-4</v>
      </c>
      <c r="AS220" s="5">
        <f t="shared" si="370"/>
        <v>6.4160536963491182E-4</v>
      </c>
      <c r="AT220" s="5">
        <f t="shared" si="371"/>
        <v>5.9425315928728984E-4</v>
      </c>
      <c r="AU220" s="5">
        <f t="shared" si="372"/>
        <v>3.6693044669484595E-4</v>
      </c>
      <c r="AV220" s="5">
        <f t="shared" si="373"/>
        <v>1.6992499401242856E-4</v>
      </c>
      <c r="AW220" s="5">
        <f t="shared" si="374"/>
        <v>2.9865803406281357E-6</v>
      </c>
      <c r="AX220" s="5">
        <f t="shared" si="375"/>
        <v>3.5008386566461646E-3</v>
      </c>
      <c r="AY220" s="5">
        <f t="shared" si="376"/>
        <v>3.2277101625851731E-3</v>
      </c>
      <c r="AZ220" s="5">
        <f t="shared" si="377"/>
        <v>1.4879453061736145E-3</v>
      </c>
      <c r="BA220" s="5">
        <f t="shared" si="378"/>
        <v>4.572862540608552E-4</v>
      </c>
      <c r="BB220" s="5">
        <f t="shared" si="379"/>
        <v>1.054024216912025E-4</v>
      </c>
      <c r="BC220" s="5">
        <f t="shared" si="380"/>
        <v>1.943582672728512E-5</v>
      </c>
      <c r="BD220" s="5">
        <f t="shared" si="381"/>
        <v>5.3223774238843653E-5</v>
      </c>
      <c r="BE220" s="5">
        <f t="shared" si="382"/>
        <v>9.8591431703957147E-5</v>
      </c>
      <c r="BF220" s="5">
        <f t="shared" si="383"/>
        <v>9.1315117580876339E-5</v>
      </c>
      <c r="BG220" s="5">
        <f t="shared" si="384"/>
        <v>5.6383876737195131E-5</v>
      </c>
      <c r="BH220" s="5">
        <f t="shared" si="385"/>
        <v>2.6111297122567104E-5</v>
      </c>
      <c r="BI220" s="5">
        <f t="shared" si="386"/>
        <v>9.6736851295393465E-6</v>
      </c>
      <c r="BJ220" s="8">
        <f t="shared" si="387"/>
        <v>0.58948261934397972</v>
      </c>
      <c r="BK220" s="8">
        <f t="shared" si="388"/>
        <v>0.2272793071170634</v>
      </c>
      <c r="BL220" s="8">
        <f t="shared" si="389"/>
        <v>0.17525897704612761</v>
      </c>
      <c r="BM220" s="8">
        <f t="shared" si="390"/>
        <v>0.52136154775816734</v>
      </c>
      <c r="BN220" s="8">
        <f t="shared" si="391"/>
        <v>0.47558391916820719</v>
      </c>
    </row>
    <row r="221" spans="1:66" x14ac:dyDescent="0.25">
      <c r="A221" t="s">
        <v>69</v>
      </c>
      <c r="B221" t="s">
        <v>71</v>
      </c>
      <c r="C221" t="s">
        <v>325</v>
      </c>
      <c r="D221" s="11">
        <v>44380</v>
      </c>
      <c r="E221">
        <f>VLOOKUP(A221,home!$A$2:$E$405,3,FALSE)</f>
        <v>1.3216783216783199</v>
      </c>
      <c r="F221">
        <f>VLOOKUP(B221,home!$B$2:$E$405,3,FALSE)</f>
        <v>0.45</v>
      </c>
      <c r="G221">
        <f>VLOOKUP(C221,away!$B$2:$E$405,4,FALSE)</f>
        <v>1.19</v>
      </c>
      <c r="H221">
        <f>VLOOKUP(A221,away!$A$2:$E$405,3,FALSE)</f>
        <v>1.2832167830000001</v>
      </c>
      <c r="I221">
        <f>VLOOKUP(C221,away!$B$2:$E$405,3,FALSE)</f>
        <v>0.59</v>
      </c>
      <c r="J221">
        <f>VLOOKUP(B221,home!$B$2:$E$405,4,FALSE)</f>
        <v>1.71</v>
      </c>
      <c r="K221" s="3">
        <f t="shared" si="336"/>
        <v>0.70775874125874028</v>
      </c>
      <c r="L221" s="3">
        <f t="shared" si="337"/>
        <v>1.2946374123687001</v>
      </c>
      <c r="M221" s="5">
        <f t="shared" si="338"/>
        <v>0.13501138731393172</v>
      </c>
      <c r="N221" s="5">
        <f t="shared" si="339"/>
        <v>9.5555489540904578E-2</v>
      </c>
      <c r="O221" s="5">
        <f t="shared" si="340"/>
        <v>0.17479079311241691</v>
      </c>
      <c r="P221" s="5">
        <f t="shared" si="341"/>
        <v>0.12370971171686108</v>
      </c>
      <c r="Q221" s="5">
        <f t="shared" si="342"/>
        <v>3.3815116498916671E-2</v>
      </c>
      <c r="R221" s="5">
        <f t="shared" si="343"/>
        <v>0.11314535005046612</v>
      </c>
      <c r="S221" s="5">
        <f t="shared" si="344"/>
        <v>2.8338522174954459E-2</v>
      </c>
      <c r="T221" s="5">
        <f t="shared" si="345"/>
        <v>4.3778314923103613E-2</v>
      </c>
      <c r="U221" s="5">
        <f t="shared" si="346"/>
        <v>8.007961053099745E-2</v>
      </c>
      <c r="V221" s="5">
        <f t="shared" si="347"/>
        <v>2.8851479193247914E-3</v>
      </c>
      <c r="W221" s="5">
        <f t="shared" si="348"/>
        <v>7.9776480962636433E-3</v>
      </c>
      <c r="X221" s="5">
        <f t="shared" si="349"/>
        <v>1.0328161688134848E-2</v>
      </c>
      <c r="Y221" s="5">
        <f t="shared" si="350"/>
        <v>6.6856122612262234E-3</v>
      </c>
      <c r="Z221" s="5">
        <f t="shared" si="351"/>
        <v>4.8827401070295422E-2</v>
      </c>
      <c r="AA221" s="5">
        <f t="shared" si="352"/>
        <v>3.4558019920447956E-2</v>
      </c>
      <c r="AB221" s="5">
        <f t="shared" si="353"/>
        <v>1.2229370339645359E-2</v>
      </c>
      <c r="AC221" s="5">
        <f t="shared" si="354"/>
        <v>1.6522718215716622E-4</v>
      </c>
      <c r="AD221" s="5">
        <f t="shared" si="355"/>
        <v>1.4115625437041853E-3</v>
      </c>
      <c r="AE221" s="5">
        <f t="shared" si="356"/>
        <v>1.8274616789777664E-3</v>
      </c>
      <c r="AF221" s="5">
        <f t="shared" si="357"/>
        <v>1.1829501296373678E-3</v>
      </c>
      <c r="AG221" s="5">
        <f t="shared" si="358"/>
        <v>5.1049716493164685E-4</v>
      </c>
      <c r="AH221" s="5">
        <f t="shared" si="359"/>
        <v>1.5803445043583993E-2</v>
      </c>
      <c r="AI221" s="5">
        <f t="shared" si="360"/>
        <v>1.1185026371598687E-2</v>
      </c>
      <c r="AJ221" s="5">
        <f t="shared" si="361"/>
        <v>3.95815009285425E-3</v>
      </c>
      <c r="AK221" s="5">
        <f t="shared" si="362"/>
        <v>9.3380510914389684E-4</v>
      </c>
      <c r="AL221" s="5">
        <f t="shared" si="363"/>
        <v>6.0558468375483802E-6</v>
      </c>
      <c r="AM221" s="5">
        <f t="shared" si="364"/>
        <v>1.9980914582801198E-4</v>
      </c>
      <c r="AN221" s="5">
        <f t="shared" si="365"/>
        <v>2.5868039552237766E-4</v>
      </c>
      <c r="AO221" s="5">
        <f t="shared" si="366"/>
        <v>1.6744865894480147E-4</v>
      </c>
      <c r="AP221" s="5">
        <f t="shared" si="367"/>
        <v>7.2261766173635608E-5</v>
      </c>
      <c r="AQ221" s="5">
        <f t="shared" si="368"/>
        <v>2.338819649305692E-5</v>
      </c>
      <c r="AR221" s="5">
        <f t="shared" si="369"/>
        <v>4.0919462395473064E-3</v>
      </c>
      <c r="AS221" s="5">
        <f t="shared" si="370"/>
        <v>2.8961107198004375E-3</v>
      </c>
      <c r="AT221" s="5">
        <f t="shared" si="371"/>
        <v>1.0248738387959508E-3</v>
      </c>
      <c r="AU221" s="5">
        <f t="shared" si="372"/>
        <v>2.4178780603174513E-4</v>
      </c>
      <c r="AV221" s="5">
        <f t="shared" si="373"/>
        <v>4.2781858312185088E-5</v>
      </c>
      <c r="AW221" s="5">
        <f t="shared" si="374"/>
        <v>1.5413660066000249E-7</v>
      </c>
      <c r="AX221" s="5">
        <f t="shared" si="375"/>
        <v>2.3569444923869632E-5</v>
      </c>
      <c r="AY221" s="5">
        <f t="shared" si="376"/>
        <v>3.0513885187205172E-5</v>
      </c>
      <c r="AZ221" s="5">
        <f t="shared" si="377"/>
        <v>1.9752208680039459E-5</v>
      </c>
      <c r="BA221" s="5">
        <f t="shared" si="378"/>
        <v>8.5239827780309557E-6</v>
      </c>
      <c r="BB221" s="5">
        <f t="shared" si="379"/>
        <v>2.7588667517063405E-6</v>
      </c>
      <c r="BC221" s="5">
        <f t="shared" si="380"/>
        <v>7.1434642249982719E-7</v>
      </c>
      <c r="BD221" s="5">
        <f t="shared" si="381"/>
        <v>8.8293111518656005E-4</v>
      </c>
      <c r="BE221" s="5">
        <f t="shared" si="382"/>
        <v>6.2490221470261559E-4</v>
      </c>
      <c r="BF221" s="5">
        <f t="shared" si="383"/>
        <v>2.2114000244386113E-4</v>
      </c>
      <c r="BG221" s="5">
        <f t="shared" si="384"/>
        <v>5.2171256590540643E-5</v>
      </c>
      <c r="BH221" s="5">
        <f t="shared" si="385"/>
        <v>9.2311657236019491E-6</v>
      </c>
      <c r="BI221" s="5">
        <f t="shared" si="386"/>
        <v>1.3066876465774692E-6</v>
      </c>
      <c r="BJ221" s="8">
        <f t="shared" si="387"/>
        <v>0.20388023542350581</v>
      </c>
      <c r="BK221" s="8">
        <f t="shared" si="388"/>
        <v>0.29014656603925404</v>
      </c>
      <c r="BL221" s="8">
        <f t="shared" si="389"/>
        <v>0.45677275347593599</v>
      </c>
      <c r="BM221" s="8">
        <f t="shared" si="390"/>
        <v>0.32356874802690766</v>
      </c>
      <c r="BN221" s="8">
        <f t="shared" si="391"/>
        <v>0.67602784823349704</v>
      </c>
    </row>
    <row r="222" spans="1:66" x14ac:dyDescent="0.25">
      <c r="A222" t="s">
        <v>69</v>
      </c>
      <c r="B222" t="s">
        <v>260</v>
      </c>
      <c r="C222" t="s">
        <v>76</v>
      </c>
      <c r="D222" s="11">
        <v>44380</v>
      </c>
      <c r="E222">
        <f>VLOOKUP(A222,home!$A$2:$E$405,3,FALSE)</f>
        <v>1.3216783216783199</v>
      </c>
      <c r="F222">
        <f>VLOOKUP(B222,home!$B$2:$E$405,3,FALSE)</f>
        <v>1.1100000000000001</v>
      </c>
      <c r="G222">
        <f>VLOOKUP(C222,away!$B$2:$E$405,4,FALSE)</f>
        <v>0.81</v>
      </c>
      <c r="H222">
        <f>VLOOKUP(A222,away!$A$2:$E$405,3,FALSE)</f>
        <v>1.2832167830000001</v>
      </c>
      <c r="I222">
        <f>VLOOKUP(C222,away!$B$2:$E$405,3,FALSE)</f>
        <v>0.76</v>
      </c>
      <c r="J222">
        <f>VLOOKUP(B222,home!$B$2:$E$405,4,FALSE)</f>
        <v>0.94</v>
      </c>
      <c r="K222" s="3">
        <f t="shared" si="336"/>
        <v>1.1883209790209774</v>
      </c>
      <c r="L222" s="3">
        <f t="shared" si="337"/>
        <v>0.9167300697752</v>
      </c>
      <c r="M222" s="5">
        <f t="shared" si="338"/>
        <v>0.12183945435285046</v>
      </c>
      <c r="N222" s="5">
        <f t="shared" si="339"/>
        <v>0.14478437967996097</v>
      </c>
      <c r="O222" s="5">
        <f t="shared" si="340"/>
        <v>0.11169389149026088</v>
      </c>
      <c r="P222" s="5">
        <f t="shared" si="341"/>
        <v>0.13272819448636963</v>
      </c>
      <c r="Q222" s="5">
        <f t="shared" si="342"/>
        <v>8.6025157904118091E-2</v>
      </c>
      <c r="R222" s="5">
        <f t="shared" si="343"/>
        <v>5.1196574469665232E-2</v>
      </c>
      <c r="S222" s="5">
        <f t="shared" si="344"/>
        <v>3.6147514171790567E-2</v>
      </c>
      <c r="T222" s="5">
        <f t="shared" si="345"/>
        <v>7.8861849007864762E-2</v>
      </c>
      <c r="U222" s="5">
        <f t="shared" si="346"/>
        <v>6.0837963496312972E-2</v>
      </c>
      <c r="V222" s="5">
        <f t="shared" si="347"/>
        <v>4.3753335683289832E-3</v>
      </c>
      <c r="W222" s="5">
        <f t="shared" si="348"/>
        <v>3.4075166620351906E-2</v>
      </c>
      <c r="X222" s="5">
        <f t="shared" si="349"/>
        <v>3.1237729873476769E-2</v>
      </c>
      <c r="Y222" s="5">
        <f t="shared" si="350"/>
        <v>1.4318283143265602E-2</v>
      </c>
      <c r="Z222" s="5">
        <f t="shared" si="351"/>
        <v>1.5644479761942481E-2</v>
      </c>
      <c r="AA222" s="5">
        <f t="shared" si="352"/>
        <v>1.859066350698536E-2</v>
      </c>
      <c r="AB222" s="5">
        <f t="shared" si="353"/>
        <v>1.1045837729635202E-2</v>
      </c>
      <c r="AC222" s="5">
        <f t="shared" si="354"/>
        <v>2.9789720409352201E-4</v>
      </c>
      <c r="AD222" s="5">
        <f t="shared" si="355"/>
        <v>1.0123058839649887E-2</v>
      </c>
      <c r="AE222" s="5">
        <f t="shared" si="356"/>
        <v>9.2801124364106941E-3</v>
      </c>
      <c r="AF222" s="5">
        <f t="shared" si="357"/>
        <v>4.2536790606762381E-3</v>
      </c>
      <c r="AG222" s="5">
        <f t="shared" si="358"/>
        <v>1.2998251673650119E-3</v>
      </c>
      <c r="AH222" s="5">
        <f t="shared" si="359"/>
        <v>3.5854412559405578E-3</v>
      </c>
      <c r="AI222" s="5">
        <f t="shared" si="360"/>
        <v>4.2606550634814869E-3</v>
      </c>
      <c r="AJ222" s="5">
        <f t="shared" si="361"/>
        <v>2.5315128981535035E-3</v>
      </c>
      <c r="AK222" s="5">
        <f t="shared" si="362"/>
        <v>1.0027499618460005E-3</v>
      </c>
      <c r="AL222" s="5">
        <f t="shared" si="363"/>
        <v>1.2980806012923752E-5</v>
      </c>
      <c r="AM222" s="5">
        <f t="shared" si="364"/>
        <v>2.4058886382039425E-3</v>
      </c>
      <c r="AN222" s="5">
        <f t="shared" si="365"/>
        <v>2.2055504591720607E-3</v>
      </c>
      <c r="AO222" s="5">
        <f t="shared" si="366"/>
        <v>1.0109472131647637E-3</v>
      </c>
      <c r="AP222" s="5">
        <f t="shared" si="367"/>
        <v>3.0892190308785936E-4</v>
      </c>
      <c r="AQ222" s="5">
        <f t="shared" si="368"/>
        <v>7.0799499443205201E-5</v>
      </c>
      <c r="AR222" s="5">
        <f t="shared" si="369"/>
        <v>6.5737636254665393E-4</v>
      </c>
      <c r="AS222" s="5">
        <f t="shared" si="370"/>
        <v>7.8117412272668877E-4</v>
      </c>
      <c r="AT222" s="5">
        <f t="shared" si="371"/>
        <v>4.6414279915221615E-4</v>
      </c>
      <c r="AU222" s="5">
        <f t="shared" si="372"/>
        <v>1.8385020849803269E-4</v>
      </c>
      <c r="AV222" s="5">
        <f t="shared" si="373"/>
        <v>5.4618264938898305E-5</v>
      </c>
      <c r="AW222" s="5">
        <f t="shared" si="374"/>
        <v>3.9280264212908753E-7</v>
      </c>
      <c r="AX222" s="5">
        <f t="shared" si="375"/>
        <v>4.7649465699432499E-4</v>
      </c>
      <c r="AY222" s="5">
        <f t="shared" si="376"/>
        <v>4.3681698015391747E-4</v>
      </c>
      <c r="AZ222" s="5">
        <f t="shared" si="377"/>
        <v>2.0022163034774643E-4</v>
      </c>
      <c r="BA222" s="5">
        <f t="shared" si="378"/>
        <v>6.1183063053064655E-5</v>
      </c>
      <c r="BB222" s="5">
        <f t="shared" si="379"/>
        <v>1.40220884154241E-5</v>
      </c>
      <c r="BC222" s="5">
        <f t="shared" si="380"/>
        <v>2.5708940182931529E-6</v>
      </c>
      <c r="BD222" s="5">
        <f t="shared" si="381"/>
        <v>1.0043944645099349E-4</v>
      </c>
      <c r="BE222" s="5">
        <f t="shared" si="382"/>
        <v>1.1935430133896963E-4</v>
      </c>
      <c r="BF222" s="5">
        <f t="shared" si="383"/>
        <v>7.0915610108744593E-5</v>
      </c>
      <c r="BG222" s="5">
        <f t="shared" si="384"/>
        <v>2.8090169077431086E-5</v>
      </c>
      <c r="BH222" s="5">
        <f t="shared" si="385"/>
        <v>8.3450343047394306E-6</v>
      </c>
      <c r="BI222" s="5">
        <f t="shared" si="386"/>
        <v>1.9833158669943204E-6</v>
      </c>
      <c r="BJ222" s="8">
        <f t="shared" si="387"/>
        <v>0.42145265875919452</v>
      </c>
      <c r="BK222" s="8">
        <f t="shared" si="388"/>
        <v>0.29583819156960001</v>
      </c>
      <c r="BL222" s="8">
        <f t="shared" si="389"/>
        <v>0.26721557950729163</v>
      </c>
      <c r="BM222" s="8">
        <f t="shared" si="390"/>
        <v>0.35144683303729152</v>
      </c>
      <c r="BN222" s="8">
        <f t="shared" si="391"/>
        <v>0.64826765238322526</v>
      </c>
    </row>
    <row r="223" spans="1:66" x14ac:dyDescent="0.25">
      <c r="A223" t="s">
        <v>69</v>
      </c>
      <c r="B223" t="s">
        <v>262</v>
      </c>
      <c r="C223" t="s">
        <v>261</v>
      </c>
      <c r="D223" s="11">
        <v>44380</v>
      </c>
      <c r="E223">
        <f>VLOOKUP(A223,home!$A$2:$E$405,3,FALSE)</f>
        <v>1.3216783216783199</v>
      </c>
      <c r="F223">
        <f>VLOOKUP(B223,home!$B$2:$E$405,3,FALSE)</f>
        <v>1.7</v>
      </c>
      <c r="G223">
        <f>VLOOKUP(C223,away!$B$2:$E$405,4,FALSE)</f>
        <v>0.66</v>
      </c>
      <c r="H223">
        <f>VLOOKUP(A223,away!$A$2:$E$405,3,FALSE)</f>
        <v>1.2832167830000001</v>
      </c>
      <c r="I223">
        <f>VLOOKUP(C223,away!$B$2:$E$405,3,FALSE)</f>
        <v>1.36</v>
      </c>
      <c r="J223">
        <f>VLOOKUP(B223,home!$B$2:$E$405,4,FALSE)</f>
        <v>0.63</v>
      </c>
      <c r="K223" s="3">
        <f t="shared" si="336"/>
        <v>1.4829230769230748</v>
      </c>
      <c r="L223" s="3">
        <f t="shared" si="337"/>
        <v>1.0994601396744001</v>
      </c>
      <c r="M223" s="5">
        <f t="shared" si="338"/>
        <v>7.5593633175570898E-2</v>
      </c>
      <c r="N223" s="5">
        <f t="shared" si="339"/>
        <v>0.11209954310451181</v>
      </c>
      <c r="O223" s="5">
        <f t="shared" si="340"/>
        <v>8.3112186489708542E-2</v>
      </c>
      <c r="P223" s="5">
        <f t="shared" si="341"/>
        <v>0.12324897931912299</v>
      </c>
      <c r="Q223" s="5">
        <f t="shared" si="342"/>
        <v>8.311749969110678E-2</v>
      </c>
      <c r="R223" s="5">
        <f t="shared" si="343"/>
        <v>4.5689268083309871E-2</v>
      </c>
      <c r="S223" s="5">
        <f t="shared" si="344"/>
        <v>5.023674040089187E-2</v>
      </c>
      <c r="T223" s="5">
        <f t="shared" si="345"/>
        <v>9.1384377819771156E-2</v>
      </c>
      <c r="U223" s="5">
        <f t="shared" si="346"/>
        <v>6.7753670008465106E-2</v>
      </c>
      <c r="V223" s="5">
        <f t="shared" si="347"/>
        <v>9.100747302280868E-3</v>
      </c>
      <c r="W223" s="5">
        <f t="shared" si="348"/>
        <v>4.1085619462696274E-2</v>
      </c>
      <c r="X223" s="5">
        <f t="shared" si="349"/>
        <v>4.5172000913065294E-2</v>
      </c>
      <c r="Y223" s="5">
        <f t="shared" si="350"/>
        <v>2.4832407216625448E-2</v>
      </c>
      <c r="Z223" s="5">
        <f t="shared" si="351"/>
        <v>1.6744509689498997E-2</v>
      </c>
      <c r="AA223" s="5">
        <f t="shared" si="352"/>
        <v>2.4830819830320094E-2</v>
      </c>
      <c r="AB223" s="5">
        <f t="shared" si="353"/>
        <v>1.8411097872650391E-2</v>
      </c>
      <c r="AC223" s="5">
        <f t="shared" si="354"/>
        <v>9.27374575847429E-4</v>
      </c>
      <c r="AD223" s="5">
        <f t="shared" si="355"/>
        <v>1.5231703307728035E-2</v>
      </c>
      <c r="AE223" s="5">
        <f t="shared" si="356"/>
        <v>1.6746650646193687E-2</v>
      </c>
      <c r="AF223" s="5">
        <f t="shared" si="357"/>
        <v>9.2061374292712467E-3</v>
      </c>
      <c r="AG223" s="5">
        <f t="shared" si="358"/>
        <v>3.3739270479494301E-3</v>
      </c>
      <c r="AH223" s="5">
        <f t="shared" si="359"/>
        <v>4.6024802404989774E-3</v>
      </c>
      <c r="AI223" s="5">
        <f t="shared" si="360"/>
        <v>6.8251241597183966E-3</v>
      </c>
      <c r="AJ223" s="5">
        <f t="shared" si="361"/>
        <v>5.0605670596558109E-3</v>
      </c>
      <c r="AK223" s="5">
        <f t="shared" si="362"/>
        <v>2.5014772250267852E-3</v>
      </c>
      <c r="AL223" s="5">
        <f t="shared" si="363"/>
        <v>6.0480209836844912E-5</v>
      </c>
      <c r="AM223" s="5">
        <f t="shared" si="364"/>
        <v>4.5174888671750835E-3</v>
      </c>
      <c r="AN223" s="5">
        <f t="shared" si="365"/>
        <v>4.9667989408818652E-3</v>
      </c>
      <c r="AO223" s="5">
        <f t="shared" si="366"/>
        <v>2.7303987286383187E-3</v>
      </c>
      <c r="AP223" s="5">
        <f t="shared" si="367"/>
        <v>1.0006548558518305E-3</v>
      </c>
      <c r="AQ223" s="5">
        <f t="shared" si="368"/>
        <v>2.7504503189517999E-4</v>
      </c>
      <c r="AR223" s="5">
        <f t="shared" si="369"/>
        <v>1.012048713613535E-3</v>
      </c>
      <c r="AS223" s="5">
        <f t="shared" si="370"/>
        <v>1.5007903923878229E-3</v>
      </c>
      <c r="AT223" s="5">
        <f t="shared" si="371"/>
        <v>1.1127783532481699E-3</v>
      </c>
      <c r="AU223" s="5">
        <f t="shared" si="372"/>
        <v>5.5005489984405627E-4</v>
      </c>
      <c r="AV223" s="5">
        <f t="shared" si="373"/>
        <v>2.0392227613834046E-4</v>
      </c>
      <c r="AW223" s="5">
        <f t="shared" si="374"/>
        <v>2.7391063896746926E-6</v>
      </c>
      <c r="AX223" s="5">
        <f t="shared" si="375"/>
        <v>1.1165147484795022E-3</v>
      </c>
      <c r="AY223" s="5">
        <f t="shared" si="376"/>
        <v>1.2275634613118011E-3</v>
      </c>
      <c r="AZ223" s="5">
        <f t="shared" si="377"/>
        <v>6.7482854731653144E-4</v>
      </c>
      <c r="BA223" s="5">
        <f t="shared" si="378"/>
        <v>2.4731569629630215E-4</v>
      </c>
      <c r="BB223" s="5">
        <f t="shared" si="379"/>
        <v>6.7978437498400956E-5</v>
      </c>
      <c r="BC223" s="5">
        <f t="shared" si="380"/>
        <v>1.4947916477367884E-5</v>
      </c>
      <c r="BD223" s="5">
        <f t="shared" si="381"/>
        <v>1.854512033378056E-4</v>
      </c>
      <c r="BE223" s="5">
        <f t="shared" si="382"/>
        <v>2.7500986907278547E-4</v>
      </c>
      <c r="BF223" s="5">
        <f t="shared" si="383"/>
        <v>2.0390924061481353E-4</v>
      </c>
      <c r="BG223" s="5">
        <f t="shared" si="384"/>
        <v>1.0079390616852233E-4</v>
      </c>
      <c r="BH223" s="5">
        <f t="shared" si="385"/>
        <v>3.7367402367630218E-5</v>
      </c>
      <c r="BI223" s="5">
        <f t="shared" si="386"/>
        <v>1.1082596659125751E-5</v>
      </c>
      <c r="BJ223" s="8">
        <f t="shared" si="387"/>
        <v>0.45908940187074138</v>
      </c>
      <c r="BK223" s="8">
        <f t="shared" si="388"/>
        <v>0.26039551844486269</v>
      </c>
      <c r="BL223" s="8">
        <f t="shared" si="389"/>
        <v>0.26397989982280662</v>
      </c>
      <c r="BM223" s="8">
        <f t="shared" si="390"/>
        <v>0.47612339560965661</v>
      </c>
      <c r="BN223" s="8">
        <f t="shared" si="391"/>
        <v>0.5228611098633309</v>
      </c>
    </row>
    <row r="224" spans="1:66" x14ac:dyDescent="0.25">
      <c r="A224" t="s">
        <v>69</v>
      </c>
      <c r="B224" t="s">
        <v>259</v>
      </c>
      <c r="C224" t="s">
        <v>263</v>
      </c>
      <c r="D224" s="11">
        <v>44380</v>
      </c>
      <c r="E224">
        <f>VLOOKUP(A224,home!$A$2:$E$405,3,FALSE)</f>
        <v>1.3216783216783199</v>
      </c>
      <c r="F224">
        <f>VLOOKUP(B224,home!$B$2:$E$405,3,FALSE)</f>
        <v>1.35</v>
      </c>
      <c r="G224">
        <f>VLOOKUP(C224,away!$B$2:$E$405,4,FALSE)</f>
        <v>1.41</v>
      </c>
      <c r="H224">
        <f>VLOOKUP(A224,away!$A$2:$E$405,3,FALSE)</f>
        <v>1.2832167830000001</v>
      </c>
      <c r="I224">
        <f>VLOOKUP(C224,away!$B$2:$E$405,3,FALSE)</f>
        <v>0.86</v>
      </c>
      <c r="J224">
        <f>VLOOKUP(B224,home!$B$2:$E$405,4,FALSE)</f>
        <v>0.78</v>
      </c>
      <c r="K224" s="3">
        <f t="shared" si="336"/>
        <v>2.5158146853146821</v>
      </c>
      <c r="L224" s="3">
        <f t="shared" si="337"/>
        <v>0.86078181803640019</v>
      </c>
      <c r="M224" s="5">
        <f t="shared" si="338"/>
        <v>3.416353255587886E-2</v>
      </c>
      <c r="N224" s="5">
        <f t="shared" si="339"/>
        <v>8.5949116906306272E-2</v>
      </c>
      <c r="O224" s="5">
        <f t="shared" si="340"/>
        <v>2.9407347663995154E-2</v>
      </c>
      <c r="P224" s="5">
        <f t="shared" si="341"/>
        <v>7.3983437109233413E-2</v>
      </c>
      <c r="Q224" s="5">
        <f t="shared" si="342"/>
        <v>0.1081160252513569</v>
      </c>
      <c r="R224" s="5">
        <f t="shared" si="343"/>
        <v>1.2656655092921116E-2</v>
      </c>
      <c r="S224" s="5">
        <f t="shared" si="344"/>
        <v>4.0054032450707509E-2</v>
      </c>
      <c r="T224" s="5">
        <f t="shared" si="345"/>
        <v>9.3064308774732346E-2</v>
      </c>
      <c r="U224" s="5">
        <f t="shared" si="346"/>
        <v>3.1841798749733807E-2</v>
      </c>
      <c r="V224" s="5">
        <f t="shared" si="347"/>
        <v>9.6377458297778537E-3</v>
      </c>
      <c r="W224" s="5">
        <f t="shared" si="348"/>
        <v>9.066662801507222E-2</v>
      </c>
      <c r="X224" s="5">
        <f t="shared" si="349"/>
        <v>7.8044184898043878E-2</v>
      </c>
      <c r="Y224" s="5">
        <f t="shared" si="350"/>
        <v>3.3589507681853585E-2</v>
      </c>
      <c r="Z224" s="5">
        <f t="shared" si="351"/>
        <v>3.6315395270481005E-3</v>
      </c>
      <c r="AA224" s="5">
        <f t="shared" si="352"/>
        <v>9.1362804724483479E-3</v>
      </c>
      <c r="AB224" s="5">
        <f t="shared" si="353"/>
        <v>1.149259429086966E-2</v>
      </c>
      <c r="AC224" s="5">
        <f t="shared" si="354"/>
        <v>1.3044493446811454E-3</v>
      </c>
      <c r="AD224" s="5">
        <f t="shared" si="355"/>
        <v>5.7025108557070568E-2</v>
      </c>
      <c r="AE224" s="5">
        <f t="shared" si="356"/>
        <v>4.9086176617478286E-2</v>
      </c>
      <c r="AF224" s="5">
        <f t="shared" si="357"/>
        <v>2.1126244174624397E-2</v>
      </c>
      <c r="AG224" s="5">
        <f t="shared" si="358"/>
        <v>6.0616956229713661E-3</v>
      </c>
      <c r="AH224" s="5">
        <f t="shared" si="359"/>
        <v>7.8149079909087824E-4</v>
      </c>
      <c r="AI224" s="5">
        <f t="shared" si="360"/>
        <v>1.9660860287911371E-3</v>
      </c>
      <c r="AJ224" s="5">
        <f t="shared" si="361"/>
        <v>2.4731540519123845E-3</v>
      </c>
      <c r="AK224" s="5">
        <f t="shared" si="362"/>
        <v>2.0739990942822287E-3</v>
      </c>
      <c r="AL224" s="5">
        <f t="shared" si="363"/>
        <v>1.1299492626712135E-4</v>
      </c>
      <c r="AM224" s="5">
        <f t="shared" si="364"/>
        <v>2.8692921107908421E-2</v>
      </c>
      <c r="AN224" s="5">
        <f t="shared" si="365"/>
        <v>2.4698344796040411E-2</v>
      </c>
      <c r="AO224" s="5">
        <f t="shared" si="366"/>
        <v>1.0629943068012765E-2</v>
      </c>
      <c r="AP224" s="5">
        <f t="shared" si="367"/>
        <v>3.0500205732358191E-3</v>
      </c>
      <c r="AQ224" s="5">
        <f t="shared" si="368"/>
        <v>6.5635056351958786E-4</v>
      </c>
      <c r="AR224" s="5">
        <f t="shared" si="369"/>
        <v>1.345386141640331E-4</v>
      </c>
      <c r="AS224" s="5">
        <f t="shared" si="370"/>
        <v>3.3847422125576036E-4</v>
      </c>
      <c r="AT224" s="5">
        <f t="shared" si="371"/>
        <v>4.257692082178465E-4</v>
      </c>
      <c r="AU224" s="5">
        <f t="shared" si="372"/>
        <v>3.5705214219642093E-4</v>
      </c>
      <c r="AV224" s="5">
        <f t="shared" si="373"/>
        <v>2.2456925569020548E-4</v>
      </c>
      <c r="AW224" s="5">
        <f t="shared" si="374"/>
        <v>6.7971706766179044E-6</v>
      </c>
      <c r="AX224" s="5">
        <f t="shared" si="375"/>
        <v>1.2031012047975267E-2</v>
      </c>
      <c r="AY224" s="5">
        <f t="shared" si="376"/>
        <v>1.0356076423473984E-2</v>
      </c>
      <c r="AZ224" s="5">
        <f t="shared" si="377"/>
        <v>4.4571611457609184E-3</v>
      </c>
      <c r="BA224" s="5">
        <f t="shared" si="378"/>
        <v>1.2788810914430959E-3</v>
      </c>
      <c r="BB224" s="5">
        <f t="shared" si="379"/>
        <v>2.7520939773619093E-4</v>
      </c>
      <c r="BC224" s="5">
        <f t="shared" si="380"/>
        <v>4.7379049144812252E-5</v>
      </c>
      <c r="BD224" s="5">
        <f t="shared" si="381"/>
        <v>1.9301398816035691E-5</v>
      </c>
      <c r="BE224" s="5">
        <f t="shared" si="382"/>
        <v>4.8558742588498008E-5</v>
      </c>
      <c r="BF224" s="5">
        <f t="shared" si="383"/>
        <v>6.1082398852279406E-5</v>
      </c>
      <c r="BG224" s="5">
        <f t="shared" si="384"/>
        <v>5.1223998682271057E-5</v>
      </c>
      <c r="BH224" s="5">
        <f t="shared" si="385"/>
        <v>3.2217522031349368E-5</v>
      </c>
      <c r="BI224" s="5">
        <f t="shared" si="386"/>
        <v>1.6210663010183612E-5</v>
      </c>
      <c r="BJ224" s="8">
        <f t="shared" si="387"/>
        <v>0.71890229576376097</v>
      </c>
      <c r="BK224" s="8">
        <f t="shared" si="388"/>
        <v>0.16961226864001994</v>
      </c>
      <c r="BL224" s="8">
        <f t="shared" si="389"/>
        <v>0.10353840440954956</v>
      </c>
      <c r="BM224" s="8">
        <f t="shared" si="390"/>
        <v>0.64105911450788933</v>
      </c>
      <c r="BN224" s="8">
        <f t="shared" si="391"/>
        <v>0.34427611457969176</v>
      </c>
    </row>
    <row r="225" spans="1:66" x14ac:dyDescent="0.25">
      <c r="A225" t="s">
        <v>175</v>
      </c>
      <c r="B225" t="s">
        <v>276</v>
      </c>
      <c r="C225" t="s">
        <v>281</v>
      </c>
      <c r="D225" s="11">
        <v>44380</v>
      </c>
      <c r="E225">
        <f>VLOOKUP(A225,home!$A$2:$E$405,3,FALSE)</f>
        <v>1.2032967032966999</v>
      </c>
      <c r="F225">
        <f>VLOOKUP(B225,home!$B$2:$E$405,3,FALSE)</f>
        <v>2.2400000000000002</v>
      </c>
      <c r="G225">
        <f>VLOOKUP(C225,away!$B$2:$E$405,4,FALSE)</f>
        <v>1.28</v>
      </c>
      <c r="H225">
        <f>VLOOKUP(A225,away!$A$2:$E$405,3,FALSE)</f>
        <v>1.0549450549999999</v>
      </c>
      <c r="I225">
        <f>VLOOKUP(C225,away!$B$2:$E$405,3,FALSE)</f>
        <v>0.32</v>
      </c>
      <c r="J225">
        <f>VLOOKUP(B225,home!$B$2:$E$405,4,FALSE)</f>
        <v>0.22</v>
      </c>
      <c r="K225" s="3">
        <f t="shared" si="336"/>
        <v>3.450092307692298</v>
      </c>
      <c r="L225" s="3">
        <f t="shared" si="337"/>
        <v>7.4268131871999987E-2</v>
      </c>
      <c r="M225" s="5">
        <f t="shared" si="338"/>
        <v>2.9470649604592392E-2</v>
      </c>
      <c r="N225" s="5">
        <f t="shared" si="339"/>
        <v>0.10167646150349925</v>
      </c>
      <c r="O225" s="5">
        <f t="shared" si="340"/>
        <v>2.1887300911873717E-3</v>
      </c>
      <c r="P225" s="5">
        <f t="shared" si="341"/>
        <v>7.5513208512202126E-3</v>
      </c>
      <c r="Q225" s="5">
        <f t="shared" si="342"/>
        <v>0.17539658885329751</v>
      </c>
      <c r="R225" s="5">
        <f t="shared" si="343"/>
        <v>8.1276447522259145E-5</v>
      </c>
      <c r="S225" s="5">
        <f t="shared" si="344"/>
        <v>4.8372234208562731E-4</v>
      </c>
      <c r="T225" s="5">
        <f t="shared" si="345"/>
        <v>1.3026376990855661E-2</v>
      </c>
      <c r="U225" s="5">
        <f t="shared" si="346"/>
        <v>2.8041124639310296E-4</v>
      </c>
      <c r="V225" s="5">
        <f t="shared" si="347"/>
        <v>1.3771677761513431E-5</v>
      </c>
      <c r="W225" s="5">
        <f t="shared" si="348"/>
        <v>0.20171147399941008</v>
      </c>
      <c r="X225" s="5">
        <f t="shared" si="349"/>
        <v>1.4980734351083685E-2</v>
      </c>
      <c r="Y225" s="5">
        <f t="shared" si="350"/>
        <v>5.5629557716284166E-4</v>
      </c>
      <c r="Z225" s="5">
        <f t="shared" si="351"/>
        <v>2.0120833075569444E-6</v>
      </c>
      <c r="AA225" s="5">
        <f t="shared" si="352"/>
        <v>6.9418731418382885E-6</v>
      </c>
      <c r="AB225" s="5">
        <f t="shared" si="353"/>
        <v>1.1975051563816027E-5</v>
      </c>
      <c r="AC225" s="5">
        <f t="shared" si="354"/>
        <v>2.2054645645772568E-7</v>
      </c>
      <c r="AD225" s="5">
        <f t="shared" si="355"/>
        <v>0.17398080120465992</v>
      </c>
      <c r="AE225" s="5">
        <f t="shared" si="356"/>
        <v>1.2921229087063897E-2</v>
      </c>
      <c r="AF225" s="5">
        <f t="shared" si="357"/>
        <v>4.7981777289319173E-4</v>
      </c>
      <c r="AG225" s="5">
        <f t="shared" si="358"/>
        <v>1.1878389877253642E-5</v>
      </c>
      <c r="AH225" s="5">
        <f t="shared" si="359"/>
        <v>3.735841710577224E-8</v>
      </c>
      <c r="AI225" s="5">
        <f t="shared" si="360"/>
        <v>1.2888998748418515E-7</v>
      </c>
      <c r="AJ225" s="5">
        <f t="shared" si="361"/>
        <v>2.2234117717887194E-7</v>
      </c>
      <c r="AK225" s="5">
        <f t="shared" si="362"/>
        <v>2.556991950226921E-7</v>
      </c>
      <c r="AL225" s="5">
        <f t="shared" si="363"/>
        <v>2.2604415954949748E-9</v>
      </c>
      <c r="AM225" s="5">
        <f t="shared" si="364"/>
        <v>0.12004996478446799</v>
      </c>
      <c r="AN225" s="5">
        <f t="shared" si="365"/>
        <v>8.9158866158418233E-3</v>
      </c>
      <c r="AO225" s="5">
        <f t="shared" si="366"/>
        <v>3.3108312147057007E-4</v>
      </c>
      <c r="AP225" s="5">
        <f t="shared" si="367"/>
        <v>8.1963083086565681E-6</v>
      </c>
      <c r="AQ225" s="5">
        <f t="shared" si="368"/>
        <v>1.5218112658271871E-7</v>
      </c>
      <c r="AR225" s="5">
        <f t="shared" si="369"/>
        <v>5.549079696281345E-10</v>
      </c>
      <c r="AS225" s="5">
        <f t="shared" si="370"/>
        <v>1.914483717491178E-9</v>
      </c>
      <c r="AT225" s="5">
        <f t="shared" si="371"/>
        <v>3.3025727734592348E-9</v>
      </c>
      <c r="AU225" s="5">
        <f t="shared" si="372"/>
        <v>3.7980603071019077E-9</v>
      </c>
      <c r="AV225" s="5">
        <f t="shared" si="373"/>
        <v>3.2759146624209345E-9</v>
      </c>
      <c r="AW225" s="5">
        <f t="shared" si="374"/>
        <v>1.6088813014950387E-11</v>
      </c>
      <c r="AX225" s="5">
        <f t="shared" si="375"/>
        <v>6.9030576673604058E-2</v>
      </c>
      <c r="AY225" s="5">
        <f t="shared" si="376"/>
        <v>5.1267719715954322E-3</v>
      </c>
      <c r="AZ225" s="5">
        <f t="shared" si="377"/>
        <v>1.9037788843206144E-4</v>
      </c>
      <c r="BA225" s="5">
        <f t="shared" si="378"/>
        <v>4.7130033745284166E-6</v>
      </c>
      <c r="BB225" s="5">
        <f t="shared" si="379"/>
        <v>8.7506489033164294E-8</v>
      </c>
      <c r="BC225" s="5">
        <f t="shared" si="380"/>
        <v>1.2997886934341531E-9</v>
      </c>
      <c r="BD225" s="5">
        <f t="shared" si="381"/>
        <v>6.8686630441943481E-12</v>
      </c>
      <c r="BE225" s="5">
        <f t="shared" si="382"/>
        <v>2.3697521532905281E-11</v>
      </c>
      <c r="BF225" s="5">
        <f t="shared" si="383"/>
        <v>4.0879318376024564E-11</v>
      </c>
      <c r="BG225" s="5">
        <f t="shared" si="384"/>
        <v>4.7012473957608914E-11</v>
      </c>
      <c r="BH225" s="5">
        <f t="shared" si="385"/>
        <v>4.0549343691682748E-11</v>
      </c>
      <c r="BI225" s="5">
        <f t="shared" si="386"/>
        <v>2.7979795750529166E-11</v>
      </c>
      <c r="BJ225" s="8">
        <f t="shared" si="387"/>
        <v>0.89839946908430279</v>
      </c>
      <c r="BK225" s="8">
        <f t="shared" si="388"/>
        <v>4.2646459254153238E-2</v>
      </c>
      <c r="BL225" s="8">
        <f t="shared" si="389"/>
        <v>2.5699920315117261E-3</v>
      </c>
      <c r="BM225" s="8">
        <f t="shared" si="390"/>
        <v>0.62212613314644949</v>
      </c>
      <c r="BN225" s="8">
        <f t="shared" si="391"/>
        <v>0.31636502735131894</v>
      </c>
    </row>
    <row r="226" spans="1:66" x14ac:dyDescent="0.25">
      <c r="A226" t="s">
        <v>175</v>
      </c>
      <c r="B226" t="s">
        <v>177</v>
      </c>
      <c r="C226" t="s">
        <v>280</v>
      </c>
      <c r="D226" s="11">
        <v>44380</v>
      </c>
      <c r="E226">
        <f>VLOOKUP(A226,home!$A$2:$E$405,3,FALSE)</f>
        <v>1.2032967032966999</v>
      </c>
      <c r="F226">
        <f>VLOOKUP(B226,home!$B$2:$E$405,3,FALSE)</f>
        <v>0.7</v>
      </c>
      <c r="G226">
        <f>VLOOKUP(C226,away!$B$2:$E$405,4,FALSE)</f>
        <v>1.21</v>
      </c>
      <c r="H226">
        <f>VLOOKUP(A226,away!$A$2:$E$405,3,FALSE)</f>
        <v>1.0549450549999999</v>
      </c>
      <c r="I226">
        <f>VLOOKUP(C226,away!$B$2:$E$405,3,FALSE)</f>
        <v>1.02</v>
      </c>
      <c r="J226">
        <f>VLOOKUP(B226,home!$B$2:$E$405,4,FALSE)</f>
        <v>1.0900000000000001</v>
      </c>
      <c r="K226" s="3">
        <f t="shared" si="336"/>
        <v>1.0191923076923046</v>
      </c>
      <c r="L226" s="3">
        <f t="shared" si="337"/>
        <v>1.1728879121489999</v>
      </c>
      <c r="M226" s="5">
        <f t="shared" si="338"/>
        <v>0.11168417915794952</v>
      </c>
      <c r="N226" s="5">
        <f t="shared" si="339"/>
        <v>0.11382765628871136</v>
      </c>
      <c r="O226" s="5">
        <f t="shared" si="340"/>
        <v>0.13099302371264226</v>
      </c>
      <c r="P226" s="5">
        <f t="shared" si="341"/>
        <v>0.13350708212928064</v>
      </c>
      <c r="Q226" s="5">
        <f t="shared" si="342"/>
        <v>5.8006135846049092E-2</v>
      </c>
      <c r="R226" s="5">
        <f t="shared" si="343"/>
        <v>7.6820067044202731E-2</v>
      </c>
      <c r="S226" s="5">
        <f t="shared" si="344"/>
        <v>3.9898536017054551E-2</v>
      </c>
      <c r="T226" s="5">
        <f t="shared" si="345"/>
        <v>6.8034695564303777E-2</v>
      </c>
      <c r="U226" s="5">
        <f t="shared" si="346"/>
        <v>7.8294421407858528E-2</v>
      </c>
      <c r="V226" s="5">
        <f t="shared" si="347"/>
        <v>5.2994048485930602E-3</v>
      </c>
      <c r="W226" s="5">
        <f t="shared" si="348"/>
        <v>1.9706469151082699E-2</v>
      </c>
      <c r="X226" s="5">
        <f t="shared" si="349"/>
        <v>2.3113479458442061E-2</v>
      </c>
      <c r="Y226" s="5">
        <f t="shared" si="350"/>
        <v>1.3554760332255455E-2</v>
      </c>
      <c r="Z226" s="5">
        <f t="shared" si="351"/>
        <v>3.0033776015540366E-2</v>
      </c>
      <c r="AA226" s="5">
        <f t="shared" si="352"/>
        <v>3.0610193485992376E-2</v>
      </c>
      <c r="AB226" s="5">
        <f t="shared" si="353"/>
        <v>1.5598836868948257E-2</v>
      </c>
      <c r="AC226" s="5">
        <f t="shared" si="354"/>
        <v>3.9593123422433641E-4</v>
      </c>
      <c r="AD226" s="5">
        <f t="shared" si="355"/>
        <v>5.0211704426397965E-3</v>
      </c>
      <c r="AE226" s="5">
        <f t="shared" si="356"/>
        <v>5.88927011701206E-3</v>
      </c>
      <c r="AF226" s="5">
        <f t="shared" si="357"/>
        <v>3.4537268658118864E-3</v>
      </c>
      <c r="AG226" s="5">
        <f t="shared" si="358"/>
        <v>1.3502781642583371E-3</v>
      </c>
      <c r="AH226" s="5">
        <f t="shared" si="359"/>
        <v>8.8065632112044635E-3</v>
      </c>
      <c r="AI226" s="5">
        <f t="shared" si="360"/>
        <v>8.9755814820656303E-3</v>
      </c>
      <c r="AJ226" s="5">
        <f t="shared" si="361"/>
        <v>4.573921801793392E-3</v>
      </c>
      <c r="AK226" s="5">
        <f t="shared" si="362"/>
        <v>1.5539019721246506E-3</v>
      </c>
      <c r="AL226" s="5">
        <f t="shared" si="363"/>
        <v>1.8931821571748E-5</v>
      </c>
      <c r="AM226" s="5">
        <f t="shared" si="364"/>
        <v>1.0235076581500892E-3</v>
      </c>
      <c r="AN226" s="5">
        <f t="shared" si="365"/>
        <v>1.2004597602361703E-3</v>
      </c>
      <c r="AO226" s="5">
        <f t="shared" si="366"/>
        <v>7.0400237090114553E-4</v>
      </c>
      <c r="AP226" s="5">
        <f t="shared" si="367"/>
        <v>2.7523862365139672E-4</v>
      </c>
      <c r="AQ226" s="5">
        <f t="shared" si="368"/>
        <v>8.0706013659312786E-5</v>
      </c>
      <c r="AR226" s="5">
        <f t="shared" si="369"/>
        <v>2.0658223075995584E-3</v>
      </c>
      <c r="AS226" s="5">
        <f t="shared" si="370"/>
        <v>2.1054702049646359E-3</v>
      </c>
      <c r="AT226" s="5">
        <f t="shared" si="371"/>
        <v>1.0729395184876482E-3</v>
      </c>
      <c r="AU226" s="5">
        <f t="shared" si="372"/>
        <v>3.6451056795389883E-4</v>
      </c>
      <c r="AV226" s="5">
        <f t="shared" si="373"/>
        <v>9.2876591732791682E-5</v>
      </c>
      <c r="AW226" s="5">
        <f t="shared" si="374"/>
        <v>6.2864077886927552E-7</v>
      </c>
      <c r="AX226" s="5">
        <f t="shared" si="375"/>
        <v>1.7385852200845587E-4</v>
      </c>
      <c r="AY226" s="5">
        <f t="shared" si="376"/>
        <v>2.0391655888780876E-4</v>
      </c>
      <c r="AZ226" s="5">
        <f t="shared" si="377"/>
        <v>1.1958563350326532E-4</v>
      </c>
      <c r="BA226" s="5">
        <f t="shared" si="378"/>
        <v>4.6753514667553439E-5</v>
      </c>
      <c r="BB226" s="5">
        <f t="shared" si="379"/>
        <v>1.3709158051013602E-5</v>
      </c>
      <c r="BC226" s="5">
        <f t="shared" si="380"/>
        <v>3.2158611527547979E-6</v>
      </c>
      <c r="BD226" s="5">
        <f t="shared" si="381"/>
        <v>4.038296688718794E-4</v>
      </c>
      <c r="BE226" s="5">
        <f t="shared" si="382"/>
        <v>4.1158009213215004E-4</v>
      </c>
      <c r="BF226" s="5">
        <f t="shared" si="383"/>
        <v>2.0973963195018862E-4</v>
      </c>
      <c r="BG226" s="5">
        <f t="shared" si="384"/>
        <v>7.1255006500615795E-5</v>
      </c>
      <c r="BH226" s="5">
        <f t="shared" si="385"/>
        <v>1.8155638627498192E-5</v>
      </c>
      <c r="BI226" s="5">
        <f t="shared" si="386"/>
        <v>3.7008174460774872E-6</v>
      </c>
      <c r="BJ226" s="8">
        <f t="shared" si="387"/>
        <v>0.31580259590543547</v>
      </c>
      <c r="BK226" s="8">
        <f t="shared" si="388"/>
        <v>0.29100798176756165</v>
      </c>
      <c r="BL226" s="8">
        <f t="shared" si="389"/>
        <v>0.36304639103309921</v>
      </c>
      <c r="BM226" s="8">
        <f t="shared" si="390"/>
        <v>0.37484931262469218</v>
      </c>
      <c r="BN226" s="8">
        <f t="shared" si="391"/>
        <v>0.62483814417883565</v>
      </c>
    </row>
    <row r="227" spans="1:66" x14ac:dyDescent="0.25">
      <c r="A227" t="s">
        <v>175</v>
      </c>
      <c r="B227" t="s">
        <v>279</v>
      </c>
      <c r="C227" t="s">
        <v>282</v>
      </c>
      <c r="D227" s="11">
        <v>44380</v>
      </c>
      <c r="E227">
        <f>VLOOKUP(A227,home!$A$2:$E$405,3,FALSE)</f>
        <v>1.2032967032966999</v>
      </c>
      <c r="F227">
        <f>VLOOKUP(B227,home!$B$2:$E$405,3,FALSE)</f>
        <v>1.92</v>
      </c>
      <c r="G227">
        <f>VLOOKUP(C227,away!$B$2:$E$405,4,FALSE)</f>
        <v>0.57999999999999996</v>
      </c>
      <c r="H227">
        <f>VLOOKUP(A227,away!$A$2:$E$405,3,FALSE)</f>
        <v>1.0549450549999999</v>
      </c>
      <c r="I227">
        <f>VLOOKUP(C227,away!$B$2:$E$405,3,FALSE)</f>
        <v>1.1499999999999999</v>
      </c>
      <c r="J227">
        <f>VLOOKUP(B227,home!$B$2:$E$405,4,FALSE)</f>
        <v>0.8</v>
      </c>
      <c r="K227" s="3">
        <f t="shared" si="336"/>
        <v>1.3399912087912049</v>
      </c>
      <c r="L227" s="3">
        <f t="shared" si="337"/>
        <v>0.97054945059999997</v>
      </c>
      <c r="M227" s="5">
        <f t="shared" si="338"/>
        <v>9.92075995368491E-2</v>
      </c>
      <c r="N227" s="5">
        <f t="shared" si="339"/>
        <v>0.13293731122465624</v>
      </c>
      <c r="O227" s="5">
        <f t="shared" si="340"/>
        <v>9.6285881225833689E-2</v>
      </c>
      <c r="P227" s="5">
        <f t="shared" si="341"/>
        <v>0.1290222343733313</v>
      </c>
      <c r="Q227" s="5">
        <f t="shared" si="342"/>
        <v>8.9067414180689863E-2</v>
      </c>
      <c r="R227" s="5">
        <f t="shared" si="343"/>
        <v>4.672510456213487E-2</v>
      </c>
      <c r="S227" s="5">
        <f t="shared" si="344"/>
        <v>4.1949248445689043E-2</v>
      </c>
      <c r="T227" s="5">
        <f t="shared" si="345"/>
        <v>8.6444329899431183E-2</v>
      </c>
      <c r="U227" s="5">
        <f t="shared" si="346"/>
        <v>6.2611229343110558E-2</v>
      </c>
      <c r="V227" s="5">
        <f t="shared" si="347"/>
        <v>6.0617956576943808E-3</v>
      </c>
      <c r="W227" s="5">
        <f t="shared" si="348"/>
        <v>3.9783183997296502E-2</v>
      </c>
      <c r="X227" s="5">
        <f t="shared" si="349"/>
        <v>3.8611547371694824E-2</v>
      </c>
      <c r="Y227" s="5">
        <f t="shared" si="350"/>
        <v>1.8737208044207143E-2</v>
      </c>
      <c r="Z227" s="5">
        <f t="shared" si="351"/>
        <v>1.5116341520669185E-2</v>
      </c>
      <c r="AA227" s="5">
        <f t="shared" si="352"/>
        <v>2.0255764746782184E-2</v>
      </c>
      <c r="AB227" s="5">
        <f t="shared" si="353"/>
        <v>1.3571273344015469E-2</v>
      </c>
      <c r="AC227" s="5">
        <f t="shared" si="354"/>
        <v>4.927208347202933E-4</v>
      </c>
      <c r="AD227" s="5">
        <f t="shared" si="355"/>
        <v>1.3327279203525059E-2</v>
      </c>
      <c r="AE227" s="5">
        <f t="shared" si="356"/>
        <v>1.2934783508974049E-2</v>
      </c>
      <c r="AF227" s="5">
        <f t="shared" si="357"/>
        <v>6.2769235141323515E-3</v>
      </c>
      <c r="AG227" s="5">
        <f t="shared" si="358"/>
        <v>2.0306882226997919E-3</v>
      </c>
      <c r="AH227" s="5">
        <f t="shared" si="359"/>
        <v>3.6677892394918611E-3</v>
      </c>
      <c r="AI227" s="5">
        <f t="shared" si="360"/>
        <v>4.9148053366180741E-3</v>
      </c>
      <c r="AJ227" s="5">
        <f t="shared" si="361"/>
        <v>3.2928979719941591E-3</v>
      </c>
      <c r="AK227" s="5">
        <f t="shared" si="362"/>
        <v>1.4708181113061865E-3</v>
      </c>
      <c r="AL227" s="5">
        <f t="shared" si="363"/>
        <v>2.5631884377685141E-5</v>
      </c>
      <c r="AM227" s="5">
        <f t="shared" si="364"/>
        <v>3.5716873939658864E-3</v>
      </c>
      <c r="AN227" s="5">
        <f t="shared" si="365"/>
        <v>3.4664992379285363E-3</v>
      </c>
      <c r="AO227" s="5">
        <f t="shared" si="366"/>
        <v>1.6822044654384298E-3</v>
      </c>
      <c r="AP227" s="5">
        <f t="shared" si="367"/>
        <v>5.4422087324271164E-4</v>
      </c>
      <c r="AQ227" s="5">
        <f t="shared" si="368"/>
        <v>1.3204831738269148E-4</v>
      </c>
      <c r="AR227" s="5">
        <f t="shared" si="369"/>
        <v>7.1195416626108378E-4</v>
      </c>
      <c r="AS227" s="5">
        <f t="shared" si="370"/>
        <v>9.5401232385212433E-4</v>
      </c>
      <c r="AT227" s="5">
        <f t="shared" si="371"/>
        <v>6.3918406352015734E-4</v>
      </c>
      <c r="AU227" s="5">
        <f t="shared" si="372"/>
        <v>2.8550034197214993E-4</v>
      </c>
      <c r="AV227" s="5">
        <f t="shared" si="373"/>
        <v>9.5641987087390857E-5</v>
      </c>
      <c r="AW227" s="5">
        <f t="shared" si="374"/>
        <v>9.2597156788361555E-7</v>
      </c>
      <c r="AX227" s="5">
        <f t="shared" si="375"/>
        <v>7.9767161807744211E-4</v>
      </c>
      <c r="AY227" s="5">
        <f t="shared" si="376"/>
        <v>7.7417975068427424E-4</v>
      </c>
      <c r="AZ227" s="5">
        <f t="shared" si="377"/>
        <v>3.7568986584613368E-4</v>
      </c>
      <c r="BA227" s="5">
        <f t="shared" si="378"/>
        <v>1.2154186429765093E-4</v>
      </c>
      <c r="BB227" s="5">
        <f t="shared" si="379"/>
        <v>2.949059740474621E-5</v>
      </c>
      <c r="BC227" s="5">
        <f t="shared" si="380"/>
        <v>5.7244166218084462E-6</v>
      </c>
      <c r="BD227" s="5">
        <f t="shared" si="381"/>
        <v>1.1516445415284594E-4</v>
      </c>
      <c r="BE227" s="5">
        <f t="shared" si="382"/>
        <v>1.5431935613005135E-4</v>
      </c>
      <c r="BF227" s="5">
        <f t="shared" si="383"/>
        <v>1.0339329028029399E-4</v>
      </c>
      <c r="BG227" s="5">
        <f t="shared" si="384"/>
        <v>4.6182033341197017E-5</v>
      </c>
      <c r="BH227" s="5">
        <f t="shared" si="385"/>
        <v>1.5470879670326574E-5</v>
      </c>
      <c r="BI227" s="5">
        <f t="shared" si="386"/>
        <v>4.1461685501008374E-6</v>
      </c>
      <c r="BJ227" s="8">
        <f t="shared" si="387"/>
        <v>0.45165162756819727</v>
      </c>
      <c r="BK227" s="8">
        <f t="shared" si="388"/>
        <v>0.27753341048334612</v>
      </c>
      <c r="BL227" s="8">
        <f t="shared" si="389"/>
        <v>0.25592053294610473</v>
      </c>
      <c r="BM227" s="8">
        <f t="shared" si="390"/>
        <v>0.40620311363570588</v>
      </c>
      <c r="BN227" s="8">
        <f t="shared" si="391"/>
        <v>0.59324554510349503</v>
      </c>
    </row>
    <row r="228" spans="1:66" x14ac:dyDescent="0.25">
      <c r="A228" t="s">
        <v>24</v>
      </c>
      <c r="B228" t="s">
        <v>26</v>
      </c>
      <c r="C228" t="s">
        <v>293</v>
      </c>
      <c r="D228" s="11">
        <v>44380</v>
      </c>
      <c r="E228">
        <f>VLOOKUP(A228,home!$A$2:$E$405,3,FALSE)</f>
        <v>1.6156716417910399</v>
      </c>
      <c r="F228">
        <f>VLOOKUP(B228,home!$B$2:$E$405,3,FALSE)</f>
        <v>1.46</v>
      </c>
      <c r="G228">
        <f>VLOOKUP(C228,away!$B$2:$E$405,4,FALSE)</f>
        <v>0.86</v>
      </c>
      <c r="H228">
        <f>VLOOKUP(A228,away!$A$2:$E$405,3,FALSE)</f>
        <v>1.3992537309999999</v>
      </c>
      <c r="I228">
        <f>VLOOKUP(C228,away!$B$2:$E$405,3,FALSE)</f>
        <v>0.38</v>
      </c>
      <c r="J228">
        <f>VLOOKUP(B228,home!$B$2:$E$405,4,FALSE)</f>
        <v>0.77</v>
      </c>
      <c r="K228" s="3">
        <f t="shared" si="336"/>
        <v>2.0286373134328297</v>
      </c>
      <c r="L228" s="3">
        <f t="shared" si="337"/>
        <v>0.40942164169060002</v>
      </c>
      <c r="M228" s="5">
        <f t="shared" si="338"/>
        <v>8.7330198888456112E-2</v>
      </c>
      <c r="N228" s="5">
        <f t="shared" si="339"/>
        <v>0.17716130005463229</v>
      </c>
      <c r="O228" s="5">
        <f t="shared" si="340"/>
        <v>3.5754873398078306E-2</v>
      </c>
      <c r="P228" s="5">
        <f t="shared" si="341"/>
        <v>7.2533670312408524E-2</v>
      </c>
      <c r="Q228" s="5">
        <f t="shared" si="342"/>
        <v>0.17969801189354839</v>
      </c>
      <c r="R228" s="5">
        <f t="shared" si="343"/>
        <v>7.319409482540392E-3</v>
      </c>
      <c r="S228" s="5">
        <f t="shared" si="344"/>
        <v>1.5061036720267417E-2</v>
      </c>
      <c r="T228" s="5">
        <f t="shared" si="345"/>
        <v>7.3572255037993528E-2</v>
      </c>
      <c r="U228" s="5">
        <f t="shared" si="346"/>
        <v>1.4848427188575517E-2</v>
      </c>
      <c r="V228" s="5">
        <f t="shared" si="347"/>
        <v>1.38991282630687E-3</v>
      </c>
      <c r="W228" s="5">
        <f t="shared" si="348"/>
        <v>0.12151403069231624</v>
      </c>
      <c r="X228" s="5">
        <f t="shared" si="349"/>
        <v>4.9750473934490065E-2</v>
      </c>
      <c r="Y228" s="5">
        <f t="shared" si="350"/>
        <v>1.0184460356572164E-2</v>
      </c>
      <c r="Z228" s="5">
        <f t="shared" si="351"/>
        <v>9.989082155158111E-4</v>
      </c>
      <c r="AA228" s="5">
        <f t="shared" si="352"/>
        <v>2.0264224786899769E-3</v>
      </c>
      <c r="AB228" s="5">
        <f t="shared" si="353"/>
        <v>2.0554381265247656E-3</v>
      </c>
      <c r="AC228" s="5">
        <f t="shared" si="354"/>
        <v>7.2151071443151804E-5</v>
      </c>
      <c r="AD228" s="5">
        <f t="shared" si="355"/>
        <v>6.1626974192013712E-2</v>
      </c>
      <c r="AE228" s="5">
        <f t="shared" si="356"/>
        <v>2.5231416946118485E-2</v>
      </c>
      <c r="AF228" s="5">
        <f t="shared" si="357"/>
        <v>5.1651440741299287E-3</v>
      </c>
      <c r="AG228" s="5">
        <f t="shared" si="358"/>
        <v>7.049072554662501E-4</v>
      </c>
      <c r="AH228" s="5">
        <f t="shared" si="359"/>
        <v>1.0224366037367774E-4</v>
      </c>
      <c r="AI228" s="5">
        <f t="shared" si="360"/>
        <v>2.0741530449599625E-4</v>
      </c>
      <c r="AJ228" s="5">
        <f t="shared" si="361"/>
        <v>2.1038521303880516E-4</v>
      </c>
      <c r="AK228" s="5">
        <f t="shared" si="362"/>
        <v>1.4226509778834508E-4</v>
      </c>
      <c r="AL228" s="5">
        <f t="shared" si="363"/>
        <v>2.3970548998423919E-6</v>
      </c>
      <c r="AM228" s="5">
        <f t="shared" si="364"/>
        <v>2.5003755871976192E-2</v>
      </c>
      <c r="AN228" s="5">
        <f t="shared" si="365"/>
        <v>1.023707877753547E-2</v>
      </c>
      <c r="AO228" s="5">
        <f t="shared" si="366"/>
        <v>2.0956407996072864E-3</v>
      </c>
      <c r="AP228" s="5">
        <f t="shared" si="367"/>
        <v>2.860002321896724E-4</v>
      </c>
      <c r="AQ228" s="5">
        <f t="shared" si="368"/>
        <v>2.9273671146747108E-5</v>
      </c>
      <c r="AR228" s="5">
        <f t="shared" si="369"/>
        <v>8.3721534565294631E-6</v>
      </c>
      <c r="AS228" s="5">
        <f t="shared" si="370"/>
        <v>1.6984062895701307E-5</v>
      </c>
      <c r="AT228" s="5">
        <f t="shared" si="371"/>
        <v>1.7227251861954859E-5</v>
      </c>
      <c r="AU228" s="5">
        <f t="shared" si="372"/>
        <v>1.1649281978355607E-5</v>
      </c>
      <c r="AV228" s="5">
        <f t="shared" si="373"/>
        <v>5.9080420239982E-6</v>
      </c>
      <c r="AW228" s="5">
        <f t="shared" si="374"/>
        <v>5.5303253895019945E-8</v>
      </c>
      <c r="AX228" s="5">
        <f t="shared" si="375"/>
        <v>8.4539253563093598E-3</v>
      </c>
      <c r="AY228" s="5">
        <f t="shared" si="376"/>
        <v>3.4612199981099677E-3</v>
      </c>
      <c r="AZ228" s="5">
        <f t="shared" si="377"/>
        <v>7.0854918693925926E-4</v>
      </c>
      <c r="BA228" s="5">
        <f t="shared" si="378"/>
        <v>9.6698457111737163E-5</v>
      </c>
      <c r="BB228" s="5">
        <f t="shared" si="379"/>
        <v>9.8976102649088738E-6</v>
      </c>
      <c r="BC228" s="5">
        <f t="shared" si="380"/>
        <v>8.1045916869454565E-7</v>
      </c>
      <c r="BD228" s="5">
        <f t="shared" si="381"/>
        <v>5.7129013544298716E-7</v>
      </c>
      <c r="BE228" s="5">
        <f t="shared" si="382"/>
        <v>1.1589404855557388E-6</v>
      </c>
      <c r="BF228" s="5">
        <f t="shared" si="383"/>
        <v>1.1755349565231669E-6</v>
      </c>
      <c r="BG228" s="5">
        <f t="shared" si="384"/>
        <v>7.9491135868251196E-7</v>
      </c>
      <c r="BH228" s="5">
        <f t="shared" si="385"/>
        <v>4.0314671077373287E-7</v>
      </c>
      <c r="BI228" s="5">
        <f t="shared" si="386"/>
        <v>1.6356769205266141E-7</v>
      </c>
      <c r="BJ228" s="8">
        <f t="shared" si="387"/>
        <v>0.75499182485764049</v>
      </c>
      <c r="BK228" s="8">
        <f t="shared" si="388"/>
        <v>0.17985058687189193</v>
      </c>
      <c r="BL228" s="8">
        <f t="shared" si="389"/>
        <v>6.273128813366137E-2</v>
      </c>
      <c r="BM228" s="8">
        <f t="shared" si="390"/>
        <v>0.4353139793541892</v>
      </c>
      <c r="BN228" s="8">
        <f t="shared" si="391"/>
        <v>0.55979746402966413</v>
      </c>
    </row>
    <row r="229" spans="1:66" x14ac:dyDescent="0.25">
      <c r="A229" t="s">
        <v>24</v>
      </c>
      <c r="B229" t="s">
        <v>288</v>
      </c>
      <c r="C229" t="s">
        <v>182</v>
      </c>
      <c r="D229" s="11">
        <v>44380</v>
      </c>
      <c r="E229">
        <f>VLOOKUP(A229,home!$A$2:$E$405,3,FALSE)</f>
        <v>1.6156716417910399</v>
      </c>
      <c r="F229">
        <f>VLOOKUP(B229,home!$B$2:$E$405,3,FALSE)</f>
        <v>0.86</v>
      </c>
      <c r="G229">
        <f>VLOOKUP(C229,away!$B$2:$E$405,4,FALSE)</f>
        <v>1.24</v>
      </c>
      <c r="H229">
        <f>VLOOKUP(A229,away!$A$2:$E$405,3,FALSE)</f>
        <v>1.3992537309999999</v>
      </c>
      <c r="I229">
        <f>VLOOKUP(C229,away!$B$2:$E$405,3,FALSE)</f>
        <v>1</v>
      </c>
      <c r="J229">
        <f>VLOOKUP(B229,home!$B$2:$E$405,4,FALSE)</f>
        <v>1.43</v>
      </c>
      <c r="K229" s="3">
        <f t="shared" si="336"/>
        <v>1.7229522388059648</v>
      </c>
      <c r="L229" s="3">
        <f t="shared" si="337"/>
        <v>2.00093283533</v>
      </c>
      <c r="M229" s="5">
        <f t="shared" si="338"/>
        <v>2.4139999738727637E-2</v>
      </c>
      <c r="N229" s="5">
        <f t="shared" si="339"/>
        <v>4.1592066594616194E-2</v>
      </c>
      <c r="O229" s="5">
        <f t="shared" si="340"/>
        <v>4.8302518122077746E-2</v>
      </c>
      <c r="P229" s="5">
        <f t="shared" si="341"/>
        <v>8.3222931738399536E-2</v>
      </c>
      <c r="Q229" s="5">
        <f t="shared" si="342"/>
        <v>3.5830572127880378E-2</v>
      </c>
      <c r="R229" s="5">
        <f t="shared" si="343"/>
        <v>4.8325047269793885E-2</v>
      </c>
      <c r="S229" s="5">
        <f t="shared" si="344"/>
        <v>7.1728007892465806E-2</v>
      </c>
      <c r="T229" s="5">
        <f t="shared" si="345"/>
        <v>7.1694568279335735E-2</v>
      </c>
      <c r="U229" s="5">
        <f t="shared" si="346"/>
        <v>8.3261748383895454E-2</v>
      </c>
      <c r="V229" s="5">
        <f t="shared" si="347"/>
        <v>2.7475905224957721E-2</v>
      </c>
      <c r="W229" s="5">
        <f t="shared" si="348"/>
        <v>2.0578121488476694E-2</v>
      </c>
      <c r="X229" s="5">
        <f t="shared" si="349"/>
        <v>4.1175438975702867E-2</v>
      </c>
      <c r="Y229" s="5">
        <f t="shared" si="350"/>
        <v>4.119464392780528E-2</v>
      </c>
      <c r="Z229" s="5">
        <f t="shared" si="351"/>
        <v>3.2231724617001641E-2</v>
      </c>
      <c r="AA229" s="5">
        <f t="shared" si="352"/>
        <v>5.5533722089440303E-2</v>
      </c>
      <c r="AB229" s="5">
        <f t="shared" si="353"/>
        <v>4.7840975401614722E-2</v>
      </c>
      <c r="AC229" s="5">
        <f t="shared" si="354"/>
        <v>5.920219060004216E-3</v>
      </c>
      <c r="AD229" s="5">
        <f t="shared" si="355"/>
        <v>8.8637801222480207E-3</v>
      </c>
      <c r="AE229" s="5">
        <f t="shared" si="356"/>
        <v>1.7735828691751422E-2</v>
      </c>
      <c r="AF229" s="5">
        <f t="shared" si="357"/>
        <v>1.7744100995556674E-2</v>
      </c>
      <c r="AG229" s="5">
        <f t="shared" si="358"/>
        <v>1.183491810514036E-2</v>
      </c>
      <c r="AH229" s="5">
        <f t="shared" si="359"/>
        <v>1.6123379031368221E-2</v>
      </c>
      <c r="AI229" s="5">
        <f t="shared" si="360"/>
        <v>2.7779811999213026E-2</v>
      </c>
      <c r="AJ229" s="5">
        <f t="shared" si="361"/>
        <v>2.3931644638826445E-2</v>
      </c>
      <c r="AK229" s="5">
        <f t="shared" si="362"/>
        <v>1.374436023625826E-2</v>
      </c>
      <c r="AL229" s="5">
        <f t="shared" si="363"/>
        <v>8.164009810102367E-4</v>
      </c>
      <c r="AM229" s="5">
        <f t="shared" si="364"/>
        <v>3.0543739611822067E-3</v>
      </c>
      <c r="AN229" s="5">
        <f t="shared" si="365"/>
        <v>6.1115971503064356E-3</v>
      </c>
      <c r="AO229" s="5">
        <f t="shared" si="366"/>
        <v>6.1144477071787048E-3</v>
      </c>
      <c r="AP229" s="5">
        <f t="shared" si="367"/>
        <v>4.0781997290673657E-3</v>
      </c>
      <c r="AQ229" s="5">
        <f t="shared" si="368"/>
        <v>2.0400509367312016E-3</v>
      </c>
      <c r="AR229" s="5">
        <f t="shared" si="369"/>
        <v>6.452359704067173E-3</v>
      </c>
      <c r="AS229" s="5">
        <f t="shared" si="370"/>
        <v>1.1117107597703929E-2</v>
      </c>
      <c r="AT229" s="5">
        <f t="shared" si="371"/>
        <v>9.577122712255394E-3</v>
      </c>
      <c r="AU229" s="5">
        <f t="shared" si="372"/>
        <v>5.5003083394666273E-3</v>
      </c>
      <c r="AV229" s="5">
        <f t="shared" si="373"/>
        <v>2.3691921419017876E-3</v>
      </c>
      <c r="AW229" s="5">
        <f t="shared" si="374"/>
        <v>7.818199835351893E-5</v>
      </c>
      <c r="AX229" s="5">
        <f t="shared" si="375"/>
        <v>8.7709007576158816E-4</v>
      </c>
      <c r="AY229" s="5">
        <f t="shared" si="376"/>
        <v>1.7549983321334388E-3</v>
      </c>
      <c r="AZ229" s="5">
        <f t="shared" si="377"/>
        <v>1.7558168943575922E-3</v>
      </c>
      <c r="BA229" s="5">
        <f t="shared" si="378"/>
        <v>1.1710905589157501E-3</v>
      </c>
      <c r="BB229" s="5">
        <f t="shared" si="379"/>
        <v>5.8581838811987196E-4</v>
      </c>
      <c r="BC229" s="5">
        <f t="shared" si="380"/>
        <v>2.3443664966582903E-4</v>
      </c>
      <c r="BD229" s="5">
        <f t="shared" si="381"/>
        <v>2.1517897328713633E-3</v>
      </c>
      <c r="BE229" s="5">
        <f t="shared" si="382"/>
        <v>3.7074309376904043E-3</v>
      </c>
      <c r="BF229" s="5">
        <f t="shared" si="383"/>
        <v>3.1938632171560899E-3</v>
      </c>
      <c r="BG229" s="5">
        <f t="shared" si="384"/>
        <v>1.8342912601463685E-3</v>
      </c>
      <c r="BH229" s="5">
        <f t="shared" si="385"/>
        <v>7.9009905832285051E-4</v>
      </c>
      <c r="BI229" s="5">
        <f t="shared" si="386"/>
        <v>2.7226058828316797E-4</v>
      </c>
      <c r="BJ229" s="8">
        <f t="shared" si="387"/>
        <v>0.33602195969193366</v>
      </c>
      <c r="BK229" s="8">
        <f t="shared" si="388"/>
        <v>0.21505846296769859</v>
      </c>
      <c r="BL229" s="8">
        <f t="shared" si="389"/>
        <v>0.41180903246235329</v>
      </c>
      <c r="BM229" s="8">
        <f t="shared" si="390"/>
        <v>0.71203122781371142</v>
      </c>
      <c r="BN229" s="8">
        <f t="shared" si="391"/>
        <v>0.28141313559149539</v>
      </c>
    </row>
    <row r="230" spans="1:66" s="10" customFormat="1" x14ac:dyDescent="0.25">
      <c r="A230" t="s">
        <v>24</v>
      </c>
      <c r="B230" t="s">
        <v>287</v>
      </c>
      <c r="C230" t="s">
        <v>291</v>
      </c>
      <c r="D230" s="11">
        <v>44380</v>
      </c>
      <c r="E230">
        <f>VLOOKUP(A230,home!$A$2:$E$405,3,FALSE)</f>
        <v>1.6156716417910399</v>
      </c>
      <c r="F230">
        <f>VLOOKUP(B230,home!$B$2:$E$405,3,FALSE)</f>
        <v>0.8</v>
      </c>
      <c r="G230">
        <f>VLOOKUP(C230,away!$B$2:$E$405,4,FALSE)</f>
        <v>1.43</v>
      </c>
      <c r="H230">
        <f>VLOOKUP(A230,away!$A$2:$E$405,3,FALSE)</f>
        <v>1.3992537309999999</v>
      </c>
      <c r="I230">
        <f>VLOOKUP(C230,away!$B$2:$E$405,3,FALSE)</f>
        <v>0.81</v>
      </c>
      <c r="J230">
        <f>VLOOKUP(B230,home!$B$2:$E$405,4,FALSE)</f>
        <v>0.82</v>
      </c>
      <c r="K230" s="3">
        <f t="shared" si="336"/>
        <v>1.8483283582089496</v>
      </c>
      <c r="L230" s="3">
        <f t="shared" si="337"/>
        <v>0.9293843281302</v>
      </c>
      <c r="M230" s="5">
        <f t="shared" si="338"/>
        <v>6.218057131323438E-2</v>
      </c>
      <c r="N230" s="5">
        <f t="shared" si="339"/>
        <v>0.11493011328788501</v>
      </c>
      <c r="O230" s="5">
        <f t="shared" si="340"/>
        <v>5.7789648492702329E-2</v>
      </c>
      <c r="P230" s="5">
        <f t="shared" si="341"/>
        <v>0.1068142461199888</v>
      </c>
      <c r="Q230" s="5">
        <f t="shared" si="342"/>
        <v>0.10621429380108256</v>
      </c>
      <c r="R230" s="5">
        <f t="shared" si="343"/>
        <v>2.6854396818635284E-2</v>
      </c>
      <c r="S230" s="5">
        <f t="shared" si="344"/>
        <v>4.5871575852476976E-2</v>
      </c>
      <c r="T230" s="5">
        <f t="shared" si="345"/>
        <v>9.8713900082142786E-2</v>
      </c>
      <c r="U230" s="5">
        <f t="shared" si="346"/>
        <v>4.9635743182479791E-2</v>
      </c>
      <c r="V230" s="5">
        <f t="shared" si="347"/>
        <v>8.7553925420348205E-3</v>
      </c>
      <c r="W230" s="5">
        <f t="shared" si="348"/>
        <v>6.54396304265593E-2</v>
      </c>
      <c r="X230" s="5">
        <f t="shared" si="349"/>
        <v>6.0818566957076416E-2</v>
      </c>
      <c r="Y230" s="5">
        <f t="shared" si="350"/>
        <v>2.8261911494622018E-2</v>
      </c>
      <c r="Z230" s="5">
        <f t="shared" si="351"/>
        <v>8.3193518482097117E-3</v>
      </c>
      <c r="AA230" s="5">
        <f t="shared" si="352"/>
        <v>1.5376893942964048E-2</v>
      </c>
      <c r="AB230" s="5">
        <f t="shared" si="353"/>
        <v>1.4210774567975941E-2</v>
      </c>
      <c r="AC230" s="5">
        <f t="shared" si="354"/>
        <v>9.4000488628408565E-4</v>
      </c>
      <c r="AD230" s="5">
        <f t="shared" si="355"/>
        <v>3.0238481167030706E-2</v>
      </c>
      <c r="AE230" s="5">
        <f t="shared" si="356"/>
        <v>2.8103170503098542E-2</v>
      </c>
      <c r="AF230" s="5">
        <f t="shared" si="357"/>
        <v>1.3059323118175344E-2</v>
      </c>
      <c r="AG230" s="5">
        <f t="shared" si="358"/>
        <v>4.045710080673527E-3</v>
      </c>
      <c r="AH230" s="5">
        <f t="shared" si="359"/>
        <v>1.93296880698178E-3</v>
      </c>
      <c r="AI230" s="5">
        <f t="shared" si="360"/>
        <v>3.572761061477745E-3</v>
      </c>
      <c r="AJ230" s="5">
        <f t="shared" si="361"/>
        <v>3.3018177935170128E-3</v>
      </c>
      <c r="AK230" s="5">
        <f t="shared" si="362"/>
        <v>2.0342811537987985E-3</v>
      </c>
      <c r="AL230" s="5">
        <f t="shared" si="363"/>
        <v>6.4589894339661804E-5</v>
      </c>
      <c r="AM230" s="5">
        <f t="shared" si="364"/>
        <v>1.1178128450038013E-2</v>
      </c>
      <c r="AN230" s="5">
        <f t="shared" si="365"/>
        <v>1.0388777399291654E-2</v>
      </c>
      <c r="AO230" s="5">
        <f t="shared" si="366"/>
        <v>4.8275834516674386E-3</v>
      </c>
      <c r="AP230" s="5">
        <f t="shared" si="367"/>
        <v>1.4955601342401383E-3</v>
      </c>
      <c r="AQ230" s="5">
        <f t="shared" si="368"/>
        <v>3.4748753763477064E-4</v>
      </c>
      <c r="AR230" s="5">
        <f t="shared" si="369"/>
        <v>3.5929418319467928E-4</v>
      </c>
      <c r="AS230" s="5">
        <f t="shared" si="370"/>
        <v>6.6409362773824717E-4</v>
      </c>
      <c r="AT230" s="5">
        <f t="shared" si="371"/>
        <v>6.1373154232722995E-4</v>
      </c>
      <c r="AU230" s="5">
        <f t="shared" si="372"/>
        <v>3.7812580467024508E-4</v>
      </c>
      <c r="AV230" s="5">
        <f t="shared" si="373"/>
        <v>1.7472516193564808E-4</v>
      </c>
      <c r="AW230" s="5">
        <f t="shared" si="374"/>
        <v>3.0820277518422958E-6</v>
      </c>
      <c r="AX230" s="5">
        <f t="shared" si="375"/>
        <v>3.443475300984585E-3</v>
      </c>
      <c r="AY230" s="5">
        <f t="shared" si="376"/>
        <v>3.2003119790384974E-3</v>
      </c>
      <c r="AZ230" s="5">
        <f t="shared" si="377"/>
        <v>1.4871598992228618E-3</v>
      </c>
      <c r="BA230" s="5">
        <f t="shared" si="378"/>
        <v>4.6071436792047185E-4</v>
      </c>
      <c r="BB230" s="5">
        <f t="shared" si="379"/>
        <v>1.0704517832242436E-4</v>
      </c>
      <c r="BC230" s="5">
        <f t="shared" si="380"/>
        <v>1.9897222226952771E-5</v>
      </c>
      <c r="BD230" s="5">
        <f t="shared" si="381"/>
        <v>5.565373050824598E-5</v>
      </c>
      <c r="BE230" s="5">
        <f t="shared" si="382"/>
        <v>1.0286636833850962E-4</v>
      </c>
      <c r="BF230" s="5">
        <f t="shared" si="383"/>
        <v>9.5065412853017302E-5</v>
      </c>
      <c r="BG230" s="5">
        <f t="shared" si="384"/>
        <v>5.8570699487024472E-5</v>
      </c>
      <c r="BH230" s="5">
        <f t="shared" si="385"/>
        <v>2.7064471205500438E-5</v>
      </c>
      <c r="BI230" s="5">
        <f t="shared" si="386"/>
        <v>1.0004805925811196E-5</v>
      </c>
      <c r="BJ230" s="8">
        <f t="shared" si="387"/>
        <v>0.5867812418389341</v>
      </c>
      <c r="BK230" s="8">
        <f t="shared" si="388"/>
        <v>0.22782669258739721</v>
      </c>
      <c r="BL230" s="8">
        <f t="shared" si="389"/>
        <v>0.1772484816287169</v>
      </c>
      <c r="BM230" s="8">
        <f t="shared" si="390"/>
        <v>0.52219526811844263</v>
      </c>
      <c r="BN230" s="8">
        <f t="shared" si="391"/>
        <v>0.47478326983352837</v>
      </c>
    </row>
    <row r="231" spans="1:66" x14ac:dyDescent="0.25">
      <c r="A231" t="s">
        <v>24</v>
      </c>
      <c r="B231" t="s">
        <v>181</v>
      </c>
      <c r="C231" t="s">
        <v>327</v>
      </c>
      <c r="D231" s="11">
        <v>44380</v>
      </c>
      <c r="E231">
        <f>VLOOKUP(A231,home!$A$2:$E$405,3,FALSE)</f>
        <v>1.6156716417910399</v>
      </c>
      <c r="F231">
        <f>VLOOKUP(B231,home!$B$2:$E$405,3,FALSE)</f>
        <v>0.71</v>
      </c>
      <c r="G231">
        <f>VLOOKUP(C231,away!$B$2:$E$405,4,FALSE)</f>
        <v>0.52</v>
      </c>
      <c r="H231">
        <f>VLOOKUP(A231,away!$A$2:$E$405,3,FALSE)</f>
        <v>1.3992537309999999</v>
      </c>
      <c r="I231">
        <f>VLOOKUP(C231,away!$B$2:$E$405,3,FALSE)</f>
        <v>1.19</v>
      </c>
      <c r="J231">
        <f>VLOOKUP(B231,home!$B$2:$E$405,4,FALSE)</f>
        <v>0.77</v>
      </c>
      <c r="K231" s="3">
        <f t="shared" si="336"/>
        <v>0.59650597014925189</v>
      </c>
      <c r="L231" s="3">
        <f t="shared" si="337"/>
        <v>1.2821361937153</v>
      </c>
      <c r="M231" s="5">
        <f t="shared" si="338"/>
        <v>0.15279743884671781</v>
      </c>
      <c r="N231" s="5">
        <f t="shared" si="339"/>
        <v>9.1144584495582381E-2</v>
      </c>
      <c r="O231" s="5">
        <f t="shared" si="340"/>
        <v>0.19590712665237708</v>
      </c>
      <c r="P231" s="5">
        <f t="shared" si="341"/>
        <v>0.11685977064292855</v>
      </c>
      <c r="Q231" s="5">
        <f t="shared" si="342"/>
        <v>2.7184144399193914E-2</v>
      </c>
      <c r="R231" s="5">
        <f t="shared" si="343"/>
        <v>0.12558980884389001</v>
      </c>
      <c r="S231" s="5">
        <f t="shared" si="344"/>
        <v>2.2343643482822705E-2</v>
      </c>
      <c r="T231" s="5">
        <f t="shared" si="345"/>
        <v>3.4853775429389576E-2</v>
      </c>
      <c r="U231" s="5">
        <f t="shared" si="346"/>
        <v>7.4915070765283698E-2</v>
      </c>
      <c r="V231" s="5">
        <f t="shared" si="347"/>
        <v>1.8987178729622145E-3</v>
      </c>
      <c r="W231" s="5">
        <f t="shared" si="348"/>
        <v>5.4051681425061737E-3</v>
      </c>
      <c r="X231" s="5">
        <f t="shared" si="349"/>
        <v>6.9301617086240637E-3</v>
      </c>
      <c r="Y231" s="5">
        <f t="shared" si="350"/>
        <v>4.4427055774633895E-3</v>
      </c>
      <c r="Z231" s="5">
        <f t="shared" si="351"/>
        <v>5.3674413160179082E-2</v>
      </c>
      <c r="AA231" s="5">
        <f t="shared" si="352"/>
        <v>3.201710789430439E-2</v>
      </c>
      <c r="AB231" s="5">
        <f t="shared" si="353"/>
        <v>9.5491980029326559E-3</v>
      </c>
      <c r="AC231" s="5">
        <f t="shared" si="354"/>
        <v>9.0758939099668594E-5</v>
      </c>
      <c r="AD231" s="5">
        <f t="shared" si="355"/>
        <v>8.0605376666636845E-4</v>
      </c>
      <c r="AE231" s="5">
        <f t="shared" si="356"/>
        <v>1.0334707083234983E-3</v>
      </c>
      <c r="AF231" s="5">
        <f t="shared" si="357"/>
        <v>6.6252510014307273E-4</v>
      </c>
      <c r="AG231" s="5">
        <f t="shared" si="358"/>
        <v>2.8314913671276238E-4</v>
      </c>
      <c r="AH231" s="5">
        <f t="shared" si="359"/>
        <v>1.720447694727361E-2</v>
      </c>
      <c r="AI231" s="5">
        <f t="shared" si="360"/>
        <v>1.0262573212343884E-2</v>
      </c>
      <c r="AJ231" s="5">
        <f t="shared" si="361"/>
        <v>3.0608430951284561E-3</v>
      </c>
      <c r="AK231" s="5">
        <f t="shared" si="362"/>
        <v>6.0860372664474631E-4</v>
      </c>
      <c r="AL231" s="5">
        <f t="shared" si="363"/>
        <v>2.7765043411814006E-6</v>
      </c>
      <c r="AM231" s="5">
        <f t="shared" si="364"/>
        <v>9.6163176815556223E-5</v>
      </c>
      <c r="AN231" s="5">
        <f t="shared" si="365"/>
        <v>1.2329428949786863E-4</v>
      </c>
      <c r="AO231" s="5">
        <f t="shared" si="366"/>
        <v>7.9040035521814808E-5</v>
      </c>
      <c r="AP231" s="5">
        <f t="shared" si="367"/>
        <v>3.3780030098353909E-5</v>
      </c>
      <c r="AQ231" s="5">
        <f t="shared" si="368"/>
        <v>1.0827649803472943E-5</v>
      </c>
      <c r="AR231" s="5">
        <f t="shared" si="369"/>
        <v>4.4116965176079978E-3</v>
      </c>
      <c r="AS231" s="5">
        <f t="shared" si="370"/>
        <v>2.6316033112398348E-3</v>
      </c>
      <c r="AT231" s="5">
        <f t="shared" si="371"/>
        <v>7.8488354310955061E-4</v>
      </c>
      <c r="AU231" s="5">
        <f t="shared" si="372"/>
        <v>1.5606257311224825E-4</v>
      </c>
      <c r="AV231" s="5">
        <f t="shared" si="373"/>
        <v>2.327306414457754E-5</v>
      </c>
      <c r="AW231" s="5">
        <f t="shared" si="374"/>
        <v>5.8985438308339669E-8</v>
      </c>
      <c r="AX231" s="5">
        <f t="shared" si="375"/>
        <v>9.5603181798328974E-6</v>
      </c>
      <c r="AY231" s="5">
        <f t="shared" si="376"/>
        <v>1.2257629961798134E-5</v>
      </c>
      <c r="AZ231" s="5">
        <f t="shared" si="377"/>
        <v>7.857975511595242E-6</v>
      </c>
      <c r="BA231" s="5">
        <f t="shared" si="378"/>
        <v>3.358331604248253E-6</v>
      </c>
      <c r="BB231" s="5">
        <f t="shared" si="379"/>
        <v>1.0764596250761635E-6</v>
      </c>
      <c r="BC231" s="5">
        <f t="shared" si="380"/>
        <v>2.7603356927667002E-7</v>
      </c>
      <c r="BD231" s="5">
        <f t="shared" si="381"/>
        <v>9.4273263015215989E-4</v>
      </c>
      <c r="BE231" s="5">
        <f t="shared" si="382"/>
        <v>5.623456421402699E-4</v>
      </c>
      <c r="BF231" s="5">
        <f t="shared" si="383"/>
        <v>1.6772126641204286E-4</v>
      </c>
      <c r="BG231" s="5">
        <f t="shared" si="384"/>
        <v>3.3348912245258927E-5</v>
      </c>
      <c r="BH231" s="5">
        <f t="shared" si="385"/>
        <v>4.9732063130701094E-6</v>
      </c>
      <c r="BI231" s="5">
        <f t="shared" si="386"/>
        <v>5.9330945130605426E-7</v>
      </c>
      <c r="BJ231" s="8">
        <f t="shared" si="387"/>
        <v>0.1731232303947941</v>
      </c>
      <c r="BK231" s="8">
        <f t="shared" si="388"/>
        <v>0.29400536391883386</v>
      </c>
      <c r="BL231" s="8">
        <f t="shared" si="389"/>
        <v>0.47883404311610683</v>
      </c>
      <c r="BM231" s="8">
        <f t="shared" si="390"/>
        <v>0.29014197806470071</v>
      </c>
      <c r="BN231" s="8">
        <f t="shared" si="391"/>
        <v>0.70948287388068976</v>
      </c>
    </row>
    <row r="232" spans="1:66" x14ac:dyDescent="0.25">
      <c r="A232" t="s">
        <v>24</v>
      </c>
      <c r="B232" t="s">
        <v>184</v>
      </c>
      <c r="C232" t="s">
        <v>326</v>
      </c>
      <c r="D232" s="11">
        <v>44380</v>
      </c>
      <c r="E232">
        <f>VLOOKUP(A232,home!$A$2:$E$405,3,FALSE)</f>
        <v>1.6156716417910399</v>
      </c>
      <c r="F232">
        <f>VLOOKUP(B232,home!$B$2:$E$405,3,FALSE)</f>
        <v>1</v>
      </c>
      <c r="G232">
        <f>VLOOKUP(C232,away!$B$2:$E$405,4,FALSE)</f>
        <v>1.05</v>
      </c>
      <c r="H232">
        <f>VLOOKUP(A232,away!$A$2:$E$405,3,FALSE)</f>
        <v>1.3992537309999999</v>
      </c>
      <c r="I232">
        <f>VLOOKUP(C232,away!$B$2:$E$405,3,FALSE)</f>
        <v>0.71</v>
      </c>
      <c r="J232">
        <f>VLOOKUP(B232,home!$B$2:$E$405,4,FALSE)</f>
        <v>1.1499999999999999</v>
      </c>
      <c r="K232" s="3">
        <f t="shared" si="336"/>
        <v>1.6964552238805921</v>
      </c>
      <c r="L232" s="3">
        <f t="shared" si="337"/>
        <v>1.1424906713614997</v>
      </c>
      <c r="M232" s="5">
        <f t="shared" si="338"/>
        <v>5.8487285207841126E-2</v>
      </c>
      <c r="N232" s="5">
        <f t="shared" si="339"/>
        <v>9.9221060521436158E-2</v>
      </c>
      <c r="O232" s="5">
        <f t="shared" si="340"/>
        <v>6.6821177743217927E-2</v>
      </c>
      <c r="P232" s="5">
        <f t="shared" si="341"/>
        <v>0.1133591360483356</v>
      </c>
      <c r="Q232" s="5">
        <f t="shared" si="342"/>
        <v>8.416204322028141E-2</v>
      </c>
      <c r="R232" s="5">
        <f t="shared" si="343"/>
        <v>3.8171286110507581E-2</v>
      </c>
      <c r="S232" s="5">
        <f t="shared" si="344"/>
        <v>5.4927723521275208E-2</v>
      </c>
      <c r="T232" s="5">
        <f t="shared" si="345"/>
        <v>9.6154349261894867E-2</v>
      </c>
      <c r="U232" s="5">
        <f t="shared" si="346"/>
        <v>6.475587772441127E-2</v>
      </c>
      <c r="V232" s="5">
        <f t="shared" si="347"/>
        <v>1.1828894398627401E-2</v>
      </c>
      <c r="W232" s="5">
        <f t="shared" si="348"/>
        <v>4.7592379291170168E-2</v>
      </c>
      <c r="X232" s="5">
        <f t="shared" si="349"/>
        <v>5.4373849368060147E-2</v>
      </c>
      <c r="Y232" s="5">
        <f t="shared" si="350"/>
        <v>3.1060807834512056E-2</v>
      </c>
      <c r="Z232" s="5">
        <f t="shared" si="351"/>
        <v>1.4536779431708564E-2</v>
      </c>
      <c r="AA232" s="5">
        <f t="shared" si="352"/>
        <v>2.4660995405321937E-2</v>
      </c>
      <c r="AB232" s="5">
        <f t="shared" si="353"/>
        <v>2.0918137240726848E-2</v>
      </c>
      <c r="AC232" s="5">
        <f t="shared" si="354"/>
        <v>1.4329110642064273E-3</v>
      </c>
      <c r="AD232" s="5">
        <f t="shared" si="355"/>
        <v>2.0184585116353047E-2</v>
      </c>
      <c r="AE232" s="5">
        <f t="shared" si="356"/>
        <v>2.3060700200735529E-2</v>
      </c>
      <c r="AF232" s="5">
        <f t="shared" si="357"/>
        <v>1.3173317427202307E-2</v>
      </c>
      <c r="AG232" s="5">
        <f t="shared" si="358"/>
        <v>5.0167974238208351E-3</v>
      </c>
      <c r="AH232" s="5">
        <f t="shared" si="359"/>
        <v>4.1520337230916901E-3</v>
      </c>
      <c r="AI232" s="5">
        <f t="shared" si="360"/>
        <v>7.0437392992672813E-3</v>
      </c>
      <c r="AJ232" s="5">
        <f t="shared" si="361"/>
        <v>5.9746941649475027E-3</v>
      </c>
      <c r="AK232" s="5">
        <f t="shared" si="362"/>
        <v>3.3786003757380265E-3</v>
      </c>
      <c r="AL232" s="5">
        <f t="shared" si="363"/>
        <v>1.1108982726438118E-4</v>
      </c>
      <c r="AM232" s="5">
        <f t="shared" si="364"/>
        <v>6.8484489724999131E-3</v>
      </c>
      <c r="AN232" s="5">
        <f t="shared" si="365"/>
        <v>7.8242890643763999E-3</v>
      </c>
      <c r="AO232" s="5">
        <f t="shared" si="366"/>
        <v>4.4695886330429176E-3</v>
      </c>
      <c r="AP232" s="5">
        <f t="shared" si="367"/>
        <v>1.7021544393583101E-3</v>
      </c>
      <c r="AQ232" s="5">
        <f t="shared" si="368"/>
        <v>4.861738920458583E-4</v>
      </c>
      <c r="AR232" s="5">
        <f t="shared" si="369"/>
        <v>9.4873195916212242E-4</v>
      </c>
      <c r="AS232" s="5">
        <f t="shared" si="370"/>
        <v>1.6094812881830511E-3</v>
      </c>
      <c r="AT232" s="5">
        <f t="shared" si="371"/>
        <v>1.3652064695381012E-3</v>
      </c>
      <c r="AU232" s="5">
        <f t="shared" si="372"/>
        <v>7.7200388230783048E-4</v>
      </c>
      <c r="AV232" s="5">
        <f t="shared" si="373"/>
        <v>3.274175047493044E-4</v>
      </c>
      <c r="AW232" s="5">
        <f t="shared" si="374"/>
        <v>5.9809043194878756E-6</v>
      </c>
      <c r="AX232" s="5">
        <f t="shared" si="375"/>
        <v>1.9363478391461902E-3</v>
      </c>
      <c r="AY232" s="5">
        <f t="shared" si="376"/>
        <v>2.2122593427355204E-3</v>
      </c>
      <c r="AZ232" s="5">
        <f t="shared" si="377"/>
        <v>1.2637428308538276E-3</v>
      </c>
      <c r="BA232" s="5">
        <f t="shared" si="378"/>
        <v>4.8127146508349051E-4</v>
      </c>
      <c r="BB232" s="5">
        <f t="shared" si="379"/>
        <v>1.3746203981259244E-4</v>
      </c>
      <c r="BC232" s="5">
        <f t="shared" si="380"/>
        <v>3.1409819630441985E-5</v>
      </c>
      <c r="BD232" s="5">
        <f t="shared" si="381"/>
        <v>1.8065290216087392E-4</v>
      </c>
      <c r="BE232" s="5">
        <f t="shared" si="382"/>
        <v>3.0646955958000405E-4</v>
      </c>
      <c r="BF232" s="5">
        <f t="shared" si="383"/>
        <v>2.5995594265494122E-4</v>
      </c>
      <c r="BG232" s="5">
        <f t="shared" si="384"/>
        <v>1.4700120563192618E-4</v>
      </c>
      <c r="BH232" s="5">
        <f t="shared" si="385"/>
        <v>6.2345240802756601E-5</v>
      </c>
      <c r="BI232" s="5">
        <f t="shared" si="386"/>
        <v>2.115318188878597E-5</v>
      </c>
      <c r="BJ232" s="8">
        <f t="shared" si="387"/>
        <v>0.50139303800405188</v>
      </c>
      <c r="BK232" s="8">
        <f t="shared" si="388"/>
        <v>0.24235929941028567</v>
      </c>
      <c r="BL232" s="8">
        <f t="shared" si="389"/>
        <v>0.24187696092388977</v>
      </c>
      <c r="BM232" s="8">
        <f t="shared" si="390"/>
        <v>0.53773781047989999</v>
      </c>
      <c r="BN232" s="8">
        <f t="shared" si="391"/>
        <v>0.4602219888516198</v>
      </c>
    </row>
    <row r="233" spans="1:66" x14ac:dyDescent="0.25">
      <c r="A233" t="s">
        <v>24</v>
      </c>
      <c r="B233" t="s">
        <v>286</v>
      </c>
      <c r="C233" t="s">
        <v>180</v>
      </c>
      <c r="D233" s="11">
        <v>44380</v>
      </c>
      <c r="E233">
        <f>VLOOKUP(A233,home!$A$2:$E$405,3,FALSE)</f>
        <v>1.6156716417910399</v>
      </c>
      <c r="F233">
        <f>VLOOKUP(B233,home!$B$2:$E$405,3,FALSE)</f>
        <v>1.57</v>
      </c>
      <c r="G233">
        <f>VLOOKUP(C233,away!$B$2:$E$405,4,FALSE)</f>
        <v>0.93</v>
      </c>
      <c r="H233">
        <f>VLOOKUP(A233,away!$A$2:$E$405,3,FALSE)</f>
        <v>1.3992537309999999</v>
      </c>
      <c r="I233">
        <f>VLOOKUP(C233,away!$B$2:$E$405,3,FALSE)</f>
        <v>0.53</v>
      </c>
      <c r="J233">
        <f>VLOOKUP(B233,home!$B$2:$E$405,4,FALSE)</f>
        <v>0.6</v>
      </c>
      <c r="K233" s="3">
        <f t="shared" si="336"/>
        <v>2.3590421641790975</v>
      </c>
      <c r="L233" s="3">
        <f t="shared" si="337"/>
        <v>0.44496268645800002</v>
      </c>
      <c r="M233" s="5">
        <f t="shared" si="338"/>
        <v>6.056701441790599E-2</v>
      </c>
      <c r="N233" s="5">
        <f t="shared" si="339"/>
        <v>0.14288014077028355</v>
      </c>
      <c r="O233" s="5">
        <f t="shared" si="340"/>
        <v>2.6950061446131872E-2</v>
      </c>
      <c r="P233" s="5">
        <f t="shared" si="341"/>
        <v>6.3576331278642595E-2</v>
      </c>
      <c r="Q233" s="5">
        <f t="shared" si="342"/>
        <v>0.16853013825047194</v>
      </c>
      <c r="R233" s="5">
        <f t="shared" si="343"/>
        <v>5.9958858706395052E-3</v>
      </c>
      <c r="S233" s="5">
        <f t="shared" si="344"/>
        <v>1.6683792067752761E-2</v>
      </c>
      <c r="T233" s="5">
        <f t="shared" si="345"/>
        <v>7.4989623065068151E-2</v>
      </c>
      <c r="U233" s="5">
        <f t="shared" si="346"/>
        <v>1.4144547580444292E-2</v>
      </c>
      <c r="V233" s="5">
        <f t="shared" si="347"/>
        <v>1.9458598448117515E-3</v>
      </c>
      <c r="W233" s="5">
        <f t="shared" si="348"/>
        <v>0.13252323402259861</v>
      </c>
      <c r="X233" s="5">
        <f t="shared" si="349"/>
        <v>5.8967894228797717E-2</v>
      </c>
      <c r="Y233" s="5">
        <f t="shared" si="350"/>
        <v>1.3119256315408513E-2</v>
      </c>
      <c r="Z233" s="5">
        <f t="shared" si="351"/>
        <v>8.8931516156510613E-4</v>
      </c>
      <c r="AA233" s="5">
        <f t="shared" si="352"/>
        <v>2.0979319633758322E-3</v>
      </c>
      <c r="AB233" s="5">
        <f t="shared" si="353"/>
        <v>2.4745549795913134E-3</v>
      </c>
      <c r="AC233" s="5">
        <f t="shared" si="354"/>
        <v>1.276588330551199E-4</v>
      </c>
      <c r="AD233" s="5">
        <f t="shared" si="355"/>
        <v>7.8156974198171053E-2</v>
      </c>
      <c r="AE233" s="5">
        <f t="shared" si="356"/>
        <v>3.4776937204646786E-2</v>
      </c>
      <c r="AF233" s="5">
        <f t="shared" si="357"/>
        <v>7.7372197026804009E-3</v>
      </c>
      <c r="AG233" s="5">
        <f t="shared" si="358"/>
        <v>1.1475913548734797E-3</v>
      </c>
      <c r="AH233" s="5">
        <f t="shared" si="359"/>
        <v>9.8928015849459995E-5</v>
      </c>
      <c r="AI233" s="5">
        <f t="shared" si="360"/>
        <v>2.3337536060745418E-4</v>
      </c>
      <c r="AJ233" s="5">
        <f t="shared" si="361"/>
        <v>2.7527115787674304E-4</v>
      </c>
      <c r="AK233" s="5">
        <f t="shared" si="362"/>
        <v>2.1645875600454601E-4</v>
      </c>
      <c r="AL233" s="5">
        <f t="shared" si="363"/>
        <v>5.3600662598008462E-6</v>
      </c>
      <c r="AM233" s="5">
        <f t="shared" si="364"/>
        <v>3.6875119511628654E-2</v>
      </c>
      <c r="AN233" s="5">
        <f t="shared" si="365"/>
        <v>1.6408052241354099E-2</v>
      </c>
      <c r="AO233" s="5">
        <f t="shared" si="366"/>
        <v>3.6504855024280642E-3</v>
      </c>
      <c r="AP233" s="5">
        <f t="shared" si="367"/>
        <v>5.4144327867879116E-4</v>
      </c>
      <c r="AQ233" s="5">
        <f t="shared" si="368"/>
        <v>6.0230513961385622E-5</v>
      </c>
      <c r="AR233" s="5">
        <f t="shared" si="369"/>
        <v>8.8038551396670686E-6</v>
      </c>
      <c r="AS233" s="5">
        <f t="shared" si="370"/>
        <v>2.0768665481799473E-5</v>
      </c>
      <c r="AT233" s="5">
        <f t="shared" si="371"/>
        <v>2.4497078782647977E-5</v>
      </c>
      <c r="AU233" s="5">
        <f t="shared" si="372"/>
        <v>1.9263213915827911E-5</v>
      </c>
      <c r="AV233" s="5">
        <f t="shared" si="373"/>
        <v>1.1360683461259901E-5</v>
      </c>
      <c r="AW233" s="5">
        <f t="shared" si="374"/>
        <v>1.5628847533763414E-7</v>
      </c>
      <c r="AX233" s="5">
        <f t="shared" si="375"/>
        <v>1.4498326956179218E-2</v>
      </c>
      <c r="AY233" s="5">
        <f t="shared" si="376"/>
        <v>6.4512145115679436E-3</v>
      </c>
      <c r="AZ233" s="5">
        <f t="shared" si="377"/>
        <v>1.4352748699920533E-3</v>
      </c>
      <c r="BA233" s="5">
        <f t="shared" si="378"/>
        <v>2.1288125398577357E-4</v>
      </c>
      <c r="BB233" s="5">
        <f t="shared" si="379"/>
        <v>2.3681053667514411E-5</v>
      </c>
      <c r="BC233" s="5">
        <f t="shared" si="380"/>
        <v>2.107437051610658E-6</v>
      </c>
      <c r="BD233" s="5">
        <f t="shared" si="381"/>
        <v>6.5289783902222141E-7</v>
      </c>
      <c r="BE233" s="5">
        <f t="shared" si="382"/>
        <v>1.5402135311548371E-6</v>
      </c>
      <c r="BF233" s="5">
        <f t="shared" si="383"/>
        <v>1.8167143309167188E-6</v>
      </c>
      <c r="BG233" s="5">
        <f t="shared" si="384"/>
        <v>1.4285685689669858E-6</v>
      </c>
      <c r="BH233" s="5">
        <f t="shared" si="385"/>
        <v>8.4251337215352906E-7</v>
      </c>
      <c r="BI233" s="5">
        <f t="shared" si="386"/>
        <v>3.9750491375897798E-7</v>
      </c>
      <c r="BJ233" s="8">
        <f t="shared" si="387"/>
        <v>0.79298782624349551</v>
      </c>
      <c r="BK233" s="8">
        <f t="shared" si="388"/>
        <v>0.14935723101999596</v>
      </c>
      <c r="BL233" s="8">
        <f t="shared" si="389"/>
        <v>5.2578387039858183E-2</v>
      </c>
      <c r="BM233" s="8">
        <f t="shared" si="390"/>
        <v>0.52086212920774666</v>
      </c>
      <c r="BN233" s="8">
        <f t="shared" si="391"/>
        <v>0.46849957203407544</v>
      </c>
    </row>
    <row r="234" spans="1:66" x14ac:dyDescent="0.25">
      <c r="A234" t="s">
        <v>27</v>
      </c>
      <c r="B234" t="s">
        <v>298</v>
      </c>
      <c r="C234" t="s">
        <v>186</v>
      </c>
      <c r="D234" s="11">
        <v>44380</v>
      </c>
      <c r="E234">
        <f>VLOOKUP(A234,home!$A$2:$E$405,3,FALSE)</f>
        <v>1.24827586206897</v>
      </c>
      <c r="F234">
        <f>VLOOKUP(B234,home!$B$2:$E$405,3,FALSE)</f>
        <v>1.43</v>
      </c>
      <c r="G234">
        <f>VLOOKUP(C234,away!$B$2:$E$405,4,FALSE)</f>
        <v>0.86</v>
      </c>
      <c r="H234">
        <f>VLOOKUP(A234,away!$A$2:$E$405,3,FALSE)</f>
        <v>1.096551724</v>
      </c>
      <c r="I234">
        <f>VLOOKUP(C234,away!$B$2:$E$405,3,FALSE)</f>
        <v>1.0900000000000001</v>
      </c>
      <c r="J234">
        <f>VLOOKUP(B234,home!$B$2:$E$405,4,FALSE)</f>
        <v>0.65</v>
      </c>
      <c r="K234" s="3">
        <f t="shared" si="336"/>
        <v>1.5351296551724192</v>
      </c>
      <c r="L234" s="3">
        <f t="shared" si="337"/>
        <v>0.77690689645400002</v>
      </c>
      <c r="M234" s="5">
        <f t="shared" si="338"/>
        <v>9.9059306601805563E-2</v>
      </c>
      <c r="N234" s="5">
        <f t="shared" si="339"/>
        <v>0.15206887918524872</v>
      </c>
      <c r="O234" s="5">
        <f t="shared" si="340"/>
        <v>7.6959858456893987E-2</v>
      </c>
      <c r="P234" s="5">
        <f t="shared" si="341"/>
        <v>0.11814336097504986</v>
      </c>
      <c r="Q234" s="5">
        <f t="shared" si="342"/>
        <v>0.11672272303305357</v>
      </c>
      <c r="R234" s="5">
        <f t="shared" si="343"/>
        <v>2.9895322392642316E-2</v>
      </c>
      <c r="S234" s="5">
        <f t="shared" si="344"/>
        <v>3.5226003041259238E-2</v>
      </c>
      <c r="T234" s="5">
        <f t="shared" si="345"/>
        <v>9.0682688497269473E-2</v>
      </c>
      <c r="U234" s="5">
        <f t="shared" si="346"/>
        <v>4.5893195955885299E-2</v>
      </c>
      <c r="V234" s="5">
        <f t="shared" si="347"/>
        <v>4.6680435250558159E-3</v>
      </c>
      <c r="W234" s="5">
        <f t="shared" si="348"/>
        <v>5.9728171186839117E-2</v>
      </c>
      <c r="X234" s="5">
        <f t="shared" si="349"/>
        <v>4.6403228107640408E-2</v>
      </c>
      <c r="Y234" s="5">
        <f t="shared" si="350"/>
        <v>1.8025493967276963E-2</v>
      </c>
      <c r="Z234" s="5">
        <f t="shared" si="351"/>
        <v>7.7419607128531732E-3</v>
      </c>
      <c r="AA234" s="5">
        <f t="shared" si="352"/>
        <v>1.1884913479480709E-2</v>
      </c>
      <c r="AB234" s="5">
        <f t="shared" si="353"/>
        <v>9.1224415657546291E-3</v>
      </c>
      <c r="AC234" s="5">
        <f t="shared" si="354"/>
        <v>3.4795970347642566E-4</v>
      </c>
      <c r="AD234" s="5">
        <f t="shared" si="355"/>
        <v>2.2922621709532898E-2</v>
      </c>
      <c r="AE234" s="5">
        <f t="shared" si="356"/>
        <v>1.7808742890942288E-2</v>
      </c>
      <c r="AF234" s="5">
        <f t="shared" si="357"/>
        <v>6.9178675845746034E-3</v>
      </c>
      <c r="AG234" s="5">
        <f t="shared" si="358"/>
        <v>1.7915130117371954E-3</v>
      </c>
      <c r="AH234" s="5">
        <f t="shared" si="359"/>
        <v>1.5036956674728886E-3</v>
      </c>
      <c r="AI234" s="5">
        <f t="shared" si="360"/>
        <v>2.3083678114919162E-3</v>
      </c>
      <c r="AJ234" s="5">
        <f t="shared" si="361"/>
        <v>1.7718219412333489E-3</v>
      </c>
      <c r="AK234" s="5">
        <f t="shared" si="362"/>
        <v>9.0665880189082584E-4</v>
      </c>
      <c r="AL234" s="5">
        <f t="shared" si="363"/>
        <v>1.6599804808985953E-5</v>
      </c>
      <c r="AM234" s="5">
        <f t="shared" si="364"/>
        <v>7.0378392721206027E-3</v>
      </c>
      <c r="AN234" s="5">
        <f t="shared" si="365"/>
        <v>5.4677458666452959E-3</v>
      </c>
      <c r="AO234" s="5">
        <f t="shared" si="366"/>
        <v>2.1239647359272916E-3</v>
      </c>
      <c r="AP234" s="5">
        <f t="shared" si="367"/>
        <v>5.5004095038900416E-4</v>
      </c>
      <c r="AQ234" s="5">
        <f t="shared" si="368"/>
        <v>1.0683265192233241E-4</v>
      </c>
      <c r="AR234" s="5">
        <f t="shared" si="369"/>
        <v>2.3364630684553767E-4</v>
      </c>
      <c r="AS234" s="5">
        <f t="shared" si="370"/>
        <v>3.5867737446009949E-4</v>
      </c>
      <c r="AT234" s="5">
        <f t="shared" si="371"/>
        <v>2.7530813708654062E-4</v>
      </c>
      <c r="AU234" s="5">
        <f t="shared" si="372"/>
        <v>1.4087789518394075E-4</v>
      </c>
      <c r="AV234" s="5">
        <f t="shared" si="373"/>
        <v>5.4066458663784816E-5</v>
      </c>
      <c r="AW234" s="5">
        <f t="shared" si="374"/>
        <v>5.499389986497824E-7</v>
      </c>
      <c r="AX234" s="5">
        <f t="shared" si="375"/>
        <v>1.8006659624949007E-3</v>
      </c>
      <c r="AY234" s="5">
        <f t="shared" si="376"/>
        <v>1.3989498044722681E-3</v>
      </c>
      <c r="AZ234" s="5">
        <f t="shared" si="377"/>
        <v>5.4342687544373992E-4</v>
      </c>
      <c r="BA234" s="5">
        <f t="shared" si="378"/>
        <v>1.4073069575023018E-4</v>
      </c>
      <c r="BB234" s="5">
        <f t="shared" si="379"/>
        <v>2.733366201778086E-5</v>
      </c>
      <c r="BC234" s="5">
        <f t="shared" si="380"/>
        <v>4.2471421053913429E-6</v>
      </c>
      <c r="BD234" s="5">
        <f t="shared" si="381"/>
        <v>3.0253571186550935E-5</v>
      </c>
      <c r="BE234" s="5">
        <f t="shared" si="382"/>
        <v>4.6443154303344173E-5</v>
      </c>
      <c r="BF234" s="5">
        <f t="shared" si="383"/>
        <v>3.5648131725406097E-5</v>
      </c>
      <c r="BG234" s="5">
        <f t="shared" si="384"/>
        <v>1.8241501387721218E-5</v>
      </c>
      <c r="BH234" s="5">
        <f t="shared" si="385"/>
        <v>7.0007674337899216E-6</v>
      </c>
      <c r="BI234" s="5">
        <f t="shared" si="386"/>
        <v>2.1494171393152429E-6</v>
      </c>
      <c r="BJ234" s="8">
        <f t="shared" si="387"/>
        <v>0.55227370679340415</v>
      </c>
      <c r="BK234" s="8">
        <f t="shared" si="388"/>
        <v>0.25886022345592818</v>
      </c>
      <c r="BL234" s="8">
        <f t="shared" si="389"/>
        <v>0.18144858878816189</v>
      </c>
      <c r="BM234" s="8">
        <f t="shared" si="390"/>
        <v>0.4060766292401799</v>
      </c>
      <c r="BN234" s="8">
        <f t="shared" si="391"/>
        <v>0.59284945064469408</v>
      </c>
    </row>
    <row r="235" spans="1:66" x14ac:dyDescent="0.25">
      <c r="A235" t="s">
        <v>27</v>
      </c>
      <c r="B235" t="s">
        <v>329</v>
      </c>
      <c r="C235" t="s">
        <v>195</v>
      </c>
      <c r="D235" s="11">
        <v>44380</v>
      </c>
      <c r="E235">
        <f>VLOOKUP(A235,home!$A$2:$E$405,3,FALSE)</f>
        <v>1.24827586206897</v>
      </c>
      <c r="F235">
        <f>VLOOKUP(B235,home!$B$2:$E$405,3,FALSE)</f>
        <v>0.8</v>
      </c>
      <c r="G235">
        <f>VLOOKUP(C235,away!$B$2:$E$405,4,FALSE)</f>
        <v>0.86</v>
      </c>
      <c r="H235">
        <f>VLOOKUP(A235,away!$A$2:$E$405,3,FALSE)</f>
        <v>1.096551724</v>
      </c>
      <c r="I235">
        <f>VLOOKUP(C235,away!$B$2:$E$405,3,FALSE)</f>
        <v>1.43</v>
      </c>
      <c r="J235">
        <f>VLOOKUP(B235,home!$B$2:$E$405,4,FALSE)</f>
        <v>1.1100000000000001</v>
      </c>
      <c r="K235" s="3">
        <f t="shared" si="336"/>
        <v>0.85881379310345141</v>
      </c>
      <c r="L235" s="3">
        <f t="shared" si="337"/>
        <v>1.7405565515052002</v>
      </c>
      <c r="M235" s="5">
        <f t="shared" si="338"/>
        <v>7.4320359699852956E-2</v>
      </c>
      <c r="N235" s="5">
        <f t="shared" si="339"/>
        <v>6.3827350018643605E-2</v>
      </c>
      <c r="O235" s="5">
        <f t="shared" si="340"/>
        <v>0.12935878898580211</v>
      </c>
      <c r="P235" s="5">
        <f t="shared" si="341"/>
        <v>0.11109511224016567</v>
      </c>
      <c r="Q235" s="5">
        <f t="shared" si="342"/>
        <v>2.740790428662648E-2</v>
      </c>
      <c r="R235" s="5">
        <f t="shared" si="343"/>
        <v>0.11257814383200831</v>
      </c>
      <c r="S235" s="5">
        <f t="shared" si="344"/>
        <v>4.1516631557958643E-2</v>
      </c>
      <c r="T235" s="5">
        <f t="shared" si="345"/>
        <v>4.7705007369115177E-2</v>
      </c>
      <c r="U235" s="5">
        <f t="shared" si="346"/>
        <v>9.668366272491298E-2</v>
      </c>
      <c r="V235" s="5">
        <f t="shared" si="347"/>
        <v>6.8955156678646018E-3</v>
      </c>
      <c r="W235" s="5">
        <f t="shared" si="348"/>
        <v>7.8460954138046789E-3</v>
      </c>
      <c r="X235" s="5">
        <f t="shared" si="349"/>
        <v>1.3656572776232638E-2</v>
      </c>
      <c r="Y235" s="5">
        <f t="shared" si="350"/>
        <v>1.1885018608389641E-2</v>
      </c>
      <c r="Z235" s="5">
        <f t="shared" si="351"/>
        <v>6.5316208601032266E-2</v>
      </c>
      <c r="AA235" s="5">
        <f t="shared" si="352"/>
        <v>5.6094460859788801E-2</v>
      </c>
      <c r="AB235" s="5">
        <f t="shared" si="353"/>
        <v>2.4087348351544153E-2</v>
      </c>
      <c r="AC235" s="5">
        <f t="shared" si="354"/>
        <v>6.4421957368832712E-4</v>
      </c>
      <c r="AD235" s="5">
        <f t="shared" si="355"/>
        <v>1.6845837408452969E-3</v>
      </c>
      <c r="AE235" s="5">
        <f t="shared" si="356"/>
        <v>2.9321132666874196E-3</v>
      </c>
      <c r="AF235" s="5">
        <f t="shared" si="357"/>
        <v>2.5517544780440517E-3</v>
      </c>
      <c r="AG235" s="5">
        <f t="shared" si="358"/>
        <v>1.4804909915307688E-3</v>
      </c>
      <c r="AH235" s="5">
        <f t="shared" si="359"/>
        <v>2.8421638700001747E-2</v>
      </c>
      <c r="AI235" s="5">
        <f t="shared" si="360"/>
        <v>2.4408895338164347E-2</v>
      </c>
      <c r="AJ235" s="5">
        <f t="shared" si="361"/>
        <v>1.0481347995417037E-2</v>
      </c>
      <c r="AK235" s="5">
        <f t="shared" si="362"/>
        <v>3.0005087429271211E-3</v>
      </c>
      <c r="AL235" s="5">
        <f t="shared" si="363"/>
        <v>3.8519536845760454E-5</v>
      </c>
      <c r="AM235" s="5">
        <f t="shared" si="364"/>
        <v>2.8934875045515032E-4</v>
      </c>
      <c r="AN235" s="5">
        <f t="shared" si="365"/>
        <v>5.0362786327455512E-4</v>
      </c>
      <c r="AO235" s="5">
        <f t="shared" si="366"/>
        <v>4.3829638847154618E-4</v>
      </c>
      <c r="AP235" s="5">
        <f t="shared" si="367"/>
        <v>2.54293216818406E-4</v>
      </c>
      <c r="AQ235" s="5">
        <f t="shared" si="368"/>
        <v>1.1065293113415219E-4</v>
      </c>
      <c r="AR235" s="5">
        <f t="shared" si="369"/>
        <v>9.8938938887603543E-3</v>
      </c>
      <c r="AS235" s="5">
        <f t="shared" si="370"/>
        <v>8.4970125391693359E-3</v>
      </c>
      <c r="AT235" s="5">
        <f t="shared" si="371"/>
        <v>3.648675784405803E-3</v>
      </c>
      <c r="AU235" s="5">
        <f t="shared" si="372"/>
        <v>1.0445110300700863E-3</v>
      </c>
      <c r="AV235" s="5">
        <f t="shared" si="373"/>
        <v>2.2426011991822094E-4</v>
      </c>
      <c r="AW235" s="5">
        <f t="shared" si="374"/>
        <v>1.5994317209238512E-6</v>
      </c>
      <c r="AX235" s="5">
        <f t="shared" si="375"/>
        <v>4.141611631802193E-5</v>
      </c>
      <c r="AY235" s="5">
        <f t="shared" si="376"/>
        <v>7.2087092595234502E-5</v>
      </c>
      <c r="AZ235" s="5">
        <f t="shared" si="377"/>
        <v>6.2735830647798715E-5</v>
      </c>
      <c r="BA235" s="5">
        <f t="shared" si="378"/>
        <v>3.6398420349382261E-5</v>
      </c>
      <c r="BB235" s="5">
        <f t="shared" si="379"/>
        <v>1.5838377250889368E-5</v>
      </c>
      <c r="BC235" s="5">
        <f t="shared" si="380"/>
        <v>5.5135182578492813E-6</v>
      </c>
      <c r="BD235" s="5">
        <f t="shared" si="381"/>
        <v>2.8701469713298504E-3</v>
      </c>
      <c r="BE235" s="5">
        <f t="shared" si="382"/>
        <v>2.4649218072121718E-3</v>
      </c>
      <c r="BF235" s="5">
        <f t="shared" si="383"/>
        <v>1.0584544234776498E-3</v>
      </c>
      <c r="BG235" s="5">
        <f t="shared" si="384"/>
        <v>3.0300508608465581E-4</v>
      </c>
      <c r="BH235" s="5">
        <f t="shared" si="385"/>
        <v>6.5056236827500246E-5</v>
      </c>
      <c r="BI235" s="5">
        <f t="shared" si="386"/>
        <v>1.117423870297239E-5</v>
      </c>
      <c r="BJ235" s="8">
        <f t="shared" si="387"/>
        <v>0.18280709945549273</v>
      </c>
      <c r="BK235" s="8">
        <f t="shared" si="388"/>
        <v>0.23458244536897119</v>
      </c>
      <c r="BL235" s="8">
        <f t="shared" si="389"/>
        <v>0.51519590765652512</v>
      </c>
      <c r="BM235" s="8">
        <f t="shared" si="390"/>
        <v>0.47924351435804796</v>
      </c>
      <c r="BN235" s="8">
        <f t="shared" si="391"/>
        <v>0.51858765906309912</v>
      </c>
    </row>
    <row r="236" spans="1:66" x14ac:dyDescent="0.25">
      <c r="A236" t="s">
        <v>196</v>
      </c>
      <c r="B236" t="s">
        <v>306</v>
      </c>
      <c r="C236" t="s">
        <v>302</v>
      </c>
      <c r="D236" s="11">
        <v>44380</v>
      </c>
      <c r="E236">
        <f>VLOOKUP(A236,home!$A$2:$E$405,3,FALSE)</f>
        <v>1.6266094420600901</v>
      </c>
      <c r="F236">
        <f>VLOOKUP(B236,home!$B$2:$E$405,3,FALSE)</f>
        <v>1.95</v>
      </c>
      <c r="G236">
        <f>VLOOKUP(C236,away!$B$2:$E$405,4,FALSE)</f>
        <v>0.97</v>
      </c>
      <c r="H236">
        <f>VLOOKUP(A236,away!$A$2:$E$405,3,FALSE)</f>
        <v>1.454935622</v>
      </c>
      <c r="I236">
        <f>VLOOKUP(C236,away!$B$2:$E$405,3,FALSE)</f>
        <v>0.87</v>
      </c>
      <c r="J236">
        <f>VLOOKUP(B236,home!$B$2:$E$405,4,FALSE)</f>
        <v>0.69</v>
      </c>
      <c r="K236" s="3">
        <f t="shared" si="336"/>
        <v>3.0767317596566603</v>
      </c>
      <c r="L236" s="3">
        <f t="shared" si="337"/>
        <v>0.87339785388659996</v>
      </c>
      <c r="M236" s="5">
        <f t="shared" si="338"/>
        <v>1.9252206266994729E-2</v>
      </c>
      <c r="N236" s="5">
        <f t="shared" si="339"/>
        <v>5.9233874465123681E-2</v>
      </c>
      <c r="O236" s="5">
        <f t="shared" si="340"/>
        <v>1.6814835636175349E-2</v>
      </c>
      <c r="P236" s="5">
        <f t="shared" si="341"/>
        <v>5.1734738835227299E-2</v>
      </c>
      <c r="Q236" s="5">
        <f t="shared" si="342"/>
        <v>9.1123371407180881E-2</v>
      </c>
      <c r="R236" s="5">
        <f t="shared" si="343"/>
        <v>7.3430206790457333E-3</v>
      </c>
      <c r="S236" s="5">
        <f t="shared" si="344"/>
        <v>3.4755538731911978E-2</v>
      </c>
      <c r="T236" s="5">
        <f t="shared" si="345"/>
        <v>7.9586957025943345E-2</v>
      </c>
      <c r="U236" s="5">
        <f t="shared" si="346"/>
        <v>2.2592504935035628E-2</v>
      </c>
      <c r="V236" s="5">
        <f t="shared" si="347"/>
        <v>1.0377273674144131E-2</v>
      </c>
      <c r="W236" s="5">
        <f t="shared" si="348"/>
        <v>9.3454056951821005E-2</v>
      </c>
      <c r="X236" s="5">
        <f t="shared" si="349"/>
        <v>8.1622572778716554E-2</v>
      </c>
      <c r="Y236" s="5">
        <f t="shared" si="350"/>
        <v>3.5644489946816918E-2</v>
      </c>
      <c r="Z236" s="5">
        <f t="shared" si="351"/>
        <v>2.1377928340411564E-3</v>
      </c>
      <c r="AA236" s="5">
        <f t="shared" si="352"/>
        <v>6.5774151080608464E-3</v>
      </c>
      <c r="AB236" s="5">
        <f t="shared" si="353"/>
        <v>1.0118470979708178E-2</v>
      </c>
      <c r="AC236" s="5">
        <f t="shared" si="354"/>
        <v>1.7428701933824222E-3</v>
      </c>
      <c r="AD236" s="5">
        <f t="shared" si="355"/>
        <v>7.188326627310751E-2</v>
      </c>
      <c r="AE236" s="5">
        <f t="shared" si="356"/>
        <v>6.2782690493291105E-2</v>
      </c>
      <c r="AF236" s="5">
        <f t="shared" si="357"/>
        <v>2.7417133569033542E-2</v>
      </c>
      <c r="AG236" s="5">
        <f t="shared" si="358"/>
        <v>7.9820218729720529E-3</v>
      </c>
      <c r="AH236" s="5">
        <f t="shared" si="359"/>
        <v>4.667859183264245E-4</v>
      </c>
      <c r="AI236" s="5">
        <f t="shared" si="360"/>
        <v>1.4361750598754102E-3</v>
      </c>
      <c r="AJ236" s="5">
        <f t="shared" si="361"/>
        <v>2.2093627095727407E-3</v>
      </c>
      <c r="AK236" s="5">
        <f t="shared" si="362"/>
        <v>2.2658721390478487E-3</v>
      </c>
      <c r="AL236" s="5">
        <f t="shared" si="363"/>
        <v>1.8733839234398933E-4</v>
      </c>
      <c r="AM236" s="5">
        <f t="shared" si="364"/>
        <v>4.423310566606526E-2</v>
      </c>
      <c r="AN236" s="5">
        <f t="shared" si="365"/>
        <v>3.8633099559480605E-2</v>
      </c>
      <c r="AO236" s="5">
        <f t="shared" si="366"/>
        <v>1.687103312211885E-2</v>
      </c>
      <c r="AP236" s="5">
        <f t="shared" si="367"/>
        <v>4.9117080405694504E-3</v>
      </c>
      <c r="AQ236" s="5">
        <f t="shared" si="368"/>
        <v>1.0724688153877285E-3</v>
      </c>
      <c r="AR236" s="5">
        <f t="shared" si="369"/>
        <v>8.1537963858157014E-5</v>
      </c>
      <c r="AS236" s="5">
        <f t="shared" si="370"/>
        <v>2.508704430201286E-4</v>
      </c>
      <c r="AT236" s="5">
        <f t="shared" si="371"/>
        <v>3.8593052979958321E-4</v>
      </c>
      <c r="AU236" s="5">
        <f t="shared" si="372"/>
        <v>3.958015726851662E-4</v>
      </c>
      <c r="AV236" s="5">
        <f t="shared" si="373"/>
        <v>3.0444381730062632E-4</v>
      </c>
      <c r="AW236" s="5">
        <f t="shared" si="374"/>
        <v>1.3983827024113693E-5</v>
      </c>
      <c r="AX236" s="5">
        <f t="shared" si="375"/>
        <v>2.2682233505171994E-2</v>
      </c>
      <c r="AY236" s="5">
        <f t="shared" si="376"/>
        <v>1.9810614064771952E-2</v>
      </c>
      <c r="AZ236" s="5">
        <f t="shared" si="377"/>
        <v>8.651273904173756E-3</v>
      </c>
      <c r="BA236" s="5">
        <f t="shared" si="378"/>
        <v>2.5186680204301692E-3</v>
      </c>
      <c r="BB236" s="5">
        <f t="shared" si="379"/>
        <v>5.4994981092413014E-4</v>
      </c>
      <c r="BC236" s="5">
        <f t="shared" si="380"/>
        <v>9.606499692129536E-5</v>
      </c>
      <c r="BD236" s="5">
        <f t="shared" si="381"/>
        <v>1.1869180440666241E-5</v>
      </c>
      <c r="BE236" s="5">
        <f t="shared" si="382"/>
        <v>3.6518284422893459E-5</v>
      </c>
      <c r="BF236" s="5">
        <f t="shared" si="383"/>
        <v>5.6178482746045717E-5</v>
      </c>
      <c r="BG236" s="5">
        <f t="shared" si="384"/>
        <v>5.7615374024694188E-5</v>
      </c>
      <c r="BH236" s="5">
        <f t="shared" si="385"/>
        <v>4.4316762776568498E-5</v>
      </c>
      <c r="BI236" s="5">
        <f t="shared" si="386"/>
        <v>2.7270158303967674E-5</v>
      </c>
      <c r="BJ236" s="8">
        <f t="shared" si="387"/>
        <v>0.77076065429002161</v>
      </c>
      <c r="BK236" s="8">
        <f t="shared" si="388"/>
        <v>0.1378605801587765</v>
      </c>
      <c r="BL236" s="8">
        <f t="shared" si="389"/>
        <v>7.1476795734226634E-2</v>
      </c>
      <c r="BM236" s="8">
        <f t="shared" si="390"/>
        <v>0.71693714548957033</v>
      </c>
      <c r="BN236" s="8">
        <f t="shared" si="391"/>
        <v>0.24550204728974767</v>
      </c>
    </row>
    <row r="237" spans="1:66" x14ac:dyDescent="0.25">
      <c r="A237" t="s">
        <v>196</v>
      </c>
      <c r="B237" t="s">
        <v>204</v>
      </c>
      <c r="C237" t="s">
        <v>200</v>
      </c>
      <c r="D237" s="11">
        <v>44380</v>
      </c>
      <c r="E237">
        <f>VLOOKUP(A237,home!$A$2:$E$405,3,FALSE)</f>
        <v>1.6266094420600901</v>
      </c>
      <c r="F237">
        <f>VLOOKUP(B237,home!$B$2:$E$405,3,FALSE)</f>
        <v>0.95</v>
      </c>
      <c r="G237">
        <f>VLOOKUP(C237,away!$B$2:$E$405,4,FALSE)</f>
        <v>0.9</v>
      </c>
      <c r="H237">
        <f>VLOOKUP(A237,away!$A$2:$E$405,3,FALSE)</f>
        <v>1.454935622</v>
      </c>
      <c r="I237">
        <f>VLOOKUP(C237,away!$B$2:$E$405,3,FALSE)</f>
        <v>1.42</v>
      </c>
      <c r="J237">
        <f>VLOOKUP(B237,home!$B$2:$E$405,4,FALSE)</f>
        <v>1.37</v>
      </c>
      <c r="K237" s="3">
        <f t="shared" si="336"/>
        <v>1.390751072961377</v>
      </c>
      <c r="L237" s="3">
        <f t="shared" si="337"/>
        <v>2.8304317590388002</v>
      </c>
      <c r="M237" s="5">
        <f t="shared" si="338"/>
        <v>1.4681268756143838E-2</v>
      </c>
      <c r="N237" s="5">
        <f t="shared" si="339"/>
        <v>2.0417990275041379E-2</v>
      </c>
      <c r="O237" s="5">
        <f t="shared" si="340"/>
        <v>4.1554329350373585E-2</v>
      </c>
      <c r="P237" s="5">
        <f t="shared" si="341"/>
        <v>5.7791728130222493E-2</v>
      </c>
      <c r="Q237" s="5">
        <f t="shared" si="342"/>
        <v>1.4198170941364384E-2</v>
      </c>
      <c r="R237" s="5">
        <f t="shared" si="343"/>
        <v>5.8808346759427782E-2</v>
      </c>
      <c r="S237" s="5">
        <f t="shared" si="344"/>
        <v>5.6873215383375371E-2</v>
      </c>
      <c r="T237" s="5">
        <f t="shared" si="345"/>
        <v>4.0186953952699569E-2</v>
      </c>
      <c r="U237" s="5">
        <f t="shared" si="346"/>
        <v>8.1787771354758898E-2</v>
      </c>
      <c r="V237" s="5">
        <f t="shared" si="347"/>
        <v>2.4875244896680946E-2</v>
      </c>
      <c r="W237" s="5">
        <f t="shared" si="348"/>
        <v>6.582040490263852E-3</v>
      </c>
      <c r="X237" s="5">
        <f t="shared" si="349"/>
        <v>1.8630016442922122E-2</v>
      </c>
      <c r="Y237" s="5">
        <f t="shared" si="350"/>
        <v>2.636549510573092E-2</v>
      </c>
      <c r="Z237" s="5">
        <f t="shared" si="351"/>
        <v>5.5484337454816963E-2</v>
      </c>
      <c r="AA237" s="5">
        <f t="shared" si="352"/>
        <v>7.7164901847837794E-2</v>
      </c>
      <c r="AB237" s="5">
        <f t="shared" si="353"/>
        <v>5.3658585019919894E-2</v>
      </c>
      <c r="AC237" s="5">
        <f t="shared" si="354"/>
        <v>6.1199725570384019E-3</v>
      </c>
      <c r="AD237" s="5">
        <f t="shared" si="355"/>
        <v>2.28849496852742E-3</v>
      </c>
      <c r="AE237" s="5">
        <f t="shared" si="356"/>
        <v>6.4774288393205084E-3</v>
      </c>
      <c r="AF237" s="5">
        <f t="shared" si="357"/>
        <v>9.1669601518633015E-3</v>
      </c>
      <c r="AG237" s="5">
        <f t="shared" si="358"/>
        <v>8.6488183825590113E-3</v>
      </c>
      <c r="AH237" s="5">
        <f t="shared" si="359"/>
        <v>3.9261157715334984E-2</v>
      </c>
      <c r="AI237" s="5">
        <f t="shared" si="360"/>
        <v>5.4602497218307969E-2</v>
      </c>
      <c r="AJ237" s="5">
        <f t="shared" si="361"/>
        <v>3.7969240796366217E-2</v>
      </c>
      <c r="AK237" s="5">
        <f t="shared" si="362"/>
        <v>1.7601920792358394E-2</v>
      </c>
      <c r="AL237" s="5">
        <f t="shared" si="363"/>
        <v>9.6363276513898252E-4</v>
      </c>
      <c r="AM237" s="5">
        <f t="shared" si="364"/>
        <v>6.3654536658924439E-4</v>
      </c>
      <c r="AN237" s="5">
        <f t="shared" si="365"/>
        <v>1.8016982216631928E-3</v>
      </c>
      <c r="AO237" s="5">
        <f t="shared" si="366"/>
        <v>2.549791933399615E-3</v>
      </c>
      <c r="AP237" s="5">
        <f t="shared" si="367"/>
        <v>2.405670689078405E-3</v>
      </c>
      <c r="AQ237" s="5">
        <f t="shared" si="368"/>
        <v>1.702271680039068E-3</v>
      </c>
      <c r="AR237" s="5">
        <f t="shared" si="369"/>
        <v>2.2225205538823071E-2</v>
      </c>
      <c r="AS237" s="5">
        <f t="shared" si="370"/>
        <v>3.0909728449905319E-2</v>
      </c>
      <c r="AT237" s="5">
        <f t="shared" si="371"/>
        <v>2.1493869003325318E-2</v>
      </c>
      <c r="AU237" s="5">
        <f t="shared" si="372"/>
        <v>9.9642071261553198E-3</v>
      </c>
      <c r="AV237" s="5">
        <f t="shared" si="373"/>
        <v>3.4644329379774773E-3</v>
      </c>
      <c r="AW237" s="5">
        <f t="shared" si="374"/>
        <v>1.0536858546556207E-4</v>
      </c>
      <c r="AX237" s="5">
        <f t="shared" si="375"/>
        <v>1.4754602526209732E-4</v>
      </c>
      <c r="AY237" s="5">
        <f t="shared" si="376"/>
        <v>4.176189558217814E-4</v>
      </c>
      <c r="AZ237" s="5">
        <f t="shared" si="377"/>
        <v>5.9102097786729597E-4</v>
      </c>
      <c r="BA237" s="5">
        <f t="shared" si="378"/>
        <v>5.5761484867125405E-4</v>
      </c>
      <c r="BB237" s="5">
        <f t="shared" si="379"/>
        <v>3.9457269424768293E-4</v>
      </c>
      <c r="BC237" s="5">
        <f t="shared" si="380"/>
        <v>2.2336221700962957E-4</v>
      </c>
      <c r="BD237" s="5">
        <f t="shared" si="381"/>
        <v>1.0484487934708318E-2</v>
      </c>
      <c r="BE237" s="5">
        <f t="shared" si="382"/>
        <v>1.4581312844646203E-2</v>
      </c>
      <c r="BF237" s="5">
        <f t="shared" si="383"/>
        <v>1.013948824193861E-2</v>
      </c>
      <c r="BG237" s="5">
        <f t="shared" si="384"/>
        <v>4.7005013839184614E-3</v>
      </c>
      <c r="BH237" s="5">
        <f t="shared" si="385"/>
        <v>1.6343068357852592E-3</v>
      </c>
      <c r="BI237" s="5">
        <f t="shared" si="386"/>
        <v>4.5458279708329247E-4</v>
      </c>
      <c r="BJ237" s="8">
        <f t="shared" si="387"/>
        <v>0.16439008315994175</v>
      </c>
      <c r="BK237" s="8">
        <f t="shared" si="388"/>
        <v>0.16172268144442178</v>
      </c>
      <c r="BL237" s="8">
        <f t="shared" si="389"/>
        <v>0.59246087394895219</v>
      </c>
      <c r="BM237" s="8">
        <f t="shared" si="390"/>
        <v>0.76629389142520321</v>
      </c>
      <c r="BN237" s="8">
        <f t="shared" si="391"/>
        <v>0.20745183421257346</v>
      </c>
    </row>
    <row r="238" spans="1:66" x14ac:dyDescent="0.25">
      <c r="A238" t="s">
        <v>196</v>
      </c>
      <c r="B238" t="s">
        <v>202</v>
      </c>
      <c r="C238" t="s">
        <v>203</v>
      </c>
      <c r="D238" s="11">
        <v>44380</v>
      </c>
      <c r="E238">
        <f>VLOOKUP(A238,home!$A$2:$E$405,3,FALSE)</f>
        <v>1.6266094420600901</v>
      </c>
      <c r="F238">
        <f>VLOOKUP(B238,home!$B$2:$E$405,3,FALSE)</f>
        <v>0.9</v>
      </c>
      <c r="G238">
        <f>VLOOKUP(C238,away!$B$2:$E$405,4,FALSE)</f>
        <v>1.23</v>
      </c>
      <c r="H238">
        <f>VLOOKUP(A238,away!$A$2:$E$405,3,FALSE)</f>
        <v>1.454935622</v>
      </c>
      <c r="I238">
        <f>VLOOKUP(C238,away!$B$2:$E$405,3,FALSE)</f>
        <v>0.85</v>
      </c>
      <c r="J238">
        <f>VLOOKUP(B238,home!$B$2:$E$405,4,FALSE)</f>
        <v>0.74</v>
      </c>
      <c r="K238" s="3">
        <f t="shared" si="336"/>
        <v>1.8006566523605196</v>
      </c>
      <c r="L238" s="3">
        <f t="shared" si="337"/>
        <v>0.91515450623799999</v>
      </c>
      <c r="M238" s="5">
        <f t="shared" si="338"/>
        <v>6.6151272064999225E-2</v>
      </c>
      <c r="N238" s="5">
        <f t="shared" si="339"/>
        <v>0.11911572810595146</v>
      </c>
      <c r="O238" s="5">
        <f t="shared" si="340"/>
        <v>6.0538634723659966E-2</v>
      </c>
      <c r="P238" s="5">
        <f t="shared" si="341"/>
        <v>0.10900929533998187</v>
      </c>
      <c r="Q238" s="5">
        <f t="shared" si="342"/>
        <v>0.10724326410737424</v>
      </c>
      <c r="R238" s="5">
        <f t="shared" si="343"/>
        <v>2.770110218442684E-2</v>
      </c>
      <c r="S238" s="5">
        <f t="shared" si="344"/>
        <v>4.4908533500471901E-2</v>
      </c>
      <c r="T238" s="5">
        <f t="shared" si="345"/>
        <v>9.8144156411535496E-2</v>
      </c>
      <c r="U238" s="5">
        <f t="shared" si="346"/>
        <v>4.9880173926106705E-2</v>
      </c>
      <c r="V238" s="5">
        <f t="shared" si="347"/>
        <v>8.2226479448300107E-3</v>
      </c>
      <c r="W238" s="5">
        <f t="shared" si="348"/>
        <v>6.4369432311933164E-2</v>
      </c>
      <c r="X238" s="5">
        <f t="shared" si="349"/>
        <v>5.8907976044247558E-2</v>
      </c>
      <c r="Y238" s="5">
        <f t="shared" si="350"/>
        <v>2.6954949865126653E-2</v>
      </c>
      <c r="Z238" s="5">
        <f t="shared" si="351"/>
        <v>8.4502628306125111E-3</v>
      </c>
      <c r="AA238" s="5">
        <f t="shared" si="352"/>
        <v>1.5216021980137252E-2</v>
      </c>
      <c r="AB238" s="5">
        <f t="shared" si="353"/>
        <v>1.3699415600499018E-2</v>
      </c>
      <c r="AC238" s="5">
        <f t="shared" si="354"/>
        <v>8.4687058003013048E-4</v>
      </c>
      <c r="AD238" s="5">
        <f t="shared" si="355"/>
        <v>2.897681162528817E-2</v>
      </c>
      <c r="AE238" s="5">
        <f t="shared" si="356"/>
        <v>2.6518259735292132E-2</v>
      </c>
      <c r="AF238" s="5">
        <f t="shared" si="357"/>
        <v>1.2134152447171153E-2</v>
      </c>
      <c r="AG238" s="5">
        <f t="shared" si="358"/>
        <v>3.7015414304691794E-3</v>
      </c>
      <c r="AH238" s="5">
        <f t="shared" si="359"/>
        <v>1.9333240270826288E-3</v>
      </c>
      <c r="AI238" s="5">
        <f t="shared" si="360"/>
        <v>3.4812527705347651E-3</v>
      </c>
      <c r="AJ238" s="5">
        <f t="shared" si="361"/>
        <v>3.1342704799059581E-3</v>
      </c>
      <c r="AK238" s="5">
        <f t="shared" si="362"/>
        <v>1.8812483299799532E-3</v>
      </c>
      <c r="AL238" s="5">
        <f t="shared" si="363"/>
        <v>5.582161146200617E-5</v>
      </c>
      <c r="AM238" s="5">
        <f t="shared" si="364"/>
        <v>1.0435457723454552E-2</v>
      </c>
      <c r="AN238" s="5">
        <f t="shared" si="365"/>
        <v>9.5500561602755735E-3</v>
      </c>
      <c r="AO238" s="5">
        <f t="shared" si="366"/>
        <v>4.3698884649510817E-3</v>
      </c>
      <c r="AP238" s="5">
        <f t="shared" si="367"/>
        <v>1.33304104015248E-3</v>
      </c>
      <c r="AQ238" s="5">
        <f t="shared" si="368"/>
        <v>3.0498462872393311E-4</v>
      </c>
      <c r="AR238" s="5">
        <f t="shared" si="369"/>
        <v>3.5385803908057311E-4</v>
      </c>
      <c r="AS238" s="5">
        <f t="shared" si="370"/>
        <v>6.3717683206168272E-4</v>
      </c>
      <c r="AT238" s="5">
        <f t="shared" si="371"/>
        <v>5.7366835069093544E-4</v>
      </c>
      <c r="AU238" s="5">
        <f t="shared" si="372"/>
        <v>3.4432657730677335E-4</v>
      </c>
      <c r="AV238" s="5">
        <f t="shared" si="373"/>
        <v>1.5500348550299259E-4</v>
      </c>
      <c r="AW238" s="5">
        <f t="shared" si="374"/>
        <v>2.5552017789689193E-6</v>
      </c>
      <c r="AX238" s="5">
        <f t="shared" si="375"/>
        <v>3.1317793950275696E-3</v>
      </c>
      <c r="AY238" s="5">
        <f t="shared" si="376"/>
        <v>2.8660620259027977E-3</v>
      </c>
      <c r="AZ238" s="5">
        <f t="shared" si="377"/>
        <v>1.3114447890812783E-3</v>
      </c>
      <c r="BA238" s="5">
        <f t="shared" si="378"/>
        <v>4.0005820280335854E-4</v>
      </c>
      <c r="BB238" s="5">
        <f t="shared" si="379"/>
        <v>9.152876676324229E-5</v>
      </c>
      <c r="BC238" s="5">
        <f t="shared" si="380"/>
        <v>1.675259267075762E-5</v>
      </c>
      <c r="BD238" s="5">
        <f t="shared" si="381"/>
        <v>5.3972463172188094E-5</v>
      </c>
      <c r="BE238" s="5">
        <f t="shared" si="382"/>
        <v>9.7185874855283634E-5</v>
      </c>
      <c r="BF238" s="5">
        <f t="shared" si="383"/>
        <v>8.7499196036821742E-5</v>
      </c>
      <c r="BG238" s="5">
        <f t="shared" si="384"/>
        <v>5.251866980663341E-5</v>
      </c>
      <c r="BH238" s="5">
        <f t="shared" si="385"/>
        <v>2.3642023040110013E-5</v>
      </c>
      <c r="BI238" s="5">
        <f t="shared" si="386"/>
        <v>8.5142332124869503E-6</v>
      </c>
      <c r="BJ238" s="8">
        <f t="shared" si="387"/>
        <v>0.57987732587419594</v>
      </c>
      <c r="BK238" s="8">
        <f t="shared" si="388"/>
        <v>0.23206050306767798</v>
      </c>
      <c r="BL238" s="8">
        <f t="shared" si="389"/>
        <v>0.17985280976709955</v>
      </c>
      <c r="BM238" s="8">
        <f t="shared" si="390"/>
        <v>0.50761809818906811</v>
      </c>
      <c r="BN238" s="8">
        <f t="shared" si="391"/>
        <v>0.48975929652639361</v>
      </c>
    </row>
    <row r="239" spans="1:66" x14ac:dyDescent="0.25">
      <c r="A239" t="s">
        <v>196</v>
      </c>
      <c r="B239" t="s">
        <v>198</v>
      </c>
      <c r="C239" t="s">
        <v>205</v>
      </c>
      <c r="D239" s="11">
        <v>44380</v>
      </c>
      <c r="E239">
        <f>VLOOKUP(A239,home!$A$2:$E$405,3,FALSE)</f>
        <v>1.6266094420600901</v>
      </c>
      <c r="F239">
        <f>VLOOKUP(B239,home!$B$2:$E$405,3,FALSE)</f>
        <v>1.0900000000000001</v>
      </c>
      <c r="G239">
        <f>VLOOKUP(C239,away!$B$2:$E$405,4,FALSE)</f>
        <v>0.95</v>
      </c>
      <c r="H239">
        <f>VLOOKUP(A239,away!$A$2:$E$405,3,FALSE)</f>
        <v>1.454935622</v>
      </c>
      <c r="I239">
        <f>VLOOKUP(C239,away!$B$2:$E$405,3,FALSE)</f>
        <v>1.51</v>
      </c>
      <c r="J239">
        <f>VLOOKUP(B239,home!$B$2:$E$405,4,FALSE)</f>
        <v>0.42</v>
      </c>
      <c r="K239" s="3">
        <f t="shared" si="336"/>
        <v>1.6843540772532233</v>
      </c>
      <c r="L239" s="3">
        <f t="shared" si="337"/>
        <v>0.92272017147239993</v>
      </c>
      <c r="M239" s="5">
        <f t="shared" si="338"/>
        <v>7.3750002583948177E-2</v>
      </c>
      <c r="N239" s="5">
        <f t="shared" si="339"/>
        <v>0.12422111754970883</v>
      </c>
      <c r="O239" s="5">
        <f t="shared" si="340"/>
        <v>6.8050615030350592E-2</v>
      </c>
      <c r="P239" s="5">
        <f t="shared" si="341"/>
        <v>0.11462133088596049</v>
      </c>
      <c r="Q239" s="5">
        <f t="shared" si="342"/>
        <v>0.10461617291290204</v>
      </c>
      <c r="R239" s="5">
        <f t="shared" si="343"/>
        <v>3.1395837584803687E-2</v>
      </c>
      <c r="S239" s="5">
        <f t="shared" si="344"/>
        <v>4.4535759436462603E-2</v>
      </c>
      <c r="T239" s="5">
        <f t="shared" si="345"/>
        <v>9.6531453008979209E-2</v>
      </c>
      <c r="U239" s="5">
        <f t="shared" si="346"/>
        <v>5.288170704474407E-2</v>
      </c>
      <c r="V239" s="5">
        <f t="shared" si="347"/>
        <v>7.6907688734785444E-3</v>
      </c>
      <c r="W239" s="5">
        <f t="shared" si="348"/>
        <v>5.8736892464158245E-2</v>
      </c>
      <c r="X239" s="5">
        <f t="shared" si="349"/>
        <v>5.4197715486284014E-2</v>
      </c>
      <c r="Y239" s="5">
        <f t="shared" si="350"/>
        <v>2.500466266345816E-2</v>
      </c>
      <c r="Z239" s="5">
        <f t="shared" si="351"/>
        <v>9.6565242132565596E-3</v>
      </c>
      <c r="AA239" s="5">
        <f t="shared" si="352"/>
        <v>1.6265005930693157E-2</v>
      </c>
      <c r="AB239" s="5">
        <f t="shared" si="353"/>
        <v>1.3698014527955443E-2</v>
      </c>
      <c r="AC239" s="5">
        <f t="shared" si="354"/>
        <v>7.4705604485488485E-4</v>
      </c>
      <c r="AD239" s="5">
        <f t="shared" si="355"/>
        <v>2.4733431076797263E-2</v>
      </c>
      <c r="AE239" s="5">
        <f t="shared" si="356"/>
        <v>2.2822035764283155E-2</v>
      </c>
      <c r="AF239" s="5">
        <f t="shared" si="357"/>
        <v>1.0529176376884298E-2</v>
      </c>
      <c r="AG239" s="5">
        <f t="shared" si="358"/>
        <v>3.2384944773139407E-3</v>
      </c>
      <c r="AH239" s="5">
        <f t="shared" si="359"/>
        <v>2.2275674194708684E-3</v>
      </c>
      <c r="AI239" s="5">
        <f t="shared" si="360"/>
        <v>3.7520122653421973E-3</v>
      </c>
      <c r="AJ239" s="5">
        <f t="shared" si="361"/>
        <v>3.1598585785166176E-3</v>
      </c>
      <c r="AK239" s="5">
        <f t="shared" si="362"/>
        <v>1.7741068934226795E-3</v>
      </c>
      <c r="AL239" s="5">
        <f t="shared" si="363"/>
        <v>4.6442606160019822E-5</v>
      </c>
      <c r="AM239" s="5">
        <f t="shared" si="364"/>
        <v>8.3319710957330088E-3</v>
      </c>
      <c r="AN239" s="5">
        <f t="shared" si="365"/>
        <v>7.6880777981578425E-3</v>
      </c>
      <c r="AO239" s="5">
        <f t="shared" si="366"/>
        <v>3.5469722321046773E-3</v>
      </c>
      <c r="AP239" s="5">
        <f t="shared" si="367"/>
        <v>1.0909542754051565E-3</v>
      </c>
      <c r="AQ239" s="5">
        <f t="shared" si="368"/>
        <v>2.5166137901759842E-4</v>
      </c>
      <c r="AR239" s="5">
        <f t="shared" si="369"/>
        <v>4.1108427825209832E-4</v>
      </c>
      <c r="AS239" s="5">
        <f t="shared" si="370"/>
        <v>6.9241148016862023E-4</v>
      </c>
      <c r="AT239" s="5">
        <f t="shared" si="371"/>
        <v>5.8313304987947761E-4</v>
      </c>
      <c r="AU239" s="5">
        <f t="shared" si="372"/>
        <v>3.274008433818684E-4</v>
      </c>
      <c r="AV239" s="5">
        <f t="shared" si="373"/>
        <v>1.3786473636159848E-4</v>
      </c>
      <c r="AW239" s="5">
        <f t="shared" si="374"/>
        <v>2.0050143658618698E-6</v>
      </c>
      <c r="AX239" s="5">
        <f t="shared" si="375"/>
        <v>2.3389982477756508E-3</v>
      </c>
      <c r="AY239" s="5">
        <f t="shared" si="376"/>
        <v>2.1582408642611918E-3</v>
      </c>
      <c r="AZ239" s="5">
        <f t="shared" si="377"/>
        <v>9.9572619017491352E-4</v>
      </c>
      <c r="BA239" s="5">
        <f t="shared" si="378"/>
        <v>3.0625888031258526E-4</v>
      </c>
      <c r="BB239" s="5">
        <f t="shared" si="379"/>
        <v>7.0647811639243461E-5</v>
      </c>
      <c r="BC239" s="5">
        <f t="shared" si="380"/>
        <v>1.3037632173982512E-5</v>
      </c>
      <c r="BD239" s="5">
        <f t="shared" si="381"/>
        <v>6.321929261973063E-5</v>
      </c>
      <c r="BE239" s="5">
        <f t="shared" si="382"/>
        <v>1.0648367328510789E-4</v>
      </c>
      <c r="BF239" s="5">
        <f t="shared" si="383"/>
        <v>8.9678104629335826E-5</v>
      </c>
      <c r="BG239" s="5">
        <f t="shared" si="384"/>
        <v>5.0349893724254313E-5</v>
      </c>
      <c r="BH239" s="5">
        <f t="shared" si="385"/>
        <v>2.1201762195928553E-5</v>
      </c>
      <c r="BI239" s="5">
        <f t="shared" si="386"/>
        <v>7.1422549199331023E-6</v>
      </c>
      <c r="BJ239" s="8">
        <f t="shared" si="387"/>
        <v>0.5514236981875249</v>
      </c>
      <c r="BK239" s="8">
        <f t="shared" si="388"/>
        <v>0.24354960129512593</v>
      </c>
      <c r="BL239" s="8">
        <f t="shared" si="389"/>
        <v>0.19569469464471725</v>
      </c>
      <c r="BM239" s="8">
        <f t="shared" si="390"/>
        <v>0.48151320594305569</v>
      </c>
      <c r="BN239" s="8">
        <f t="shared" si="391"/>
        <v>0.51665507654767384</v>
      </c>
    </row>
    <row r="240" spans="1:66" x14ac:dyDescent="0.25">
      <c r="A240" t="s">
        <v>32</v>
      </c>
      <c r="B240" t="s">
        <v>313</v>
      </c>
      <c r="C240" t="s">
        <v>309</v>
      </c>
      <c r="D240" s="11">
        <v>44380</v>
      </c>
      <c r="E240">
        <f>VLOOKUP(A240,home!$A$2:$E$405,3,FALSE)</f>
        <v>1.2705314009661799</v>
      </c>
      <c r="F240">
        <f>VLOOKUP(B240,home!$B$2:$E$405,3,FALSE)</f>
        <v>0.5</v>
      </c>
      <c r="G240">
        <f>VLOOKUP(C240,away!$B$2:$E$405,4,FALSE)</f>
        <v>0.79</v>
      </c>
      <c r="H240">
        <f>VLOOKUP(A240,away!$A$2:$E$405,3,FALSE)</f>
        <v>1.101449275</v>
      </c>
      <c r="I240">
        <f>VLOOKUP(C240,away!$B$2:$E$405,3,FALSE)</f>
        <v>0.56999999999999995</v>
      </c>
      <c r="J240">
        <f>VLOOKUP(B240,home!$B$2:$E$405,4,FALSE)</f>
        <v>1.32</v>
      </c>
      <c r="K240" s="3">
        <f t="shared" ref="K240:K270" si="392">E240*F240*G240</f>
        <v>0.5018599033816411</v>
      </c>
      <c r="L240" s="3">
        <f t="shared" ref="L240:L270" si="393">H240*I240*J240</f>
        <v>0.82873043450999995</v>
      </c>
      <c r="M240" s="5">
        <f t="shared" ref="M240:M270" si="394">_xlfn.POISSON.DIST(0,K240,FALSE) * _xlfn.POISSON.DIST(0,L240,FALSE)</f>
        <v>0.26432117642694158</v>
      </c>
      <c r="N240" s="5">
        <f t="shared" ref="N240:N270" si="395">_xlfn.POISSON.DIST(1,K240,FALSE) * _xlfn.POISSON.DIST(0,L240,FALSE)</f>
        <v>0.1326522000633466</v>
      </c>
      <c r="O240" s="5">
        <f t="shared" ref="O240:O270" si="396">_xlfn.POISSON.DIST(0,K240,FALSE) * _xlfn.POISSON.DIST(1,L240,FALSE)</f>
        <v>0.21905100339049363</v>
      </c>
      <c r="P240" s="5">
        <f t="shared" ref="P240:P270" si="397">_xlfn.POISSON.DIST(1,K240,FALSE) * _xlfn.POISSON.DIST(1,L240,FALSE)</f>
        <v>0.10993291539720465</v>
      </c>
      <c r="Q240" s="5">
        <f t="shared" ref="Q240:Q270" si="398">_xlfn.POISSON.DIST(2,K240,FALSE) * _xlfn.POISSON.DIST(0,L240,FALSE)</f>
        <v>3.3286410153576626E-2</v>
      </c>
      <c r="R240" s="5">
        <f t="shared" ref="R240:R270" si="399">_xlfn.POISSON.DIST(0,K240,FALSE) * _xlfn.POISSON.DIST(2,L240,FALSE)</f>
        <v>9.0767116609827628E-2</v>
      </c>
      <c r="S240" s="5">
        <f t="shared" ref="S240:S270" si="400">_xlfn.POISSON.DIST(2,K240,FALSE) * _xlfn.POISSON.DIST(2,L240,FALSE)</f>
        <v>1.1430455602437632E-2</v>
      </c>
      <c r="T240" s="5">
        <f t="shared" ref="T240:T270" si="401">_xlfn.POISSON.DIST(2,K240,FALSE) * _xlfn.POISSON.DIST(1,L240,FALSE)</f>
        <v>2.7585461149851626E-2</v>
      </c>
      <c r="U240" s="5">
        <f t="shared" ref="U240:U270" si="402">_xlfn.POISSON.DIST(1,K240,FALSE) * _xlfn.POISSON.DIST(2,L240,FALSE)</f>
        <v>4.5552376372038239E-2</v>
      </c>
      <c r="V240" s="5">
        <f t="shared" ref="V240:V270" si="403">_xlfn.POISSON.DIST(3,K240,FALSE) * _xlfn.POISSON.DIST(3,L240,FALSE)</f>
        <v>5.2822240548437065E-4</v>
      </c>
      <c r="W240" s="5">
        <f t="shared" ref="W240:W270" si="404">_xlfn.POISSON.DIST(3,K240,FALSE) * _xlfn.POISSON.DIST(0,L240,FALSE)</f>
        <v>5.5683715278652133E-3</v>
      </c>
      <c r="X240" s="5">
        <f t="shared" ref="X240:X270" si="405">_xlfn.POISSON.DIST(3,K240,FALSE) * _xlfn.POISSON.DIST(1,L240,FALSE)</f>
        <v>4.6146789558008505E-3</v>
      </c>
      <c r="Y240" s="5">
        <f t="shared" ref="Y240:Y270" si="406">_xlfn.POISSON.DIST(3,K240,FALSE) * _xlfn.POISSON.DIST(2,L240,FALSE)</f>
        <v>1.9121624480824958E-3</v>
      </c>
      <c r="Z240" s="5">
        <f t="shared" ref="Z240:Z270" si="407">_xlfn.POISSON.DIST(0,K240,FALSE) * _xlfn.POISSON.DIST(3,L240,FALSE)</f>
        <v>2.5073823995760761E-2</v>
      </c>
      <c r="AA240" s="5">
        <f t="shared" ref="AA240:AA270" si="408">_xlfn.POISSON.DIST(1,K240,FALSE) * _xlfn.POISSON.DIST(3,L240,FALSE)</f>
        <v>1.2583546887920767E-2</v>
      </c>
      <c r="AB240" s="5">
        <f t="shared" ref="AB240:AB270" si="409">_xlfn.POISSON.DIST(2,K240,FALSE) * _xlfn.POISSON.DIST(3,L240,FALSE)</f>
        <v>3.1575888126851334E-3</v>
      </c>
      <c r="AC240" s="5">
        <f t="shared" ref="AC240:AC270" si="410">_xlfn.POISSON.DIST(4,K240,FALSE) * _xlfn.POISSON.DIST(4,L240,FALSE)</f>
        <v>1.3730698245121391E-5</v>
      </c>
      <c r="AD240" s="5">
        <f t="shared" ref="AD240:AD270" si="411">_xlfn.POISSON.DIST(4,K240,FALSE) * _xlfn.POISSON.DIST(0,L240,FALSE)</f>
        <v>6.9863559924187928E-4</v>
      </c>
      <c r="AE240" s="5">
        <f t="shared" ref="AE240:AE270" si="412">_xlfn.POISSON.DIST(4,K240,FALSE) * _xlfn.POISSON.DIST(1,L240,FALSE)</f>
        <v>5.7898058372387673E-4</v>
      </c>
      <c r="AF240" s="5">
        <f t="shared" ref="AF240:AF270" si="413">_xlfn.POISSON.DIST(4,K240,FALSE) * _xlfn.POISSON.DIST(2,L240,FALSE)</f>
        <v>2.3990941536117092E-4</v>
      </c>
      <c r="AG240" s="5">
        <f t="shared" ref="AG240:AG270" si="414">_xlfn.POISSON.DIST(4,K240,FALSE) * _xlfn.POISSON.DIST(3,L240,FALSE)</f>
        <v>6.6273411345101069E-5</v>
      </c>
      <c r="AH240" s="5">
        <f t="shared" ref="AH240:AH270" si="415">_xlfn.POISSON.DIST(0,K240,FALSE) * _xlfn.POISSON.DIST(4,L240,FALSE)</f>
        <v>5.1948602637085185E-3</v>
      </c>
      <c r="AI240" s="5">
        <f t="shared" ref="AI240:AI270" si="416">_xlfn.POISSON.DIST(1,K240,FALSE) * _xlfn.POISSON.DIST(4,L240,FALSE)</f>
        <v>2.6070920700258836E-3</v>
      </c>
      <c r="AJ240" s="5">
        <f t="shared" ref="AJ240:AJ270" si="417">_xlfn.POISSON.DIST(2,K240,FALSE) * _xlfn.POISSON.DIST(4,L240,FALSE)</f>
        <v>6.5419748718511628E-4</v>
      </c>
      <c r="AK240" s="5">
        <f t="shared" ref="AK240:AK270" si="418">_xlfn.POISSON.DIST(3,K240,FALSE) * _xlfn.POISSON.DIST(4,L240,FALSE)</f>
        <v>1.0943849590374495E-4</v>
      </c>
      <c r="AL240" s="5">
        <f t="shared" ref="AL240:AL270" si="419">_xlfn.POISSON.DIST(5,K240,FALSE) * _xlfn.POISSON.DIST(5,L240,FALSE)</f>
        <v>2.2842750761480385E-7</v>
      </c>
      <c r="AM240" s="5">
        <f t="shared" ref="AM240:AM270" si="420">_xlfn.POISSON.DIST(5,K240,FALSE) * _xlfn.POISSON.DIST(0,L240,FALSE)</f>
        <v>7.0123438866900929E-5</v>
      </c>
      <c r="AN240" s="5">
        <f t="shared" ref="AN240:AN270" si="421">_xlfn.POISSON.DIST(5,K240,FALSE) * _xlfn.POISSON.DIST(1,L240,FALSE)</f>
        <v>5.8113427961502219E-5</v>
      </c>
      <c r="AO240" s="5">
        <f t="shared" ref="AO240:AO270" si="422">_xlfn.POISSON.DIST(5,K240,FALSE) * _xlfn.POISSON.DIST(2,L240,FALSE)</f>
        <v>2.408018320270066E-5</v>
      </c>
      <c r="AP240" s="5">
        <f t="shared" ref="AP240:AP270" si="423">_xlfn.POISSON.DIST(5,K240,FALSE) * _xlfn.POISSON.DIST(3,L240,FALSE)</f>
        <v>6.6519935628848387E-6</v>
      </c>
      <c r="AQ240" s="5">
        <f t="shared" ref="AQ240:AQ270" si="424">_xlfn.POISSON.DIST(5,K240,FALSE) * _xlfn.POISSON.DIST(4,L240,FALSE)</f>
        <v>1.3781773789318187E-6</v>
      </c>
      <c r="AR240" s="5">
        <f t="shared" ref="AR240:AR270" si="425">_xlfn.POISSON.DIST(0,K240,FALSE) * _xlfn.POISSON.DIST(5,L240,FALSE)</f>
        <v>8.6102776071237893E-4</v>
      </c>
      <c r="AS240" s="5">
        <f t="shared" ref="AS240:AS270" si="426">_xlfn.POISSON.DIST(1,K240,FALSE) * _xlfn.POISSON.DIST(5,L240,FALSE)</f>
        <v>4.3211530880002527E-4</v>
      </c>
      <c r="AT240" s="5">
        <f t="shared" ref="AT240:AT270" si="427">_xlfn.POISSON.DIST(2,K240,FALSE) * _xlfn.POISSON.DIST(5,L240,FALSE)</f>
        <v>1.0843067356205433E-4</v>
      </c>
      <c r="AU240" s="5">
        <f t="shared" ref="AU240:AU270" si="428">_xlfn.POISSON.DIST(3,K240,FALSE) * _xlfn.POISSON.DIST(5,L240,FALSE)</f>
        <v>1.8139002452486284E-5</v>
      </c>
      <c r="AV240" s="5">
        <f t="shared" ref="AV240:AV270" si="429">_xlfn.POISSON.DIST(4,K240,FALSE) * _xlfn.POISSON.DIST(5,L240,FALSE)</f>
        <v>2.2758095045610294E-6</v>
      </c>
      <c r="AW240" s="5">
        <f t="shared" ref="AW240:AW270" si="430">_xlfn.POISSON.DIST(6,K240,FALSE) * _xlfn.POISSON.DIST(6,L240,FALSE)</f>
        <v>2.6390139585809508E-9</v>
      </c>
      <c r="AX240" s="5">
        <f t="shared" ref="AX240:AX270" si="431">_xlfn.POISSON.DIST(6,K240,FALSE) * _xlfn.POISSON.DIST(0,L240,FALSE)</f>
        <v>5.8653570424218813E-6</v>
      </c>
      <c r="AY240" s="5">
        <f t="shared" ref="AY240:AY270" si="432">_xlfn.POISSON.DIST(6,K240,FALSE) * _xlfn.POISSON.DIST(1,L240,FALSE)</f>
        <v>4.8607998903225734E-6</v>
      </c>
      <c r="AZ240" s="5">
        <f t="shared" ref="AZ240:AZ270" si="433">_xlfn.POISSON.DIST(6,K240,FALSE) * _xlfn.POISSON.DIST(2,L240,FALSE)</f>
        <v>2.0141464025865931E-6</v>
      </c>
      <c r="BA240" s="5">
        <f t="shared" ref="BA240:BA270" si="434">_xlfn.POISSON.DIST(6,K240,FALSE) * _xlfn.POISSON.DIST(3,L240,FALSE)</f>
        <v>5.5639480779411349E-7</v>
      </c>
      <c r="BB240" s="5">
        <f t="shared" ref="BB240:BB270" si="435">_xlfn.POISSON.DIST(6,K240,FALSE) * _xlfn.POISSON.DIST(4,L240,FALSE)</f>
        <v>1.1527532770558088E-7</v>
      </c>
      <c r="BC240" s="5">
        <f t="shared" ref="BC240:BC270" si="436">_xlfn.POISSON.DIST(6,K240,FALSE) * _xlfn.POISSON.DIST(5,L240,FALSE)</f>
        <v>1.910643448354574E-8</v>
      </c>
      <c r="BD240" s="5">
        <f t="shared" ref="BD240:BD270" si="437">_xlfn.POISSON.DIST(0,K240,FALSE) * _xlfn.POISSON.DIST(6,L240,FALSE)</f>
        <v>1.1892665171005699E-4</v>
      </c>
      <c r="BE240" s="5">
        <f t="shared" ref="BE240:BE270" si="438">_xlfn.POISSON.DIST(1,K240,FALSE) * _xlfn.POISSON.DIST(6,L240,FALSE)</f>
        <v>5.9684517936711274E-5</v>
      </c>
      <c r="BF240" s="5">
        <f t="shared" ref="BF240:BF270" si="439">_xlfn.POISSON.DIST(2,K240,FALSE) * _xlfn.POISSON.DIST(6,L240,FALSE)</f>
        <v>1.4976633202548873E-5</v>
      </c>
      <c r="BG240" s="5">
        <f t="shared" ref="BG240:BG270" si="440">_xlfn.POISSON.DIST(3,K240,FALSE) * _xlfn.POISSON.DIST(6,L240,FALSE)</f>
        <v>2.5053905640044849E-6</v>
      </c>
      <c r="BH240" s="5">
        <f t="shared" ref="BH240:BH270" si="441">_xlfn.POISSON.DIST(4,K240,FALSE) * _xlfn.POISSON.DIST(6,L240,FALSE)</f>
        <v>3.1433876659614154E-7</v>
      </c>
      <c r="BI240" s="5">
        <f t="shared" ref="BI240:BI270" si="442">_xlfn.POISSON.DIST(5,K240,FALSE) * _xlfn.POISSON.DIST(6,L240,FALSE)</f>
        <v>3.1550804606608779E-8</v>
      </c>
      <c r="BJ240" s="8">
        <f t="shared" ref="BJ240:BJ270" si="443">SUM(N240,Q240,T240,W240,X240,Y240,AD240,AE240,AF240,AG240,AM240,AN240,AO240,AP240,AQ240,AX240,AY240,AZ240,BA240,BB240,BC240)</f>
        <v>0.20737686160907368</v>
      </c>
      <c r="BK240" s="8">
        <f t="shared" ref="BK240:BK270" si="444">SUM(M240,P240,S240,V240,AC240,AL240,AY240)</f>
        <v>0.38623158975771132</v>
      </c>
      <c r="BL240" s="8">
        <f t="shared" ref="BL240:BL270" si="445">SUM(O240,R240,U240,AA240,AB240,AH240,AI240,AJ240,AK240,AR240,AS240,AT240,AU240,AV240,BD240,BE240,BF240,BG240,BH240,BI240)</f>
        <v>0.38129564802780469</v>
      </c>
      <c r="BM240" s="8">
        <f t="shared" ref="BM240:BM270" si="446">SUM(S240:BI240)</f>
        <v>0.14996224318808335</v>
      </c>
      <c r="BN240" s="8">
        <f t="shared" ref="BN240:BN270" si="447">SUM(M240:R240)</f>
        <v>0.85001082204139067</v>
      </c>
    </row>
    <row r="241" spans="1:66" x14ac:dyDescent="0.25">
      <c r="A241" t="s">
        <v>32</v>
      </c>
      <c r="B241" t="s">
        <v>34</v>
      </c>
      <c r="C241" t="s">
        <v>210</v>
      </c>
      <c r="D241" s="11">
        <v>44380</v>
      </c>
      <c r="E241">
        <f>VLOOKUP(A241,home!$A$2:$E$405,3,FALSE)</f>
        <v>1.2705314009661799</v>
      </c>
      <c r="F241">
        <f>VLOOKUP(B241,home!$B$2:$E$405,3,FALSE)</f>
        <v>0.79</v>
      </c>
      <c r="G241">
        <f>VLOOKUP(C241,away!$B$2:$E$405,4,FALSE)</f>
        <v>1.29</v>
      </c>
      <c r="H241">
        <f>VLOOKUP(A241,away!$A$2:$E$405,3,FALSE)</f>
        <v>1.101449275</v>
      </c>
      <c r="I241">
        <f>VLOOKUP(C241,away!$B$2:$E$405,3,FALSE)</f>
        <v>0.56999999999999995</v>
      </c>
      <c r="J241">
        <f>VLOOKUP(B241,home!$B$2:$E$405,4,FALSE)</f>
        <v>0.83</v>
      </c>
      <c r="K241" s="3">
        <f t="shared" si="392"/>
        <v>1.294798550724634</v>
      </c>
      <c r="L241" s="3">
        <f t="shared" si="393"/>
        <v>0.52109565200249996</v>
      </c>
      <c r="M241" s="5">
        <f t="shared" si="394"/>
        <v>0.16269236337150808</v>
      </c>
      <c r="N241" s="5">
        <f t="shared" si="395"/>
        <v>0.2106538363073942</v>
      </c>
      <c r="O241" s="5">
        <f t="shared" si="396"/>
        <v>8.4778283166903654E-2</v>
      </c>
      <c r="P241" s="5">
        <f t="shared" si="397"/>
        <v>0.10977079817742949</v>
      </c>
      <c r="Q241" s="5">
        <f t="shared" si="398"/>
        <v>0.13637714097769921</v>
      </c>
      <c r="R241" s="5">
        <f t="shared" si="399"/>
        <v>2.2088797371255114E-2</v>
      </c>
      <c r="S241" s="5">
        <f t="shared" si="400"/>
        <v>1.8515970698935985E-2</v>
      </c>
      <c r="T241" s="5">
        <f t="shared" si="401"/>
        <v>7.1065535196011026E-2</v>
      </c>
      <c r="U241" s="5">
        <f t="shared" si="402"/>
        <v>2.8600542823551227E-2</v>
      </c>
      <c r="V241" s="5">
        <f t="shared" si="403"/>
        <v>1.3881091900019209E-3</v>
      </c>
      <c r="W241" s="5">
        <f t="shared" si="404"/>
        <v>5.8860308163298007E-2</v>
      </c>
      <c r="X241" s="5">
        <f t="shared" si="405"/>
        <v>3.0671850659421847E-2</v>
      </c>
      <c r="Y241" s="5">
        <f t="shared" si="406"/>
        <v>7.9914840087473675E-3</v>
      </c>
      <c r="Z241" s="5">
        <f t="shared" si="407"/>
        <v>3.8367920893750975E-3</v>
      </c>
      <c r="AA241" s="5">
        <f t="shared" si="408"/>
        <v>4.9678728367546169E-3</v>
      </c>
      <c r="AB241" s="5">
        <f t="shared" si="409"/>
        <v>3.216197274607078E-3</v>
      </c>
      <c r="AC241" s="5">
        <f t="shared" si="410"/>
        <v>5.8536034892119606E-5</v>
      </c>
      <c r="AD241" s="5">
        <f t="shared" si="411"/>
        <v>1.9053060426260905E-2</v>
      </c>
      <c r="AE241" s="5">
        <f t="shared" si="412"/>
        <v>9.9284669454654563E-3</v>
      </c>
      <c r="AF241" s="5">
        <f t="shared" si="413"/>
        <v>2.5868404781662956E-3</v>
      </c>
      <c r="AG241" s="5">
        <f t="shared" si="414"/>
        <v>4.4933044186550828E-4</v>
      </c>
      <c r="AH241" s="5">
        <f t="shared" si="415"/>
        <v>4.9983391885273759E-4</v>
      </c>
      <c r="AI241" s="5">
        <f t="shared" si="416"/>
        <v>6.4718423373353901E-4</v>
      </c>
      <c r="AJ241" s="5">
        <f t="shared" si="417"/>
        <v>4.1898660394500971E-4</v>
      </c>
      <c r="AK241" s="5">
        <f t="shared" si="418"/>
        <v>1.8083441585367826E-4</v>
      </c>
      <c r="AL241" s="5">
        <f t="shared" si="419"/>
        <v>1.5798030440008012E-6</v>
      </c>
      <c r="AM241" s="5">
        <f t="shared" si="420"/>
        <v>4.9339750053582912E-3</v>
      </c>
      <c r="AN241" s="5">
        <f t="shared" si="421"/>
        <v>2.5710729223812172E-3</v>
      </c>
      <c r="AO241" s="5">
        <f t="shared" si="422"/>
        <v>6.6988746041710665E-4</v>
      </c>
      <c r="AP241" s="5">
        <f t="shared" si="423"/>
        <v>1.1635848098478371E-4</v>
      </c>
      <c r="AQ241" s="5">
        <f t="shared" si="424"/>
        <v>1.5158474628696591E-5</v>
      </c>
      <c r="AR241" s="5">
        <f t="shared" si="425"/>
        <v>5.2092256367506409E-5</v>
      </c>
      <c r="AS241" s="5">
        <f t="shared" si="426"/>
        <v>6.7448978048623395E-5</v>
      </c>
      <c r="AT241" s="5">
        <f t="shared" si="427"/>
        <v>4.366641951260762E-5</v>
      </c>
      <c r="AU241" s="5">
        <f t="shared" si="428"/>
        <v>1.8846405566752744E-5</v>
      </c>
      <c r="AV241" s="5">
        <f t="shared" si="429"/>
        <v>6.1005746535500326E-6</v>
      </c>
      <c r="AW241" s="5">
        <f t="shared" si="430"/>
        <v>2.9608751809816521E-8</v>
      </c>
      <c r="AX241" s="5">
        <f t="shared" si="431"/>
        <v>1.0647506143749152E-3</v>
      </c>
      <c r="AY241" s="5">
        <f t="shared" si="432"/>
        <v>5.5483691561775887E-4</v>
      </c>
      <c r="AZ241" s="5">
        <f t="shared" si="433"/>
        <v>1.4456155214944604E-4</v>
      </c>
      <c r="BA241" s="5">
        <f t="shared" si="434"/>
        <v>2.5110132090603001E-5</v>
      </c>
      <c r="BB241" s="5">
        <f t="shared" si="435"/>
        <v>3.2711951634054171E-6</v>
      </c>
      <c r="BC241" s="5">
        <f t="shared" si="436"/>
        <v>3.4092111530043415E-7</v>
      </c>
      <c r="BD241" s="5">
        <f t="shared" si="437"/>
        <v>4.5241747160178538E-6</v>
      </c>
      <c r="BE241" s="5">
        <f t="shared" si="438"/>
        <v>5.8578948655249501E-6</v>
      </c>
      <c r="BF241" s="5">
        <f t="shared" si="439"/>
        <v>3.7923968910894909E-6</v>
      </c>
      <c r="BG241" s="5">
        <f t="shared" si="440"/>
        <v>1.6367966661184268E-6</v>
      </c>
      <c r="BH241" s="5">
        <f t="shared" si="441"/>
        <v>5.2983048778026297E-7</v>
      </c>
      <c r="BI241" s="5">
        <f t="shared" si="442"/>
        <v>1.3720474954152188E-7</v>
      </c>
      <c r="BJ241" s="8">
        <f t="shared" si="443"/>
        <v>0.55773717727861138</v>
      </c>
      <c r="BK241" s="8">
        <f t="shared" si="444"/>
        <v>0.29298219419142935</v>
      </c>
      <c r="BL241" s="8">
        <f t="shared" si="445"/>
        <v>0.14560316557798181</v>
      </c>
      <c r="BM241" s="8">
        <f t="shared" si="446"/>
        <v>0.27324330245834183</v>
      </c>
      <c r="BN241" s="8">
        <f t="shared" si="447"/>
        <v>0.72636121937218978</v>
      </c>
    </row>
    <row r="242" spans="1:66" x14ac:dyDescent="0.25">
      <c r="A242" t="s">
        <v>213</v>
      </c>
      <c r="B242" t="s">
        <v>217</v>
      </c>
      <c r="C242" t="s">
        <v>214</v>
      </c>
      <c r="D242" s="11">
        <v>44380</v>
      </c>
      <c r="E242">
        <f>VLOOKUP(A242,home!$A$2:$E$405,3,FALSE)</f>
        <v>1.234375</v>
      </c>
      <c r="F242">
        <f>VLOOKUP(B242,home!$B$2:$E$405,3,FALSE)</f>
        <v>0.91</v>
      </c>
      <c r="G242">
        <f>VLOOKUP(C242,away!$B$2:$E$405,4,FALSE)</f>
        <v>0.66</v>
      </c>
      <c r="H242">
        <f>VLOOKUP(A242,away!$A$2:$E$405,3,FALSE)</f>
        <v>1.171875</v>
      </c>
      <c r="I242">
        <f>VLOOKUP(C242,away!$B$2:$E$405,3,FALSE)</f>
        <v>1.77</v>
      </c>
      <c r="J242">
        <f>VLOOKUP(B242,home!$B$2:$E$405,4,FALSE)</f>
        <v>1.07</v>
      </c>
      <c r="K242" s="3">
        <f t="shared" si="392"/>
        <v>0.74136562500000003</v>
      </c>
      <c r="L242" s="3">
        <f t="shared" si="393"/>
        <v>2.2194140625000003</v>
      </c>
      <c r="M242" s="5">
        <f t="shared" si="394"/>
        <v>5.177853035733624E-2</v>
      </c>
      <c r="N242" s="5">
        <f t="shared" si="395"/>
        <v>3.8386822519948051E-2</v>
      </c>
      <c r="O242" s="5">
        <f t="shared" si="396"/>
        <v>0.11491799841065521</v>
      </c>
      <c r="P242" s="5">
        <f t="shared" si="397"/>
        <v>8.5196253715464396E-2</v>
      </c>
      <c r="Q242" s="5">
        <f t="shared" si="398"/>
        <v>1.4229335334632684E-2</v>
      </c>
      <c r="R242" s="5">
        <f t="shared" si="399"/>
        <v>0.12752531085348046</v>
      </c>
      <c r="S242" s="5">
        <f t="shared" si="400"/>
        <v>3.5045421321625914E-2</v>
      </c>
      <c r="T242" s="5">
        <f t="shared" si="401"/>
        <v>3.1580786941711923E-2</v>
      </c>
      <c r="U242" s="5">
        <f t="shared" si="402"/>
        <v>9.4542881784209803E-2</v>
      </c>
      <c r="V242" s="5">
        <f t="shared" si="403"/>
        <v>6.4070712661047366E-3</v>
      </c>
      <c r="W242" s="5">
        <f t="shared" si="404"/>
        <v>3.5163800278981811E-3</v>
      </c>
      <c r="X242" s="5">
        <f t="shared" si="405"/>
        <v>7.8043032830113664E-3</v>
      </c>
      <c r="Y242" s="5">
        <f t="shared" si="406"/>
        <v>8.6604902271651737E-3</v>
      </c>
      <c r="Z242" s="5">
        <f t="shared" si="407"/>
        <v>9.4343822744299477E-2</v>
      </c>
      <c r="AA242" s="5">
        <f t="shared" si="408"/>
        <v>6.9943267113716776E-2</v>
      </c>
      <c r="AB242" s="5">
        <f t="shared" si="409"/>
        <v>2.5926766969151301E-2</v>
      </c>
      <c r="AC242" s="5">
        <f t="shared" si="410"/>
        <v>6.5888610756357298E-4</v>
      </c>
      <c r="AD242" s="5">
        <f t="shared" si="411"/>
        <v>6.5173081928006327E-4</v>
      </c>
      <c r="AE242" s="5">
        <f t="shared" si="412"/>
        <v>1.4464605452748187E-3</v>
      </c>
      <c r="AF242" s="5">
        <f t="shared" si="413"/>
        <v>1.6051474375171756E-3</v>
      </c>
      <c r="AG242" s="5">
        <f t="shared" si="414"/>
        <v>1.18749559840382E-3</v>
      </c>
      <c r="AH242" s="5">
        <f t="shared" si="415"/>
        <v>5.2347001727176427E-2</v>
      </c>
      <c r="AI242" s="5">
        <f t="shared" si="416"/>
        <v>3.8808267652344228E-2</v>
      </c>
      <c r="AJ242" s="5">
        <f t="shared" si="417"/>
        <v>1.4385557801623733E-2</v>
      </c>
      <c r="AK242" s="5">
        <f t="shared" si="418"/>
        <v>3.5549860168581347E-3</v>
      </c>
      <c r="AL242" s="5">
        <f t="shared" si="419"/>
        <v>4.3365176726478878E-5</v>
      </c>
      <c r="AM242" s="5">
        <f t="shared" si="420"/>
        <v>9.6634165233465267E-5</v>
      </c>
      <c r="AN242" s="5">
        <f t="shared" si="421"/>
        <v>2.1447122523710142E-4</v>
      </c>
      <c r="AO242" s="5">
        <f t="shared" si="422"/>
        <v>2.3800022664641397E-4</v>
      </c>
      <c r="AP242" s="5">
        <f t="shared" si="423"/>
        <v>1.7607368329907946E-4</v>
      </c>
      <c r="AQ242" s="5">
        <f t="shared" si="424"/>
        <v>9.7695102187537138E-5</v>
      </c>
      <c r="AR242" s="5">
        <f t="shared" si="425"/>
        <v>2.3235934352601424E-2</v>
      </c>
      <c r="AS242" s="5">
        <f t="shared" si="426"/>
        <v>1.7226322993775321E-2</v>
      </c>
      <c r="AT242" s="5">
        <f t="shared" si="427"/>
        <v>6.3855018563660571E-3</v>
      </c>
      <c r="AU242" s="5">
        <f t="shared" si="428"/>
        <v>1.5779971915611609E-3</v>
      </c>
      <c r="AV242" s="5">
        <f t="shared" si="429"/>
        <v>2.9246821854249621E-4</v>
      </c>
      <c r="AW242" s="5">
        <f t="shared" si="430"/>
        <v>1.9820262339257715E-6</v>
      </c>
      <c r="AX242" s="5">
        <f t="shared" si="431"/>
        <v>1.1940208050776869E-5</v>
      </c>
      <c r="AY242" s="5">
        <f t="shared" si="432"/>
        <v>2.65002656570699E-5</v>
      </c>
      <c r="AZ242" s="5">
        <f t="shared" si="433"/>
        <v>2.9407531129643377E-5</v>
      </c>
      <c r="BA242" s="5">
        <f t="shared" si="434"/>
        <v>2.1755829377512341E-5</v>
      </c>
      <c r="BB242" s="5">
        <f t="shared" si="435"/>
        <v>1.2071298415450386E-5</v>
      </c>
      <c r="BC242" s="5">
        <f t="shared" si="436"/>
        <v>5.358241891176909E-6</v>
      </c>
      <c r="BD242" s="5">
        <f t="shared" si="437"/>
        <v>8.595026576248407E-3</v>
      </c>
      <c r="BE242" s="5">
        <f t="shared" si="438"/>
        <v>6.3720572495920098E-3</v>
      </c>
      <c r="BF242" s="5">
        <f t="shared" si="439"/>
        <v>2.3620121026897813E-3</v>
      </c>
      <c r="BG242" s="5">
        <f t="shared" si="440"/>
        <v>5.837048595893912E-4</v>
      </c>
      <c r="BH242" s="5">
        <f t="shared" si="441"/>
        <v>1.0818467951125658E-4</v>
      </c>
      <c r="BI242" s="5">
        <f t="shared" si="442"/>
        <v>1.6040880508257491E-5</v>
      </c>
      <c r="BJ242" s="8">
        <f t="shared" si="443"/>
        <v>0.10999886051196847</v>
      </c>
      <c r="BK242" s="8">
        <f t="shared" si="444"/>
        <v>0.17915602821047841</v>
      </c>
      <c r="BL242" s="8">
        <f t="shared" si="445"/>
        <v>0.60870728929020168</v>
      </c>
      <c r="BM242" s="8">
        <f t="shared" si="446"/>
        <v>0.56014723132600786</v>
      </c>
      <c r="BN242" s="8">
        <f t="shared" si="447"/>
        <v>0.432034251191517</v>
      </c>
    </row>
    <row r="243" spans="1:66" x14ac:dyDescent="0.25">
      <c r="A243" t="s">
        <v>340</v>
      </c>
      <c r="B243" t="s">
        <v>390</v>
      </c>
      <c r="C243" t="s">
        <v>365</v>
      </c>
      <c r="D243" s="11">
        <v>44380</v>
      </c>
      <c r="E243">
        <f>VLOOKUP(A243,home!$A$2:$E$405,3,FALSE)</f>
        <v>1.3592592592592601</v>
      </c>
      <c r="F243">
        <f>VLOOKUP(B243,home!$B$2:$E$405,3,FALSE)</f>
        <v>0.68</v>
      </c>
      <c r="G243">
        <f>VLOOKUP(C243,away!$B$2:$E$405,4,FALSE)</f>
        <v>1.1000000000000001</v>
      </c>
      <c r="H243">
        <f>VLOOKUP(A243,away!$A$2:$E$405,3,FALSE)</f>
        <v>1.118518519</v>
      </c>
      <c r="I243">
        <f>VLOOKUP(C243,away!$B$2:$E$405,3,FALSE)</f>
        <v>0.79</v>
      </c>
      <c r="J243">
        <f>VLOOKUP(B243,home!$B$2:$E$405,4,FALSE)</f>
        <v>1.24</v>
      </c>
      <c r="K243" s="3">
        <f t="shared" si="392"/>
        <v>1.0167259259259267</v>
      </c>
      <c r="L243" s="3">
        <f t="shared" si="393"/>
        <v>1.0957007412124</v>
      </c>
      <c r="M243" s="5">
        <f t="shared" si="394"/>
        <v>0.12094411892356673</v>
      </c>
      <c r="N243" s="5">
        <f t="shared" si="395"/>
        <v>0.12296702129785878</v>
      </c>
      <c r="O243" s="5">
        <f t="shared" si="396"/>
        <v>0.1325185607498327</v>
      </c>
      <c r="P243" s="5">
        <f t="shared" si="397"/>
        <v>0.13473505638074484</v>
      </c>
      <c r="Q243" s="5">
        <f t="shared" si="398"/>
        <v>6.2511879293709299E-2</v>
      </c>
      <c r="R243" s="5">
        <f t="shared" si="399"/>
        <v>7.2600342618996075E-2</v>
      </c>
      <c r="S243" s="5">
        <f t="shared" si="400"/>
        <v>3.7524634474775512E-2</v>
      </c>
      <c r="T243" s="5">
        <f t="shared" si="401"/>
        <v>6.8494312476697364E-2</v>
      </c>
      <c r="U243" s="5">
        <f t="shared" si="402"/>
        <v>7.3814650571838308E-2</v>
      </c>
      <c r="V243" s="5">
        <f t="shared" si="403"/>
        <v>4.6448299031030633E-3</v>
      </c>
      <c r="W243" s="5">
        <f t="shared" si="404"/>
        <v>2.1185816118755453E-2</v>
      </c>
      <c r="X243" s="5">
        <f t="shared" si="405"/>
        <v>2.3213314424509961E-2</v>
      </c>
      <c r="Y243" s="5">
        <f t="shared" si="406"/>
        <v>1.271742291046603E-2</v>
      </c>
      <c r="Z243" s="5">
        <f t="shared" si="407"/>
        <v>2.6516083073302738E-2</v>
      </c>
      <c r="AA243" s="5">
        <f t="shared" si="408"/>
        <v>2.6959589114632521E-2</v>
      </c>
      <c r="AB243" s="5">
        <f t="shared" si="409"/>
        <v>1.370525660257864E-2</v>
      </c>
      <c r="AC243" s="5">
        <f t="shared" si="410"/>
        <v>3.2340422194746297E-4</v>
      </c>
      <c r="AD243" s="5">
        <f t="shared" si="411"/>
        <v>5.3850421274595139E-3</v>
      </c>
      <c r="AE243" s="5">
        <f t="shared" si="412"/>
        <v>5.900394650517388E-3</v>
      </c>
      <c r="AF243" s="5">
        <f t="shared" si="413"/>
        <v>3.232533396008791E-3</v>
      </c>
      <c r="AG243" s="5">
        <f t="shared" si="414"/>
        <v>1.1806297460002233E-3</v>
      </c>
      <c r="AH243" s="5">
        <f t="shared" si="415"/>
        <v>7.263422969366844E-3</v>
      </c>
      <c r="AI243" s="5">
        <f t="shared" si="416"/>
        <v>7.3849104439211487E-3</v>
      </c>
      <c r="AJ243" s="5">
        <f t="shared" si="417"/>
        <v>3.7542149544878877E-3</v>
      </c>
      <c r="AK243" s="5">
        <f t="shared" si="418"/>
        <v>1.2723358919088862E-3</v>
      </c>
      <c r="AL243" s="5">
        <f t="shared" si="419"/>
        <v>1.44112459425662E-5</v>
      </c>
      <c r="AM243" s="5">
        <f t="shared" si="420"/>
        <v>1.0950223886382797E-3</v>
      </c>
      <c r="AN243" s="5">
        <f t="shared" si="421"/>
        <v>1.1998168428751358E-3</v>
      </c>
      <c r="AO243" s="5">
        <f t="shared" si="422"/>
        <v>6.5732010202870393E-4</v>
      </c>
      <c r="AP243" s="5">
        <f t="shared" si="423"/>
        <v>2.4007537433555381E-4</v>
      </c>
      <c r="AQ243" s="5">
        <f t="shared" si="424"/>
        <v>6.5762691401577658E-5</v>
      </c>
      <c r="AR243" s="5">
        <f t="shared" si="425"/>
        <v>1.5917075862548853E-3</v>
      </c>
      <c r="AS243" s="5">
        <f t="shared" si="426"/>
        <v>1.6183303694383201E-3</v>
      </c>
      <c r="AT243" s="5">
        <f t="shared" si="427"/>
        <v>8.2269922166061139E-4</v>
      </c>
      <c r="AU243" s="5">
        <f t="shared" si="428"/>
        <v>2.7881987596714146E-4</v>
      </c>
      <c r="AV243" s="5">
        <f t="shared" si="429"/>
        <v>7.0870849139810974E-5</v>
      </c>
      <c r="AW243" s="5">
        <f t="shared" si="430"/>
        <v>4.4595894824772003E-7</v>
      </c>
      <c r="AX243" s="5">
        <f t="shared" si="431"/>
        <v>1.8555627533297907E-4</v>
      </c>
      <c r="AY243" s="5">
        <f t="shared" si="432"/>
        <v>2.0331414841895734E-4</v>
      </c>
      <c r="AZ243" s="5">
        <f t="shared" si="433"/>
        <v>1.1138573156080972E-4</v>
      </c>
      <c r="BA243" s="5">
        <f t="shared" si="434"/>
        <v>4.0681809543888216E-5</v>
      </c>
      <c r="BB243" s="5">
        <f t="shared" si="435"/>
        <v>1.1143772217775E-5</v>
      </c>
      <c r="BC243" s="5">
        <f t="shared" si="436"/>
        <v>2.4420478957836447E-6</v>
      </c>
      <c r="BD243" s="5">
        <f t="shared" si="437"/>
        <v>2.9067253034214619E-4</v>
      </c>
      <c r="BE243" s="5">
        <f t="shared" si="438"/>
        <v>2.9553429755335063E-4</v>
      </c>
      <c r="BF243" s="5">
        <f t="shared" si="439"/>
        <v>1.5023869116139935E-4</v>
      </c>
      <c r="BG243" s="5">
        <f t="shared" si="440"/>
        <v>5.0917190793657702E-5</v>
      </c>
      <c r="BH243" s="5">
        <f t="shared" si="441"/>
        <v>1.2942206988807171E-5</v>
      </c>
      <c r="BI243" s="5">
        <f t="shared" si="442"/>
        <v>2.6317354768439951E-6</v>
      </c>
      <c r="BJ243" s="8">
        <f t="shared" si="443"/>
        <v>0.33060088762623219</v>
      </c>
      <c r="BK243" s="8">
        <f t="shared" si="444"/>
        <v>0.29838976929849914</v>
      </c>
      <c r="BL243" s="8">
        <f t="shared" si="445"/>
        <v>0.34445864847233998</v>
      </c>
      <c r="BM243" s="8">
        <f t="shared" si="446"/>
        <v>0.35348554101619495</v>
      </c>
      <c r="BN243" s="8">
        <f t="shared" si="447"/>
        <v>0.6462769792647084</v>
      </c>
    </row>
    <row r="244" spans="1:66" x14ac:dyDescent="0.25">
      <c r="A244" t="s">
        <v>340</v>
      </c>
      <c r="B244" t="s">
        <v>353</v>
      </c>
      <c r="C244" t="s">
        <v>413</v>
      </c>
      <c r="D244" s="11">
        <v>44380</v>
      </c>
      <c r="E244">
        <f>VLOOKUP(A244,home!$A$2:$E$405,3,FALSE)</f>
        <v>1.3592592592592601</v>
      </c>
      <c r="F244">
        <f>VLOOKUP(B244,home!$B$2:$E$405,3,FALSE)</f>
        <v>1.52</v>
      </c>
      <c r="G244">
        <f>VLOOKUP(C244,away!$B$2:$E$405,4,FALSE)</f>
        <v>0.68</v>
      </c>
      <c r="H244">
        <f>VLOOKUP(A244,away!$A$2:$E$405,3,FALSE)</f>
        <v>1.118518519</v>
      </c>
      <c r="I244">
        <f>VLOOKUP(C244,away!$B$2:$E$405,3,FALSE)</f>
        <v>1.21</v>
      </c>
      <c r="J244">
        <f>VLOOKUP(B244,home!$B$2:$E$405,4,FALSE)</f>
        <v>0.56999999999999995</v>
      </c>
      <c r="K244" s="3">
        <f t="shared" si="392"/>
        <v>1.4049303703703713</v>
      </c>
      <c r="L244" s="3">
        <f t="shared" si="393"/>
        <v>0.77144222255429995</v>
      </c>
      <c r="M244" s="5">
        <f t="shared" si="394"/>
        <v>0.11345232289342708</v>
      </c>
      <c r="N244" s="5">
        <f t="shared" si="395"/>
        <v>0.15939261402204147</v>
      </c>
      <c r="O244" s="5">
        <f t="shared" si="396"/>
        <v>8.7521912126853479E-2</v>
      </c>
      <c r="P244" s="5">
        <f t="shared" si="397"/>
        <v>0.12296219241990333</v>
      </c>
      <c r="Q244" s="5">
        <f t="shared" si="398"/>
        <v>0.11196776212614418</v>
      </c>
      <c r="R244" s="5">
        <f t="shared" si="399"/>
        <v>3.3759049206670978E-2</v>
      </c>
      <c r="S244" s="5">
        <f t="shared" si="400"/>
        <v>3.33173010016556E-2</v>
      </c>
      <c r="T244" s="5">
        <f t="shared" si="401"/>
        <v>8.6376659269023839E-2</v>
      </c>
      <c r="U244" s="5">
        <f t="shared" si="402"/>
        <v>4.7429113505279848E-2</v>
      </c>
      <c r="V244" s="5">
        <f t="shared" si="403"/>
        <v>4.0122271160995581E-3</v>
      </c>
      <c r="W244" s="5">
        <f t="shared" si="404"/>
        <v>5.2435636504475143E-2</v>
      </c>
      <c r="X244" s="5">
        <f t="shared" si="405"/>
        <v>4.0451063966061691E-2</v>
      </c>
      <c r="Y244" s="5">
        <f t="shared" si="406"/>
        <v>1.5602829345332388E-2</v>
      </c>
      <c r="Z244" s="5">
        <f t="shared" si="407"/>
        <v>8.6810519837714154E-3</v>
      </c>
      <c r="AA244" s="5">
        <f t="shared" si="408"/>
        <v>1.2196273578764421E-2</v>
      </c>
      <c r="AB244" s="5">
        <f t="shared" si="409"/>
        <v>8.5674575780759366E-3</v>
      </c>
      <c r="AC244" s="5">
        <f t="shared" si="410"/>
        <v>2.7178390341642923E-4</v>
      </c>
      <c r="AD244" s="5">
        <f t="shared" si="411"/>
        <v>1.8417104553709613E-2</v>
      </c>
      <c r="AE244" s="5">
        <f t="shared" si="412"/>
        <v>1.4207732069928661E-2</v>
      </c>
      <c r="AF244" s="5">
        <f t="shared" si="413"/>
        <v>5.4802222027408838E-3</v>
      </c>
      <c r="AG244" s="5">
        <f t="shared" si="414"/>
        <v>1.4092249320579501E-3</v>
      </c>
      <c r="AH244" s="5">
        <f t="shared" si="415"/>
        <v>1.6742325091175085E-3</v>
      </c>
      <c r="AI244" s="5">
        <f t="shared" si="416"/>
        <v>2.3521800991205769E-3</v>
      </c>
      <c r="AJ244" s="5">
        <f t="shared" si="417"/>
        <v>1.6523246289176447E-3</v>
      </c>
      <c r="AK244" s="5">
        <f t="shared" si="418"/>
        <v>7.7380035095911783E-4</v>
      </c>
      <c r="AL244" s="5">
        <f t="shared" si="419"/>
        <v>1.1782621554577115E-5</v>
      </c>
      <c r="AM244" s="5">
        <f t="shared" si="420"/>
        <v>5.1749499043586208E-3</v>
      </c>
      <c r="AN244" s="5">
        <f t="shared" si="421"/>
        <v>3.9921748558255764E-3</v>
      </c>
      <c r="AO244" s="5">
        <f t="shared" si="422"/>
        <v>1.5398661218017369E-3</v>
      </c>
      <c r="AP244" s="5">
        <f t="shared" si="423"/>
        <v>3.9597258114626753E-4</v>
      </c>
      <c r="AQ244" s="5">
        <f t="shared" si="424"/>
        <v>7.636749201750986E-5</v>
      </c>
      <c r="AR244" s="5">
        <f t="shared" si="425"/>
        <v>2.5831472958125462E-4</v>
      </c>
      <c r="AS244" s="5">
        <f t="shared" si="426"/>
        <v>3.6291420870271433E-4</v>
      </c>
      <c r="AT244" s="5">
        <f t="shared" si="427"/>
        <v>2.5493459682268736E-4</v>
      </c>
      <c r="AU244" s="5">
        <f t="shared" si="428"/>
        <v>1.1938845251143986E-4</v>
      </c>
      <c r="AV244" s="5">
        <f t="shared" si="429"/>
        <v>4.1933115701210684E-5</v>
      </c>
      <c r="AW244" s="5">
        <f t="shared" si="430"/>
        <v>3.5472976710856739E-7</v>
      </c>
      <c r="AX244" s="5">
        <f t="shared" si="431"/>
        <v>1.2117407142964445E-3</v>
      </c>
      <c r="AY244" s="5">
        <f t="shared" si="432"/>
        <v>9.3478794979638409E-4</v>
      </c>
      <c r="AZ244" s="5">
        <f t="shared" si="433"/>
        <v>3.6056744680394986E-4</v>
      </c>
      <c r="BA244" s="5">
        <f t="shared" si="434"/>
        <v>9.2718984181056153E-5</v>
      </c>
      <c r="BB244" s="5">
        <f t="shared" si="435"/>
        <v>1.788183480740273E-5</v>
      </c>
      <c r="BC244" s="5">
        <f t="shared" si="436"/>
        <v>2.7589604774343211E-6</v>
      </c>
      <c r="BD244" s="5">
        <f t="shared" si="437"/>
        <v>3.3212481517779324E-5</v>
      </c>
      <c r="BE244" s="5">
        <f t="shared" si="438"/>
        <v>4.6661223959692818E-5</v>
      </c>
      <c r="BF244" s="5">
        <f t="shared" si="439"/>
        <v>3.2777885329813036E-5</v>
      </c>
      <c r="BG244" s="5">
        <f t="shared" si="440"/>
        <v>1.535021552545727E-5</v>
      </c>
      <c r="BH244" s="5">
        <f t="shared" si="441"/>
        <v>5.3914959958614274E-6</v>
      </c>
      <c r="BI244" s="5">
        <f t="shared" si="442"/>
        <v>1.5149352932631944E-6</v>
      </c>
      <c r="BJ244" s="8">
        <f t="shared" si="443"/>
        <v>0.51954063583702836</v>
      </c>
      <c r="BK244" s="8">
        <f t="shared" si="444"/>
        <v>0.27496239790585297</v>
      </c>
      <c r="BL244" s="8">
        <f t="shared" si="445"/>
        <v>0.1970987369247007</v>
      </c>
      <c r="BM244" s="8">
        <f t="shared" si="446"/>
        <v>0.37029253663628348</v>
      </c>
      <c r="BN244" s="8">
        <f t="shared" si="447"/>
        <v>0.62905585279504039</v>
      </c>
    </row>
    <row r="245" spans="1:66" x14ac:dyDescent="0.25">
      <c r="A245" t="s">
        <v>340</v>
      </c>
      <c r="B245" t="s">
        <v>418</v>
      </c>
      <c r="C245" t="s">
        <v>394</v>
      </c>
      <c r="D245" s="11">
        <v>44380</v>
      </c>
      <c r="E245">
        <f>VLOOKUP(A245,home!$A$2:$E$405,3,FALSE)</f>
        <v>1.3592592592592601</v>
      </c>
      <c r="F245">
        <f>VLOOKUP(B245,home!$B$2:$E$405,3,FALSE)</f>
        <v>1.3</v>
      </c>
      <c r="G245">
        <f>VLOOKUP(C245,away!$B$2:$E$405,4,FALSE)</f>
        <v>1.02</v>
      </c>
      <c r="H245">
        <f>VLOOKUP(A245,away!$A$2:$E$405,3,FALSE)</f>
        <v>1.118518519</v>
      </c>
      <c r="I245">
        <f>VLOOKUP(C245,away!$B$2:$E$405,3,FALSE)</f>
        <v>0.85</v>
      </c>
      <c r="J245">
        <f>VLOOKUP(B245,home!$B$2:$E$405,4,FALSE)</f>
        <v>0.69</v>
      </c>
      <c r="K245" s="3">
        <f t="shared" si="392"/>
        <v>1.802377777777779</v>
      </c>
      <c r="L245" s="3">
        <f t="shared" si="393"/>
        <v>0.65601111139349988</v>
      </c>
      <c r="M245" s="5">
        <f t="shared" si="394"/>
        <v>8.5572707082362726E-2</v>
      </c>
      <c r="N245" s="5">
        <f t="shared" si="395"/>
        <v>0.15423434562953772</v>
      </c>
      <c r="O245" s="5">
        <f t="shared" si="396"/>
        <v>5.613664667805119E-2</v>
      </c>
      <c r="P245" s="5">
        <f t="shared" si="397"/>
        <v>0.10117944449148224</v>
      </c>
      <c r="Q245" s="5">
        <f t="shared" si="398"/>
        <v>0.13899427856638807</v>
      </c>
      <c r="R245" s="5">
        <f t="shared" si="399"/>
        <v>1.8413131988586292E-2</v>
      </c>
      <c r="S245" s="5">
        <f t="shared" si="400"/>
        <v>2.9908134078753857E-2</v>
      </c>
      <c r="T245" s="5">
        <f t="shared" si="401"/>
        <v>9.1181791159673967E-2</v>
      </c>
      <c r="U245" s="5">
        <f t="shared" si="402"/>
        <v>3.3187419915517095E-2</v>
      </c>
      <c r="V245" s="5">
        <f t="shared" si="403"/>
        <v>3.9291972289359229E-3</v>
      </c>
      <c r="W245" s="5">
        <f t="shared" si="404"/>
        <v>8.3506732975437412E-2</v>
      </c>
      <c r="X245" s="5">
        <f t="shared" si="405"/>
        <v>5.4781344708056914E-2</v>
      </c>
      <c r="Y245" s="5">
        <f t="shared" si="406"/>
        <v>1.7968585412781419E-2</v>
      </c>
      <c r="Z245" s="5">
        <f t="shared" si="407"/>
        <v>4.0264063933558997E-3</v>
      </c>
      <c r="AA245" s="5">
        <f t="shared" si="408"/>
        <v>7.2571054076870471E-3</v>
      </c>
      <c r="AB245" s="5">
        <f t="shared" si="409"/>
        <v>6.5400227589030423E-3</v>
      </c>
      <c r="AC245" s="5">
        <f t="shared" si="410"/>
        <v>2.9036272667709844E-4</v>
      </c>
      <c r="AD245" s="5">
        <f t="shared" si="411"/>
        <v>3.7627669952437805E-2</v>
      </c>
      <c r="AE245" s="5">
        <f t="shared" si="412"/>
        <v>2.4684169584646521E-2</v>
      </c>
      <c r="AF245" s="5">
        <f t="shared" si="413"/>
        <v>8.0965447615247953E-3</v>
      </c>
      <c r="AG245" s="5">
        <f t="shared" si="414"/>
        <v>1.7704744424850336E-3</v>
      </c>
      <c r="AH245" s="5">
        <f t="shared" si="415"/>
        <v>6.6034183325682416E-4</v>
      </c>
      <c r="AI245" s="5">
        <f t="shared" si="416"/>
        <v>1.1901854459991394E-3</v>
      </c>
      <c r="AJ245" s="5">
        <f t="shared" si="417"/>
        <v>1.0725818996516919E-3</v>
      </c>
      <c r="AK245" s="5">
        <f t="shared" si="418"/>
        <v>6.4439926025962866E-4</v>
      </c>
      <c r="AL245" s="5">
        <f t="shared" si="419"/>
        <v>1.3732761478701026E-5</v>
      </c>
      <c r="AM245" s="5">
        <f t="shared" si="420"/>
        <v>1.3563855230366116E-2</v>
      </c>
      <c r="AN245" s="5">
        <f t="shared" si="421"/>
        <v>8.8980397444530131E-3</v>
      </c>
      <c r="AO245" s="5">
        <f t="shared" si="422"/>
        <v>2.9186064709910771E-3</v>
      </c>
      <c r="AP245" s="5">
        <f t="shared" si="423"/>
        <v>6.3821275825170565E-4</v>
      </c>
      <c r="AQ245" s="5">
        <f t="shared" si="424"/>
        <v>1.0466866521155313E-4</v>
      </c>
      <c r="AR245" s="5">
        <f t="shared" si="425"/>
        <v>8.6638315986886091E-5</v>
      </c>
      <c r="AS245" s="5">
        <f t="shared" si="426"/>
        <v>1.5615497543885277E-4</v>
      </c>
      <c r="AT245" s="5">
        <f t="shared" si="427"/>
        <v>1.4072512881021159E-4</v>
      </c>
      <c r="AU245" s="5">
        <f t="shared" si="428"/>
        <v>8.4546614980813642E-5</v>
      </c>
      <c r="AV245" s="5">
        <f t="shared" si="429"/>
        <v>3.8096235006938086E-5</v>
      </c>
      <c r="AW245" s="5">
        <f t="shared" si="430"/>
        <v>4.5103723460034542E-7</v>
      </c>
      <c r="AX245" s="5">
        <f t="shared" si="431"/>
        <v>4.0745318747011259E-3</v>
      </c>
      <c r="AY245" s="5">
        <f t="shared" si="432"/>
        <v>2.6729381835309263E-3</v>
      </c>
      <c r="AZ245" s="5">
        <f t="shared" si="433"/>
        <v>8.7673857423212274E-4</v>
      </c>
      <c r="BA245" s="5">
        <f t="shared" si="434"/>
        <v>1.9171674882785579E-4</v>
      </c>
      <c r="BB245" s="5">
        <f t="shared" si="435"/>
        <v>3.1442079367827531E-5</v>
      </c>
      <c r="BC245" s="5">
        <f t="shared" si="436"/>
        <v>4.1252706861222352E-6</v>
      </c>
      <c r="BD245" s="5">
        <f t="shared" si="437"/>
        <v>9.4726163266363944E-6</v>
      </c>
      <c r="BE245" s="5">
        <f t="shared" si="438"/>
        <v>1.7073233164544412E-5</v>
      </c>
      <c r="BF245" s="5">
        <f t="shared" si="439"/>
        <v>1.5386208025296717E-5</v>
      </c>
      <c r="BG245" s="5">
        <f t="shared" si="440"/>
        <v>9.24391980968698E-6</v>
      </c>
      <c r="BH245" s="5">
        <f t="shared" si="441"/>
        <v>4.1652589111349005E-6</v>
      </c>
      <c r="BI245" s="5">
        <f t="shared" si="442"/>
        <v>1.5014740200240834E-6</v>
      </c>
      <c r="BJ245" s="8">
        <f t="shared" si="443"/>
        <v>0.64682081279358894</v>
      </c>
      <c r="BK245" s="8">
        <f t="shared" si="444"/>
        <v>0.22356651655322146</v>
      </c>
      <c r="BL245" s="8">
        <f t="shared" si="445"/>
        <v>0.12566483916839302</v>
      </c>
      <c r="BM245" s="8">
        <f t="shared" si="446"/>
        <v>0.44287553332585466</v>
      </c>
      <c r="BN245" s="8">
        <f t="shared" si="447"/>
        <v>0.55453055443640831</v>
      </c>
    </row>
    <row r="246" spans="1:66" x14ac:dyDescent="0.25">
      <c r="A246" t="s">
        <v>340</v>
      </c>
      <c r="B246" t="s">
        <v>352</v>
      </c>
      <c r="C246" t="s">
        <v>387</v>
      </c>
      <c r="D246" s="11">
        <v>44380</v>
      </c>
      <c r="E246">
        <f>VLOOKUP(A246,home!$A$2:$E$405,3,FALSE)</f>
        <v>1.3592592592592601</v>
      </c>
      <c r="F246">
        <f>VLOOKUP(B246,home!$B$2:$E$405,3,FALSE)</f>
        <v>1.25</v>
      </c>
      <c r="G246">
        <f>VLOOKUP(C246,away!$B$2:$E$405,4,FALSE)</f>
        <v>1.58</v>
      </c>
      <c r="H246">
        <f>VLOOKUP(A246,away!$A$2:$E$405,3,FALSE)</f>
        <v>1.118518519</v>
      </c>
      <c r="I246">
        <f>VLOOKUP(C246,away!$B$2:$E$405,3,FALSE)</f>
        <v>0.74</v>
      </c>
      <c r="J246">
        <f>VLOOKUP(B246,home!$B$2:$E$405,4,FALSE)</f>
        <v>0.83</v>
      </c>
      <c r="K246" s="3">
        <f t="shared" si="392"/>
        <v>2.6845370370370389</v>
      </c>
      <c r="L246" s="3">
        <f t="shared" si="393"/>
        <v>0.68699407436979987</v>
      </c>
      <c r="M246" s="5">
        <f t="shared" si="394"/>
        <v>3.4337023266744204E-2</v>
      </c>
      <c r="N246" s="5">
        <f t="shared" si="395"/>
        <v>9.2179010701177344E-2</v>
      </c>
      <c r="O246" s="5">
        <f t="shared" si="396"/>
        <v>2.3589331515751218E-2</v>
      </c>
      <c r="P246" s="5">
        <f t="shared" si="397"/>
        <v>6.3326434132979212E-2</v>
      </c>
      <c r="Q246" s="5">
        <f t="shared" si="398"/>
        <v>0.1237289841323721</v>
      </c>
      <c r="R246" s="5">
        <f t="shared" si="399"/>
        <v>8.1028654848329263E-3</v>
      </c>
      <c r="S246" s="5">
        <f t="shared" si="400"/>
        <v>2.9197618768853174E-2</v>
      </c>
      <c r="T246" s="5">
        <f t="shared" si="401"/>
        <v>8.5001078926734627E-2</v>
      </c>
      <c r="U246" s="5">
        <f t="shared" si="402"/>
        <v>2.1752442500163071E-2</v>
      </c>
      <c r="V246" s="5">
        <f t="shared" si="403"/>
        <v>5.9831145183111938E-3</v>
      </c>
      <c r="W246" s="5">
        <f t="shared" si="404"/>
        <v>0.11071834681944033</v>
      </c>
      <c r="X246" s="5">
        <f t="shared" si="405"/>
        <v>7.6062848188975893E-2</v>
      </c>
      <c r="Y246" s="5">
        <f t="shared" si="406"/>
        <v>2.6127362992758044E-2</v>
      </c>
      <c r="Z246" s="5">
        <f t="shared" si="407"/>
        <v>1.8555401911652654E-3</v>
      </c>
      <c r="AA246" s="5">
        <f t="shared" si="408"/>
        <v>4.9812663668939421E-3</v>
      </c>
      <c r="AB246" s="5">
        <f t="shared" si="409"/>
        <v>6.6861970266368616E-3</v>
      </c>
      <c r="AC246" s="5">
        <f t="shared" si="410"/>
        <v>6.8965156157854831E-4</v>
      </c>
      <c r="AD246" s="5">
        <f t="shared" si="411"/>
        <v>7.4306875679074902E-2</v>
      </c>
      <c r="AE246" s="5">
        <f t="shared" si="412"/>
        <v>5.1048383276457859E-2</v>
      </c>
      <c r="AF246" s="5">
        <f t="shared" si="413"/>
        <v>1.7534968408542465E-2</v>
      </c>
      <c r="AG246" s="5">
        <f t="shared" si="414"/>
        <v>4.0154731303101059E-3</v>
      </c>
      <c r="AH246" s="5">
        <f t="shared" si="415"/>
        <v>3.1868627902138574E-4</v>
      </c>
      <c r="AI246" s="5">
        <f t="shared" si="416"/>
        <v>8.5552511922842975E-4</v>
      </c>
      <c r="AJ246" s="5">
        <f t="shared" si="417"/>
        <v>1.1483444343421245E-3</v>
      </c>
      <c r="AK246" s="5">
        <f t="shared" si="418"/>
        <v>1.0275910550889271E-3</v>
      </c>
      <c r="AL246" s="5">
        <f t="shared" si="419"/>
        <v>5.0875900161454182E-5</v>
      </c>
      <c r="AM246" s="5">
        <f t="shared" si="420"/>
        <v>3.9895911973396654E-2</v>
      </c>
      <c r="AN246" s="5">
        <f t="shared" si="421"/>
        <v>2.740825511730265E-2</v>
      </c>
      <c r="AO246" s="5">
        <f t="shared" si="422"/>
        <v>9.4146544272013296E-3</v>
      </c>
      <c r="AP246" s="5">
        <f t="shared" si="423"/>
        <v>2.1559372679089057E-3</v>
      </c>
      <c r="AQ246" s="5">
        <f t="shared" si="424"/>
        <v>3.7027903194160843E-4</v>
      </c>
      <c r="AR246" s="5">
        <f t="shared" si="425"/>
        <v>4.3787117054130541E-5</v>
      </c>
      <c r="AS246" s="5">
        <f t="shared" si="426"/>
        <v>1.1754813747688959E-4</v>
      </c>
      <c r="AT246" s="5">
        <f t="shared" si="427"/>
        <v>1.577811643457159E-4</v>
      </c>
      <c r="AU246" s="5">
        <f t="shared" si="428"/>
        <v>1.4118979314430073E-4</v>
      </c>
      <c r="AV246" s="5">
        <f t="shared" si="429"/>
        <v>9.4757307236868394E-5</v>
      </c>
      <c r="AW246" s="5">
        <f t="shared" si="430"/>
        <v>2.6063455662081658E-6</v>
      </c>
      <c r="AX246" s="5">
        <f t="shared" si="431"/>
        <v>1.7850342219825462E-2</v>
      </c>
      <c r="AY246" s="5">
        <f t="shared" si="432"/>
        <v>1.2263079330493152E-2</v>
      </c>
      <c r="AZ246" s="5">
        <f t="shared" si="433"/>
        <v>4.2123314167877828E-3</v>
      </c>
      <c r="BA246" s="5">
        <f t="shared" si="434"/>
        <v>9.6461557420498374E-4</v>
      </c>
      <c r="BB246" s="5">
        <f t="shared" si="435"/>
        <v>1.6567129588091143E-4</v>
      </c>
      <c r="BC246" s="5">
        <f t="shared" si="436"/>
        <v>2.27630397126704E-5</v>
      </c>
      <c r="BD246" s="5">
        <f t="shared" si="437"/>
        <v>5.0135816583207467E-6</v>
      </c>
      <c r="BE246" s="5">
        <f t="shared" si="438"/>
        <v>1.3459145649971621E-5</v>
      </c>
      <c r="BF246" s="5">
        <f t="shared" si="439"/>
        <v>1.806578749211239E-5</v>
      </c>
      <c r="BG246" s="5">
        <f t="shared" si="440"/>
        <v>1.6166091875272063E-5</v>
      </c>
      <c r="BH246" s="5">
        <f t="shared" si="441"/>
        <v>1.0849618095827854E-5</v>
      </c>
      <c r="BI246" s="5">
        <f t="shared" si="442"/>
        <v>5.8252403231914265E-6</v>
      </c>
      <c r="BJ246" s="8">
        <f t="shared" si="443"/>
        <v>0.77544717295050014</v>
      </c>
      <c r="BK246" s="8">
        <f t="shared" si="444"/>
        <v>0.14584779747912091</v>
      </c>
      <c r="BL246" s="8">
        <f t="shared" si="445"/>
        <v>6.9086692766311478E-2</v>
      </c>
      <c r="BM246" s="8">
        <f t="shared" si="446"/>
        <v>0.63471308116831382</v>
      </c>
      <c r="BN246" s="8">
        <f t="shared" si="447"/>
        <v>0.345263649233857</v>
      </c>
    </row>
    <row r="247" spans="1:66" x14ac:dyDescent="0.25">
      <c r="A247" t="s">
        <v>342</v>
      </c>
      <c r="B247" t="s">
        <v>399</v>
      </c>
      <c r="C247" t="s">
        <v>414</v>
      </c>
      <c r="D247" s="11">
        <v>44380</v>
      </c>
      <c r="E247">
        <f>VLOOKUP(A247,home!$A$2:$E$405,3,FALSE)</f>
        <v>1.1786833855799399</v>
      </c>
      <c r="F247">
        <f>VLOOKUP(B247,home!$B$2:$E$405,3,FALSE)</f>
        <v>0.79</v>
      </c>
      <c r="G247">
        <f>VLOOKUP(C247,away!$B$2:$E$405,4,FALSE)</f>
        <v>1.07</v>
      </c>
      <c r="H247">
        <f>VLOOKUP(A247,away!$A$2:$E$405,3,FALSE)</f>
        <v>0.84639498400000002</v>
      </c>
      <c r="I247">
        <f>VLOOKUP(C247,away!$B$2:$E$405,3,FALSE)</f>
        <v>0.74</v>
      </c>
      <c r="J247">
        <f>VLOOKUP(B247,home!$B$2:$E$405,4,FALSE)</f>
        <v>1.27</v>
      </c>
      <c r="K247" s="3">
        <f t="shared" si="392"/>
        <v>0.99634106583072324</v>
      </c>
      <c r="L247" s="3">
        <f t="shared" si="393"/>
        <v>0.79544200596320003</v>
      </c>
      <c r="M247" s="5">
        <f t="shared" si="394"/>
        <v>0.1666627329521117</v>
      </c>
      <c r="N247" s="5">
        <f t="shared" si="395"/>
        <v>0.16605292498376817</v>
      </c>
      <c r="O247" s="5">
        <f t="shared" si="396"/>
        <v>0.13257053861873683</v>
      </c>
      <c r="P247" s="5">
        <f t="shared" si="397"/>
        <v>0.13208547174514532</v>
      </c>
      <c r="Q247" s="5">
        <f t="shared" si="398"/>
        <v>8.2722674131318327E-2</v>
      </c>
      <c r="R247" s="5">
        <f t="shared" si="399"/>
        <v>5.2726087585254947E-2</v>
      </c>
      <c r="S247" s="5">
        <f t="shared" si="400"/>
        <v>2.617047545228755E-2</v>
      </c>
      <c r="T247" s="5">
        <f t="shared" si="401"/>
        <v>6.5801089849655964E-2</v>
      </c>
      <c r="U247" s="5">
        <f t="shared" si="402"/>
        <v>5.2533166301776978E-2</v>
      </c>
      <c r="V247" s="5">
        <f t="shared" si="403"/>
        <v>2.3045474565313324E-3</v>
      </c>
      <c r="W247" s="5">
        <f t="shared" si="404"/>
        <v>2.7473332437455106E-2</v>
      </c>
      <c r="X247" s="5">
        <f t="shared" si="405"/>
        <v>2.185344266454314E-2</v>
      </c>
      <c r="Y247" s="5">
        <f t="shared" si="406"/>
        <v>8.6915731351429864E-3</v>
      </c>
      <c r="Z247" s="5">
        <f t="shared" si="407"/>
        <v>1.3980181625135524E-2</v>
      </c>
      <c r="AA247" s="5">
        <f t="shared" si="408"/>
        <v>1.3929029060894622E-2</v>
      </c>
      <c r="AB247" s="5">
        <f t="shared" si="409"/>
        <v>6.9390318302594315E-3</v>
      </c>
      <c r="AC247" s="5">
        <f t="shared" si="410"/>
        <v>1.1415165847337335E-4</v>
      </c>
      <c r="AD247" s="5">
        <f t="shared" si="411"/>
        <v>6.843202330663949E-3</v>
      </c>
      <c r="AE247" s="5">
        <f t="shared" si="412"/>
        <v>5.4433705891153775E-3</v>
      </c>
      <c r="AF247" s="5">
        <f t="shared" si="413"/>
        <v>2.1649428103035105E-3</v>
      </c>
      <c r="AG247" s="5">
        <f t="shared" si="414"/>
        <v>5.7402881727447745E-4</v>
      </c>
      <c r="AH247" s="5">
        <f t="shared" si="415"/>
        <v>2.7801059289069173E-3</v>
      </c>
      <c r="AI247" s="5">
        <f t="shared" si="416"/>
        <v>2.7699337043294307E-3</v>
      </c>
      <c r="AJ247" s="5">
        <f t="shared" si="417"/>
        <v>1.3798993496260141E-3</v>
      </c>
      <c r="AK247" s="5">
        <f t="shared" si="418"/>
        <v>4.582834629151683E-4</v>
      </c>
      <c r="AL247" s="5">
        <f t="shared" si="419"/>
        <v>3.6187515692014104E-6</v>
      </c>
      <c r="AM247" s="5">
        <f t="shared" si="420"/>
        <v>1.3636327007658024E-3</v>
      </c>
      <c r="AN247" s="5">
        <f t="shared" si="421"/>
        <v>1.0846907308941659E-3</v>
      </c>
      <c r="AO247" s="5">
        <f t="shared" si="422"/>
        <v>4.3140428541607237E-4</v>
      </c>
      <c r="AP247" s="5">
        <f t="shared" si="423"/>
        <v>1.1438569672416051E-4</v>
      </c>
      <c r="AQ247" s="5">
        <f t="shared" si="424"/>
        <v>2.2746797013941114E-5</v>
      </c>
      <c r="AR247" s="5">
        <f t="shared" si="425"/>
        <v>4.422826073759809E-4</v>
      </c>
      <c r="AS247" s="5">
        <f t="shared" si="426"/>
        <v>4.4066432443137609E-4</v>
      </c>
      <c r="AT247" s="5">
        <f t="shared" si="427"/>
        <v>2.1952598133876642E-4</v>
      </c>
      <c r="AU247" s="5">
        <f t="shared" si="428"/>
        <v>7.2907583408200668E-5</v>
      </c>
      <c r="AV247" s="5">
        <f t="shared" si="429"/>
        <v>1.8160204840017248E-5</v>
      </c>
      <c r="AW247" s="5">
        <f t="shared" si="430"/>
        <v>7.9665964990071582E-8</v>
      </c>
      <c r="AX247" s="5">
        <f t="shared" si="431"/>
        <v>2.2644054308043778E-4</v>
      </c>
      <c r="AY247" s="5">
        <f t="shared" si="432"/>
        <v>1.8012031981929984E-4</v>
      </c>
      <c r="AZ247" s="5">
        <f t="shared" si="433"/>
        <v>7.1637634255898485E-5</v>
      </c>
      <c r="BA247" s="5">
        <f t="shared" si="434"/>
        <v>1.8994527831656649E-5</v>
      </c>
      <c r="BB247" s="5">
        <f t="shared" si="435"/>
        <v>3.7772613301841987E-6</v>
      </c>
      <c r="BC247" s="5">
        <f t="shared" si="436"/>
        <v>6.0091846590578908E-7</v>
      </c>
      <c r="BD247" s="5">
        <f t="shared" si="437"/>
        <v>5.8635027402297428E-5</v>
      </c>
      <c r="BE247" s="5">
        <f t="shared" si="438"/>
        <v>5.8420485697018675E-5</v>
      </c>
      <c r="BF247" s="5">
        <f t="shared" si="439"/>
        <v>2.9103364492858051E-5</v>
      </c>
      <c r="BG247" s="5">
        <f t="shared" si="440"/>
        <v>9.6656257326914067E-6</v>
      </c>
      <c r="BH247" s="5">
        <f t="shared" si="441"/>
        <v>2.4075649611076552E-6</v>
      </c>
      <c r="BI247" s="5">
        <f t="shared" si="442"/>
        <v>4.7975116788134121E-7</v>
      </c>
      <c r="BJ247" s="8">
        <f t="shared" si="443"/>
        <v>0.3911390131648384</v>
      </c>
      <c r="BK247" s="8">
        <f t="shared" si="444"/>
        <v>0.32752111833593783</v>
      </c>
      <c r="BL247" s="8">
        <f t="shared" si="445"/>
        <v>0.26743832836354864</v>
      </c>
      <c r="BM247" s="8">
        <f t="shared" si="446"/>
        <v>0.26707817081927077</v>
      </c>
      <c r="BN247" s="8">
        <f t="shared" si="447"/>
        <v>0.73282043001633523</v>
      </c>
    </row>
    <row r="248" spans="1:66" x14ac:dyDescent="0.25">
      <c r="A248" t="s">
        <v>342</v>
      </c>
      <c r="B248" t="s">
        <v>409</v>
      </c>
      <c r="C248" t="s">
        <v>420</v>
      </c>
      <c r="D248" s="11">
        <v>44380</v>
      </c>
      <c r="E248">
        <f>VLOOKUP(A248,home!$A$2:$E$405,3,FALSE)</f>
        <v>1.1786833855799399</v>
      </c>
      <c r="F248">
        <f>VLOOKUP(B248,home!$B$2:$E$405,3,FALSE)</f>
        <v>1.0900000000000001</v>
      </c>
      <c r="G248">
        <f>VLOOKUP(C248,away!$B$2:$E$405,4,FALSE)</f>
        <v>0.79</v>
      </c>
      <c r="H248">
        <f>VLOOKUP(A248,away!$A$2:$E$405,3,FALSE)</f>
        <v>0.84639498400000002</v>
      </c>
      <c r="I248">
        <f>VLOOKUP(C248,away!$B$2:$E$405,3,FALSE)</f>
        <v>0.79</v>
      </c>
      <c r="J248">
        <f>VLOOKUP(B248,home!$B$2:$E$405,4,FALSE)</f>
        <v>1.18</v>
      </c>
      <c r="K248" s="3">
        <f t="shared" si="392"/>
        <v>1.0149642633228864</v>
      </c>
      <c r="L248" s="3">
        <f t="shared" si="393"/>
        <v>0.78900940408479991</v>
      </c>
      <c r="M248" s="5">
        <f t="shared" si="394"/>
        <v>0.16464334872747705</v>
      </c>
      <c r="N248" s="5">
        <f t="shared" si="395"/>
        <v>0.16710711515219678</v>
      </c>
      <c r="O248" s="5">
        <f t="shared" si="396"/>
        <v>0.12990515046599255</v>
      </c>
      <c r="P248" s="5">
        <f t="shared" si="397"/>
        <v>0.13184908534456483</v>
      </c>
      <c r="Q248" s="5">
        <f t="shared" si="398"/>
        <v>8.480387501323107E-2</v>
      </c>
      <c r="R248" s="5">
        <f t="shared" si="399"/>
        <v>5.1248192678359526E-2</v>
      </c>
      <c r="S248" s="5">
        <f t="shared" si="400"/>
        <v>2.639672577204014E-2</v>
      </c>
      <c r="T248" s="5">
        <f t="shared" si="401"/>
        <v>6.6911054888271301E-2</v>
      </c>
      <c r="U248" s="5">
        <f t="shared" si="402"/>
        <v>5.2015084128420506E-2</v>
      </c>
      <c r="V248" s="5">
        <f t="shared" si="403"/>
        <v>2.3487699496683575E-3</v>
      </c>
      <c r="W248" s="5">
        <f t="shared" si="404"/>
        <v>2.8690967509910074E-2</v>
      </c>
      <c r="X248" s="5">
        <f t="shared" si="405"/>
        <v>2.2637443177610503E-2</v>
      </c>
      <c r="Y248" s="5">
        <f t="shared" si="406"/>
        <v>8.9305777757849904E-3</v>
      </c>
      <c r="Z248" s="5">
        <f t="shared" si="407"/>
        <v>1.3478435321858485E-2</v>
      </c>
      <c r="AA248" s="5">
        <f t="shared" si="408"/>
        <v>1.3680130177195266E-2</v>
      </c>
      <c r="AB248" s="5">
        <f t="shared" si="409"/>
        <v>6.9424216237290899E-3</v>
      </c>
      <c r="AC248" s="5">
        <f t="shared" si="410"/>
        <v>1.1755833592053041E-4</v>
      </c>
      <c r="AD248" s="5">
        <f t="shared" si="411"/>
        <v>7.2800766756791844E-3</v>
      </c>
      <c r="AE248" s="5">
        <f t="shared" si="412"/>
        <v>5.7440489595692841E-3</v>
      </c>
      <c r="AF248" s="5">
        <f t="shared" si="413"/>
        <v>2.2660543233118378E-3</v>
      </c>
      <c r="AG248" s="5">
        <f t="shared" si="414"/>
        <v>5.9597939042001918E-4</v>
      </c>
      <c r="AH248" s="5">
        <f t="shared" si="415"/>
        <v>2.6586530553237698E-3</v>
      </c>
      <c r="AI248" s="5">
        <f t="shared" si="416"/>
        <v>2.6984378397278308E-3</v>
      </c>
      <c r="AJ248" s="5">
        <f t="shared" si="417"/>
        <v>1.3694089870609793E-3</v>
      </c>
      <c r="AK248" s="5">
        <f t="shared" si="418"/>
        <v>4.6330039458002906E-4</v>
      </c>
      <c r="AL248" s="5">
        <f t="shared" si="419"/>
        <v>3.7657054926420563E-6</v>
      </c>
      <c r="AM248" s="5">
        <f t="shared" si="420"/>
        <v>1.4778035320129708E-3</v>
      </c>
      <c r="AN248" s="5">
        <f t="shared" si="421"/>
        <v>1.1660008841479666E-3</v>
      </c>
      <c r="AO248" s="5">
        <f t="shared" si="422"/>
        <v>4.5999283138196847E-4</v>
      </c>
      <c r="AP248" s="5">
        <f t="shared" si="423"/>
        <v>1.2097955659065559E-4</v>
      </c>
      <c r="AQ248" s="5">
        <f t="shared" si="424"/>
        <v>2.3863501963009121E-5</v>
      </c>
      <c r="AR248" s="5">
        <f t="shared" si="425"/>
        <v>4.1954045256984812E-4</v>
      </c>
      <c r="AS248" s="5">
        <f t="shared" si="426"/>
        <v>4.2581856637670618E-4</v>
      </c>
      <c r="AT248" s="5">
        <f t="shared" si="427"/>
        <v>2.160953137658706E-4</v>
      </c>
      <c r="AU248" s="5">
        <f t="shared" si="428"/>
        <v>7.3109673647968294E-5</v>
      </c>
      <c r="AV248" s="5">
        <f t="shared" si="429"/>
        <v>1.8550926513971688E-5</v>
      </c>
      <c r="AW248" s="5">
        <f t="shared" si="430"/>
        <v>8.3767736733728455E-8</v>
      </c>
      <c r="AX248" s="5">
        <f t="shared" si="431"/>
        <v>2.4998629553425061E-4</v>
      </c>
      <c r="AY248" s="5">
        <f t="shared" si="432"/>
        <v>1.9724153806884576E-4</v>
      </c>
      <c r="AZ248" s="5">
        <f t="shared" si="433"/>
        <v>7.7812714206234687E-5</v>
      </c>
      <c r="BA248" s="5">
        <f t="shared" si="434"/>
        <v>2.0464987755360691E-5</v>
      </c>
      <c r="BB248" s="5">
        <f t="shared" si="435"/>
        <v>4.0367669483649662E-6</v>
      </c>
      <c r="BC248" s="5">
        <f t="shared" si="436"/>
        <v>6.3700941687173175E-7</v>
      </c>
      <c r="BD248" s="5">
        <f t="shared" si="437"/>
        <v>5.5170227078600507E-5</v>
      </c>
      <c r="BE248" s="5">
        <f t="shared" si="438"/>
        <v>5.5995808884188114E-5</v>
      </c>
      <c r="BF248" s="5">
        <f t="shared" si="439"/>
        <v>2.841687245665456E-5</v>
      </c>
      <c r="BG248" s="5">
        <f t="shared" si="440"/>
        <v>9.6140366729696061E-6</v>
      </c>
      <c r="BH248" s="5">
        <f t="shared" si="441"/>
        <v>2.439475912334952E-6</v>
      </c>
      <c r="BI248" s="5">
        <f t="shared" si="442"/>
        <v>4.9519617445139427E-7</v>
      </c>
      <c r="BJ248" s="8">
        <f t="shared" si="443"/>
        <v>0.39876601248401156</v>
      </c>
      <c r="BK248" s="8">
        <f t="shared" si="444"/>
        <v>0.32555649537323239</v>
      </c>
      <c r="BL248" s="8">
        <f t="shared" si="445"/>
        <v>0.26228602590044325</v>
      </c>
      <c r="BM248" s="8">
        <f t="shared" si="446"/>
        <v>0.27033304392739177</v>
      </c>
      <c r="BN248" s="8">
        <f t="shared" si="447"/>
        <v>0.72955676738182185</v>
      </c>
    </row>
    <row r="249" spans="1:66" x14ac:dyDescent="0.25">
      <c r="A249" t="s">
        <v>342</v>
      </c>
      <c r="B249" t="s">
        <v>400</v>
      </c>
      <c r="C249" t="s">
        <v>363</v>
      </c>
      <c r="D249" s="11">
        <v>44380</v>
      </c>
      <c r="E249">
        <f>VLOOKUP(A249,home!$A$2:$E$405,3,FALSE)</f>
        <v>1.1786833855799399</v>
      </c>
      <c r="F249">
        <f>VLOOKUP(B249,home!$B$2:$E$405,3,FALSE)</f>
        <v>1.36</v>
      </c>
      <c r="G249">
        <f>VLOOKUP(C249,away!$B$2:$E$405,4,FALSE)</f>
        <v>1.33</v>
      </c>
      <c r="H249">
        <f>VLOOKUP(A249,away!$A$2:$E$405,3,FALSE)</f>
        <v>0.84639498400000002</v>
      </c>
      <c r="I249">
        <f>VLOOKUP(C249,away!$B$2:$E$405,3,FALSE)</f>
        <v>0.67</v>
      </c>
      <c r="J249">
        <f>VLOOKUP(B249,home!$B$2:$E$405,4,FALSE)</f>
        <v>0.79</v>
      </c>
      <c r="K249" s="3">
        <f t="shared" si="392"/>
        <v>2.1320025078369955</v>
      </c>
      <c r="L249" s="3">
        <f t="shared" si="393"/>
        <v>0.44799686503120006</v>
      </c>
      <c r="M249" s="5">
        <f t="shared" si="394"/>
        <v>7.5774051543148258E-2</v>
      </c>
      <c r="N249" s="5">
        <f t="shared" si="395"/>
        <v>0.1615504679189618</v>
      </c>
      <c r="O249" s="5">
        <f t="shared" si="396"/>
        <v>3.3946537542042986E-2</v>
      </c>
      <c r="P249" s="5">
        <f t="shared" si="397"/>
        <v>7.2374103172018339E-2</v>
      </c>
      <c r="Q249" s="5">
        <f t="shared" si="398"/>
        <v>0.1722130013727334</v>
      </c>
      <c r="R249" s="5">
        <f t="shared" si="399"/>
        <v>7.6039711987495977E-3</v>
      </c>
      <c r="S249" s="5">
        <f t="shared" si="400"/>
        <v>1.7281677247293761E-2</v>
      </c>
      <c r="T249" s="5">
        <f t="shared" si="401"/>
        <v>7.7150884732598318E-2</v>
      </c>
      <c r="U249" s="5">
        <f t="shared" si="402"/>
        <v>1.6211685665254424E-2</v>
      </c>
      <c r="V249" s="5">
        <f t="shared" si="403"/>
        <v>1.8340284432020971E-3</v>
      </c>
      <c r="W249" s="5">
        <f t="shared" si="404"/>
        <v>0.12238618360293452</v>
      </c>
      <c r="X249" s="5">
        <f t="shared" si="405"/>
        <v>5.4828626577247526E-2</v>
      </c>
      <c r="Y249" s="5">
        <f t="shared" si="406"/>
        <v>1.2281526410286613E-2</v>
      </c>
      <c r="Z249" s="5">
        <f t="shared" si="407"/>
        <v>1.1355184196091188E-3</v>
      </c>
      <c r="AA249" s="5">
        <f t="shared" si="408"/>
        <v>2.4209281183017427E-3</v>
      </c>
      <c r="AB249" s="5">
        <f t="shared" si="409"/>
        <v>2.5807124097562079E-3</v>
      </c>
      <c r="AC249" s="5">
        <f t="shared" si="410"/>
        <v>1.0948352459180933E-4</v>
      </c>
      <c r="AD249" s="5">
        <f t="shared" si="411"/>
        <v>6.5231912591513855E-2</v>
      </c>
      <c r="AE249" s="5">
        <f t="shared" si="412"/>
        <v>2.922369234098747E-2</v>
      </c>
      <c r="AF249" s="5">
        <f t="shared" si="413"/>
        <v>6.5460612766993385E-3</v>
      </c>
      <c r="AG249" s="5">
        <f t="shared" si="414"/>
        <v>9.7753831008781287E-4</v>
      </c>
      <c r="AH249" s="5">
        <f t="shared" si="415"/>
        <v>1.2717717304251699E-4</v>
      </c>
      <c r="AI249" s="5">
        <f t="shared" si="416"/>
        <v>2.7114205186626572E-4</v>
      </c>
      <c r="AJ249" s="5">
        <f t="shared" si="417"/>
        <v>2.8903776727947375E-4</v>
      </c>
      <c r="AK249" s="5">
        <f t="shared" si="418"/>
        <v>2.0540974823314795E-4</v>
      </c>
      <c r="AL249" s="5">
        <f t="shared" si="419"/>
        <v>4.1828418795485732E-6</v>
      </c>
      <c r="AM249" s="5">
        <f t="shared" si="420"/>
        <v>2.7814920247222232E-2</v>
      </c>
      <c r="AN249" s="5">
        <f t="shared" si="421"/>
        <v>1.2460997071848411E-2</v>
      </c>
      <c r="AO249" s="5">
        <f t="shared" si="422"/>
        <v>2.7912438116755255E-3</v>
      </c>
      <c r="AP249" s="5">
        <f t="shared" si="423"/>
        <v>4.1682282572279099E-4</v>
      </c>
      <c r="AQ249" s="5">
        <f t="shared" si="424"/>
        <v>4.6683829799314155E-5</v>
      </c>
      <c r="AR249" s="5">
        <f t="shared" si="425"/>
        <v>1.1394994965315615E-5</v>
      </c>
      <c r="AS249" s="5">
        <f t="shared" si="426"/>
        <v>2.4294157842842825E-5</v>
      </c>
      <c r="AT249" s="5">
        <f t="shared" si="427"/>
        <v>2.5897602723364368E-5</v>
      </c>
      <c r="AU249" s="5">
        <f t="shared" si="428"/>
        <v>1.8404584651059677E-5</v>
      </c>
      <c r="AV249" s="5">
        <f t="shared" si="429"/>
        <v>9.8096551579393783E-6</v>
      </c>
      <c r="AW249" s="5">
        <f t="shared" si="430"/>
        <v>1.1097665566156673E-7</v>
      </c>
      <c r="AX249" s="5">
        <f t="shared" si="431"/>
        <v>9.8835799537273141E-3</v>
      </c>
      <c r="AY249" s="5">
        <f t="shared" si="432"/>
        <v>4.4278128345550498E-3</v>
      </c>
      <c r="AZ249" s="5">
        <f t="shared" si="433"/>
        <v>9.9182313441278686E-4</v>
      </c>
      <c r="BA249" s="5">
        <f t="shared" si="434"/>
        <v>1.481112182941157E-4</v>
      </c>
      <c r="BB249" s="5">
        <f t="shared" si="435"/>
        <v>1.6588340367928891E-5</v>
      </c>
      <c r="BC249" s="5">
        <f t="shared" si="436"/>
        <v>1.4863048961805299E-6</v>
      </c>
      <c r="BD249" s="5">
        <f t="shared" si="437"/>
        <v>8.508203369179503E-7</v>
      </c>
      <c r="BE249" s="5">
        <f t="shared" si="438"/>
        <v>1.8139510920277871E-6</v>
      </c>
      <c r="BF249" s="5">
        <f t="shared" si="439"/>
        <v>1.9336741386484501E-6</v>
      </c>
      <c r="BG249" s="5">
        <f t="shared" si="440"/>
        <v>1.374199370979346E-6</v>
      </c>
      <c r="BH249" s="5">
        <f t="shared" si="441"/>
        <v>7.3244912629899689E-7</v>
      </c>
      <c r="BI249" s="5">
        <f t="shared" si="442"/>
        <v>3.123166748264954E-7</v>
      </c>
      <c r="BJ249" s="8">
        <f t="shared" si="443"/>
        <v>0.76138996470657228</v>
      </c>
      <c r="BK249" s="8">
        <f t="shared" si="444"/>
        <v>0.17180533960668887</v>
      </c>
      <c r="BL249" s="8">
        <f t="shared" si="445"/>
        <v>6.3753420080606582E-2</v>
      </c>
      <c r="BM249" s="8">
        <f t="shared" si="446"/>
        <v>0.47019440820792291</v>
      </c>
      <c r="BN249" s="8">
        <f t="shared" si="447"/>
        <v>0.52346213274765441</v>
      </c>
    </row>
    <row r="250" spans="1:66" x14ac:dyDescent="0.25">
      <c r="A250" t="s">
        <v>342</v>
      </c>
      <c r="B250" t="s">
        <v>386</v>
      </c>
      <c r="C250" t="s">
        <v>348</v>
      </c>
      <c r="D250" s="11">
        <v>44380</v>
      </c>
      <c r="E250">
        <f>VLOOKUP(A250,home!$A$2:$E$405,3,FALSE)</f>
        <v>1.1786833855799399</v>
      </c>
      <c r="F250">
        <f>VLOOKUP(B250,home!$B$2:$E$405,3,FALSE)</f>
        <v>0.62</v>
      </c>
      <c r="G250">
        <f>VLOOKUP(C250,away!$B$2:$E$405,4,FALSE)</f>
        <v>0.85</v>
      </c>
      <c r="H250">
        <f>VLOOKUP(A250,away!$A$2:$E$405,3,FALSE)</f>
        <v>0.84639498400000002</v>
      </c>
      <c r="I250">
        <f>VLOOKUP(C250,away!$B$2:$E$405,3,FALSE)</f>
        <v>0.97</v>
      </c>
      <c r="J250">
        <f>VLOOKUP(B250,home!$B$2:$E$405,4,FALSE)</f>
        <v>0.79</v>
      </c>
      <c r="K250" s="3">
        <f t="shared" si="392"/>
        <v>0.62116614420062832</v>
      </c>
      <c r="L250" s="3">
        <f t="shared" si="393"/>
        <v>0.64859247623920002</v>
      </c>
      <c r="M250" s="5">
        <f t="shared" si="394"/>
        <v>0.28089941697358489</v>
      </c>
      <c r="N250" s="5">
        <f t="shared" si="395"/>
        <v>0.17448520774968629</v>
      </c>
      <c r="O250" s="5">
        <f t="shared" si="396"/>
        <v>0.18218924842904502</v>
      </c>
      <c r="P250" s="5">
        <f t="shared" si="397"/>
        <v>0.11316979296148029</v>
      </c>
      <c r="Q250" s="5">
        <f t="shared" si="398"/>
        <v>5.4192151858959099E-2</v>
      </c>
      <c r="R250" s="5">
        <f t="shared" si="399"/>
        <v>5.908328789137654E-2</v>
      </c>
      <c r="S250" s="5">
        <f t="shared" si="400"/>
        <v>1.1398565878964324E-2</v>
      </c>
      <c r="T250" s="5">
        <f t="shared" si="401"/>
        <v>3.5148621966933052E-2</v>
      </c>
      <c r="U250" s="5">
        <f t="shared" si="402"/>
        <v>3.6700538126182042E-2</v>
      </c>
      <c r="V250" s="5">
        <f t="shared" si="403"/>
        <v>5.102551394368137E-4</v>
      </c>
      <c r="W250" s="5">
        <f t="shared" si="404"/>
        <v>1.1220776672054849E-2</v>
      </c>
      <c r="X250" s="5">
        <f t="shared" si="405"/>
        <v>7.2777113270551044E-3</v>
      </c>
      <c r="Y250" s="5">
        <f t="shared" si="406"/>
        <v>2.3601344054843721E-3</v>
      </c>
      <c r="Z250" s="5">
        <f t="shared" si="407"/>
        <v>1.2773658665940485E-2</v>
      </c>
      <c r="AA250" s="5">
        <f t="shared" si="408"/>
        <v>7.9345643008571932E-3</v>
      </c>
      <c r="AB250" s="5">
        <f t="shared" si="409"/>
        <v>2.4643413563377081E-3</v>
      </c>
      <c r="AC250" s="5">
        <f t="shared" si="410"/>
        <v>1.2848342012807042E-5</v>
      </c>
      <c r="AD250" s="5">
        <f t="shared" si="411"/>
        <v>1.7424916450791666E-3</v>
      </c>
      <c r="AE250" s="5">
        <f t="shared" si="412"/>
        <v>1.1301669709080139E-3</v>
      </c>
      <c r="AF250" s="5">
        <f t="shared" si="413"/>
        <v>3.6650889711249235E-4</v>
      </c>
      <c r="AG250" s="5">
        <f t="shared" si="414"/>
        <v>7.9238304380629861E-5</v>
      </c>
      <c r="AH250" s="5">
        <f t="shared" si="415"/>
        <v>2.0712247261941638E-3</v>
      </c>
      <c r="AI250" s="5">
        <f t="shared" si="416"/>
        <v>1.2865746769430309E-3</v>
      </c>
      <c r="AJ250" s="5">
        <f t="shared" si="417"/>
        <v>3.9958831565143569E-4</v>
      </c>
      <c r="AK250" s="5">
        <f t="shared" si="418"/>
        <v>8.2736911100275319E-5</v>
      </c>
      <c r="AL250" s="5">
        <f t="shared" si="419"/>
        <v>2.0705549639847026E-7</v>
      </c>
      <c r="AM250" s="5">
        <f t="shared" si="420"/>
        <v>2.1647536329512726E-4</v>
      </c>
      <c r="AN250" s="5">
        <f t="shared" si="421"/>
        <v>1.4040429192436704E-4</v>
      </c>
      <c r="AO250" s="5">
        <f t="shared" si="422"/>
        <v>4.5532583686918362E-5</v>
      </c>
      <c r="AP250" s="5">
        <f t="shared" si="423"/>
        <v>9.8440304010223275E-6</v>
      </c>
      <c r="AQ250" s="5">
        <f t="shared" si="424"/>
        <v>1.596191013493259E-6</v>
      </c>
      <c r="AR250" s="5">
        <f t="shared" si="425"/>
        <v>2.6867615480202637E-4</v>
      </c>
      <c r="AS250" s="5">
        <f t="shared" si="426"/>
        <v>1.6689253111702585E-4</v>
      </c>
      <c r="AT250" s="5">
        <f t="shared" si="427"/>
        <v>5.1833995024923157E-5</v>
      </c>
      <c r="AU250" s="5">
        <f t="shared" si="428"/>
        <v>1.0732507609382025E-5</v>
      </c>
      <c r="AV250" s="5">
        <f t="shared" si="429"/>
        <v>1.6666675923309335E-6</v>
      </c>
      <c r="AW250" s="5">
        <f t="shared" si="430"/>
        <v>2.3172022758787509E-9</v>
      </c>
      <c r="AX250" s="5">
        <f t="shared" si="431"/>
        <v>2.2411194455410727E-5</v>
      </c>
      <c r="AY250" s="5">
        <f t="shared" si="432"/>
        <v>1.4535732107313074E-5</v>
      </c>
      <c r="AZ250" s="5">
        <f t="shared" si="433"/>
        <v>4.7138832407159157E-6</v>
      </c>
      <c r="BA250" s="5">
        <f t="shared" si="434"/>
        <v>1.0191297345994668E-6</v>
      </c>
      <c r="BB250" s="5">
        <f t="shared" si="435"/>
        <v>1.652499695432167E-7</v>
      </c>
      <c r="BC250" s="5">
        <f t="shared" si="436"/>
        <v>2.1435977388897463E-8</v>
      </c>
      <c r="BD250" s="5">
        <f t="shared" si="437"/>
        <v>2.9043555424912145E-5</v>
      </c>
      <c r="BE250" s="5">
        <f t="shared" si="438"/>
        <v>1.804087333716992E-5</v>
      </c>
      <c r="BF250" s="5">
        <f t="shared" si="439"/>
        <v>5.6031898644308794E-6</v>
      </c>
      <c r="BG250" s="5">
        <f t="shared" si="440"/>
        <v>1.1601706144375239E-6</v>
      </c>
      <c r="BH250" s="5">
        <f t="shared" si="441"/>
        <v>1.8016467679625757E-7</v>
      </c>
      <c r="BI250" s="5">
        <f t="shared" si="442"/>
        <v>2.2382439521336761E-8</v>
      </c>
      <c r="BJ250" s="8">
        <f t="shared" si="443"/>
        <v>0.28845972888345883</v>
      </c>
      <c r="BK250" s="8">
        <f t="shared" si="444"/>
        <v>0.40600562208308283</v>
      </c>
      <c r="BL250" s="8">
        <f t="shared" si="445"/>
        <v>0.29276595692619028</v>
      </c>
      <c r="BM250" s="8">
        <f t="shared" si="446"/>
        <v>0.13597132727963546</v>
      </c>
      <c r="BN250" s="8">
        <f t="shared" si="447"/>
        <v>0.86401910586413211</v>
      </c>
    </row>
    <row r="251" spans="1:66" x14ac:dyDescent="0.25">
      <c r="A251" t="s">
        <v>40</v>
      </c>
      <c r="B251" t="s">
        <v>42</v>
      </c>
      <c r="C251" t="s">
        <v>333</v>
      </c>
      <c r="D251" s="11">
        <v>44380</v>
      </c>
      <c r="E251">
        <f>VLOOKUP(A251,home!$A$2:$E$405,3,FALSE)</f>
        <v>1.45333333333333</v>
      </c>
      <c r="F251">
        <f>VLOOKUP(B251,home!$B$2:$E$405,3,FALSE)</f>
        <v>1.23</v>
      </c>
      <c r="G251">
        <f>VLOOKUP(C251,away!$B$2:$E$405,4,FALSE)</f>
        <v>1.28</v>
      </c>
      <c r="H251">
        <f>VLOOKUP(A251,away!$A$2:$E$405,3,FALSE)</f>
        <v>1.163333333</v>
      </c>
      <c r="I251">
        <f>VLOOKUP(C251,away!$B$2:$E$405,3,FALSE)</f>
        <v>0.64</v>
      </c>
      <c r="J251">
        <f>VLOOKUP(B251,home!$B$2:$E$405,4,FALSE)</f>
        <v>0.92</v>
      </c>
      <c r="K251" s="3">
        <f t="shared" si="392"/>
        <v>2.2881279999999946</v>
      </c>
      <c r="L251" s="3">
        <f t="shared" si="393"/>
        <v>0.68497066647040006</v>
      </c>
      <c r="M251" s="5">
        <f t="shared" si="394"/>
        <v>5.1144584530536268E-2</v>
      </c>
      <c r="N251" s="5">
        <f t="shared" si="395"/>
        <v>0.1170253559126866</v>
      </c>
      <c r="O251" s="5">
        <f t="shared" si="396"/>
        <v>3.5032540152233144E-2</v>
      </c>
      <c r="P251" s="5">
        <f t="shared" si="397"/>
        <v>8.0158936033448716E-2</v>
      </c>
      <c r="Q251" s="5">
        <f t="shared" si="398"/>
        <v>0.1338844967868916</v>
      </c>
      <c r="R251" s="5">
        <f t="shared" si="399"/>
        <v>1.1998131188113091E-2</v>
      </c>
      <c r="S251" s="5">
        <f t="shared" si="400"/>
        <v>3.1408286356193575E-2</v>
      </c>
      <c r="T251" s="5">
        <f t="shared" si="401"/>
        <v>9.1706952994171281E-2</v>
      </c>
      <c r="U251" s="5">
        <f t="shared" si="402"/>
        <v>2.7453259919194766E-2</v>
      </c>
      <c r="V251" s="5">
        <f t="shared" si="403"/>
        <v>5.4695805366867462E-3</v>
      </c>
      <c r="W251" s="5">
        <f t="shared" si="404"/>
        <v>0.10211495528799867</v>
      </c>
      <c r="X251" s="5">
        <f t="shared" si="405"/>
        <v>6.994574898021555E-2</v>
      </c>
      <c r="Y251" s="5">
        <f t="shared" si="406"/>
        <v>2.3955393147874773E-2</v>
      </c>
      <c r="Z251" s="5">
        <f t="shared" si="407"/>
        <v>2.739455972107039E-3</v>
      </c>
      <c r="AA251" s="5">
        <f t="shared" si="408"/>
        <v>6.2682259145453202E-3</v>
      </c>
      <c r="AB251" s="5">
        <f t="shared" si="409"/>
        <v>7.1712516126983617E-3</v>
      </c>
      <c r="AC251" s="5">
        <f t="shared" si="410"/>
        <v>5.357797902682855E-4</v>
      </c>
      <c r="AD251" s="5">
        <f t="shared" si="411"/>
        <v>5.8413022103304325E-2</v>
      </c>
      <c r="AE251" s="5">
        <f t="shared" si="412"/>
        <v>4.0011206680650578E-2</v>
      </c>
      <c r="AF251" s="5">
        <f t="shared" si="413"/>
        <v>1.3703251453165073E-2</v>
      </c>
      <c r="AG251" s="5">
        <f t="shared" si="414"/>
        <v>3.1287750935619862E-3</v>
      </c>
      <c r="AH251" s="5">
        <f t="shared" si="415"/>
        <v>4.6911174574511906E-4</v>
      </c>
      <c r="AI251" s="5">
        <f t="shared" si="416"/>
        <v>1.0733877205682852E-3</v>
      </c>
      <c r="AJ251" s="5">
        <f t="shared" si="417"/>
        <v>1.228024249144232E-3</v>
      </c>
      <c r="AK251" s="5">
        <f t="shared" si="418"/>
        <v>9.3662555638196227E-4</v>
      </c>
      <c r="AL251" s="5">
        <f t="shared" si="419"/>
        <v>3.3589118637174893E-5</v>
      </c>
      <c r="AM251" s="5">
        <f t="shared" si="420"/>
        <v>2.6731294287837833E-2</v>
      </c>
      <c r="AN251" s="5">
        <f t="shared" si="421"/>
        <v>1.8310152463956678E-2</v>
      </c>
      <c r="AO251" s="5">
        <f t="shared" si="422"/>
        <v>6.2709586682055214E-3</v>
      </c>
      <c r="AP251" s="5">
        <f t="shared" si="423"/>
        <v>1.4318075794563562E-3</v>
      </c>
      <c r="AQ251" s="5">
        <f t="shared" si="424"/>
        <v>2.4518654798939767E-4</v>
      </c>
      <c r="AR251" s="5">
        <f t="shared" si="425"/>
        <v>6.4265557026425428E-5</v>
      </c>
      <c r="AS251" s="5">
        <f t="shared" si="426"/>
        <v>1.4704782046776041E-4</v>
      </c>
      <c r="AT251" s="5">
        <f t="shared" si="427"/>
        <v>1.6823211767562747E-4</v>
      </c>
      <c r="AU251" s="5">
        <f t="shared" si="428"/>
        <v>1.2831220631763241E-4</v>
      </c>
      <c r="AV251" s="5">
        <f t="shared" si="429"/>
        <v>7.3398688004287755E-5</v>
      </c>
      <c r="AW251" s="5">
        <f t="shared" si="430"/>
        <v>1.4623401246636715E-6</v>
      </c>
      <c r="AX251" s="5">
        <f t="shared" si="431"/>
        <v>1.0194103822706935E-2</v>
      </c>
      <c r="AY251" s="5">
        <f t="shared" si="432"/>
        <v>6.9826620895080231E-3</v>
      </c>
      <c r="AZ251" s="5">
        <f t="shared" si="433"/>
        <v>2.391459352593953E-3</v>
      </c>
      <c r="BA251" s="5">
        <f t="shared" si="434"/>
        <v>5.4602650219438386E-4</v>
      </c>
      <c r="BB251" s="5">
        <f t="shared" si="435"/>
        <v>9.3503034279647117E-5</v>
      </c>
      <c r="BC251" s="5">
        <f t="shared" si="436"/>
        <v>1.2809367141506913E-5</v>
      </c>
      <c r="BD251" s="5">
        <f t="shared" si="437"/>
        <v>7.3366702379136842E-6</v>
      </c>
      <c r="BE251" s="5">
        <f t="shared" si="438"/>
        <v>1.678724059813692E-5</v>
      </c>
      <c r="BF251" s="5">
        <f t="shared" si="439"/>
        <v>1.9205677627666879E-5</v>
      </c>
      <c r="BG251" s="5">
        <f t="shared" si="440"/>
        <v>1.4648349579612685E-5</v>
      </c>
      <c r="BH251" s="5">
        <f t="shared" si="441"/>
        <v>8.3793247067249857E-6</v>
      </c>
      <c r="BI251" s="5">
        <f t="shared" si="442"/>
        <v>3.8345934965098349E-6</v>
      </c>
      <c r="BJ251" s="8">
        <f t="shared" si="443"/>
        <v>0.72709912215639105</v>
      </c>
      <c r="BK251" s="8">
        <f t="shared" si="444"/>
        <v>0.17573341845527879</v>
      </c>
      <c r="BL251" s="8">
        <f t="shared" si="445"/>
        <v>9.2282006304362563E-2</v>
      </c>
      <c r="BM251" s="8">
        <f t="shared" si="446"/>
        <v>0.56162875853484651</v>
      </c>
      <c r="BN251" s="8">
        <f t="shared" si="447"/>
        <v>0.42924404460390941</v>
      </c>
    </row>
    <row r="252" spans="1:66" x14ac:dyDescent="0.25">
      <c r="A252" t="s">
        <v>40</v>
      </c>
      <c r="B252" t="s">
        <v>41</v>
      </c>
      <c r="C252" t="s">
        <v>234</v>
      </c>
      <c r="D252" s="11">
        <v>44380</v>
      </c>
      <c r="E252">
        <f>VLOOKUP(A252,home!$A$2:$E$405,3,FALSE)</f>
        <v>1.45333333333333</v>
      </c>
      <c r="F252">
        <f>VLOOKUP(B252,home!$B$2:$E$405,3,FALSE)</f>
        <v>0.74</v>
      </c>
      <c r="G252">
        <f>VLOOKUP(C252,away!$B$2:$E$405,4,FALSE)</f>
        <v>1.18</v>
      </c>
      <c r="H252">
        <f>VLOOKUP(A252,away!$A$2:$E$405,3,FALSE)</f>
        <v>1.163333333</v>
      </c>
      <c r="I252">
        <f>VLOOKUP(C252,away!$B$2:$E$405,3,FALSE)</f>
        <v>0.59</v>
      </c>
      <c r="J252">
        <f>VLOOKUP(B252,home!$B$2:$E$405,4,FALSE)</f>
        <v>1.47</v>
      </c>
      <c r="K252" s="3">
        <f t="shared" si="392"/>
        <v>1.2690506666666637</v>
      </c>
      <c r="L252" s="3">
        <f t="shared" si="393"/>
        <v>1.0089589997109001</v>
      </c>
      <c r="M252" s="5">
        <f t="shared" si="394"/>
        <v>0.10248798914144215</v>
      </c>
      <c r="N252" s="5">
        <f t="shared" si="395"/>
        <v>0.13006245094527294</v>
      </c>
      <c r="O252" s="5">
        <f t="shared" si="396"/>
        <v>0.10340617900653105</v>
      </c>
      <c r="P252" s="5">
        <f t="shared" si="397"/>
        <v>0.13122768040569061</v>
      </c>
      <c r="Q252" s="5">
        <f t="shared" si="398"/>
        <v>8.2527920040199459E-2</v>
      </c>
      <c r="R252" s="5">
        <f t="shared" si="399"/>
        <v>5.2166297467177922E-2</v>
      </c>
      <c r="S252" s="5">
        <f t="shared" si="400"/>
        <v>4.2006639628991149E-2</v>
      </c>
      <c r="T252" s="5">
        <f t="shared" si="401"/>
        <v>8.3267287651980784E-2</v>
      </c>
      <c r="U252" s="5">
        <f t="shared" si="402"/>
        <v>6.6201674578253628E-2</v>
      </c>
      <c r="V252" s="5">
        <f t="shared" si="403"/>
        <v>5.9762383717445926E-3</v>
      </c>
      <c r="W252" s="5">
        <f t="shared" si="404"/>
        <v>3.4910703981876068E-2</v>
      </c>
      <c r="X252" s="5">
        <f t="shared" si="405"/>
        <v>3.5223468968757013E-2</v>
      </c>
      <c r="Y252" s="5">
        <f t="shared" si="406"/>
        <v>1.7769518008532503E-2</v>
      </c>
      <c r="Z252" s="5">
        <f t="shared" si="407"/>
        <v>1.7544551770368365E-2</v>
      </c>
      <c r="AA252" s="5">
        <f t="shared" si="408"/>
        <v>2.226492512055377E-2</v>
      </c>
      <c r="AB252" s="5">
        <f t="shared" si="409"/>
        <v>1.4127659033761057E-2</v>
      </c>
      <c r="AC252" s="5">
        <f t="shared" si="410"/>
        <v>4.7825598006976901E-4</v>
      </c>
      <c r="AD252" s="5">
        <f t="shared" si="411"/>
        <v>1.1075863040500594E-2</v>
      </c>
      <c r="AE252" s="5">
        <f t="shared" si="412"/>
        <v>1.1175091694278407E-2</v>
      </c>
      <c r="AF252" s="5">
        <f t="shared" si="413"/>
        <v>5.6376046687683637E-3</v>
      </c>
      <c r="AG252" s="5">
        <f t="shared" si="414"/>
        <v>1.896037322455343E-3</v>
      </c>
      <c r="AH252" s="5">
        <f t="shared" si="415"/>
        <v>4.4254333511517417E-3</v>
      </c>
      <c r="AI252" s="5">
        <f t="shared" si="416"/>
        <v>5.6160991445680054E-3</v>
      </c>
      <c r="AJ252" s="5">
        <f t="shared" si="417"/>
        <v>3.5635571817400542E-3</v>
      </c>
      <c r="AK252" s="5">
        <f t="shared" si="418"/>
        <v>1.5074448723973307E-3</v>
      </c>
      <c r="AL252" s="5">
        <f t="shared" si="419"/>
        <v>2.4494742625144585E-5</v>
      </c>
      <c r="AM252" s="5">
        <f t="shared" si="420"/>
        <v>2.8111662750911859E-3</v>
      </c>
      <c r="AN252" s="5">
        <f t="shared" si="421"/>
        <v>2.8363515129370197E-3</v>
      </c>
      <c r="AO252" s="5">
        <f t="shared" si="422"/>
        <v>1.4308811926607165E-3</v>
      </c>
      <c r="AP252" s="5">
        <f t="shared" si="423"/>
        <v>4.8123348561736546E-4</v>
      </c>
      <c r="AQ252" s="5">
        <f t="shared" si="424"/>
        <v>1.2138621406897172E-4</v>
      </c>
      <c r="AR252" s="5">
        <f t="shared" si="425"/>
        <v>8.9301616145306376E-4</v>
      </c>
      <c r="AS252" s="5">
        <f t="shared" si="426"/>
        <v>1.1332827550361154E-3</v>
      </c>
      <c r="AT252" s="5">
        <f t="shared" si="427"/>
        <v>7.1909661790020801E-4</v>
      </c>
      <c r="AU252" s="5">
        <f t="shared" si="428"/>
        <v>3.0419001411466731E-4</v>
      </c>
      <c r="AV252" s="5">
        <f t="shared" si="429"/>
        <v>9.6508135051390079E-5</v>
      </c>
      <c r="AW252" s="5">
        <f t="shared" si="430"/>
        <v>8.7121001629327746E-7</v>
      </c>
      <c r="AX252" s="5">
        <f t="shared" si="431"/>
        <v>5.945854059192185E-4</v>
      </c>
      <c r="AY252" s="5">
        <f t="shared" si="432"/>
        <v>5.9991229639895407E-4</v>
      </c>
      <c r="AZ252" s="5">
        <f t="shared" si="433"/>
        <v>3.0264345524447884E-4</v>
      </c>
      <c r="BA252" s="5">
        <f t="shared" si="434"/>
        <v>1.0178494595750665E-4</v>
      </c>
      <c r="BB252" s="5">
        <f t="shared" si="435"/>
        <v>2.5674209314728482E-5</v>
      </c>
      <c r="BC252" s="5">
        <f t="shared" si="436"/>
        <v>5.1808449097113457E-6</v>
      </c>
      <c r="BD252" s="5">
        <f t="shared" si="437"/>
        <v>1.5016944883089172E-4</v>
      </c>
      <c r="BE252" s="5">
        <f t="shared" si="438"/>
        <v>1.9057263915180859E-4</v>
      </c>
      <c r="BF252" s="5">
        <f t="shared" si="439"/>
        <v>1.2092316738201413E-4</v>
      </c>
      <c r="BG252" s="5">
        <f t="shared" si="440"/>
        <v>5.1152542060529852E-5</v>
      </c>
      <c r="BH252" s="5">
        <f t="shared" si="441"/>
        <v>1.6228791900902489E-5</v>
      </c>
      <c r="BI252" s="5">
        <f t="shared" si="442"/>
        <v>4.1190318362069688E-6</v>
      </c>
      <c r="BJ252" s="8">
        <f t="shared" si="443"/>
        <v>0.42285674616074131</v>
      </c>
      <c r="BK252" s="8">
        <f t="shared" si="444"/>
        <v>0.28280121056696239</v>
      </c>
      <c r="BL252" s="8">
        <f t="shared" si="445"/>
        <v>0.27695852906085233</v>
      </c>
      <c r="BM252" s="8">
        <f t="shared" si="446"/>
        <v>0.39768347946622767</v>
      </c>
      <c r="BN252" s="8">
        <f t="shared" si="447"/>
        <v>0.60187851700631412</v>
      </c>
    </row>
    <row r="253" spans="1:66" x14ac:dyDescent="0.25">
      <c r="A253" t="s">
        <v>40</v>
      </c>
      <c r="B253" t="s">
        <v>317</v>
      </c>
      <c r="C253" t="s">
        <v>237</v>
      </c>
      <c r="D253" s="11">
        <v>44380</v>
      </c>
      <c r="E253">
        <f>VLOOKUP(A253,home!$A$2:$E$405,3,FALSE)</f>
        <v>1.45333333333333</v>
      </c>
      <c r="F253">
        <f>VLOOKUP(B253,home!$B$2:$E$405,3,FALSE)</f>
        <v>1.1299999999999999</v>
      </c>
      <c r="G253">
        <f>VLOOKUP(C253,away!$B$2:$E$405,4,FALSE)</f>
        <v>0.93</v>
      </c>
      <c r="H253">
        <f>VLOOKUP(A253,away!$A$2:$E$405,3,FALSE)</f>
        <v>1.163333333</v>
      </c>
      <c r="I253">
        <f>VLOOKUP(C253,away!$B$2:$E$405,3,FALSE)</f>
        <v>0.59</v>
      </c>
      <c r="J253">
        <f>VLOOKUP(B253,home!$B$2:$E$405,4,FALSE)</f>
        <v>0.98</v>
      </c>
      <c r="K253" s="3">
        <f t="shared" si="392"/>
        <v>1.5273079999999966</v>
      </c>
      <c r="L253" s="3">
        <f t="shared" si="393"/>
        <v>0.67263933314059998</v>
      </c>
      <c r="M253" s="5">
        <f t="shared" si="394"/>
        <v>0.11080899417037231</v>
      </c>
      <c r="N253" s="5">
        <f t="shared" si="395"/>
        <v>0.16923946326836262</v>
      </c>
      <c r="O253" s="5">
        <f t="shared" si="396"/>
        <v>7.4534487944739852E-2</v>
      </c>
      <c r="P253" s="5">
        <f t="shared" si="397"/>
        <v>0.11383711971390449</v>
      </c>
      <c r="Q253" s="5">
        <f t="shared" si="398"/>
        <v>0.12924039308273791</v>
      </c>
      <c r="R253" s="5">
        <f t="shared" si="399"/>
        <v>2.5067414133562952E-2</v>
      </c>
      <c r="S253" s="5">
        <f t="shared" si="400"/>
        <v>2.9236999040062404E-2</v>
      </c>
      <c r="T253" s="5">
        <f t="shared" si="401"/>
        <v>8.6932171818001822E-2</v>
      </c>
      <c r="U253" s="5">
        <f t="shared" si="402"/>
        <v>3.8285662145503684E-2</v>
      </c>
      <c r="V253" s="5">
        <f t="shared" si="403"/>
        <v>3.3373301355359478E-3</v>
      </c>
      <c r="W253" s="5">
        <f t="shared" si="404"/>
        <v>6.5796628759469955E-2</v>
      </c>
      <c r="X253" s="5">
        <f t="shared" si="405"/>
        <v>4.4257400491669492E-2</v>
      </c>
      <c r="Y253" s="5">
        <f t="shared" si="406"/>
        <v>1.4884634176626515E-2</v>
      </c>
      <c r="Z253" s="5">
        <f t="shared" si="407"/>
        <v>5.6204429087863455E-3</v>
      </c>
      <c r="AA253" s="5">
        <f t="shared" si="408"/>
        <v>8.5841474181326365E-3</v>
      </c>
      <c r="AB253" s="5">
        <f t="shared" si="409"/>
        <v>6.555318512446646E-3</v>
      </c>
      <c r="AC253" s="5">
        <f t="shared" si="410"/>
        <v>2.1428317541382293E-4</v>
      </c>
      <c r="AD253" s="5">
        <f t="shared" si="411"/>
        <v>2.5122929369342083E-2</v>
      </c>
      <c r="AE253" s="5">
        <f t="shared" si="412"/>
        <v>1.6898670457532652E-2</v>
      </c>
      <c r="AF253" s="5">
        <f t="shared" si="413"/>
        <v>5.68335521375876E-3</v>
      </c>
      <c r="AG253" s="5">
        <f t="shared" si="414"/>
        <v>1.2742827536612814E-3</v>
      </c>
      <c r="AH253" s="5">
        <f t="shared" si="415"/>
        <v>9.4513274253021516E-4</v>
      </c>
      <c r="AI253" s="5">
        <f t="shared" si="416"/>
        <v>1.4435087987283346E-3</v>
      </c>
      <c r="AJ253" s="5">
        <f t="shared" si="417"/>
        <v>1.1023412681840854E-3</v>
      </c>
      <c r="AK253" s="5">
        <f t="shared" si="418"/>
        <v>5.6120487920923194E-4</v>
      </c>
      <c r="AL253" s="5">
        <f t="shared" si="419"/>
        <v>8.8055593952069812E-6</v>
      </c>
      <c r="AM253" s="5">
        <f t="shared" si="420"/>
        <v>7.6740902018461983E-3</v>
      </c>
      <c r="AN253" s="5">
        <f t="shared" si="421"/>
        <v>5.161894915830639E-3</v>
      </c>
      <c r="AO253" s="5">
        <f t="shared" si="422"/>
        <v>1.7360467769630872E-3</v>
      </c>
      <c r="AP253" s="5">
        <f t="shared" si="423"/>
        <v>3.8924444878577966E-4</v>
      </c>
      <c r="AQ253" s="5">
        <f t="shared" si="424"/>
        <v>6.5455281614986799E-5</v>
      </c>
      <c r="AR253" s="5">
        <f t="shared" si="425"/>
        <v>1.2714669153297411E-4</v>
      </c>
      <c r="AS253" s="5">
        <f t="shared" si="426"/>
        <v>1.9419215915184317E-4</v>
      </c>
      <c r="AT253" s="5">
        <f t="shared" si="427"/>
        <v>1.4829561910494133E-4</v>
      </c>
      <c r="AU253" s="5">
        <f t="shared" si="428"/>
        <v>7.5497695141309761E-5</v>
      </c>
      <c r="AV253" s="5">
        <f t="shared" si="429"/>
        <v>2.882705844272082E-5</v>
      </c>
      <c r="AW253" s="5">
        <f t="shared" si="430"/>
        <v>2.5128313177429705E-7</v>
      </c>
      <c r="AX253" s="5">
        <f t="shared" si="431"/>
        <v>1.9534498930002184E-3</v>
      </c>
      <c r="AY253" s="5">
        <f t="shared" si="432"/>
        <v>1.3139672333512431E-3</v>
      </c>
      <c r="AZ253" s="5">
        <f t="shared" si="433"/>
        <v>4.4191302180498961E-4</v>
      </c>
      <c r="BA253" s="5">
        <f t="shared" si="434"/>
        <v>9.908269343101855E-5</v>
      </c>
      <c r="BB253" s="5">
        <f t="shared" si="435"/>
        <v>1.6661729208803704E-5</v>
      </c>
      <c r="BC253" s="5">
        <f t="shared" si="436"/>
        <v>2.2414668847957966E-6</v>
      </c>
      <c r="BD253" s="5">
        <f t="shared" si="437"/>
        <v>1.4253977633962207E-5</v>
      </c>
      <c r="BE253" s="5">
        <f t="shared" si="438"/>
        <v>2.1770214072171502E-5</v>
      </c>
      <c r="BF253" s="5">
        <f t="shared" si="439"/>
        <v>1.6624911057070021E-5</v>
      </c>
      <c r="BG253" s="5">
        <f t="shared" si="440"/>
        <v>8.4637865522504843E-6</v>
      </c>
      <c r="BH253" s="5">
        <f t="shared" si="441"/>
        <v>3.2317022278861384E-6</v>
      </c>
      <c r="BI253" s="5">
        <f t="shared" si="442"/>
        <v>9.8716093325366128E-7</v>
      </c>
      <c r="BJ253" s="8">
        <f t="shared" si="443"/>
        <v>0.57818397705388458</v>
      </c>
      <c r="BK253" s="8">
        <f t="shared" si="444"/>
        <v>0.25875749902803541</v>
      </c>
      <c r="BL253" s="8">
        <f t="shared" si="445"/>
        <v>0.15771850881888808</v>
      </c>
      <c r="BM253" s="8">
        <f t="shared" si="446"/>
        <v>0.37623883954569493</v>
      </c>
      <c r="BN253" s="8">
        <f t="shared" si="447"/>
        <v>0.6227278723136801</v>
      </c>
    </row>
    <row r="254" spans="1:66" x14ac:dyDescent="0.25">
      <c r="A254" t="s">
        <v>40</v>
      </c>
      <c r="B254" t="s">
        <v>321</v>
      </c>
      <c r="C254" t="s">
        <v>235</v>
      </c>
      <c r="D254" s="11">
        <v>44380</v>
      </c>
      <c r="E254">
        <f>VLOOKUP(A254,home!$A$2:$E$405,3,FALSE)</f>
        <v>1.45333333333333</v>
      </c>
      <c r="F254">
        <f>VLOOKUP(B254,home!$B$2:$E$405,3,FALSE)</f>
        <v>1.62</v>
      </c>
      <c r="G254">
        <f>VLOOKUP(C254,away!$B$2:$E$405,4,FALSE)</f>
        <v>0.93</v>
      </c>
      <c r="H254">
        <f>VLOOKUP(A254,away!$A$2:$E$405,3,FALSE)</f>
        <v>1.163333333</v>
      </c>
      <c r="I254">
        <f>VLOOKUP(C254,away!$B$2:$E$405,3,FALSE)</f>
        <v>0.93</v>
      </c>
      <c r="J254">
        <f>VLOOKUP(B254,home!$B$2:$E$405,4,FALSE)</f>
        <v>0.55000000000000004</v>
      </c>
      <c r="K254" s="3">
        <f t="shared" si="392"/>
        <v>2.1895919999999953</v>
      </c>
      <c r="L254" s="3">
        <f t="shared" si="393"/>
        <v>0.5950449998295001</v>
      </c>
      <c r="M254" s="5">
        <f t="shared" si="394"/>
        <v>6.1751500768288267E-2</v>
      </c>
      <c r="N254" s="5">
        <f t="shared" si="395"/>
        <v>0.13521059207023753</v>
      </c>
      <c r="O254" s="5">
        <f t="shared" si="396"/>
        <v>3.6744921764137475E-2</v>
      </c>
      <c r="P254" s="5">
        <f t="shared" si="397"/>
        <v>8.0456386735381108E-2</v>
      </c>
      <c r="Q254" s="5">
        <f t="shared" si="398"/>
        <v>0.1480280153561275</v>
      </c>
      <c r="R254" s="5">
        <f t="shared" si="399"/>
        <v>1.0932440982438087E-2</v>
      </c>
      <c r="S254" s="5">
        <f t="shared" si="400"/>
        <v>2.620677265319785E-2</v>
      </c>
      <c r="T254" s="5">
        <f t="shared" si="401"/>
        <v>8.808333037234814E-2</v>
      </c>
      <c r="U254" s="5">
        <f t="shared" si="402"/>
        <v>2.3937585315618522E-2</v>
      </c>
      <c r="V254" s="5">
        <f t="shared" si="403"/>
        <v>3.7938839262361191E-3</v>
      </c>
      <c r="W254" s="5">
        <f t="shared" si="404"/>
        <v>0.10804031939988441</v>
      </c>
      <c r="X254" s="5">
        <f t="shared" si="405"/>
        <v>6.428885183888336E-2</v>
      </c>
      <c r="Y254" s="5">
        <f t="shared" si="406"/>
        <v>1.9127379915753553E-2</v>
      </c>
      <c r="Z254" s="5">
        <f t="shared" si="407"/>
        <v>2.1684314475102977E-3</v>
      </c>
      <c r="AA254" s="5">
        <f t="shared" si="408"/>
        <v>4.7479801500169561E-3</v>
      </c>
      <c r="AB254" s="5">
        <f t="shared" si="409"/>
        <v>5.1980696763179544E-3</v>
      </c>
      <c r="AC254" s="5">
        <f t="shared" si="410"/>
        <v>3.0894207893805616E-4</v>
      </c>
      <c r="AD254" s="5">
        <f t="shared" si="411"/>
        <v>5.9141054758857795E-2</v>
      </c>
      <c r="AE254" s="5">
        <f t="shared" si="412"/>
        <v>3.5191588918901E-2</v>
      </c>
      <c r="AF254" s="5">
        <f t="shared" si="413"/>
        <v>1.0470289511123639E-2</v>
      </c>
      <c r="AG254" s="5">
        <f t="shared" si="414"/>
        <v>2.0767644734537944E-3</v>
      </c>
      <c r="AH254" s="5">
        <f t="shared" si="415"/>
        <v>3.2257857257851185E-4</v>
      </c>
      <c r="AI254" s="5">
        <f t="shared" si="416"/>
        <v>7.0631546188932724E-4</v>
      </c>
      <c r="AJ254" s="5">
        <f t="shared" si="417"/>
        <v>7.7327134241458656E-4</v>
      </c>
      <c r="AK254" s="5">
        <f t="shared" si="418"/>
        <v>5.6438291506007859E-4</v>
      </c>
      <c r="AL254" s="5">
        <f t="shared" si="419"/>
        <v>1.6100896705420679E-5</v>
      </c>
      <c r="AM254" s="5">
        <f t="shared" si="420"/>
        <v>2.5898956074311322E-2</v>
      </c>
      <c r="AN254" s="5">
        <f t="shared" si="421"/>
        <v>1.5411044312822813E-2</v>
      </c>
      <c r="AO254" s="5">
        <f t="shared" si="422"/>
        <v>4.5851324302480338E-3</v>
      </c>
      <c r="AP254" s="5">
        <f t="shared" si="423"/>
        <v>9.0945337539172569E-4</v>
      </c>
      <c r="AQ254" s="5">
        <f t="shared" si="424"/>
        <v>1.3529142090122691E-4</v>
      </c>
      <c r="AR254" s="5">
        <f t="shared" si="425"/>
        <v>3.8389753332996198E-5</v>
      </c>
      <c r="AS254" s="5">
        <f t="shared" si="426"/>
        <v>8.4057896779901625E-5</v>
      </c>
      <c r="AT254" s="5">
        <f t="shared" si="427"/>
        <v>9.2026249163049001E-5</v>
      </c>
      <c r="AU254" s="5">
        <f t="shared" si="428"/>
        <v>6.7166646319139457E-5</v>
      </c>
      <c r="AV254" s="5">
        <f t="shared" si="429"/>
        <v>3.6766887861804212E-5</v>
      </c>
      <c r="AW254" s="5">
        <f t="shared" si="430"/>
        <v>5.827208677794765E-7</v>
      </c>
      <c r="AX254" s="5">
        <f t="shared" si="431"/>
        <v>9.4513578381105624E-3</v>
      </c>
      <c r="AY254" s="5">
        <f t="shared" si="432"/>
        <v>5.6239832231670447E-3</v>
      </c>
      <c r="AZ254" s="5">
        <f t="shared" si="433"/>
        <v>1.6732615480352724E-3</v>
      </c>
      <c r="BA254" s="5">
        <f t="shared" si="434"/>
        <v>3.3188863918845262E-4</v>
      </c>
      <c r="BB254" s="5">
        <f t="shared" si="435"/>
        <v>4.9372168812326444E-5</v>
      </c>
      <c r="BC254" s="5">
        <f t="shared" si="436"/>
        <v>5.8757324365025691E-6</v>
      </c>
      <c r="BD254" s="5">
        <f t="shared" si="437"/>
        <v>3.807271794247879E-6</v>
      </c>
      <c r="BE254" s="5">
        <f t="shared" si="438"/>
        <v>8.336371862510783E-6</v>
      </c>
      <c r="BF254" s="5">
        <f t="shared" si="439"/>
        <v>9.1266265695893377E-6</v>
      </c>
      <c r="BG254" s="5">
        <f t="shared" si="440"/>
        <v>6.6611961745867386E-6</v>
      </c>
      <c r="BH254" s="5">
        <f t="shared" si="441"/>
        <v>3.6463254635764231E-6</v>
      </c>
      <c r="BI254" s="5">
        <f t="shared" si="442"/>
        <v>1.5967930128886413E-6</v>
      </c>
      <c r="BJ254" s="8">
        <f t="shared" si="443"/>
        <v>0.73373380337899585</v>
      </c>
      <c r="BK254" s="8">
        <f t="shared" si="444"/>
        <v>0.17815757028191384</v>
      </c>
      <c r="BL254" s="8">
        <f t="shared" si="445"/>
        <v>8.4279128198805814E-2</v>
      </c>
      <c r="BM254" s="8">
        <f t="shared" si="446"/>
        <v>0.5195916751283165</v>
      </c>
      <c r="BN254" s="8">
        <f t="shared" si="447"/>
        <v>0.47312385767660992</v>
      </c>
    </row>
    <row r="255" spans="1:66" x14ac:dyDescent="0.25">
      <c r="A255" t="s">
        <v>10</v>
      </c>
      <c r="B255" t="s">
        <v>240</v>
      </c>
      <c r="C255" t="s">
        <v>43</v>
      </c>
      <c r="D255" s="11">
        <v>44411</v>
      </c>
      <c r="E255">
        <f>VLOOKUP(A255,home!$A$2:$E$405,3,FALSE)</f>
        <v>1.4962962962963</v>
      </c>
      <c r="F255">
        <f>VLOOKUP(B255,home!$B$2:$E$405,3,FALSE)</f>
        <v>1.07</v>
      </c>
      <c r="G255">
        <f>VLOOKUP(C255,away!$B$2:$E$405,4,FALSE)</f>
        <v>0.85</v>
      </c>
      <c r="H255">
        <f>VLOOKUP(A255,away!$A$2:$E$405,3,FALSE)</f>
        <v>1.388888889</v>
      </c>
      <c r="I255">
        <f>VLOOKUP(C255,away!$B$2:$E$405,3,FALSE)</f>
        <v>0.57999999999999996</v>
      </c>
      <c r="J255">
        <f>VLOOKUP(B255,home!$B$2:$E$405,4,FALSE)</f>
        <v>1.01</v>
      </c>
      <c r="K255" s="3">
        <f t="shared" si="392"/>
        <v>1.3608814814814849</v>
      </c>
      <c r="L255" s="3">
        <f t="shared" si="393"/>
        <v>0.81361111117619989</v>
      </c>
      <c r="M255" s="5">
        <f t="shared" si="394"/>
        <v>0.11366581390946029</v>
      </c>
      <c r="N255" s="5">
        <f t="shared" si="395"/>
        <v>0.15468570122690509</v>
      </c>
      <c r="O255" s="5">
        <f t="shared" si="396"/>
        <v>9.247976915762314E-2</v>
      </c>
      <c r="P255" s="5">
        <f t="shared" si="397"/>
        <v>0.12585400525829191</v>
      </c>
      <c r="Q255" s="5">
        <f t="shared" si="398"/>
        <v>0.1052544531248365</v>
      </c>
      <c r="R255" s="5">
        <f t="shared" si="399"/>
        <v>3.7621283872826108E-2</v>
      </c>
      <c r="S255" s="5">
        <f t="shared" si="400"/>
        <v>3.4837278894098274E-2</v>
      </c>
      <c r="T255" s="5">
        <f t="shared" si="401"/>
        <v>8.5636192563141464E-2</v>
      </c>
      <c r="U255" s="5">
        <f t="shared" si="402"/>
        <v>5.1198108532087089E-2</v>
      </c>
      <c r="V255" s="5">
        <f t="shared" si="403"/>
        <v>4.2858689876572919E-3</v>
      </c>
      <c r="W255" s="5">
        <f t="shared" si="404"/>
        <v>4.7746278700350323E-2</v>
      </c>
      <c r="X255" s="5">
        <f t="shared" si="405"/>
        <v>3.8846902867920551E-2</v>
      </c>
      <c r="Y255" s="5">
        <f t="shared" si="406"/>
        <v>1.5803135904061374E-2</v>
      </c>
      <c r="Z255" s="5">
        <f t="shared" si="407"/>
        <v>1.0203031525215102E-2</v>
      </c>
      <c r="AA255" s="5">
        <f t="shared" si="408"/>
        <v>1.3885116657637021E-2</v>
      </c>
      <c r="AB255" s="5">
        <f t="shared" si="409"/>
        <v>9.4479990637941595E-3</v>
      </c>
      <c r="AC255" s="5">
        <f t="shared" si="410"/>
        <v>2.9658971305711898E-4</v>
      </c>
      <c r="AD255" s="5">
        <f t="shared" si="411"/>
        <v>1.6244256623240166E-2</v>
      </c>
      <c r="AE255" s="5">
        <f t="shared" si="412"/>
        <v>1.3216507681465777E-2</v>
      </c>
      <c r="AF255" s="5">
        <f t="shared" si="413"/>
        <v>5.376548750293076E-3</v>
      </c>
      <c r="AG255" s="5">
        <f t="shared" si="414"/>
        <v>1.458139934339653E-3</v>
      </c>
      <c r="AH255" s="5">
        <f t="shared" si="415"/>
        <v>2.0753249541490136E-3</v>
      </c>
      <c r="AI255" s="5">
        <f t="shared" si="416"/>
        <v>2.8242712981578042E-3</v>
      </c>
      <c r="AJ255" s="5">
        <f t="shared" si="417"/>
        <v>1.921749254171315E-3</v>
      </c>
      <c r="AK255" s="5">
        <f t="shared" si="418"/>
        <v>8.7175765735086582E-4</v>
      </c>
      <c r="AL255" s="5">
        <f t="shared" si="419"/>
        <v>1.3135700884129853E-5</v>
      </c>
      <c r="AM255" s="5">
        <f t="shared" si="420"/>
        <v>4.4213016038000957E-3</v>
      </c>
      <c r="AN255" s="5">
        <f t="shared" si="421"/>
        <v>3.5972201107129106E-3</v>
      </c>
      <c r="AO255" s="5">
        <f t="shared" si="422"/>
        <v>1.4633691257112519E-3</v>
      </c>
      <c r="AP255" s="5">
        <f t="shared" si="423"/>
        <v>3.9687112681029195E-4</v>
      </c>
      <c r="AQ255" s="5">
        <f t="shared" si="424"/>
        <v>8.0724689619468025E-5</v>
      </c>
      <c r="AR255" s="5">
        <f t="shared" si="425"/>
        <v>3.3770148839937518E-4</v>
      </c>
      <c r="AS255" s="5">
        <f t="shared" si="426"/>
        <v>4.5957170183144412E-4</v>
      </c>
      <c r="AT255" s="5">
        <f t="shared" si="427"/>
        <v>3.1271130921767156E-4</v>
      </c>
      <c r="AU255" s="5">
        <f t="shared" si="428"/>
        <v>1.4185434325471986E-4</v>
      </c>
      <c r="AV255" s="5">
        <f t="shared" si="429"/>
        <v>4.8261737200766595E-5</v>
      </c>
      <c r="AW255" s="5">
        <f t="shared" si="430"/>
        <v>4.0400610235356174E-7</v>
      </c>
      <c r="AX255" s="5">
        <f t="shared" si="431"/>
        <v>1.0028112461093232E-3</v>
      </c>
      <c r="AY255" s="5">
        <f t="shared" si="432"/>
        <v>8.1589837224699605E-4</v>
      </c>
      <c r="AZ255" s="5">
        <f t="shared" si="433"/>
        <v>3.3191199062536559E-4</v>
      </c>
      <c r="BA255" s="5">
        <f t="shared" si="434"/>
        <v>9.0015761168469398E-5</v>
      </c>
      <c r="BB255" s="5">
        <f t="shared" si="435"/>
        <v>1.8309455866912446E-5</v>
      </c>
      <c r="BC255" s="5">
        <f t="shared" si="436"/>
        <v>2.9793553465820474E-6</v>
      </c>
      <c r="BD255" s="5">
        <f t="shared" si="437"/>
        <v>4.5792947203745341E-5</v>
      </c>
      <c r="BE255" s="5">
        <f t="shared" si="438"/>
        <v>6.2318773832036381E-5</v>
      </c>
      <c r="BF255" s="5">
        <f t="shared" si="439"/>
        <v>4.2404232628325643E-5</v>
      </c>
      <c r="BG255" s="5">
        <f t="shared" si="440"/>
        <v>1.9235711640107104E-5</v>
      </c>
      <c r="BH255" s="5">
        <f t="shared" si="441"/>
        <v>6.5443809385349052E-6</v>
      </c>
      <c r="BI255" s="5">
        <f t="shared" si="442"/>
        <v>1.7812253654025126E-6</v>
      </c>
      <c r="BJ255" s="8">
        <f t="shared" si="443"/>
        <v>0.49648953021457159</v>
      </c>
      <c r="BK255" s="8">
        <f t="shared" si="444"/>
        <v>0.27976859083569605</v>
      </c>
      <c r="BL255" s="8">
        <f t="shared" si="445"/>
        <v>0.21380355829930867</v>
      </c>
      <c r="BM255" s="8">
        <f t="shared" si="446"/>
        <v>0.36988818995870376</v>
      </c>
      <c r="BN255" s="8">
        <f t="shared" si="447"/>
        <v>0.62956102654994306</v>
      </c>
    </row>
    <row r="256" spans="1:66" x14ac:dyDescent="0.25">
      <c r="A256" t="s">
        <v>16</v>
      </c>
      <c r="B256" t="s">
        <v>322</v>
      </c>
      <c r="C256" t="s">
        <v>254</v>
      </c>
      <c r="D256" s="11">
        <v>44411</v>
      </c>
      <c r="E256">
        <f>VLOOKUP(A256,home!$A$2:$E$405,3,FALSE)</f>
        <v>1.56756756756757</v>
      </c>
      <c r="F256">
        <f>VLOOKUP(B256,home!$B$2:$E$405,3,FALSE)</f>
        <v>1.44</v>
      </c>
      <c r="G256">
        <f>VLOOKUP(C256,away!$B$2:$E$405,4,FALSE)</f>
        <v>0.43</v>
      </c>
      <c r="H256">
        <f>VLOOKUP(A256,away!$A$2:$E$405,3,FALSE)</f>
        <v>1.261261261</v>
      </c>
      <c r="I256">
        <f>VLOOKUP(C256,away!$B$2:$E$405,3,FALSE)</f>
        <v>1.01</v>
      </c>
      <c r="J256">
        <f>VLOOKUP(B256,home!$B$2:$E$405,4,FALSE)</f>
        <v>0.73</v>
      </c>
      <c r="K256" s="3">
        <f t="shared" si="392"/>
        <v>0.97063783783783941</v>
      </c>
      <c r="L256" s="3">
        <f t="shared" si="393"/>
        <v>0.92992792773529998</v>
      </c>
      <c r="M256" s="5">
        <f t="shared" si="394"/>
        <v>0.14948402238030395</v>
      </c>
      <c r="N256" s="5">
        <f t="shared" si="395"/>
        <v>0.1450948482745214</v>
      </c>
      <c r="O256" s="5">
        <f t="shared" si="396"/>
        <v>0.13900936716165324</v>
      </c>
      <c r="P256" s="5">
        <f t="shared" si="397"/>
        <v>0.13492775158099343</v>
      </c>
      <c r="Q256" s="5">
        <f t="shared" si="398"/>
        <v>7.0417274905295424E-2</v>
      </c>
      <c r="R256" s="5">
        <f t="shared" si="399"/>
        <v>6.4634346370215826E-2</v>
      </c>
      <c r="S256" s="5">
        <f t="shared" si="400"/>
        <v>3.0447230842480067E-2</v>
      </c>
      <c r="T256" s="5">
        <f t="shared" si="401"/>
        <v>6.5482990529448296E-2</v>
      </c>
      <c r="U256" s="5">
        <f t="shared" si="402"/>
        <v>6.273654221084829E-2</v>
      </c>
      <c r="V256" s="5">
        <f t="shared" si="403"/>
        <v>3.053597549183518E-3</v>
      </c>
      <c r="W256" s="5">
        <f t="shared" si="404"/>
        <v>2.2783223820169562E-2</v>
      </c>
      <c r="X256" s="5">
        <f t="shared" si="405"/>
        <v>2.1186756114219801E-2</v>
      </c>
      <c r="Y256" s="5">
        <f t="shared" si="406"/>
        <v>9.8510781043648094E-3</v>
      </c>
      <c r="Z256" s="5">
        <f t="shared" si="407"/>
        <v>2.0035094593526804E-2</v>
      </c>
      <c r="AA256" s="5">
        <f t="shared" si="408"/>
        <v>1.9446820897137444E-2</v>
      </c>
      <c r="AB256" s="5">
        <f t="shared" si="409"/>
        <v>9.4379100942086E-3</v>
      </c>
      <c r="AC256" s="5">
        <f t="shared" si="410"/>
        <v>1.7226550578109282E-4</v>
      </c>
      <c r="AD256" s="5">
        <f t="shared" si="411"/>
        <v>5.5285647769462353E-3</v>
      </c>
      <c r="AE256" s="5">
        <f t="shared" si="412"/>
        <v>5.1411667863759825E-3</v>
      </c>
      <c r="AF256" s="5">
        <f t="shared" si="413"/>
        <v>2.3904572878980846E-3</v>
      </c>
      <c r="AG256" s="5">
        <f t="shared" si="414"/>
        <v>7.4098433069160374E-4</v>
      </c>
      <c r="AH256" s="5">
        <f t="shared" si="415"/>
        <v>4.6577984993347726E-3</v>
      </c>
      <c r="AI256" s="5">
        <f t="shared" si="416"/>
        <v>4.5210354644786366E-3</v>
      </c>
      <c r="AJ256" s="5">
        <f t="shared" si="417"/>
        <v>2.194144044014868E-3</v>
      </c>
      <c r="AK256" s="5">
        <f t="shared" si="418"/>
        <v>7.0990641026245482E-4</v>
      </c>
      <c r="AL256" s="5">
        <f t="shared" si="419"/>
        <v>6.219633911341165E-6</v>
      </c>
      <c r="AM256" s="5">
        <f t="shared" si="420"/>
        <v>1.0732468322883066E-3</v>
      </c>
      <c r="AN256" s="5">
        <f t="shared" si="421"/>
        <v>9.9804220269833987E-4</v>
      </c>
      <c r="AO256" s="5">
        <f t="shared" si="422"/>
        <v>4.640536586738207E-4</v>
      </c>
      <c r="AP256" s="5">
        <f t="shared" si="423"/>
        <v>1.4384548572284343E-4</v>
      </c>
      <c r="AQ256" s="5">
        <f t="shared" si="424"/>
        <v>3.3441483613080369E-5</v>
      </c>
      <c r="AR256" s="5">
        <f t="shared" si="425"/>
        <v>8.6628338125899521E-4</v>
      </c>
      <c r="AS256" s="5">
        <f t="shared" si="426"/>
        <v>8.4084742814008386E-4</v>
      </c>
      <c r="AT256" s="5">
        <f t="shared" si="427"/>
        <v>4.0807916480069956E-4</v>
      </c>
      <c r="AU256" s="5">
        <f t="shared" si="428"/>
        <v>1.3203235939627411E-4</v>
      </c>
      <c r="AV256" s="5">
        <f t="shared" si="429"/>
        <v>3.2038900962257003E-5</v>
      </c>
      <c r="AW256" s="5">
        <f t="shared" si="430"/>
        <v>1.5594405749694653E-7</v>
      </c>
      <c r="AX256" s="5">
        <f t="shared" si="431"/>
        <v>1.7362233079310527E-4</v>
      </c>
      <c r="AY256" s="5">
        <f t="shared" si="432"/>
        <v>1.6145625428300511E-4</v>
      </c>
      <c r="AZ256" s="5">
        <f t="shared" si="433"/>
        <v>7.5071339982649306E-5</v>
      </c>
      <c r="BA256" s="5">
        <f t="shared" si="434"/>
        <v>2.3270311874125747E-5</v>
      </c>
      <c r="BB256" s="5">
        <f t="shared" si="435"/>
        <v>5.4099282247149741E-6</v>
      </c>
      <c r="BC256" s="5">
        <f t="shared" si="436"/>
        <v>1.0061686686411815E-6</v>
      </c>
      <c r="BD256" s="5">
        <f t="shared" si="437"/>
        <v>1.3426351826095097E-4</v>
      </c>
      <c r="BE256" s="5">
        <f t="shared" si="438"/>
        <v>1.3032125106531074E-4</v>
      </c>
      <c r="BF256" s="5">
        <f t="shared" si="439"/>
        <v>6.3247368679177722E-5</v>
      </c>
      <c r="BG256" s="5">
        <f t="shared" si="440"/>
        <v>2.0463429727896581E-5</v>
      </c>
      <c r="BH256" s="5">
        <f t="shared" si="441"/>
        <v>4.9656447964580253E-6</v>
      </c>
      <c r="BI256" s="5">
        <f t="shared" si="442"/>
        <v>9.6396854574094751E-7</v>
      </c>
      <c r="BJ256" s="8">
        <f t="shared" si="443"/>
        <v>0.35176981092675375</v>
      </c>
      <c r="BK256" s="8">
        <f t="shared" si="444"/>
        <v>0.31825254374693634</v>
      </c>
      <c r="BL256" s="8">
        <f t="shared" si="445"/>
        <v>0.30998137756778799</v>
      </c>
      <c r="BM256" s="8">
        <f t="shared" si="446"/>
        <v>0.29630991585179622</v>
      </c>
      <c r="BN256" s="8">
        <f t="shared" si="447"/>
        <v>0.70356761067298323</v>
      </c>
    </row>
    <row r="257" spans="1:66" x14ac:dyDescent="0.25">
      <c r="A257" t="s">
        <v>69</v>
      </c>
      <c r="B257" t="s">
        <v>77</v>
      </c>
      <c r="C257" t="s">
        <v>381</v>
      </c>
      <c r="D257" s="11">
        <v>44411</v>
      </c>
      <c r="E257">
        <f>VLOOKUP(A257,home!$A$2:$E$405,3,FALSE)</f>
        <v>1.3216783216783199</v>
      </c>
      <c r="F257">
        <f>VLOOKUP(B257,home!$B$2:$E$405,3,FALSE)</f>
        <v>1.35</v>
      </c>
      <c r="G257">
        <f>VLOOKUP(C257,away!$B$2:$E$405,4,FALSE)</f>
        <v>0.81</v>
      </c>
      <c r="H257">
        <f>VLOOKUP(A257,away!$A$2:$E$405,3,FALSE)</f>
        <v>1.2832167830000001</v>
      </c>
      <c r="I257">
        <f>VLOOKUP(C257,away!$B$2:$E$405,3,FALSE)</f>
        <v>1.1299999999999999</v>
      </c>
      <c r="J257">
        <f>VLOOKUP(B257,home!$B$2:$E$405,4,FALSE)</f>
        <v>0.61</v>
      </c>
      <c r="K257" s="3">
        <f t="shared" si="392"/>
        <v>1.4452552447552429</v>
      </c>
      <c r="L257" s="3">
        <f t="shared" si="393"/>
        <v>0.88452132852189991</v>
      </c>
      <c r="M257" s="5">
        <f t="shared" si="394"/>
        <v>9.7317487988111351E-2</v>
      </c>
      <c r="N257" s="5">
        <f t="shared" si="395"/>
        <v>0.14064860992122327</v>
      </c>
      <c r="O257" s="5">
        <f t="shared" si="396"/>
        <v>8.607939376365828E-2</v>
      </c>
      <c r="P257" s="5">
        <f t="shared" si="397"/>
        <v>0.12440669530227885</v>
      </c>
      <c r="Q257" s="5">
        <f t="shared" si="398"/>
        <v>0.10163657057809114</v>
      </c>
      <c r="R257" s="5">
        <f t="shared" si="399"/>
        <v>3.8069529865095382E-2</v>
      </c>
      <c r="S257" s="5">
        <f t="shared" si="400"/>
        <v>3.9759107422513797E-2</v>
      </c>
      <c r="T257" s="5">
        <f t="shared" si="401"/>
        <v>8.9899714434143005E-2</v>
      </c>
      <c r="U257" s="5">
        <f t="shared" si="402"/>
        <v>5.5020187702895448E-2</v>
      </c>
      <c r="V257" s="5">
        <f t="shared" si="403"/>
        <v>5.6473795944254656E-3</v>
      </c>
      <c r="W257" s="5">
        <f t="shared" si="404"/>
        <v>4.8963595562307539E-2</v>
      </c>
      <c r="X257" s="5">
        <f t="shared" si="405"/>
        <v>4.3309344595981264E-2</v>
      </c>
      <c r="Y257" s="5">
        <f t="shared" si="406"/>
        <v>1.9154019509725055E-2</v>
      </c>
      <c r="Z257" s="5">
        <f t="shared" si="407"/>
        <v>1.1224437044159437E-2</v>
      </c>
      <c r="AA257" s="5">
        <f t="shared" si="408"/>
        <v>1.6222176507496459E-2</v>
      </c>
      <c r="AB257" s="5">
        <f t="shared" si="409"/>
        <v>1.1722592839402277E-2</v>
      </c>
      <c r="AC257" s="5">
        <f t="shared" si="410"/>
        <v>4.5121118964881252E-4</v>
      </c>
      <c r="AD257" s="5">
        <f t="shared" si="411"/>
        <v>1.7691223322124874E-2</v>
      </c>
      <c r="AE257" s="5">
        <f t="shared" si="412"/>
        <v>1.5648264356063511E-2</v>
      </c>
      <c r="AF257" s="5">
        <f t="shared" si="413"/>
        <v>6.9206117886435941E-3</v>
      </c>
      <c r="AG257" s="5">
        <f t="shared" si="414"/>
        <v>2.0404762444917847E-3</v>
      </c>
      <c r="AH257" s="5">
        <f t="shared" si="415"/>
        <v>2.482063491552583E-3</v>
      </c>
      <c r="AI257" s="5">
        <f t="shared" si="416"/>
        <v>3.5872152789818801E-3</v>
      </c>
      <c r="AJ257" s="5">
        <f t="shared" si="417"/>
        <v>2.5922208480073533E-3</v>
      </c>
      <c r="AK257" s="5">
        <f t="shared" si="418"/>
        <v>1.2488069253821701E-3</v>
      </c>
      <c r="AL257" s="5">
        <f t="shared" si="419"/>
        <v>2.3072397016444204E-5</v>
      </c>
      <c r="AM257" s="5">
        <f t="shared" si="420"/>
        <v>5.1136666584874497E-3</v>
      </c>
      <c r="AN257" s="5">
        <f t="shared" si="421"/>
        <v>4.5231472263834631E-3</v>
      </c>
      <c r="AO257" s="5">
        <f t="shared" si="422"/>
        <v>2.0004100968904238E-3</v>
      </c>
      <c r="AP257" s="5">
        <f t="shared" si="423"/>
        <v>5.8980179883004675E-4</v>
      </c>
      <c r="AQ257" s="5">
        <f t="shared" si="424"/>
        <v>1.3042306766643979E-4</v>
      </c>
      <c r="AR257" s="5">
        <f t="shared" si="425"/>
        <v>4.3908761940475937E-4</v>
      </c>
      <c r="AS257" s="5">
        <f t="shared" si="426"/>
        <v>6.3459368485182231E-4</v>
      </c>
      <c r="AT257" s="5">
        <f t="shared" si="427"/>
        <v>4.5857492566032612E-4</v>
      </c>
      <c r="AU257" s="5">
        <f t="shared" si="428"/>
        <v>2.2091927214127729E-4</v>
      </c>
      <c r="AV257" s="5">
        <f t="shared" si="429"/>
        <v>7.9821184182422942E-5</v>
      </c>
      <c r="AW257" s="5">
        <f t="shared" si="430"/>
        <v>8.1930023428649602E-7</v>
      </c>
      <c r="AX257" s="5">
        <f t="shared" si="431"/>
        <v>1.2317589263515019E-3</v>
      </c>
      <c r="AY257" s="5">
        <f t="shared" si="432"/>
        <v>1.0895170419551394E-3</v>
      </c>
      <c r="AZ257" s="5">
        <f t="shared" si="433"/>
        <v>4.8185053069870523E-4</v>
      </c>
      <c r="BA257" s="5">
        <f t="shared" si="434"/>
        <v>1.4206902385420042E-4</v>
      </c>
      <c r="BB257" s="5">
        <f t="shared" si="435"/>
        <v>3.1415770430331704E-5</v>
      </c>
      <c r="BC257" s="5">
        <f t="shared" si="436"/>
        <v>5.5575837995152054E-6</v>
      </c>
      <c r="BD257" s="5">
        <f t="shared" si="437"/>
        <v>6.4730394075569321E-5</v>
      </c>
      <c r="BE257" s="5">
        <f t="shared" si="438"/>
        <v>9.3551941532790249E-5</v>
      </c>
      <c r="BF257" s="5">
        <f t="shared" si="439"/>
        <v>6.7603217078650502E-5</v>
      </c>
      <c r="BG257" s="5">
        <f t="shared" si="440"/>
        <v>3.2567968015082279E-5</v>
      </c>
      <c r="BH257" s="5">
        <f t="shared" si="441"/>
        <v>1.1767256646204662E-5</v>
      </c>
      <c r="BI257" s="5">
        <f t="shared" si="442"/>
        <v>3.4013378768616562E-6</v>
      </c>
      <c r="BJ257" s="8">
        <f t="shared" si="443"/>
        <v>0.50125204803814227</v>
      </c>
      <c r="BK257" s="8">
        <f t="shared" si="444"/>
        <v>0.26869447093594984</v>
      </c>
      <c r="BL257" s="8">
        <f t="shared" si="445"/>
        <v>0.21913080602393759</v>
      </c>
      <c r="BM257" s="8">
        <f t="shared" si="446"/>
        <v>0.41105477688201003</v>
      </c>
      <c r="BN257" s="8">
        <f t="shared" si="447"/>
        <v>0.58815828741845833</v>
      </c>
    </row>
    <row r="258" spans="1:66" x14ac:dyDescent="0.25">
      <c r="A258" t="s">
        <v>69</v>
      </c>
      <c r="B258" t="s">
        <v>74</v>
      </c>
      <c r="C258" t="s">
        <v>72</v>
      </c>
      <c r="D258" s="11">
        <v>44411</v>
      </c>
      <c r="E258">
        <f>VLOOKUP(A258,home!$A$2:$E$405,3,FALSE)</f>
        <v>1.3216783216783199</v>
      </c>
      <c r="F258">
        <f>VLOOKUP(B258,home!$B$2:$E$405,3,FALSE)</f>
        <v>1.24</v>
      </c>
      <c r="G258">
        <f>VLOOKUP(C258,away!$B$2:$E$405,4,FALSE)</f>
        <v>1.57</v>
      </c>
      <c r="H258">
        <f>VLOOKUP(A258,away!$A$2:$E$405,3,FALSE)</f>
        <v>1.2832167830000001</v>
      </c>
      <c r="I258">
        <f>VLOOKUP(C258,away!$B$2:$E$405,3,FALSE)</f>
        <v>1.3</v>
      </c>
      <c r="J258">
        <f>VLOOKUP(B258,home!$B$2:$E$405,4,FALSE)</f>
        <v>0.83</v>
      </c>
      <c r="K258" s="3">
        <f t="shared" si="392"/>
        <v>2.5730433566433533</v>
      </c>
      <c r="L258" s="3">
        <f t="shared" si="393"/>
        <v>1.3845909088570001</v>
      </c>
      <c r="M258" s="5">
        <f t="shared" si="394"/>
        <v>1.9108265946117045E-2</v>
      </c>
      <c r="N258" s="5">
        <f t="shared" si="395"/>
        <v>4.9166396749630879E-2</v>
      </c>
      <c r="O258" s="5">
        <f t="shared" si="396"/>
        <v>2.6457131313015466E-2</v>
      </c>
      <c r="P258" s="5">
        <f t="shared" si="397"/>
        <v>6.8075345960795286E-2</v>
      </c>
      <c r="Q258" s="5">
        <f t="shared" si="398"/>
        <v>6.3253635263364555E-2</v>
      </c>
      <c r="R258" s="5">
        <f t="shared" si="399"/>
        <v>1.8316151745218542E-2</v>
      </c>
      <c r="S258" s="5">
        <f t="shared" si="400"/>
        <v>6.0631518589258561E-2</v>
      </c>
      <c r="T258" s="5">
        <f t="shared" si="401"/>
        <v>8.7580408337811125E-2</v>
      </c>
      <c r="U258" s="5">
        <f t="shared" si="402"/>
        <v>4.7128252567306128E-2</v>
      </c>
      <c r="V258" s="5">
        <f t="shared" si="403"/>
        <v>2.4000733596021506E-2</v>
      </c>
      <c r="W258" s="5">
        <f t="shared" si="404"/>
        <v>5.4251448665980639E-2</v>
      </c>
      <c r="X258" s="5">
        <f t="shared" si="405"/>
        <v>7.5116062615239024E-2</v>
      </c>
      <c r="Y258" s="5">
        <f t="shared" si="406"/>
        <v>5.200250870309657E-2</v>
      </c>
      <c r="Z258" s="5">
        <f t="shared" si="407"/>
        <v>8.4534590638916211E-3</v>
      </c>
      <c r="AA258" s="5">
        <f t="shared" si="408"/>
        <v>2.1751116685002875E-2</v>
      </c>
      <c r="AB258" s="5">
        <f t="shared" si="409"/>
        <v>2.7983283142960527E-2</v>
      </c>
      <c r="AC258" s="5">
        <f t="shared" si="410"/>
        <v>5.3440820044494287E-3</v>
      </c>
      <c r="AD258" s="5">
        <f t="shared" si="411"/>
        <v>3.4897832394569853E-2</v>
      </c>
      <c r="AE258" s="5">
        <f t="shared" si="412"/>
        <v>4.8319221472336728E-2</v>
      </c>
      <c r="AF258" s="5">
        <f t="shared" si="413"/>
        <v>3.3451177386822697E-2</v>
      </c>
      <c r="AG258" s="5">
        <f t="shared" si="414"/>
        <v>1.5438732033452519E-2</v>
      </c>
      <c r="AH258" s="5">
        <f t="shared" si="415"/>
        <v>2.9261456420647878E-3</v>
      </c>
      <c r="AI258" s="5">
        <f t="shared" si="416"/>
        <v>7.5290996048857015E-3</v>
      </c>
      <c r="AJ258" s="5">
        <f t="shared" si="417"/>
        <v>9.6863498599286269E-3</v>
      </c>
      <c r="AK258" s="5">
        <f t="shared" si="418"/>
        <v>8.3077993857375437E-3</v>
      </c>
      <c r="AL258" s="5">
        <f t="shared" si="419"/>
        <v>7.6155572111384032E-4</v>
      </c>
      <c r="AM258" s="5">
        <f t="shared" si="420"/>
        <v>1.7958727160820229E-2</v>
      </c>
      <c r="AN258" s="5">
        <f t="shared" si="421"/>
        <v>2.4865490361514975E-2</v>
      </c>
      <c r="AO258" s="5">
        <f t="shared" si="422"/>
        <v>1.7214265949412499E-2</v>
      </c>
      <c r="AP258" s="5">
        <f t="shared" si="423"/>
        <v>7.9449053787343845E-3</v>
      </c>
      <c r="AQ258" s="5">
        <f t="shared" si="424"/>
        <v>2.7501109397811791E-3</v>
      </c>
      <c r="AR258" s="5">
        <f t="shared" si="425"/>
        <v>8.1030293079888691E-4</v>
      </c>
      <c r="AS258" s="5">
        <f t="shared" si="426"/>
        <v>2.0849445729607149E-3</v>
      </c>
      <c r="AT258" s="5">
        <f t="shared" si="427"/>
        <v>2.6823263912130906E-3</v>
      </c>
      <c r="AU258" s="5">
        <f t="shared" si="428"/>
        <v>2.3005807004199946E-3</v>
      </c>
      <c r="AV258" s="5">
        <f t="shared" si="429"/>
        <v>1.4798734719093948E-3</v>
      </c>
      <c r="AW258" s="5">
        <f t="shared" si="430"/>
        <v>7.5364663487982524E-5</v>
      </c>
      <c r="AX258" s="5">
        <f t="shared" si="431"/>
        <v>7.7014306024865047E-3</v>
      </c>
      <c r="AY258" s="5">
        <f t="shared" si="432"/>
        <v>1.0663330797395905E-2</v>
      </c>
      <c r="AZ258" s="5">
        <f t="shared" si="433"/>
        <v>7.382175440104618E-3</v>
      </c>
      <c r="BA258" s="5">
        <f t="shared" si="434"/>
        <v>3.4070976673187584E-3</v>
      </c>
      <c r="BB258" s="5">
        <f t="shared" si="435"/>
        <v>1.1793591139393619E-3</v>
      </c>
      <c r="BC258" s="5">
        <f t="shared" si="436"/>
        <v>3.2658598148761748E-4</v>
      </c>
      <c r="BD258" s="5">
        <f t="shared" si="437"/>
        <v>1.8698967856738672E-4</v>
      </c>
      <c r="BE258" s="5">
        <f t="shared" si="438"/>
        <v>4.8113255019869043E-4</v>
      </c>
      <c r="BF258" s="5">
        <f t="shared" si="439"/>
        <v>6.1898745597680762E-4</v>
      </c>
      <c r="BG258" s="5">
        <f t="shared" si="440"/>
        <v>5.3089385381556496E-4</v>
      </c>
      <c r="BH258" s="5">
        <f t="shared" si="441"/>
        <v>3.4150322591073174E-4</v>
      </c>
      <c r="BI258" s="5">
        <f t="shared" si="442"/>
        <v>1.7574052134037649E-4</v>
      </c>
      <c r="BJ258" s="8">
        <f t="shared" si="443"/>
        <v>0.61487090301530067</v>
      </c>
      <c r="BK258" s="8">
        <f t="shared" si="444"/>
        <v>0.18858483261515158</v>
      </c>
      <c r="BL258" s="8">
        <f t="shared" si="445"/>
        <v>0.18177860529923184</v>
      </c>
      <c r="BM258" s="8">
        <f t="shared" si="446"/>
        <v>0.73872290688152586</v>
      </c>
      <c r="BN258" s="8">
        <f t="shared" si="447"/>
        <v>0.24437692697814178</v>
      </c>
    </row>
    <row r="259" spans="1:66" x14ac:dyDescent="0.25">
      <c r="A259" t="s">
        <v>175</v>
      </c>
      <c r="B259" t="s">
        <v>284</v>
      </c>
      <c r="C259" t="s">
        <v>179</v>
      </c>
      <c r="D259" s="11">
        <v>44411</v>
      </c>
      <c r="E259">
        <f>VLOOKUP(A259,home!$A$2:$E$405,3,FALSE)</f>
        <v>1.2032967032966999</v>
      </c>
      <c r="F259">
        <f>VLOOKUP(B259,home!$B$2:$E$405,3,FALSE)</f>
        <v>1.34</v>
      </c>
      <c r="G259">
        <f>VLOOKUP(C259,away!$B$2:$E$405,4,FALSE)</f>
        <v>0.89</v>
      </c>
      <c r="H259">
        <f>VLOOKUP(A259,away!$A$2:$E$405,3,FALSE)</f>
        <v>1.0549450549999999</v>
      </c>
      <c r="I259">
        <f>VLOOKUP(C259,away!$B$2:$E$405,3,FALSE)</f>
        <v>0.7</v>
      </c>
      <c r="J259">
        <f>VLOOKUP(B259,home!$B$2:$E$405,4,FALSE)</f>
        <v>1.0900000000000001</v>
      </c>
      <c r="K259" s="3">
        <f t="shared" si="392"/>
        <v>1.4350516483516444</v>
      </c>
      <c r="L259" s="3">
        <f t="shared" si="393"/>
        <v>0.80492307696499987</v>
      </c>
      <c r="M259" s="5">
        <f t="shared" si="394"/>
        <v>0.10646119511824517</v>
      </c>
      <c r="N259" s="5">
        <f t="shared" si="395"/>
        <v>0.15277731353992377</v>
      </c>
      <c r="O259" s="5">
        <f t="shared" si="396"/>
        <v>8.5693072751949137E-2</v>
      </c>
      <c r="P259" s="5">
        <f t="shared" si="397"/>
        <v>0.12297398530500199</v>
      </c>
      <c r="Q259" s="5">
        <f t="shared" si="398"/>
        <v>0.10962166781310183</v>
      </c>
      <c r="R259" s="5">
        <f t="shared" si="399"/>
        <v>3.4488165897042233E-2</v>
      </c>
      <c r="S259" s="5">
        <f t="shared" si="400"/>
        <v>3.5512002859347844E-2</v>
      </c>
      <c r="T259" s="5">
        <f t="shared" si="401"/>
        <v>8.823701015815702E-2</v>
      </c>
      <c r="U259" s="5">
        <f t="shared" si="402"/>
        <v>4.9492299319175433E-2</v>
      </c>
      <c r="V259" s="5">
        <f t="shared" si="403"/>
        <v>4.5577926961255667E-3</v>
      </c>
      <c r="W259" s="5">
        <f t="shared" si="404"/>
        <v>5.2437585030082723E-2</v>
      </c>
      <c r="X259" s="5">
        <f t="shared" si="405"/>
        <v>4.2208222291028004E-2</v>
      </c>
      <c r="Y259" s="5">
        <f t="shared" si="406"/>
        <v>1.6987186079858475E-2</v>
      </c>
      <c r="Z259" s="5">
        <f t="shared" si="407"/>
        <v>9.2534402042422064E-3</v>
      </c>
      <c r="AA259" s="5">
        <f t="shared" si="408"/>
        <v>1.3279164618021155E-2</v>
      </c>
      <c r="AB259" s="5">
        <f t="shared" si="409"/>
        <v>9.5281435369120471E-3</v>
      </c>
      <c r="AC259" s="5">
        <f t="shared" si="410"/>
        <v>3.2904590929473253E-4</v>
      </c>
      <c r="AD259" s="5">
        <f t="shared" si="411"/>
        <v>1.8812660708249936E-2</v>
      </c>
      <c r="AE259" s="5">
        <f t="shared" si="412"/>
        <v>1.5142744743183095E-2</v>
      </c>
      <c r="AF259" s="5">
        <f t="shared" si="413"/>
        <v>6.094372346189255E-3</v>
      </c>
      <c r="AG259" s="5">
        <f t="shared" si="414"/>
        <v>1.6351669803550204E-3</v>
      </c>
      <c r="AH259" s="5">
        <f t="shared" si="415"/>
        <v>1.8620768904275677E-3</v>
      </c>
      <c r="AI259" s="5">
        <f t="shared" si="416"/>
        <v>2.6721765109655854E-3</v>
      </c>
      <c r="AJ259" s="5">
        <f t="shared" si="417"/>
        <v>1.9173556533738549E-3</v>
      </c>
      <c r="AK259" s="5">
        <f t="shared" si="418"/>
        <v>9.1716813028349818E-4</v>
      </c>
      <c r="AL259" s="5">
        <f t="shared" si="419"/>
        <v>1.5203318643694894E-5</v>
      </c>
      <c r="AM259" s="5">
        <f t="shared" si="420"/>
        <v>5.3994279518508499E-3</v>
      </c>
      <c r="AN259" s="5">
        <f t="shared" si="421"/>
        <v>4.3461241608546142E-3</v>
      </c>
      <c r="AO259" s="5">
        <f t="shared" si="422"/>
        <v>1.7491478162135114E-3</v>
      </c>
      <c r="AP259" s="5">
        <f t="shared" si="423"/>
        <v>4.6930981409773004E-4</v>
      </c>
      <c r="AQ259" s="5">
        <f t="shared" si="424"/>
        <v>9.4439574903354206E-5</v>
      </c>
      <c r="AR259" s="5">
        <f t="shared" si="425"/>
        <v>2.9976573203767545E-4</v>
      </c>
      <c r="AS259" s="5">
        <f t="shared" si="426"/>
        <v>4.3017930788000349E-4</v>
      </c>
      <c r="AT259" s="5">
        <f t="shared" si="427"/>
        <v>3.0866476242998432E-4</v>
      </c>
      <c r="AU259" s="5">
        <f t="shared" si="428"/>
        <v>1.476499587044059E-4</v>
      </c>
      <c r="AV259" s="5">
        <f t="shared" si="429"/>
        <v>5.2971329154452492E-5</v>
      </c>
      <c r="AW259" s="5">
        <f t="shared" si="430"/>
        <v>4.8781798470754274E-7</v>
      </c>
      <c r="AX259" s="5">
        <f t="shared" si="431"/>
        <v>1.2914096637432514E-3</v>
      </c>
      <c r="AY259" s="5">
        <f t="shared" si="432"/>
        <v>1.0394854401625539E-3</v>
      </c>
      <c r="AZ259" s="5">
        <f t="shared" si="433"/>
        <v>4.1835290947797994E-4</v>
      </c>
      <c r="BA259" s="5">
        <f t="shared" si="434"/>
        <v>1.1224730371809192E-4</v>
      </c>
      <c r="BB259" s="5">
        <f t="shared" si="435"/>
        <v>2.2587611272447846E-5</v>
      </c>
      <c r="BC259" s="5">
        <f t="shared" si="436"/>
        <v>3.6362579133416087E-6</v>
      </c>
      <c r="BD259" s="5">
        <f t="shared" si="437"/>
        <v>4.0214725900071882E-5</v>
      </c>
      <c r="BE259" s="5">
        <f t="shared" si="438"/>
        <v>5.7710208690907716E-5</v>
      </c>
      <c r="BF259" s="5">
        <f t="shared" si="439"/>
        <v>4.1408565054302265E-5</v>
      </c>
      <c r="BG259" s="5">
        <f t="shared" si="440"/>
        <v>1.9807809845684252E-5</v>
      </c>
      <c r="BH259" s="5">
        <f t="shared" si="441"/>
        <v>7.1063075423212818E-6</v>
      </c>
      <c r="BI259" s="5">
        <f t="shared" si="442"/>
        <v>2.0395836704603732E-6</v>
      </c>
      <c r="BJ259" s="8">
        <f t="shared" si="443"/>
        <v>0.51890009819433702</v>
      </c>
      <c r="BK259" s="8">
        <f t="shared" si="444"/>
        <v>0.27088871064682157</v>
      </c>
      <c r="BL259" s="8">
        <f t="shared" si="445"/>
        <v>0.20125714159906077</v>
      </c>
      <c r="BM259" s="8">
        <f t="shared" si="446"/>
        <v>0.38724499259701933</v>
      </c>
      <c r="BN259" s="8">
        <f t="shared" si="447"/>
        <v>0.61201540042526403</v>
      </c>
    </row>
    <row r="260" spans="1:66" x14ac:dyDescent="0.25">
      <c r="A260" t="s">
        <v>24</v>
      </c>
      <c r="B260" t="s">
        <v>294</v>
      </c>
      <c r="C260" t="s">
        <v>292</v>
      </c>
      <c r="D260" s="11">
        <v>44411</v>
      </c>
      <c r="E260">
        <f>VLOOKUP(A260,home!$A$2:$E$405,3,FALSE)</f>
        <v>1.6156716417910399</v>
      </c>
      <c r="F260">
        <f>VLOOKUP(B260,home!$B$2:$E$405,3,FALSE)</f>
        <v>1.71</v>
      </c>
      <c r="G260">
        <f>VLOOKUP(C260,away!$B$2:$E$405,4,FALSE)</f>
        <v>0.67</v>
      </c>
      <c r="H260">
        <f>VLOOKUP(A260,away!$A$2:$E$405,3,FALSE)</f>
        <v>1.3992537309999999</v>
      </c>
      <c r="I260">
        <f>VLOOKUP(C260,away!$B$2:$E$405,3,FALSE)</f>
        <v>1.19</v>
      </c>
      <c r="J260">
        <f>VLOOKUP(B260,home!$B$2:$E$405,4,FALSE)</f>
        <v>0.77</v>
      </c>
      <c r="K260" s="3">
        <f t="shared" si="392"/>
        <v>1.8510749999999945</v>
      </c>
      <c r="L260" s="3">
        <f t="shared" si="393"/>
        <v>1.2821361937153</v>
      </c>
      <c r="M260" s="5">
        <f t="shared" si="394"/>
        <v>4.3577636099715641E-2</v>
      </c>
      <c r="N260" s="5">
        <f t="shared" si="395"/>
        <v>8.0665472743280897E-2</v>
      </c>
      <c r="O260" s="5">
        <f t="shared" si="396"/>
        <v>5.5872464479999863E-2</v>
      </c>
      <c r="P260" s="5">
        <f t="shared" si="397"/>
        <v>0.10342412218731545</v>
      </c>
      <c r="Q260" s="5">
        <f t="shared" si="398"/>
        <v>7.4658919979134139E-2</v>
      </c>
      <c r="R260" s="5">
        <f t="shared" si="399"/>
        <v>3.5818054470940171E-2</v>
      </c>
      <c r="S260" s="5">
        <f t="shared" si="400"/>
        <v>6.1364899565344702E-2</v>
      </c>
      <c r="T260" s="5">
        <f t="shared" si="401"/>
        <v>9.5722903488942204E-2</v>
      </c>
      <c r="U260" s="5">
        <f t="shared" si="402"/>
        <v>6.6301905179795381E-2</v>
      </c>
      <c r="V260" s="5">
        <f t="shared" si="403"/>
        <v>1.6182130302229248E-2</v>
      </c>
      <c r="W260" s="5">
        <f t="shared" si="404"/>
        <v>4.6066420100125099E-2</v>
      </c>
      <c r="X260" s="5">
        <f t="shared" si="405"/>
        <v>5.9063424525264384E-2</v>
      </c>
      <c r="Y260" s="5">
        <f t="shared" si="406"/>
        <v>3.7863677154306698E-2</v>
      </c>
      <c r="Z260" s="5">
        <f t="shared" si="407"/>
        <v>1.5307874675219504E-2</v>
      </c>
      <c r="AA260" s="5">
        <f t="shared" si="408"/>
        <v>2.8336024114431861E-2</v>
      </c>
      <c r="AB260" s="5">
        <f t="shared" si="409"/>
        <v>2.6226052918810906E-2</v>
      </c>
      <c r="AC260" s="5">
        <f t="shared" si="410"/>
        <v>2.4003462145686175E-3</v>
      </c>
      <c r="AD260" s="5">
        <f t="shared" si="411"/>
        <v>2.131809964670971E-2</v>
      </c>
      <c r="AE260" s="5">
        <f t="shared" si="412"/>
        <v>2.7332707138275868E-2</v>
      </c>
      <c r="AF260" s="5">
        <f t="shared" si="413"/>
        <v>1.7522126547102022E-2</v>
      </c>
      <c r="AG260" s="5">
        <f t="shared" si="414"/>
        <v>7.4885842122997311E-3</v>
      </c>
      <c r="AH260" s="5">
        <f t="shared" si="415"/>
        <v>4.9066950424891944E-3</v>
      </c>
      <c r="AI260" s="5">
        <f t="shared" si="416"/>
        <v>9.0826605257756585E-3</v>
      </c>
      <c r="AJ260" s="5">
        <f t="shared" si="417"/>
        <v>8.406342916375065E-3</v>
      </c>
      <c r="AK260" s="5">
        <f t="shared" si="418"/>
        <v>5.1869237379763089E-3</v>
      </c>
      <c r="AL260" s="5">
        <f t="shared" si="419"/>
        <v>2.2787257171944154E-4</v>
      </c>
      <c r="AM260" s="5">
        <f t="shared" si="420"/>
        <v>7.8922802607066071E-3</v>
      </c>
      <c r="AN260" s="5">
        <f t="shared" si="421"/>
        <v>1.0118978173196765E-2</v>
      </c>
      <c r="AO260" s="5">
        <f t="shared" si="422"/>
        <v>6.4869540796353526E-3</v>
      </c>
      <c r="AP260" s="5">
        <f t="shared" si="423"/>
        <v>2.7723862041565354E-3</v>
      </c>
      <c r="AQ260" s="5">
        <f t="shared" si="424"/>
        <v>8.8864417382651759E-4</v>
      </c>
      <c r="AR260" s="5">
        <f t="shared" si="425"/>
        <v>1.2582102610997645E-3</v>
      </c>
      <c r="AS260" s="5">
        <f t="shared" si="426"/>
        <v>2.3290415590652394E-3</v>
      </c>
      <c r="AT260" s="5">
        <f t="shared" si="427"/>
        <v>2.1556153019733383E-3</v>
      </c>
      <c r="AU260" s="5">
        <f t="shared" si="428"/>
        <v>1.330068531700095E-3</v>
      </c>
      <c r="AV260" s="5">
        <f t="shared" si="429"/>
        <v>6.1551415182918665E-4</v>
      </c>
      <c r="AW260" s="5">
        <f t="shared" si="430"/>
        <v>1.5022690797128534E-5</v>
      </c>
      <c r="AX260" s="5">
        <f t="shared" si="431"/>
        <v>2.434867113931241E-3</v>
      </c>
      <c r="AY260" s="5">
        <f t="shared" si="432"/>
        <v>3.1218312536583589E-3</v>
      </c>
      <c r="AZ260" s="5">
        <f t="shared" si="433"/>
        <v>2.0013064204934964E-3</v>
      </c>
      <c r="BA260" s="5">
        <f t="shared" si="434"/>
        <v>8.5531579880984091E-4</v>
      </c>
      <c r="BB260" s="5">
        <f t="shared" si="435"/>
        <v>2.7415783567765281E-4</v>
      </c>
      <c r="BC260" s="5">
        <f t="shared" si="436"/>
        <v>7.0301536782594031E-5</v>
      </c>
      <c r="BD260" s="5">
        <f t="shared" si="437"/>
        <v>2.6886615250999745E-4</v>
      </c>
      <c r="BE260" s="5">
        <f t="shared" si="438"/>
        <v>4.9769141325744202E-4</v>
      </c>
      <c r="BF260" s="5">
        <f t="shared" si="439"/>
        <v>4.6063206639775848E-4</v>
      </c>
      <c r="BG260" s="5">
        <f t="shared" si="440"/>
        <v>2.8422150076907608E-4</v>
      </c>
      <c r="BH260" s="5">
        <f t="shared" si="441"/>
        <v>1.3152882863402902E-4</v>
      </c>
      <c r="BI260" s="5">
        <f t="shared" si="442"/>
        <v>4.8693945292746887E-5</v>
      </c>
      <c r="BJ260" s="8">
        <f t="shared" si="443"/>
        <v>0.50461935838631555</v>
      </c>
      <c r="BK260" s="8">
        <f t="shared" si="444"/>
        <v>0.23029883819455146</v>
      </c>
      <c r="BL260" s="8">
        <f t="shared" si="445"/>
        <v>0.24951720709912314</v>
      </c>
      <c r="BM260" s="8">
        <f t="shared" si="446"/>
        <v>0.60261979983196245</v>
      </c>
      <c r="BN260" s="8">
        <f t="shared" si="447"/>
        <v>0.3940166699603862</v>
      </c>
    </row>
    <row r="261" spans="1:66" x14ac:dyDescent="0.25">
      <c r="A261" t="s">
        <v>27</v>
      </c>
      <c r="B261" t="s">
        <v>28</v>
      </c>
      <c r="C261" t="s">
        <v>30</v>
      </c>
      <c r="D261" s="11">
        <v>44411</v>
      </c>
      <c r="E261">
        <f>VLOOKUP(A261,home!$A$2:$E$405,3,FALSE)</f>
        <v>1.24827586206897</v>
      </c>
      <c r="F261">
        <f>VLOOKUP(B261,home!$B$2:$E$405,3,FALSE)</f>
        <v>1.17</v>
      </c>
      <c r="G261">
        <f>VLOOKUP(C261,away!$B$2:$E$405,4,FALSE)</f>
        <v>1.17</v>
      </c>
      <c r="H261">
        <f>VLOOKUP(A261,away!$A$2:$E$405,3,FALSE)</f>
        <v>1.096551724</v>
      </c>
      <c r="I261">
        <f>VLOOKUP(C261,away!$B$2:$E$405,3,FALSE)</f>
        <v>1.17</v>
      </c>
      <c r="J261">
        <f>VLOOKUP(B261,home!$B$2:$E$405,4,FALSE)</f>
        <v>0.73</v>
      </c>
      <c r="K261" s="3">
        <f t="shared" si="392"/>
        <v>1.7087648275862128</v>
      </c>
      <c r="L261" s="3">
        <f t="shared" si="393"/>
        <v>0.93656482746839986</v>
      </c>
      <c r="M261" s="5">
        <f t="shared" si="394"/>
        <v>7.0981950323611279E-2</v>
      </c>
      <c r="N261" s="5">
        <f t="shared" si="395"/>
        <v>0.12129146010645873</v>
      </c>
      <c r="O261" s="5">
        <f t="shared" si="396"/>
        <v>6.6479198058203529E-2</v>
      </c>
      <c r="P261" s="5">
        <f t="shared" si="397"/>
        <v>0.11359731540799584</v>
      </c>
      <c r="Q261" s="5">
        <f t="shared" si="398"/>
        <v>0.10362929045824651</v>
      </c>
      <c r="R261" s="5">
        <f t="shared" si="399"/>
        <v>3.1131039329809478E-2</v>
      </c>
      <c r="S261" s="5">
        <f t="shared" si="400"/>
        <v>4.5449406535999388E-2</v>
      </c>
      <c r="T261" s="5">
        <f t="shared" si="401"/>
        <v>9.705554853870034E-2</v>
      </c>
      <c r="U261" s="5">
        <f t="shared" si="402"/>
        <v>5.3195625052981504E-2</v>
      </c>
      <c r="V261" s="5">
        <f t="shared" si="403"/>
        <v>8.0817581024127637E-3</v>
      </c>
      <c r="W261" s="5">
        <f t="shared" si="404"/>
        <v>5.9026028880922392E-2</v>
      </c>
      <c r="X261" s="5">
        <f t="shared" si="405"/>
        <v>5.528170255500587E-2</v>
      </c>
      <c r="Y261" s="5">
        <f t="shared" si="406"/>
        <v>2.5887449107794232E-2</v>
      </c>
      <c r="Z261" s="5">
        <f t="shared" si="407"/>
        <v>9.7187454929449982E-3</v>
      </c>
      <c r="AA261" s="5">
        <f t="shared" si="408"/>
        <v>1.6607050466606443E-2</v>
      </c>
      <c r="AB261" s="5">
        <f t="shared" si="409"/>
        <v>1.4188771863643148E-2</v>
      </c>
      <c r="AC261" s="5">
        <f t="shared" si="410"/>
        <v>8.0836221393729873E-4</v>
      </c>
      <c r="AD261" s="5">
        <f t="shared" si="411"/>
        <v>2.5215400515952037E-2</v>
      </c>
      <c r="AE261" s="5">
        <f t="shared" si="412"/>
        <v>2.361585723376922E-2</v>
      </c>
      <c r="AF261" s="5">
        <f t="shared" si="413"/>
        <v>1.1058890627831714E-2</v>
      </c>
      <c r="AG261" s="5">
        <f t="shared" si="414"/>
        <v>3.4524559976157054E-3</v>
      </c>
      <c r="AH261" s="5">
        <f t="shared" si="415"/>
        <v>2.2755587989523296E-3</v>
      </c>
      <c r="AI261" s="5">
        <f t="shared" si="416"/>
        <v>3.8883948387540669E-3</v>
      </c>
      <c r="AJ261" s="5">
        <f t="shared" si="417"/>
        <v>3.3221761681153567E-3</v>
      </c>
      <c r="AK261" s="5">
        <f t="shared" si="418"/>
        <v>1.8922725957068879E-3</v>
      </c>
      <c r="AL261" s="5">
        <f t="shared" si="419"/>
        <v>5.174711428011905E-5</v>
      </c>
      <c r="AM261" s="5">
        <f t="shared" si="420"/>
        <v>8.6174379030316151E-3</v>
      </c>
      <c r="AN261" s="5">
        <f t="shared" si="421"/>
        <v>8.0707892428724549E-3</v>
      </c>
      <c r="AO261" s="5">
        <f t="shared" si="422"/>
        <v>3.7794086673923282E-3</v>
      </c>
      <c r="AP261" s="5">
        <f t="shared" si="423"/>
        <v>1.1798870755029573E-3</v>
      </c>
      <c r="AQ261" s="5">
        <f t="shared" si="424"/>
        <v>2.7626018382515547E-4</v>
      </c>
      <c r="AR261" s="5">
        <f t="shared" si="425"/>
        <v>4.2624166678699769E-4</v>
      </c>
      <c r="AS261" s="5">
        <f t="shared" si="426"/>
        <v>7.2834676825734408E-4</v>
      </c>
      <c r="AT261" s="5">
        <f t="shared" si="427"/>
        <v>6.2228666994211806E-4</v>
      </c>
      <c r="AU261" s="5">
        <f t="shared" si="428"/>
        <v>3.5444719142428065E-4</v>
      </c>
      <c r="AV261" s="5">
        <f t="shared" si="429"/>
        <v>1.5141672348563203E-4</v>
      </c>
      <c r="AW261" s="5">
        <f t="shared" si="430"/>
        <v>2.3004022053543138E-6</v>
      </c>
      <c r="AX261" s="5">
        <f t="shared" si="431"/>
        <v>2.4541957987681186E-3</v>
      </c>
      <c r="AY261" s="5">
        <f t="shared" si="432"/>
        <v>2.2985134648469351E-3</v>
      </c>
      <c r="AZ261" s="5">
        <f t="shared" si="433"/>
        <v>1.0763534333190815E-3</v>
      </c>
      <c r="BA261" s="5">
        <f t="shared" si="434"/>
        <v>3.3602492252383524E-4</v>
      </c>
      <c r="BB261" s="5">
        <f t="shared" si="435"/>
        <v>7.8677280897154528E-5</v>
      </c>
      <c r="BC261" s="5">
        <f t="shared" si="436"/>
        <v>1.4737274801825277E-5</v>
      </c>
      <c r="BD261" s="5">
        <f t="shared" si="437"/>
        <v>6.6533825519034582E-5</v>
      </c>
      <c r="BE261" s="5">
        <f t="shared" si="438"/>
        <v>1.1369066089168429E-4</v>
      </c>
      <c r="BF261" s="5">
        <f t="shared" si="439"/>
        <v>9.7135301278370765E-5</v>
      </c>
      <c r="BG261" s="5">
        <f t="shared" si="440"/>
        <v>5.5327128780490023E-5</v>
      </c>
      <c r="BH261" s="5">
        <f t="shared" si="441"/>
        <v>2.3635262917858552E-5</v>
      </c>
      <c r="BI261" s="5">
        <f t="shared" si="442"/>
        <v>8.0774211929578737E-6</v>
      </c>
      <c r="BJ261" s="8">
        <f t="shared" si="443"/>
        <v>0.55369636927007826</v>
      </c>
      <c r="BK261" s="8">
        <f t="shared" si="444"/>
        <v>0.24126905316308361</v>
      </c>
      <c r="BL261" s="8">
        <f t="shared" si="445"/>
        <v>0.19562722579324945</v>
      </c>
      <c r="BM261" s="8">
        <f t="shared" si="446"/>
        <v>0.49090492697238947</v>
      </c>
      <c r="BN261" s="8">
        <f t="shared" si="447"/>
        <v>0.50711025368432527</v>
      </c>
    </row>
    <row r="262" spans="1:66" x14ac:dyDescent="0.25">
      <c r="A262" t="s">
        <v>32</v>
      </c>
      <c r="B262" t="s">
        <v>331</v>
      </c>
      <c r="C262" t="s">
        <v>36</v>
      </c>
      <c r="D262" s="11">
        <v>44411</v>
      </c>
      <c r="E262">
        <f>VLOOKUP(A262,home!$A$2:$E$405,3,FALSE)</f>
        <v>1.2705314009661799</v>
      </c>
      <c r="F262">
        <f>VLOOKUP(B262,home!$B$2:$E$405,3,FALSE)</f>
        <v>0.66</v>
      </c>
      <c r="G262">
        <f>VLOOKUP(C262,away!$B$2:$E$405,4,FALSE)</f>
        <v>0.64</v>
      </c>
      <c r="H262">
        <f>VLOOKUP(A262,away!$A$2:$E$405,3,FALSE)</f>
        <v>1.101449275</v>
      </c>
      <c r="I262">
        <f>VLOOKUP(C262,away!$B$2:$E$405,3,FALSE)</f>
        <v>1.29</v>
      </c>
      <c r="J262">
        <f>VLOOKUP(B262,home!$B$2:$E$405,4,FALSE)</f>
        <v>0.98</v>
      </c>
      <c r="K262" s="3">
        <f t="shared" si="392"/>
        <v>0.53667246376811439</v>
      </c>
      <c r="L262" s="3">
        <f t="shared" si="393"/>
        <v>1.3924521734549999</v>
      </c>
      <c r="M262" s="5">
        <f t="shared" si="394"/>
        <v>0.14527531144056699</v>
      </c>
      <c r="N262" s="5">
        <f t="shared" si="395"/>
        <v>7.7965259315489227E-2</v>
      </c>
      <c r="O262" s="5">
        <f t="shared" si="396"/>
        <v>0.20228892316476954</v>
      </c>
      <c r="P262" s="5">
        <f t="shared" si="397"/>
        <v>0.10856289478783565</v>
      </c>
      <c r="Q262" s="5">
        <f t="shared" si="398"/>
        <v>2.0920903902581767E-2</v>
      </c>
      <c r="R262" s="5">
        <f t="shared" si="399"/>
        <v>0.14083882536332742</v>
      </c>
      <c r="S262" s="5">
        <f t="shared" si="400"/>
        <v>2.0282011457838724E-2</v>
      </c>
      <c r="T262" s="5">
        <f t="shared" si="401"/>
        <v>2.9131358109793171E-2</v>
      </c>
      <c r="U262" s="5">
        <f t="shared" si="402"/>
        <v>7.5584319401944128E-2</v>
      </c>
      <c r="V262" s="5">
        <f t="shared" si="403"/>
        <v>1.6840621469745836E-3</v>
      </c>
      <c r="W262" s="5">
        <f t="shared" si="404"/>
        <v>3.7425576805515054E-3</v>
      </c>
      <c r="X262" s="5">
        <f t="shared" si="405"/>
        <v>5.2113325765646467E-3</v>
      </c>
      <c r="Y262" s="5">
        <f t="shared" si="406"/>
        <v>3.6282656864171444E-3</v>
      </c>
      <c r="Z262" s="5">
        <f t="shared" si="407"/>
        <v>6.5370442828004832E-2</v>
      </c>
      <c r="AA262" s="5">
        <f t="shared" si="408"/>
        <v>3.5082516610118013E-2</v>
      </c>
      <c r="AB262" s="5">
        <f t="shared" si="409"/>
        <v>9.413910312168915E-3</v>
      </c>
      <c r="AC262" s="5">
        <f t="shared" si="410"/>
        <v>7.8655252854583352E-5</v>
      </c>
      <c r="AD262" s="5">
        <f t="shared" si="411"/>
        <v>5.0213191280396399E-4</v>
      </c>
      <c r="AE262" s="5">
        <f t="shared" si="412"/>
        <v>6.9919467334499607E-4</v>
      </c>
      <c r="AF262" s="5">
        <f t="shared" si="413"/>
        <v>4.8679757128369935E-4</v>
      </c>
      <c r="AG262" s="5">
        <f t="shared" si="414"/>
        <v>2.2594744538886752E-4</v>
      </c>
      <c r="AH262" s="5">
        <f t="shared" si="415"/>
        <v>2.275630379889278E-2</v>
      </c>
      <c r="AI262" s="5">
        <f t="shared" si="416"/>
        <v>1.221268162600749E-2</v>
      </c>
      <c r="AJ262" s="5">
        <f t="shared" si="417"/>
        <v>3.2771049687225105E-3</v>
      </c>
      <c r="AK262" s="5">
        <f t="shared" si="418"/>
        <v>5.8624399919701296E-4</v>
      </c>
      <c r="AL262" s="5">
        <f t="shared" si="419"/>
        <v>2.351133680042012E-6</v>
      </c>
      <c r="AM262" s="5">
        <f t="shared" si="420"/>
        <v>5.3896074156219882E-5</v>
      </c>
      <c r="AN262" s="5">
        <f t="shared" si="421"/>
        <v>7.504770559952022E-5</v>
      </c>
      <c r="AO262" s="5">
        <f t="shared" si="422"/>
        <v>5.2250170387431462E-5</v>
      </c>
      <c r="AP262" s="5">
        <f t="shared" si="423"/>
        <v>2.4251954439791007E-5</v>
      </c>
      <c r="AQ262" s="5">
        <f t="shared" si="424"/>
        <v>8.4424216675546547E-6</v>
      </c>
      <c r="AR262" s="5">
        <f t="shared" si="425"/>
        <v>6.3374129369141025E-3</v>
      </c>
      <c r="AS262" s="5">
        <f t="shared" si="426"/>
        <v>3.4011150147696127E-3</v>
      </c>
      <c r="AT262" s="5">
        <f t="shared" si="427"/>
        <v>9.1264238726756748E-4</v>
      </c>
      <c r="AU262" s="5">
        <f t="shared" si="428"/>
        <v>1.6326334617136634E-4</v>
      </c>
      <c r="AV262" s="5">
        <f t="shared" si="429"/>
        <v>2.1904735558203426E-5</v>
      </c>
      <c r="AW262" s="5">
        <f t="shared" si="430"/>
        <v>4.8805011786756534E-8</v>
      </c>
      <c r="AX262" s="5">
        <f t="shared" si="431"/>
        <v>4.820756484141251E-6</v>
      </c>
      <c r="AY262" s="5">
        <f t="shared" si="432"/>
        <v>6.7126728440397685E-6</v>
      </c>
      <c r="AZ262" s="5">
        <f t="shared" si="433"/>
        <v>4.6735379456877672E-6</v>
      </c>
      <c r="BA262" s="5">
        <f t="shared" si="434"/>
        <v>2.169226023399116E-6</v>
      </c>
      <c r="BB262" s="5">
        <f t="shared" si="435"/>
        <v>7.5513587274931116E-7</v>
      </c>
      <c r="BC262" s="5">
        <f t="shared" si="436"/>
        <v>2.1029811745272325E-7</v>
      </c>
      <c r="BD262" s="5">
        <f t="shared" si="437"/>
        <v>1.4707574030146454E-3</v>
      </c>
      <c r="BE262" s="5">
        <f t="shared" si="438"/>
        <v>7.8931499908106327E-4</v>
      </c>
      <c r="BF262" s="5">
        <f t="shared" si="439"/>
        <v>2.1180181262298058E-4</v>
      </c>
      <c r="BG262" s="5">
        <f t="shared" si="440"/>
        <v>3.7889400203642499E-5</v>
      </c>
      <c r="BH262" s="5">
        <f t="shared" si="441"/>
        <v>5.0835494394962283E-6</v>
      </c>
      <c r="BI262" s="5">
        <f t="shared" si="442"/>
        <v>5.4564020047629175E-7</v>
      </c>
      <c r="BJ262" s="8">
        <f t="shared" si="443"/>
        <v>0.14274697882775694</v>
      </c>
      <c r="BK262" s="8">
        <f t="shared" si="444"/>
        <v>0.27589199889259458</v>
      </c>
      <c r="BL262" s="8">
        <f t="shared" si="445"/>
        <v>0.51539256047039095</v>
      </c>
      <c r="BM262" s="8">
        <f t="shared" si="446"/>
        <v>0.30354319917634465</v>
      </c>
      <c r="BN262" s="8">
        <f t="shared" si="447"/>
        <v>0.69585211797457047</v>
      </c>
    </row>
    <row r="263" spans="1:66" x14ac:dyDescent="0.25">
      <c r="A263" t="s">
        <v>340</v>
      </c>
      <c r="B263" t="s">
        <v>356</v>
      </c>
      <c r="C263" t="s">
        <v>341</v>
      </c>
      <c r="D263" s="11">
        <v>44411</v>
      </c>
      <c r="E263">
        <f>VLOOKUP(A263,home!$A$2:$E$405,3,FALSE)</f>
        <v>1.3592592592592601</v>
      </c>
      <c r="F263">
        <f>VLOOKUP(B263,home!$B$2:$E$405,3,FALSE)</f>
        <v>1.08</v>
      </c>
      <c r="G263">
        <f>VLOOKUP(C263,away!$B$2:$E$405,4,FALSE)</f>
        <v>1.47</v>
      </c>
      <c r="H263">
        <f>VLOOKUP(A263,away!$A$2:$E$405,3,FALSE)</f>
        <v>1.118518519</v>
      </c>
      <c r="I263">
        <f>VLOOKUP(C263,away!$B$2:$E$405,3,FALSE)</f>
        <v>0.68</v>
      </c>
      <c r="J263">
        <f>VLOOKUP(B263,home!$B$2:$E$405,4,FALSE)</f>
        <v>1.17</v>
      </c>
      <c r="K263" s="3">
        <f t="shared" si="392"/>
        <v>2.1579600000000014</v>
      </c>
      <c r="L263" s="3">
        <f t="shared" si="393"/>
        <v>0.8898933337164</v>
      </c>
      <c r="M263" s="5">
        <f t="shared" si="394"/>
        <v>4.7460697394614122E-2</v>
      </c>
      <c r="N263" s="5">
        <f t="shared" si="395"/>
        <v>0.10241828654968153</v>
      </c>
      <c r="O263" s="5">
        <f t="shared" si="396"/>
        <v>4.2234958224998419E-2</v>
      </c>
      <c r="P263" s="5">
        <f t="shared" si="397"/>
        <v>9.1141350451217629E-2</v>
      </c>
      <c r="Q263" s="5">
        <f t="shared" si="398"/>
        <v>0.11050728282137549</v>
      </c>
      <c r="R263" s="5">
        <f t="shared" si="399"/>
        <v>1.8792303887108362E-2</v>
      </c>
      <c r="S263" s="5">
        <f t="shared" si="400"/>
        <v>4.3755919203024227E-2</v>
      </c>
      <c r="T263" s="5">
        <f t="shared" si="401"/>
        <v>9.8339694309854897E-2</v>
      </c>
      <c r="U263" s="5">
        <f t="shared" si="402"/>
        <v>4.0553040096224381E-2</v>
      </c>
      <c r="V263" s="5">
        <f t="shared" si="403"/>
        <v>9.3363182247403302E-3</v>
      </c>
      <c r="W263" s="5">
        <f t="shared" si="404"/>
        <v>7.9490098679071863E-2</v>
      </c>
      <c r="X263" s="5">
        <f t="shared" si="405"/>
        <v>7.0737708910964855E-2</v>
      </c>
      <c r="Y263" s="5">
        <f t="shared" si="406"/>
        <v>3.1474507801119406E-2</v>
      </c>
      <c r="Z263" s="5">
        <f t="shared" si="407"/>
        <v>5.5743819847701758E-3</v>
      </c>
      <c r="AA263" s="5">
        <f t="shared" si="408"/>
        <v>1.2029293347854655E-2</v>
      </c>
      <c r="AB263" s="5">
        <f t="shared" si="409"/>
        <v>1.2979366936468227E-2</v>
      </c>
      <c r="AC263" s="5">
        <f t="shared" si="410"/>
        <v>1.1205648804658531E-3</v>
      </c>
      <c r="AD263" s="5">
        <f t="shared" si="411"/>
        <v>4.2884113336372522E-2</v>
      </c>
      <c r="AE263" s="5">
        <f t="shared" si="412"/>
        <v>3.8162286580376466E-2</v>
      </c>
      <c r="AF263" s="5">
        <f t="shared" si="413"/>
        <v>1.6980182213625922E-2</v>
      </c>
      <c r="AG263" s="5">
        <f t="shared" si="414"/>
        <v>5.0368503190651656E-3</v>
      </c>
      <c r="AH263" s="5">
        <f t="shared" si="415"/>
        <v>1.2401513419589433E-3</v>
      </c>
      <c r="AI263" s="5">
        <f t="shared" si="416"/>
        <v>2.6761969898937226E-3</v>
      </c>
      <c r="AJ263" s="5">
        <f t="shared" si="417"/>
        <v>2.8875630281555314E-3</v>
      </c>
      <c r="AK263" s="5">
        <f t="shared" si="418"/>
        <v>2.077081837412838E-3</v>
      </c>
      <c r="AL263" s="5">
        <f t="shared" si="419"/>
        <v>8.6075259808933975E-5</v>
      </c>
      <c r="AM263" s="5">
        <f t="shared" si="420"/>
        <v>1.8508440243071699E-2</v>
      </c>
      <c r="AN263" s="5">
        <f t="shared" si="421"/>
        <v>1.647053758979785E-2</v>
      </c>
      <c r="AO263" s="5">
        <f t="shared" si="422"/>
        <v>7.3285108019432435E-3</v>
      </c>
      <c r="AP263" s="5">
        <f t="shared" si="423"/>
        <v>2.1738643029059739E-3</v>
      </c>
      <c r="AQ263" s="5">
        <f t="shared" si="424"/>
        <v>4.8362683789001867E-4</v>
      </c>
      <c r="AR263" s="5">
        <f t="shared" si="425"/>
        <v>2.2072048240174232E-4</v>
      </c>
      <c r="AS263" s="5">
        <f t="shared" si="426"/>
        <v>4.7630597220366409E-4</v>
      </c>
      <c r="AT263" s="5">
        <f t="shared" si="427"/>
        <v>5.1392461788830998E-4</v>
      </c>
      <c r="AU263" s="5">
        <f t="shared" si="428"/>
        <v>3.6967625613941934E-4</v>
      </c>
      <c r="AV263" s="5">
        <f t="shared" si="429"/>
        <v>1.9943664342465553E-4</v>
      </c>
      <c r="AW263" s="5">
        <f t="shared" si="430"/>
        <v>4.5915274521182162E-6</v>
      </c>
      <c r="AX263" s="5">
        <f t="shared" si="431"/>
        <v>6.6567456178231793E-3</v>
      </c>
      <c r="AY263" s="5">
        <f t="shared" si="432"/>
        <v>5.9237935495467051E-3</v>
      </c>
      <c r="AZ263" s="5">
        <f t="shared" si="433"/>
        <v>2.6357721950269115E-3</v>
      </c>
      <c r="BA263" s="5">
        <f t="shared" si="434"/>
        <v>7.8185203518316398E-4</v>
      </c>
      <c r="BB263" s="5">
        <f t="shared" si="435"/>
        <v>1.7394122851552442E-4</v>
      </c>
      <c r="BC263" s="5">
        <f t="shared" si="436"/>
        <v>3.0957827942881248E-5</v>
      </c>
      <c r="BD263" s="5">
        <f t="shared" si="437"/>
        <v>3.2736280983996392E-5</v>
      </c>
      <c r="BE263" s="5">
        <f t="shared" si="438"/>
        <v>7.0643584912224891E-5</v>
      </c>
      <c r="BF263" s="5">
        <f t="shared" si="439"/>
        <v>7.6223015248592487E-5</v>
      </c>
      <c r="BG263" s="5">
        <f t="shared" si="440"/>
        <v>5.4828739328617578E-5</v>
      </c>
      <c r="BH263" s="5">
        <f t="shared" si="441"/>
        <v>2.9579556580395927E-5</v>
      </c>
      <c r="BI263" s="5">
        <f t="shared" si="442"/>
        <v>1.2766299983646245E-5</v>
      </c>
      <c r="BJ263" s="8">
        <f t="shared" si="443"/>
        <v>0.6571990537511555</v>
      </c>
      <c r="BK263" s="8">
        <f t="shared" si="444"/>
        <v>0.1988247189634178</v>
      </c>
      <c r="BL263" s="8">
        <f t="shared" si="445"/>
        <v>0.13752679713917035</v>
      </c>
      <c r="BM263" s="8">
        <f t="shared" si="446"/>
        <v>0.58065087048742392</v>
      </c>
      <c r="BN263" s="8">
        <f t="shared" si="447"/>
        <v>0.41255487932899559</v>
      </c>
    </row>
    <row r="264" spans="1:66" x14ac:dyDescent="0.25">
      <c r="A264" t="s">
        <v>342</v>
      </c>
      <c r="B264" t="s">
        <v>346</v>
      </c>
      <c r="C264" t="s">
        <v>402</v>
      </c>
      <c r="D264" s="11">
        <v>44411</v>
      </c>
      <c r="E264">
        <f>VLOOKUP(A264,home!$A$2:$E$405,3,FALSE)</f>
        <v>1.1786833855799399</v>
      </c>
      <c r="F264">
        <f>VLOOKUP(B264,home!$B$2:$E$405,3,FALSE)</f>
        <v>0.79</v>
      </c>
      <c r="G264">
        <f>VLOOKUP(C264,away!$B$2:$E$405,4,FALSE)</f>
        <v>0.91</v>
      </c>
      <c r="H264">
        <f>VLOOKUP(A264,away!$A$2:$E$405,3,FALSE)</f>
        <v>0.84639498400000002</v>
      </c>
      <c r="I264">
        <f>VLOOKUP(C264,away!$B$2:$E$405,3,FALSE)</f>
        <v>0.79</v>
      </c>
      <c r="J264">
        <f>VLOOKUP(B264,home!$B$2:$E$405,4,FALSE)</f>
        <v>1.1000000000000001</v>
      </c>
      <c r="K264" s="3">
        <f t="shared" si="392"/>
        <v>0.8473554858934188</v>
      </c>
      <c r="L264" s="3">
        <f t="shared" si="393"/>
        <v>0.73551724109600003</v>
      </c>
      <c r="M264" s="5">
        <f t="shared" si="394"/>
        <v>0.20538423707881706</v>
      </c>
      <c r="N264" s="5">
        <f t="shared" si="395"/>
        <v>0.17403346000477016</v>
      </c>
      <c r="O264" s="5">
        <f t="shared" si="396"/>
        <v>0.15106364742081829</v>
      </c>
      <c r="P264" s="5">
        <f t="shared" si="397"/>
        <v>0.12800461036109959</v>
      </c>
      <c r="Q264" s="5">
        <f t="shared" si="398"/>
        <v>7.3734103532027431E-2</v>
      </c>
      <c r="R264" s="5">
        <f t="shared" si="399"/>
        <v>5.5554958590429582E-2</v>
      </c>
      <c r="S264" s="5">
        <f t="shared" si="400"/>
        <v>1.9944544560409772E-2</v>
      </c>
      <c r="T264" s="5">
        <f t="shared" si="401"/>
        <v>5.4232704404563646E-2</v>
      </c>
      <c r="U264" s="5">
        <f t="shared" si="402"/>
        <v>4.7074798930182217E-2</v>
      </c>
      <c r="V264" s="5">
        <f t="shared" si="403"/>
        <v>1.3811476758533213E-3</v>
      </c>
      <c r="W264" s="5">
        <f t="shared" si="404"/>
        <v>2.0826332375098917E-2</v>
      </c>
      <c r="X264" s="5">
        <f t="shared" si="405"/>
        <v>1.5318126530681061E-2</v>
      </c>
      <c r="Y264" s="5">
        <f t="shared" si="406"/>
        <v>5.6333730823029879E-3</v>
      </c>
      <c r="Z264" s="5">
        <f t="shared" si="407"/>
        <v>1.3620543290545097E-2</v>
      </c>
      <c r="AA264" s="5">
        <f t="shared" si="408"/>
        <v>1.1541442078092186E-2</v>
      </c>
      <c r="AB264" s="5">
        <f t="shared" si="409"/>
        <v>4.8898521299962769E-3</v>
      </c>
      <c r="AC264" s="5">
        <f t="shared" si="410"/>
        <v>5.3799549265950198E-5</v>
      </c>
      <c r="AD264" s="5">
        <f t="shared" si="411"/>
        <v>4.4118267472699436E-3</v>
      </c>
      <c r="AE264" s="5">
        <f t="shared" si="412"/>
        <v>3.2449746373455291E-3</v>
      </c>
      <c r="AF264" s="5">
        <f t="shared" si="413"/>
        <v>1.1933673963434382E-3</v>
      </c>
      <c r="AG264" s="5">
        <f t="shared" si="414"/>
        <v>2.9258076499081415E-4</v>
      </c>
      <c r="AH264" s="5">
        <f t="shared" si="415"/>
        <v>2.5045361058225906E-3</v>
      </c>
      <c r="AI264" s="5">
        <f t="shared" si="416"/>
        <v>2.1222324088869125E-3</v>
      </c>
      <c r="AJ264" s="5">
        <f t="shared" si="417"/>
        <v>8.9914263700556518E-4</v>
      </c>
      <c r="AK264" s="5">
        <f t="shared" si="418"/>
        <v>2.5396448202244683E-4</v>
      </c>
      <c r="AL264" s="5">
        <f t="shared" si="419"/>
        <v>1.3412110762420358E-6</v>
      </c>
      <c r="AM264" s="5">
        <f t="shared" si="420"/>
        <v>7.4767711942210131E-4</v>
      </c>
      <c r="AN264" s="5">
        <f t="shared" si="421"/>
        <v>5.4992941210794846E-4</v>
      </c>
      <c r="AO264" s="5">
        <f t="shared" si="422"/>
        <v>2.0224128199559176E-4</v>
      </c>
      <c r="AP264" s="5">
        <f t="shared" si="423"/>
        <v>4.9583983256371928E-5</v>
      </c>
      <c r="AQ264" s="5">
        <f t="shared" si="424"/>
        <v>9.1174686418192355E-6</v>
      </c>
      <c r="AR264" s="5">
        <f t="shared" si="425"/>
        <v>3.6842589735599037E-4</v>
      </c>
      <c r="AS264" s="5">
        <f t="shared" si="426"/>
        <v>3.1218770526980405E-4</v>
      </c>
      <c r="AT264" s="5">
        <f t="shared" si="427"/>
        <v>1.3226698234442312E-4</v>
      </c>
      <c r="AU264" s="5">
        <f t="shared" si="428"/>
        <v>3.7359051030704963E-5</v>
      </c>
      <c r="AV264" s="5">
        <f t="shared" si="429"/>
        <v>7.9140992096600057E-6</v>
      </c>
      <c r="AW264" s="5">
        <f t="shared" si="430"/>
        <v>2.3219514428741101E-8</v>
      </c>
      <c r="AX264" s="5">
        <f t="shared" si="431"/>
        <v>1.055913848032177E-4</v>
      </c>
      <c r="AY264" s="5">
        <f t="shared" si="432"/>
        <v>7.7664284033968783E-5</v>
      </c>
      <c r="AZ264" s="5">
        <f t="shared" si="433"/>
        <v>2.8561709962180421E-5</v>
      </c>
      <c r="BA264" s="5">
        <f t="shared" si="434"/>
        <v>7.0025433707890271E-6</v>
      </c>
      <c r="BB264" s="5">
        <f t="shared" si="435"/>
        <v>1.2876228451844574E-6</v>
      </c>
      <c r="BC264" s="5">
        <f t="shared" si="436"/>
        <v>1.8941376053245085E-7</v>
      </c>
      <c r="BD264" s="5">
        <f t="shared" si="437"/>
        <v>4.5163933261932667E-5</v>
      </c>
      <c r="BE264" s="5">
        <f t="shared" si="438"/>
        <v>3.8269906614022898E-5</v>
      </c>
      <c r="BF264" s="5">
        <f t="shared" si="439"/>
        <v>1.6214107657010566E-5</v>
      </c>
      <c r="BG264" s="5">
        <f t="shared" si="440"/>
        <v>4.5797043573447966E-6</v>
      </c>
      <c r="BH264" s="5">
        <f t="shared" si="441"/>
        <v>9.7015940274152647E-7</v>
      </c>
      <c r="BI264" s="5">
        <f t="shared" si="442"/>
        <v>1.6441397842082313E-7</v>
      </c>
      <c r="BJ264" s="8">
        <f t="shared" si="443"/>
        <v>0.35469969569959353</v>
      </c>
      <c r="BK264" s="8">
        <f t="shared" si="444"/>
        <v>0.35484734472055596</v>
      </c>
      <c r="BL264" s="8">
        <f t="shared" si="445"/>
        <v>0.27686809074373819</v>
      </c>
      <c r="BM264" s="8">
        <f t="shared" si="446"/>
        <v>0.21218301640195117</v>
      </c>
      <c r="BN264" s="8">
        <f t="shared" si="447"/>
        <v>0.78777501698796204</v>
      </c>
    </row>
    <row r="265" spans="1:66" x14ac:dyDescent="0.25">
      <c r="A265" t="s">
        <v>342</v>
      </c>
      <c r="B265" t="s">
        <v>398</v>
      </c>
      <c r="C265" t="s">
        <v>384</v>
      </c>
      <c r="D265" s="11">
        <v>44411</v>
      </c>
      <c r="E265">
        <f>VLOOKUP(A265,home!$A$2:$E$405,3,FALSE)</f>
        <v>1.1786833855799399</v>
      </c>
      <c r="F265">
        <f>VLOOKUP(B265,home!$B$2:$E$405,3,FALSE)</f>
        <v>0.79</v>
      </c>
      <c r="G265">
        <f>VLOOKUP(C265,away!$B$2:$E$405,4,FALSE)</f>
        <v>1.0900000000000001</v>
      </c>
      <c r="H265">
        <f>VLOOKUP(A265,away!$A$2:$E$405,3,FALSE)</f>
        <v>0.84639498400000002</v>
      </c>
      <c r="I265">
        <f>VLOOKUP(C265,away!$B$2:$E$405,3,FALSE)</f>
        <v>1.0900000000000001</v>
      </c>
      <c r="J265">
        <f>VLOOKUP(B265,home!$B$2:$E$405,4,FALSE)</f>
        <v>0.59</v>
      </c>
      <c r="K265" s="3">
        <f t="shared" si="392"/>
        <v>1.0149642633228864</v>
      </c>
      <c r="L265" s="3">
        <f t="shared" si="393"/>
        <v>0.54431661421040001</v>
      </c>
      <c r="M265" s="5">
        <f t="shared" si="394"/>
        <v>0.21028723911824046</v>
      </c>
      <c r="N265" s="5">
        <f t="shared" si="395"/>
        <v>0.21343403273784853</v>
      </c>
      <c r="O265" s="5">
        <f t="shared" si="396"/>
        <v>0.11446283800849341</v>
      </c>
      <c r="P265" s="5">
        <f t="shared" si="397"/>
        <v>0.11617569005713738</v>
      </c>
      <c r="Q265" s="5">
        <f t="shared" si="398"/>
        <v>0.10831395790290163</v>
      </c>
      <c r="R265" s="5">
        <f t="shared" si="399"/>
        <v>3.1152012218848311E-2</v>
      </c>
      <c r="S265" s="5">
        <f t="shared" si="400"/>
        <v>1.6045660945530636E-2</v>
      </c>
      <c r="T265" s="5">
        <f t="shared" si="401"/>
        <v>5.8957086837435203E-2</v>
      </c>
      <c r="U265" s="5">
        <f t="shared" si="402"/>
        <v>3.1618179132728921E-2</v>
      </c>
      <c r="V265" s="5">
        <f t="shared" si="403"/>
        <v>9.8495739054951814E-4</v>
      </c>
      <c r="W265" s="5">
        <f t="shared" si="404"/>
        <v>3.6644932163501565E-2</v>
      </c>
      <c r="X265" s="5">
        <f t="shared" si="405"/>
        <v>1.9946445403206958E-2</v>
      </c>
      <c r="Y265" s="5">
        <f t="shared" si="406"/>
        <v>5.4285908137031037E-3</v>
      </c>
      <c r="Z265" s="5">
        <f t="shared" si="407"/>
        <v>5.652185938934841E-3</v>
      </c>
      <c r="AA265" s="5">
        <f t="shared" si="408"/>
        <v>5.7367667376749766E-3</v>
      </c>
      <c r="AB265" s="5">
        <f t="shared" si="409"/>
        <v>2.9113066128797606E-3</v>
      </c>
      <c r="AC265" s="5">
        <f t="shared" si="410"/>
        <v>3.4009465161728999E-5</v>
      </c>
      <c r="AD265" s="5">
        <f t="shared" si="411"/>
        <v>9.2983241444613753E-3</v>
      </c>
      <c r="AE265" s="5">
        <f t="shared" si="412"/>
        <v>5.0612323161440291E-3</v>
      </c>
      <c r="AF265" s="5">
        <f t="shared" si="413"/>
        <v>1.3774564190278894E-3</v>
      </c>
      <c r="AG265" s="5">
        <f t="shared" si="414"/>
        <v>2.4992413807588092E-4</v>
      </c>
      <c r="AH265" s="5">
        <f t="shared" si="415"/>
        <v>7.6914467829216075E-4</v>
      </c>
      <c r="AI265" s="5">
        <f t="shared" si="416"/>
        <v>7.806543617915212E-4</v>
      </c>
      <c r="AJ265" s="5">
        <f t="shared" si="417"/>
        <v>3.9616813961276467E-4</v>
      </c>
      <c r="AK265" s="5">
        <f t="shared" si="418"/>
        <v>1.3403216799135606E-4</v>
      </c>
      <c r="AL265" s="5">
        <f t="shared" si="419"/>
        <v>7.5155736509839893E-7</v>
      </c>
      <c r="AM265" s="5">
        <f t="shared" si="420"/>
        <v>1.88749334308413E-3</v>
      </c>
      <c r="AN265" s="5">
        <f t="shared" si="421"/>
        <v>1.0273939858522225E-3</v>
      </c>
      <c r="AO265" s="5">
        <f t="shared" si="422"/>
        <v>2.7961380791960465E-4</v>
      </c>
      <c r="AP265" s="5">
        <f t="shared" si="423"/>
        <v>5.0732813737758784E-5</v>
      </c>
      <c r="AQ265" s="5">
        <f t="shared" si="424"/>
        <v>6.9036783507759314E-6</v>
      </c>
      <c r="AR265" s="5">
        <f t="shared" si="425"/>
        <v>8.3731645425187296E-5</v>
      </c>
      <c r="AS265" s="5">
        <f t="shared" si="426"/>
        <v>8.4984627815788328E-5</v>
      </c>
      <c r="AT265" s="5">
        <f t="shared" si="427"/>
        <v>4.3128180082410644E-5</v>
      </c>
      <c r="AU265" s="5">
        <f t="shared" si="428"/>
        <v>1.4591187175266902E-5</v>
      </c>
      <c r="AV265" s="5">
        <f t="shared" si="429"/>
        <v>3.7023833855877783E-6</v>
      </c>
      <c r="AW265" s="5">
        <f t="shared" si="430"/>
        <v>1.1533522733785854E-8</v>
      </c>
      <c r="AX265" s="5">
        <f t="shared" si="431"/>
        <v>3.1928971508170592E-4</v>
      </c>
      <c r="AY265" s="5">
        <f t="shared" si="432"/>
        <v>1.7379469666547743E-4</v>
      </c>
      <c r="AZ265" s="5">
        <f t="shared" si="433"/>
        <v>4.7299670428338085E-5</v>
      </c>
      <c r="BA265" s="5">
        <f t="shared" si="434"/>
        <v>8.5819988202735888E-6</v>
      </c>
      <c r="BB265" s="5">
        <f t="shared" si="435"/>
        <v>1.1678311352522418E-6</v>
      </c>
      <c r="BC265" s="5">
        <f t="shared" si="436"/>
        <v>1.2713397790199763E-7</v>
      </c>
      <c r="BD265" s="5">
        <f t="shared" si="437"/>
        <v>7.5960876233506078E-6</v>
      </c>
      <c r="BE265" s="5">
        <f t="shared" si="438"/>
        <v>7.7097574787701431E-6</v>
      </c>
      <c r="BF265" s="5">
        <f t="shared" si="439"/>
        <v>3.9125641599190262E-6</v>
      </c>
      <c r="BG265" s="5">
        <f t="shared" si="440"/>
        <v>1.3237042667585808E-6</v>
      </c>
      <c r="BH265" s="5">
        <f t="shared" si="441"/>
        <v>3.3587813149199603E-7</v>
      </c>
      <c r="BI265" s="5">
        <f t="shared" si="442"/>
        <v>6.8180860059208293E-8</v>
      </c>
      <c r="BJ265" s="8">
        <f t="shared" si="443"/>
        <v>0.46251438155135954</v>
      </c>
      <c r="BK265" s="8">
        <f t="shared" si="444"/>
        <v>0.34370210323065031</v>
      </c>
      <c r="BL265" s="8">
        <f t="shared" si="445"/>
        <v>0.18821218625471775</v>
      </c>
      <c r="BM265" s="8">
        <f t="shared" si="446"/>
        <v>0.20608130376905004</v>
      </c>
      <c r="BN265" s="8">
        <f t="shared" si="447"/>
        <v>0.79382577004346977</v>
      </c>
    </row>
    <row r="266" spans="1:66" x14ac:dyDescent="0.25">
      <c r="A266" t="s">
        <v>40</v>
      </c>
      <c r="B266" t="s">
        <v>238</v>
      </c>
      <c r="C266" t="s">
        <v>334</v>
      </c>
      <c r="D266" s="11">
        <v>44411</v>
      </c>
      <c r="E266">
        <f>VLOOKUP(A266,home!$A$2:$E$405,3,FALSE)</f>
        <v>1.45333333333333</v>
      </c>
      <c r="F266">
        <f>VLOOKUP(B266,home!$B$2:$E$405,3,FALSE)</f>
        <v>0.74</v>
      </c>
      <c r="G266">
        <f>VLOOKUP(C266,away!$B$2:$E$405,4,FALSE)</f>
        <v>1.08</v>
      </c>
      <c r="H266">
        <f>VLOOKUP(A266,away!$A$2:$E$405,3,FALSE)</f>
        <v>1.163333333</v>
      </c>
      <c r="I266">
        <f>VLOOKUP(C266,away!$B$2:$E$405,3,FALSE)</f>
        <v>0.64</v>
      </c>
      <c r="J266">
        <f>VLOOKUP(B266,home!$B$2:$E$405,4,FALSE)</f>
        <v>0.98</v>
      </c>
      <c r="K266" s="3">
        <f t="shared" si="392"/>
        <v>1.1615039999999974</v>
      </c>
      <c r="L266" s="3">
        <f t="shared" si="393"/>
        <v>0.72964266645760001</v>
      </c>
      <c r="M266" s="5">
        <f t="shared" si="394"/>
        <v>0.15089867914046701</v>
      </c>
      <c r="N266" s="5">
        <f t="shared" si="395"/>
        <v>0.17526941941636862</v>
      </c>
      <c r="O266" s="5">
        <f t="shared" si="396"/>
        <v>0.1101021146129802</v>
      </c>
      <c r="P266" s="5">
        <f t="shared" si="397"/>
        <v>0.12788404653143468</v>
      </c>
      <c r="Q266" s="5">
        <f t="shared" si="398"/>
        <v>0.10178806586489471</v>
      </c>
      <c r="R266" s="5">
        <f t="shared" si="399"/>
        <v>4.0167600244417574E-2</v>
      </c>
      <c r="S266" s="5">
        <f t="shared" si="400"/>
        <v>2.7094884876411665E-2</v>
      </c>
      <c r="T266" s="5">
        <f t="shared" si="401"/>
        <v>7.4268915791223591E-2</v>
      </c>
      <c r="U266" s="5">
        <f t="shared" si="402"/>
        <v>4.6654828354291883E-2</v>
      </c>
      <c r="V266" s="5">
        <f t="shared" si="403"/>
        <v>2.5513834389744006E-3</v>
      </c>
      <c r="W266" s="5">
        <f t="shared" si="404"/>
        <v>3.9409081884779464E-2</v>
      </c>
      <c r="X266" s="5">
        <f t="shared" si="405"/>
        <v>2.8754547589056392E-2</v>
      </c>
      <c r="Y266" s="5">
        <f t="shared" si="406"/>
        <v>1.0490272387830528E-2</v>
      </c>
      <c r="Z266" s="5">
        <f t="shared" si="407"/>
        <v>9.7693316491799277E-3</v>
      </c>
      <c r="AA266" s="5">
        <f t="shared" si="408"/>
        <v>1.1347117787849059E-2</v>
      </c>
      <c r="AB266" s="5">
        <f t="shared" si="409"/>
        <v>6.589861349528903E-3</v>
      </c>
      <c r="AC266" s="5">
        <f t="shared" si="410"/>
        <v>1.3514086086101879E-4</v>
      </c>
      <c r="AD266" s="5">
        <f t="shared" si="411"/>
        <v>1.1443451561374697E-2</v>
      </c>
      <c r="AE266" s="5">
        <f t="shared" si="412"/>
        <v>8.3496305107198208E-3</v>
      </c>
      <c r="AF266" s="5">
        <f t="shared" si="413"/>
        <v>3.046123334888671E-3</v>
      </c>
      <c r="AG266" s="5">
        <f t="shared" si="414"/>
        <v>7.4086051747562895E-4</v>
      </c>
      <c r="AH266" s="5">
        <f t="shared" si="415"/>
        <v>1.7820302985040663E-3</v>
      </c>
      <c r="AI266" s="5">
        <f t="shared" si="416"/>
        <v>2.0698353198336625E-3</v>
      </c>
      <c r="AJ266" s="5">
        <f t="shared" si="417"/>
        <v>1.2020610016640367E-3</v>
      </c>
      <c r="AK266" s="5">
        <f t="shared" si="418"/>
        <v>4.6539955389226075E-4</v>
      </c>
      <c r="AL266" s="5">
        <f t="shared" si="419"/>
        <v>4.5811826152728712E-6</v>
      </c>
      <c r="AM266" s="5">
        <f t="shared" si="420"/>
        <v>2.6583229524685852E-3</v>
      </c>
      <c r="AN266" s="5">
        <f t="shared" si="421"/>
        <v>1.9396258473446185E-3</v>
      </c>
      <c r="AO266" s="5">
        <f t="shared" si="422"/>
        <v>7.0761688759330451E-4</v>
      </c>
      <c r="AP266" s="5">
        <f t="shared" si="423"/>
        <v>1.7210249089800219E-4</v>
      </c>
      <c r="AQ266" s="5">
        <f t="shared" si="424"/>
        <v>3.1393330090703282E-5</v>
      </c>
      <c r="AR266" s="5">
        <f t="shared" si="425"/>
        <v>2.6004906774174796E-4</v>
      </c>
      <c r="AS266" s="5">
        <f t="shared" si="426"/>
        <v>3.0204803237831061E-4</v>
      </c>
      <c r="AT266" s="5">
        <f t="shared" si="427"/>
        <v>1.7541499889976828E-4</v>
      </c>
      <c r="AU266" s="5">
        <f t="shared" si="428"/>
        <v>6.7915074294025335E-5</v>
      </c>
      <c r="AV266" s="5">
        <f t="shared" si="429"/>
        <v>1.9720907613201857E-5</v>
      </c>
      <c r="AW266" s="5">
        <f t="shared" si="430"/>
        <v>1.0784649490889979E-7</v>
      </c>
      <c r="AX266" s="5">
        <f t="shared" si="431"/>
        <v>5.1460879043067702E-4</v>
      </c>
      <c r="AY266" s="5">
        <f t="shared" si="432"/>
        <v>3.7548053003235945E-4</v>
      </c>
      <c r="AZ266" s="5">
        <f t="shared" si="433"/>
        <v>1.3698330756786183E-4</v>
      </c>
      <c r="BA266" s="5">
        <f t="shared" si="434"/>
        <v>3.3316288597998754E-5</v>
      </c>
      <c r="BB266" s="5">
        <f t="shared" si="435"/>
        <v>6.0772464122786859E-6</v>
      </c>
      <c r="BC266" s="5">
        <f t="shared" si="436"/>
        <v>8.8684365539498088E-7</v>
      </c>
      <c r="BD266" s="5">
        <f t="shared" si="437"/>
        <v>3.162381586615034E-5</v>
      </c>
      <c r="BE266" s="5">
        <f t="shared" si="438"/>
        <v>3.6731188623797006E-5</v>
      </c>
      <c r="BF266" s="5">
        <f t="shared" si="439"/>
        <v>2.1331711255647315E-5</v>
      </c>
      <c r="BG266" s="5">
        <f t="shared" si="440"/>
        <v>8.2589559834264414E-6</v>
      </c>
      <c r="BH266" s="5">
        <f t="shared" si="441"/>
        <v>2.3982026026434313E-6</v>
      </c>
      <c r="BI266" s="5">
        <f t="shared" si="442"/>
        <v>5.5710438315614983E-7</v>
      </c>
      <c r="BJ266" s="8">
        <f t="shared" si="443"/>
        <v>0.46013678337370389</v>
      </c>
      <c r="BK266" s="8">
        <f t="shared" si="444"/>
        <v>0.3089441965607963</v>
      </c>
      <c r="BL266" s="8">
        <f t="shared" si="445"/>
        <v>0.22130689758260352</v>
      </c>
      <c r="BM266" s="8">
        <f t="shared" si="446"/>
        <v>0.29367191067218346</v>
      </c>
      <c r="BN266" s="8">
        <f t="shared" si="447"/>
        <v>0.70610992581056276</v>
      </c>
    </row>
    <row r="267" spans="1:66" x14ac:dyDescent="0.25">
      <c r="A267" t="s">
        <v>40</v>
      </c>
      <c r="B267" t="s">
        <v>239</v>
      </c>
      <c r="C267" t="s">
        <v>339</v>
      </c>
      <c r="D267" s="11">
        <v>44411</v>
      </c>
      <c r="E267">
        <f>VLOOKUP(A267,home!$A$2:$E$405,3,FALSE)</f>
        <v>1.45333333333333</v>
      </c>
      <c r="F267">
        <f>VLOOKUP(B267,home!$B$2:$E$405,3,FALSE)</f>
        <v>0.88</v>
      </c>
      <c r="G267">
        <f>VLOOKUP(C267,away!$B$2:$E$405,4,FALSE)</f>
        <v>0.79</v>
      </c>
      <c r="H267">
        <f>VLOOKUP(A267,away!$A$2:$E$405,3,FALSE)</f>
        <v>1.163333333</v>
      </c>
      <c r="I267">
        <f>VLOOKUP(C267,away!$B$2:$E$405,3,FALSE)</f>
        <v>0.74</v>
      </c>
      <c r="J267">
        <f>VLOOKUP(B267,home!$B$2:$E$405,4,FALSE)</f>
        <v>1.17</v>
      </c>
      <c r="K267" s="3">
        <f t="shared" si="392"/>
        <v>1.0103573333333311</v>
      </c>
      <c r="L267" s="3">
        <f t="shared" si="393"/>
        <v>1.0072139997114</v>
      </c>
      <c r="M267" s="5">
        <f t="shared" si="394"/>
        <v>0.13297803257054677</v>
      </c>
      <c r="N267" s="5">
        <f t="shared" si="395"/>
        <v>0.13435533037989048</v>
      </c>
      <c r="O267" s="5">
        <f t="shared" si="396"/>
        <v>0.13393733605913322</v>
      </c>
      <c r="P267" s="5">
        <f t="shared" si="397"/>
        <v>0.13532456969447607</v>
      </c>
      <c r="Q267" s="5">
        <f t="shared" si="398"/>
        <v>6.7873446660872416E-2</v>
      </c>
      <c r="R267" s="5">
        <f t="shared" si="399"/>
        <v>6.7451779981404739E-2</v>
      </c>
      <c r="S267" s="5">
        <f t="shared" si="400"/>
        <v>3.4428128482950619E-2</v>
      </c>
      <c r="T267" s="5">
        <f t="shared" si="401"/>
        <v>6.8363085685495664E-2</v>
      </c>
      <c r="U267" s="5">
        <f t="shared" si="402"/>
        <v>6.8150400550598664E-2</v>
      </c>
      <c r="V267" s="5">
        <f t="shared" si="403"/>
        <v>3.892849887626513E-3</v>
      </c>
      <c r="W267" s="5">
        <f t="shared" si="404"/>
        <v>2.2858811524140384E-2</v>
      </c>
      <c r="X267" s="5">
        <f t="shared" si="405"/>
        <v>2.3023714983878479E-2</v>
      </c>
      <c r="Y267" s="5">
        <f t="shared" si="406"/>
        <v>1.1594904028563766E-2</v>
      </c>
      <c r="Z267" s="5">
        <f t="shared" si="407"/>
        <v>2.2646125700908012E-2</v>
      </c>
      <c r="AA267" s="5">
        <f t="shared" si="408"/>
        <v>2.2880679173500833E-2</v>
      </c>
      <c r="AB267" s="5">
        <f t="shared" si="409"/>
        <v>1.1558830997296893E-2</v>
      </c>
      <c r="AC267" s="5">
        <f t="shared" si="410"/>
        <v>2.4759645716707616E-4</v>
      </c>
      <c r="AD267" s="5">
        <f t="shared" si="411"/>
        <v>5.7738919636749217E-3</v>
      </c>
      <c r="AE267" s="5">
        <f t="shared" si="412"/>
        <v>5.8155448186345271E-3</v>
      </c>
      <c r="AF267" s="5">
        <f t="shared" si="413"/>
        <v>2.9287490786388949E-3</v>
      </c>
      <c r="AG267" s="5">
        <f t="shared" si="414"/>
        <v>9.8329235788231989E-4</v>
      </c>
      <c r="AH267" s="5">
        <f t="shared" si="415"/>
        <v>5.7023737112946709E-3</v>
      </c>
      <c r="AI267" s="5">
        <f t="shared" si="416"/>
        <v>5.7614350966137748E-3</v>
      </c>
      <c r="AJ267" s="5">
        <f t="shared" si="417"/>
        <v>2.910554100193878E-3</v>
      </c>
      <c r="AK267" s="5">
        <f t="shared" si="418"/>
        <v>9.8023322639809326E-4</v>
      </c>
      <c r="AL267" s="5">
        <f t="shared" si="419"/>
        <v>1.0078622273565683E-5</v>
      </c>
      <c r="AM267" s="5">
        <f t="shared" si="420"/>
        <v>1.1667388174746696E-3</v>
      </c>
      <c r="AN267" s="5">
        <f t="shared" si="421"/>
        <v>1.1751556709672108E-3</v>
      </c>
      <c r="AO267" s="5">
        <f t="shared" si="422"/>
        <v>5.9181662181920919E-4</v>
      </c>
      <c r="AP267" s="5">
        <f t="shared" si="423"/>
        <v>1.9869532891940496E-4</v>
      </c>
      <c r="AQ267" s="5">
        <f t="shared" si="424"/>
        <v>5.0032179241221506E-5</v>
      </c>
      <c r="AR267" s="5">
        <f t="shared" si="425"/>
        <v>1.1487021267204496E-3</v>
      </c>
      <c r="AS267" s="5">
        <f t="shared" si="426"/>
        <v>1.1605996175475997E-3</v>
      </c>
      <c r="AT267" s="5">
        <f t="shared" si="427"/>
        <v>5.8631016732653841E-4</v>
      </c>
      <c r="AU267" s="5">
        <f t="shared" si="428"/>
        <v>1.9746092572208685E-4</v>
      </c>
      <c r="AV267" s="5">
        <f t="shared" si="429"/>
        <v>4.9876523587524643E-5</v>
      </c>
      <c r="AW267" s="5">
        <f t="shared" si="430"/>
        <v>2.8490194874018344E-7</v>
      </c>
      <c r="AX267" s="5">
        <f t="shared" si="431"/>
        <v>1.9647052005336511E-4</v>
      </c>
      <c r="AY267" s="5">
        <f t="shared" si="432"/>
        <v>1.9788785832832868E-4</v>
      </c>
      <c r="AZ267" s="5">
        <f t="shared" si="433"/>
        <v>9.9657710640599397E-5</v>
      </c>
      <c r="BA267" s="5">
        <f t="shared" si="434"/>
        <v>3.3458880445466503E-5</v>
      </c>
      <c r="BB267" s="5">
        <f t="shared" si="435"/>
        <v>8.425063199835964E-6</v>
      </c>
      <c r="BC267" s="5">
        <f t="shared" si="436"/>
        <v>1.6971683206656221E-6</v>
      </c>
      <c r="BD267" s="5">
        <f t="shared" si="437"/>
        <v>1.9283147725518253E-4</v>
      </c>
      <c r="BE267" s="5">
        <f t="shared" si="438"/>
        <v>1.9482869714227311E-4</v>
      </c>
      <c r="BF267" s="5">
        <f t="shared" si="439"/>
        <v>9.8423301450737124E-5</v>
      </c>
      <c r="BG267" s="5">
        <f t="shared" si="440"/>
        <v>3.3147568130543119E-5</v>
      </c>
      <c r="BH267" s="5">
        <f t="shared" si="441"/>
        <v>8.3727221357151108E-6</v>
      </c>
      <c r="BI267" s="5">
        <f t="shared" si="442"/>
        <v>1.6918882419564153E-6</v>
      </c>
      <c r="BJ267" s="8">
        <f t="shared" si="443"/>
        <v>0.34729080730108175</v>
      </c>
      <c r="BK267" s="8">
        <f t="shared" si="444"/>
        <v>0.30707914357336896</v>
      </c>
      <c r="BL267" s="8">
        <f t="shared" si="445"/>
        <v>0.32300586791169533</v>
      </c>
      <c r="BM267" s="8">
        <f t="shared" si="446"/>
        <v>0.32790384618435081</v>
      </c>
      <c r="BN267" s="8">
        <f t="shared" si="447"/>
        <v>0.67192049534632359</v>
      </c>
    </row>
    <row r="268" spans="1:66" x14ac:dyDescent="0.25">
      <c r="A268" t="s">
        <v>40</v>
      </c>
      <c r="B268" t="s">
        <v>233</v>
      </c>
      <c r="C268" t="s">
        <v>335</v>
      </c>
      <c r="D268" s="11">
        <v>44411</v>
      </c>
      <c r="E268">
        <f>VLOOKUP(A268,home!$A$2:$E$405,3,FALSE)</f>
        <v>1.45333333333333</v>
      </c>
      <c r="F268">
        <f>VLOOKUP(B268,home!$B$2:$E$405,3,FALSE)</f>
        <v>1.33</v>
      </c>
      <c r="G268">
        <f>VLOOKUP(C268,away!$B$2:$E$405,4,FALSE)</f>
        <v>1.23</v>
      </c>
      <c r="H268">
        <f>VLOOKUP(A268,away!$A$2:$E$405,3,FALSE)</f>
        <v>1.163333333</v>
      </c>
      <c r="I268">
        <f>VLOOKUP(C268,away!$B$2:$E$405,3,FALSE)</f>
        <v>0.69</v>
      </c>
      <c r="J268">
        <f>VLOOKUP(B268,home!$B$2:$E$405,4,FALSE)</f>
        <v>0.92</v>
      </c>
      <c r="K268" s="3">
        <f t="shared" si="392"/>
        <v>2.3775079999999944</v>
      </c>
      <c r="L268" s="3">
        <f t="shared" si="393"/>
        <v>0.73848399978839996</v>
      </c>
      <c r="M268" s="5">
        <f t="shared" si="394"/>
        <v>4.4334505506206878E-2</v>
      </c>
      <c r="N268" s="5">
        <f t="shared" si="395"/>
        <v>0.10540564151705066</v>
      </c>
      <c r="O268" s="5">
        <f t="shared" si="396"/>
        <v>3.2740322954864502E-2</v>
      </c>
      <c r="P268" s="5">
        <f t="shared" si="397"/>
        <v>7.7840379747773802E-2</v>
      </c>
      <c r="Q268" s="5">
        <f t="shared" si="398"/>
        <v>0.12530137797595978</v>
      </c>
      <c r="R268" s="5">
        <f t="shared" si="399"/>
        <v>1.208910232503615E-2</v>
      </c>
      <c r="S268" s="5">
        <f t="shared" si="400"/>
        <v>3.4167093159691103E-2</v>
      </c>
      <c r="T268" s="5">
        <f t="shared" si="401"/>
        <v>9.2533062786684911E-2</v>
      </c>
      <c r="U268" s="5">
        <f t="shared" si="402"/>
        <v>2.8741937490591975E-2</v>
      </c>
      <c r="V268" s="5">
        <f t="shared" si="403"/>
        <v>6.6654365639913392E-3</v>
      </c>
      <c r="W268" s="5">
        <f t="shared" si="404"/>
        <v>9.9301676182955823E-2</v>
      </c>
      <c r="X268" s="5">
        <f t="shared" si="405"/>
        <v>7.333269901328171E-2</v>
      </c>
      <c r="Y268" s="5">
        <f t="shared" si="406"/>
        <v>2.7077512441303561E-2</v>
      </c>
      <c r="Z268" s="5">
        <f t="shared" si="407"/>
        <v>2.9758695462813139E-3</v>
      </c>
      <c r="AA268" s="5">
        <f t="shared" si="408"/>
        <v>7.0751536532401779E-3</v>
      </c>
      <c r="AB268" s="5">
        <f t="shared" si="409"/>
        <v>8.4106172059038569E-3</v>
      </c>
      <c r="AC268" s="5">
        <f t="shared" si="410"/>
        <v>7.3142818923110605E-4</v>
      </c>
      <c r="AD268" s="5">
        <f t="shared" si="411"/>
        <v>5.9022632384596596E-2</v>
      </c>
      <c r="AE268" s="5">
        <f t="shared" si="412"/>
        <v>4.3587269641417244E-2</v>
      </c>
      <c r="AF268" s="5">
        <f t="shared" si="413"/>
        <v>1.609425061232465E-2</v>
      </c>
      <c r="AG268" s="5">
        <f t="shared" si="414"/>
        <v>3.9617821885954713E-3</v>
      </c>
      <c r="AH268" s="5">
        <f t="shared" si="415"/>
        <v>5.4940801134657888E-4</v>
      </c>
      <c r="AI268" s="5">
        <f t="shared" si="416"/>
        <v>1.306221942240579E-3</v>
      </c>
      <c r="AJ268" s="5">
        <f t="shared" si="417"/>
        <v>1.5527765587262539E-3</v>
      </c>
      <c r="AK268" s="5">
        <f t="shared" si="418"/>
        <v>1.2305795635280433E-3</v>
      </c>
      <c r="AL268" s="5">
        <f t="shared" si="419"/>
        <v>5.1368249049269279E-5</v>
      </c>
      <c r="AM268" s="5">
        <f t="shared" si="420"/>
        <v>2.8065356135087437E-2</v>
      </c>
      <c r="AN268" s="5">
        <f t="shared" si="421"/>
        <v>2.0725816454125284E-2</v>
      </c>
      <c r="AO268" s="5">
        <f t="shared" si="422"/>
        <v>7.6528419169613346E-3</v>
      </c>
      <c r="AP268" s="5">
        <f t="shared" si="423"/>
        <v>1.8838337695286445E-3</v>
      </c>
      <c r="AQ268" s="5">
        <f t="shared" si="424"/>
        <v>3.4779527426449298E-4</v>
      </c>
      <c r="AR268" s="5">
        <f t="shared" si="425"/>
        <v>8.1145805147002465E-5</v>
      </c>
      <c r="AS268" s="5">
        <f t="shared" si="426"/>
        <v>1.9292480090343905E-4</v>
      </c>
      <c r="AT268" s="5">
        <f t="shared" si="427"/>
        <v>2.2934012877316633E-4</v>
      </c>
      <c r="AU268" s="5">
        <f t="shared" si="428"/>
        <v>1.8175266362641061E-4</v>
      </c>
      <c r="AV268" s="5">
        <f t="shared" si="429"/>
        <v>1.0802960294827481E-4</v>
      </c>
      <c r="AW268" s="5">
        <f t="shared" si="430"/>
        <v>2.5052746208239926E-6</v>
      </c>
      <c r="AX268" s="5">
        <f t="shared" si="431"/>
        <v>1.1120934789003218E-2</v>
      </c>
      <c r="AY268" s="5">
        <f t="shared" si="432"/>
        <v>8.2126324043690618E-3</v>
      </c>
      <c r="AZ268" s="5">
        <f t="shared" si="433"/>
        <v>3.0324488133851445E-3</v>
      </c>
      <c r="BA268" s="5">
        <f t="shared" si="434"/>
        <v>7.4647164295408295E-4</v>
      </c>
      <c r="BB268" s="5">
        <f t="shared" si="435"/>
        <v>1.3781434115433738E-4</v>
      </c>
      <c r="BC268" s="5">
        <f t="shared" si="436"/>
        <v>2.0354737176771637E-5</v>
      </c>
      <c r="BD268" s="5">
        <f t="shared" si="437"/>
        <v>9.9874797918347473E-6</v>
      </c>
      <c r="BE268" s="5">
        <f t="shared" si="438"/>
        <v>2.374531310492539E-5</v>
      </c>
      <c r="BF268" s="5">
        <f t="shared" si="439"/>
        <v>2.8227335934732417E-5</v>
      </c>
      <c r="BG268" s="5">
        <f t="shared" si="440"/>
        <v>2.2370239001171214E-5</v>
      </c>
      <c r="BH268" s="5">
        <f t="shared" si="441"/>
        <v>1.3296355546799113E-5</v>
      </c>
      <c r="BI268" s="5">
        <f t="shared" si="442"/>
        <v>6.3224383366718394E-6</v>
      </c>
      <c r="BJ268" s="8">
        <f t="shared" si="443"/>
        <v>0.72756420502218022</v>
      </c>
      <c r="BK268" s="8">
        <f t="shared" si="444"/>
        <v>0.17200284382031258</v>
      </c>
      <c r="BL268" s="8">
        <f t="shared" si="445"/>
        <v>9.4593261868592529E-2</v>
      </c>
      <c r="BM268" s="8">
        <f t="shared" si="446"/>
        <v>0.59121472310072687</v>
      </c>
      <c r="BN268" s="8">
        <f t="shared" si="447"/>
        <v>0.39771133002689174</v>
      </c>
    </row>
    <row r="269" spans="1:66" x14ac:dyDescent="0.25">
      <c r="A269" t="s">
        <v>40</v>
      </c>
      <c r="B269" t="s">
        <v>232</v>
      </c>
      <c r="C269" t="s">
        <v>332</v>
      </c>
      <c r="D269" s="11">
        <v>44411</v>
      </c>
      <c r="E269">
        <f>VLOOKUP(A269,home!$A$2:$E$405,3,FALSE)</f>
        <v>1.45333333333333</v>
      </c>
      <c r="F269">
        <f>VLOOKUP(B269,home!$B$2:$E$405,3,FALSE)</f>
        <v>0.93</v>
      </c>
      <c r="G269">
        <f>VLOOKUP(C269,away!$B$2:$E$405,4,FALSE)</f>
        <v>0.54</v>
      </c>
      <c r="H269">
        <f>VLOOKUP(A269,away!$A$2:$E$405,3,FALSE)</f>
        <v>1.163333333</v>
      </c>
      <c r="I269">
        <f>VLOOKUP(C269,away!$B$2:$E$405,3,FALSE)</f>
        <v>1.47</v>
      </c>
      <c r="J269">
        <f>VLOOKUP(B269,home!$B$2:$E$405,4,FALSE)</f>
        <v>0.98</v>
      </c>
      <c r="K269" s="3">
        <f t="shared" si="392"/>
        <v>0.7298639999999984</v>
      </c>
      <c r="L269" s="3">
        <f t="shared" si="393"/>
        <v>1.6758979995197998</v>
      </c>
      <c r="M269" s="5">
        <f t="shared" si="394"/>
        <v>9.0196739544846402E-2</v>
      </c>
      <c r="N269" s="5">
        <f t="shared" si="395"/>
        <v>6.5831353111159632E-2</v>
      </c>
      <c r="O269" s="5">
        <f t="shared" si="396"/>
        <v>0.15116053536641649</v>
      </c>
      <c r="P269" s="5">
        <f t="shared" si="397"/>
        <v>0.11032663298467396</v>
      </c>
      <c r="Q269" s="5">
        <f t="shared" si="398"/>
        <v>2.4023967353561645E-2</v>
      </c>
      <c r="R269" s="5">
        <f t="shared" si="399"/>
        <v>0.12666481941345972</v>
      </c>
      <c r="S269" s="5">
        <f t="shared" si="400"/>
        <v>3.3737267020841066E-2</v>
      </c>
      <c r="T269" s="5">
        <f t="shared" si="401"/>
        <v>4.0261718828362943E-2</v>
      </c>
      <c r="U269" s="5">
        <f t="shared" si="402"/>
        <v>9.2448091756385159E-2</v>
      </c>
      <c r="V269" s="5">
        <f t="shared" si="403"/>
        <v>4.5851855440266244E-3</v>
      </c>
      <c r="W269" s="5">
        <f t="shared" si="404"/>
        <v>5.8447429695132943E-3</v>
      </c>
      <c r="X269" s="5">
        <f t="shared" si="405"/>
        <v>9.7951930503147443E-3</v>
      </c>
      <c r="Y269" s="5">
        <f t="shared" si="406"/>
        <v>8.2078722189663656E-3</v>
      </c>
      <c r="Z269" s="5">
        <f t="shared" si="407"/>
        <v>7.0759105821517954E-2</v>
      </c>
      <c r="AA269" s="5">
        <f t="shared" si="408"/>
        <v>5.1644524011316265E-2</v>
      </c>
      <c r="AB269" s="5">
        <f t="shared" si="409"/>
        <v>1.8846739436497621E-2</v>
      </c>
      <c r="AC269" s="5">
        <f t="shared" si="410"/>
        <v>3.5053102060228643E-4</v>
      </c>
      <c r="AD269" s="5">
        <f t="shared" si="411"/>
        <v>1.0664668706752104E-3</v>
      </c>
      <c r="AE269" s="5">
        <f t="shared" si="412"/>
        <v>1.7872896951187259E-3</v>
      </c>
      <c r="AF269" s="5">
        <f t="shared" si="413"/>
        <v>1.4976576123059133E-3</v>
      </c>
      <c r="AG269" s="5">
        <f t="shared" si="414"/>
        <v>8.3664046547636008E-4</v>
      </c>
      <c r="AH269" s="5">
        <f t="shared" si="415"/>
        <v>2.9646260973522937E-2</v>
      </c>
      <c r="AI269" s="5">
        <f t="shared" si="416"/>
        <v>2.1637738619179295E-2</v>
      </c>
      <c r="AJ269" s="5">
        <f t="shared" si="417"/>
        <v>7.8963032297743197E-3</v>
      </c>
      <c r="AK269" s="5">
        <f t="shared" si="418"/>
        <v>1.921075820165331E-3</v>
      </c>
      <c r="AL269" s="5">
        <f t="shared" si="419"/>
        <v>1.7150467945907612E-5</v>
      </c>
      <c r="AM269" s="5">
        <f t="shared" si="420"/>
        <v>1.5567515521969807E-4</v>
      </c>
      <c r="AN269" s="5">
        <f t="shared" si="421"/>
        <v>2.6089568120762631E-4</v>
      </c>
      <c r="AO269" s="5">
        <f t="shared" si="422"/>
        <v>2.1861727510960824E-4</v>
      </c>
      <c r="AP269" s="5">
        <f t="shared" si="423"/>
        <v>1.2212675133888742E-4</v>
      </c>
      <c r="AQ269" s="5">
        <f t="shared" si="424"/>
        <v>5.1167994564173354E-5</v>
      </c>
      <c r="AR269" s="5">
        <f t="shared" si="425"/>
        <v>9.9368218917537943E-3</v>
      </c>
      <c r="AS269" s="5">
        <f t="shared" si="426"/>
        <v>7.2525285732029758E-3</v>
      </c>
      <c r="AT269" s="5">
        <f t="shared" si="427"/>
        <v>2.6466797572761019E-3</v>
      </c>
      <c r="AU269" s="5">
        <f t="shared" si="428"/>
        <v>6.43905424788187E-4</v>
      </c>
      <c r="AV269" s="5">
        <f t="shared" si="429"/>
        <v>1.1749084723940105E-4</v>
      </c>
      <c r="AW269" s="5">
        <f t="shared" si="430"/>
        <v>5.8272412559595565E-7</v>
      </c>
      <c r="AX269" s="5">
        <f t="shared" si="431"/>
        <v>1.89369485815449E-5</v>
      </c>
      <c r="AY269" s="5">
        <f t="shared" si="432"/>
        <v>3.1736394244820406E-5</v>
      </c>
      <c r="AZ269" s="5">
        <f t="shared" si="433"/>
        <v>2.659347981343311E-5</v>
      </c>
      <c r="BA269" s="5">
        <f t="shared" si="434"/>
        <v>1.4855986539867577E-5</v>
      </c>
      <c r="BB269" s="5">
        <f t="shared" si="435"/>
        <v>6.2242795307642854E-6</v>
      </c>
      <c r="BC269" s="5">
        <f t="shared" si="436"/>
        <v>2.0862515228119797E-6</v>
      </c>
      <c r="BD269" s="5">
        <f t="shared" si="437"/>
        <v>2.7755166549957903E-3</v>
      </c>
      <c r="BE269" s="5">
        <f t="shared" si="438"/>
        <v>2.0257496878818429E-3</v>
      </c>
      <c r="BF269" s="5">
        <f t="shared" si="439"/>
        <v>7.3926088509809491E-4</v>
      </c>
      <c r="BG269" s="5">
        <f t="shared" si="440"/>
        <v>1.7985330221374497E-4</v>
      </c>
      <c r="BH269" s="5">
        <f t="shared" si="441"/>
        <v>3.2817112641733114E-5</v>
      </c>
      <c r="BI269" s="5">
        <f t="shared" si="442"/>
        <v>4.790405820229171E-6</v>
      </c>
      <c r="BJ269" s="8">
        <f t="shared" si="443"/>
        <v>0.16006181837312802</v>
      </c>
      <c r="BK269" s="8">
        <f t="shared" si="444"/>
        <v>0.23924524297718103</v>
      </c>
      <c r="BL269" s="8">
        <f t="shared" si="445"/>
        <v>0.52822150316962901</v>
      </c>
      <c r="BM269" s="8">
        <f t="shared" si="446"/>
        <v>0.43005246889721904</v>
      </c>
      <c r="BN269" s="8">
        <f t="shared" si="447"/>
        <v>0.56820404777411782</v>
      </c>
    </row>
    <row r="270" spans="1:66" s="15" customFormat="1" x14ac:dyDescent="0.25">
      <c r="A270" s="15" t="s">
        <v>32</v>
      </c>
      <c r="B270" s="15" t="s">
        <v>208</v>
      </c>
      <c r="C270" s="15" t="s">
        <v>209</v>
      </c>
      <c r="D270" s="16">
        <v>44442</v>
      </c>
      <c r="E270" s="15">
        <f>VLOOKUP(A270,home!$A$2:$E$405,3,FALSE)</f>
        <v>1.2705314009661799</v>
      </c>
      <c r="F270" s="15">
        <f>VLOOKUP(B270,home!$B$2:$E$405,3,FALSE)</f>
        <v>1.5</v>
      </c>
      <c r="G270" s="15">
        <f>VLOOKUP(C270,away!$B$2:$E$405,4,FALSE)</f>
        <v>0.64</v>
      </c>
      <c r="H270" s="15">
        <f>VLOOKUP(A270,away!$A$2:$E$405,3,FALSE)</f>
        <v>1.101449275</v>
      </c>
      <c r="I270" s="15">
        <f>VLOOKUP(C270,away!$B$2:$E$405,3,FALSE)</f>
        <v>1</v>
      </c>
      <c r="J270" s="15">
        <f>VLOOKUP(B270,home!$B$2:$E$405,4,FALSE)</f>
        <v>0.66</v>
      </c>
      <c r="K270" s="17">
        <f t="shared" si="392"/>
        <v>1.2197101449275327</v>
      </c>
      <c r="L270" s="17">
        <f t="shared" si="393"/>
        <v>0.72695652150000001</v>
      </c>
      <c r="M270" s="18">
        <f t="shared" si="394"/>
        <v>0.14274910981641425</v>
      </c>
      <c r="N270" s="18">
        <f t="shared" si="395"/>
        <v>0.17411253742245494</v>
      </c>
      <c r="O270" s="18">
        <f t="shared" si="396"/>
        <v>0.10377239631936201</v>
      </c>
      <c r="P270" s="18">
        <f t="shared" si="397"/>
        <v>0.12657224455416641</v>
      </c>
      <c r="Q270" s="18">
        <f t="shared" si="398"/>
        <v>0.10618341412662151</v>
      </c>
      <c r="R270" s="18">
        <f t="shared" si="399"/>
        <v>3.7719010128021396E-2</v>
      </c>
      <c r="S270" s="18">
        <f t="shared" si="400"/>
        <v>2.8057150605147869E-2</v>
      </c>
      <c r="T270" s="18">
        <f t="shared" si="401"/>
        <v>7.7190725374482738E-2</v>
      </c>
      <c r="U270" s="18">
        <f t="shared" si="402"/>
        <v>4.6006259309772056E-2</v>
      </c>
      <c r="V270" s="18">
        <f t="shared" si="403"/>
        <v>2.7641787690422014E-3</v>
      </c>
      <c r="W270" s="18">
        <f t="shared" si="404"/>
        <v>4.3170995811093904E-2</v>
      </c>
      <c r="X270" s="18">
        <f t="shared" si="405"/>
        <v>3.1383436944523897E-2</v>
      </c>
      <c r="Y270" s="18">
        <f t="shared" si="406"/>
        <v>1.1407197076952837E-2</v>
      </c>
      <c r="Z270" s="18">
        <f t="shared" si="407"/>
        <v>9.1400267990299038E-3</v>
      </c>
      <c r="AA270" s="18">
        <f t="shared" si="408"/>
        <v>1.1148183411686299E-2</v>
      </c>
      <c r="AB270" s="18">
        <f t="shared" si="409"/>
        <v>6.7987762023733068E-3</v>
      </c>
      <c r="AC270" s="18">
        <f t="shared" si="410"/>
        <v>1.531832280760806E-4</v>
      </c>
      <c r="AD270" s="18">
        <f t="shared" si="411"/>
        <v>1.3164025389353814E-2</v>
      </c>
      <c r="AE270" s="18">
        <f t="shared" si="412"/>
        <v>9.5696741059823325E-3</v>
      </c>
      <c r="AF270" s="18">
        <f t="shared" si="413"/>
        <v>3.4783684999867685E-3</v>
      </c>
      <c r="AG270" s="18">
        <f t="shared" si="414"/>
        <v>8.4287422174851817E-4</v>
      </c>
      <c r="AH270" s="18">
        <f t="shared" si="415"/>
        <v>1.6611005220598897E-3</v>
      </c>
      <c r="AI270" s="18">
        <f t="shared" si="416"/>
        <v>2.0260611585008683E-3</v>
      </c>
      <c r="AJ270" s="18">
        <f t="shared" si="417"/>
        <v>1.2356036746335698E-3</v>
      </c>
      <c r="AK270" s="18">
        <f t="shared" si="418"/>
        <v>5.0235944568676762E-4</v>
      </c>
      <c r="AL270" s="18">
        <f t="shared" si="419"/>
        <v>5.432957173765262E-6</v>
      </c>
      <c r="AM270" s="18">
        <f t="shared" si="420"/>
        <v>3.2112590630956916E-3</v>
      </c>
      <c r="AN270" s="18">
        <f t="shared" si="421"/>
        <v>2.3344457181433929E-3</v>
      </c>
      <c r="AO270" s="18">
        <f t="shared" si="422"/>
        <v>8.4852026944604497E-4</v>
      </c>
      <c r="AP270" s="18">
        <f t="shared" si="423"/>
        <v>2.0561244783291326E-4</v>
      </c>
      <c r="AQ270" s="18">
        <f t="shared" si="424"/>
        <v>3.7367827463428706E-5</v>
      </c>
      <c r="AR270" s="18">
        <f t="shared" si="425"/>
        <v>2.4150957147569835E-4</v>
      </c>
      <c r="AS270" s="18">
        <f t="shared" si="426"/>
        <v>2.9457167442601035E-4</v>
      </c>
      <c r="AT270" s="18">
        <f t="shared" si="427"/>
        <v>1.7964602985284759E-4</v>
      </c>
      <c r="AU270" s="18">
        <f t="shared" si="428"/>
        <v>7.3038695035824183E-5</v>
      </c>
      <c r="AV270" s="18">
        <f t="shared" si="429"/>
        <v>2.2271509326865745E-5</v>
      </c>
      <c r="AW270" s="18">
        <f t="shared" si="430"/>
        <v>1.3381316838070191E-7</v>
      </c>
      <c r="AX270" s="18">
        <f t="shared" si="431"/>
        <v>6.5280087620805006E-4</v>
      </c>
      <c r="AY270" s="18">
        <f t="shared" si="432"/>
        <v>4.7455785420035619E-4</v>
      </c>
      <c r="AZ270" s="18">
        <f t="shared" si="433"/>
        <v>1.724914634699975E-4</v>
      </c>
      <c r="BA270" s="18">
        <f t="shared" si="434"/>
        <v>4.1797931424197915E-5</v>
      </c>
      <c r="BB270" s="18">
        <f t="shared" si="435"/>
        <v>7.5963197085076136E-6</v>
      </c>
      <c r="BC270" s="18">
        <f t="shared" si="436"/>
        <v>1.1044388302997182E-6</v>
      </c>
      <c r="BD270" s="18">
        <f t="shared" si="437"/>
        <v>2.9261159664821532E-5</v>
      </c>
      <c r="BE270" s="18">
        <f t="shared" si="438"/>
        <v>3.5690133295527148E-5</v>
      </c>
      <c r="BF270" s="18">
        <f t="shared" si="439"/>
        <v>2.1765808827185193E-5</v>
      </c>
      <c r="BG270" s="18">
        <f t="shared" si="440"/>
        <v>8.8493259463570049E-6</v>
      </c>
      <c r="BH270" s="18">
        <f t="shared" si="441"/>
        <v>2.6984031581355199E-6</v>
      </c>
      <c r="BI270" s="18">
        <f t="shared" si="442"/>
        <v>6.5825394141647722E-7</v>
      </c>
      <c r="BJ270" s="19">
        <f t="shared" si="443"/>
        <v>0.47849080318302406</v>
      </c>
      <c r="BK270" s="19">
        <f t="shared" si="444"/>
        <v>0.30077585778422095</v>
      </c>
      <c r="BL270" s="19">
        <f t="shared" si="445"/>
        <v>0.21177971073704688</v>
      </c>
      <c r="BM270" s="19">
        <f t="shared" si="446"/>
        <v>0.30860326209524913</v>
      </c>
      <c r="BN270" s="19">
        <f t="shared" si="447"/>
        <v>0.69110871236704052</v>
      </c>
    </row>
    <row r="271" spans="1:66" x14ac:dyDescent="0.25">
      <c r="A271" t="s">
        <v>80</v>
      </c>
      <c r="B271" t="s">
        <v>83</v>
      </c>
      <c r="C271" t="s">
        <v>98</v>
      </c>
      <c r="D271" s="11">
        <v>44442</v>
      </c>
      <c r="E271">
        <f>VLOOKUP(A271,home!$A$2:$E$405,3,FALSE)</f>
        <v>1.2186788154897501</v>
      </c>
      <c r="F271">
        <f>VLOOKUP(B271,home!$B$2:$E$405,3,FALSE)</f>
        <v>1.08</v>
      </c>
      <c r="G271">
        <f>VLOOKUP(C271,away!$B$2:$E$405,4,FALSE)</f>
        <v>0.82</v>
      </c>
      <c r="H271">
        <f>VLOOKUP(A271,away!$A$2:$E$405,3,FALSE)</f>
        <v>1.0296127559999999</v>
      </c>
      <c r="I271">
        <f>VLOOKUP(C271,away!$B$2:$E$405,3,FALSE)</f>
        <v>1</v>
      </c>
      <c r="J271">
        <f>VLOOKUP(B271,home!$B$2:$E$405,4,FALSE)</f>
        <v>1.07</v>
      </c>
      <c r="K271" s="3">
        <f t="shared" ref="K271:K313" si="448">E271*F271*G271</f>
        <v>1.0792619589977228</v>
      </c>
      <c r="L271" s="3">
        <f t="shared" ref="L271:L313" si="449">H271*I271*J271</f>
        <v>1.10168564892</v>
      </c>
      <c r="M271" s="5">
        <f t="shared" ref="M271:M313" si="450">_xlfn.POISSON.DIST(0,K271,FALSE) * _xlfn.POISSON.DIST(0,L271,FALSE)</f>
        <v>0.11293446232838551</v>
      </c>
      <c r="N271" s="5">
        <f t="shared" ref="N271:N313" si="451">_xlfn.POISSON.DIST(1,K271,FALSE) * _xlfn.POISSON.DIST(0,L271,FALSE)</f>
        <v>0.1218858690508879</v>
      </c>
      <c r="O271" s="5">
        <f t="shared" ref="O271:O313" si="452">_xlfn.POISSON.DIST(0,K271,FALSE) * _xlfn.POISSON.DIST(1,L271,FALSE)</f>
        <v>0.12441827641567867</v>
      </c>
      <c r="P271" s="5">
        <f t="shared" ref="P271:P313" si="453">_xlfn.POISSON.DIST(1,K271,FALSE) * _xlfn.POISSON.DIST(1,L271,FALSE)</f>
        <v>0.13427991273950557</v>
      </c>
      <c r="Q271" s="5">
        <f t="shared" ref="Q271:Q313" si="454">_xlfn.POISSON.DIST(2,K271,FALSE) * _xlfn.POISSON.DIST(0,L271,FALSE)</f>
        <v>6.5773390903000578E-2</v>
      </c>
      <c r="R271" s="5">
        <f t="shared" ref="R271:R313" si="455">_xlfn.POISSON.DIST(0,K271,FALSE) * _xlfn.POISSON.DIST(2,L271,FALSE)</f>
        <v>6.8534914795257446E-2</v>
      </c>
      <c r="S271" s="5">
        <f t="shared" ref="S271:S313" si="456">_xlfn.POISSON.DIST(2,K271,FALSE) * _xlfn.POISSON.DIST(2,L271,FALSE)</f>
        <v>3.9914952870850125E-2</v>
      </c>
      <c r="T271" s="5">
        <f t="shared" ref="T271:T313" si="457">_xlfn.POISSON.DIST(2,K271,FALSE) * _xlfn.POISSON.DIST(1,L271,FALSE)</f>
        <v>7.2461600838641005E-2</v>
      </c>
      <c r="U271" s="5">
        <f t="shared" ref="U271:U313" si="458">_xlfn.POISSON.DIST(1,K271,FALSE) * _xlfn.POISSON.DIST(2,L271,FALSE)</f>
        <v>7.3967126401671579E-2</v>
      </c>
      <c r="V271" s="5">
        <f t="shared" ref="V271:V313" si="459">_xlfn.POISSON.DIST(3,K271,FALSE) * _xlfn.POISSON.DIST(3,L271,FALSE)</f>
        <v>5.2732416443582305E-3</v>
      </c>
      <c r="W271" s="5">
        <f t="shared" ref="W271:W313" si="460">_xlfn.POISSON.DIST(3,K271,FALSE) * _xlfn.POISSON.DIST(0,L271,FALSE)</f>
        <v>2.3662239571965137E-2</v>
      </c>
      <c r="X271" s="5">
        <f t="shared" ref="X271:X313" si="461">_xlfn.POISSON.DIST(3,K271,FALSE) * _xlfn.POISSON.DIST(1,L271,FALSE)</f>
        <v>2.6068349757740913E-2</v>
      </c>
      <c r="Y271" s="5">
        <f t="shared" ref="Y271:Y313" si="462">_xlfn.POISSON.DIST(3,K271,FALSE) * _xlfn.POISSON.DIST(2,L271,FALSE)</f>
        <v>1.4359563409565162E-2</v>
      </c>
      <c r="Z271" s="5">
        <f t="shared" ref="Z271:Z313" si="463">_xlfn.POISSON.DIST(0,K271,FALSE) * _xlfn.POISSON.DIST(3,L271,FALSE)</f>
        <v>2.5167977359963383E-2</v>
      </c>
      <c r="AA271" s="5">
        <f t="shared" ref="AA271:AA313" si="464">_xlfn.POISSON.DIST(1,K271,FALSE) * _xlfn.POISSON.DIST(3,L271,FALSE)</f>
        <v>2.716284054952442E-2</v>
      </c>
      <c r="AB271" s="5">
        <f t="shared" ref="AB271:AB313" si="465">_xlfn.POISSON.DIST(2,K271,FALSE) * _xlfn.POISSON.DIST(3,L271,FALSE)</f>
        <v>1.465791025171125E-2</v>
      </c>
      <c r="AC271" s="5">
        <f t="shared" ref="AC271:AC313" si="466">_xlfn.POISSON.DIST(4,K271,FALSE) * _xlfn.POISSON.DIST(4,L271,FALSE)</f>
        <v>3.918702124112243E-4</v>
      </c>
      <c r="AD271" s="5">
        <f t="shared" ref="AD271:AD313" si="467">_xlfn.POISSON.DIST(4,K271,FALSE) * _xlfn.POISSON.DIST(0,L271,FALSE)</f>
        <v>6.3844387586781317E-3</v>
      </c>
      <c r="AE271" s="5">
        <f t="shared" ref="AE271:AE313" si="468">_xlfn.POISSON.DIST(4,K271,FALSE) * _xlfn.POISSON.DIST(1,L271,FALSE)</f>
        <v>7.0336445568443167E-3</v>
      </c>
      <c r="AF271" s="5">
        <f t="shared" ref="AF271:AF313" si="469">_xlfn.POISSON.DIST(4,K271,FALSE) * _xlfn.POISSON.DIST(2,L271,FALSE)</f>
        <v>3.8744326339398283E-3</v>
      </c>
      <c r="AG271" s="5">
        <f t="shared" ref="AG271:AG313" si="470">_xlfn.POISSON.DIST(4,K271,FALSE) * _xlfn.POISSON.DIST(3,L271,FALSE)</f>
        <v>1.4228022768396089E-3</v>
      </c>
      <c r="AH271" s="5">
        <f t="shared" ref="AH271:AH313" si="471">_xlfn.POISSON.DIST(0,K271,FALSE) * _xlfn.POISSON.DIST(4,L271,FALSE)</f>
        <v>6.9317998674537779E-3</v>
      </c>
      <c r="AI271" s="5">
        <f t="shared" ref="AI271:AI313" si="472">_xlfn.POISSON.DIST(1,K271,FALSE) * _xlfn.POISSON.DIST(4,L271,FALSE)</f>
        <v>7.4812279043283214E-3</v>
      </c>
      <c r="AJ271" s="5">
        <f t="shared" ref="AJ271:AJ313" si="473">_xlfn.POISSON.DIST(2,K271,FALSE) * _xlfn.POISSON.DIST(4,L271,FALSE)</f>
        <v>4.0371023418669053E-3</v>
      </c>
      <c r="AK271" s="5">
        <f t="shared" ref="AK271:AK313" si="474">_xlfn.POISSON.DIST(3,K271,FALSE) * _xlfn.POISSON.DIST(4,L271,FALSE)</f>
        <v>1.4523636607191904E-3</v>
      </c>
      <c r="AL271" s="5">
        <f t="shared" ref="AL271:AL313" si="475">_xlfn.POISSON.DIST(5,K271,FALSE) * _xlfn.POISSON.DIST(5,L271,FALSE)</f>
        <v>1.863746347852045E-5</v>
      </c>
      <c r="AM271" s="5">
        <f t="shared" ref="AM271:AM313" si="476">_xlfn.POISSON.DIST(5,K271,FALSE) * _xlfn.POISSON.DIST(0,L271,FALSE)</f>
        <v>1.3780963763583907E-3</v>
      </c>
      <c r="AN271" s="5">
        <f t="shared" ref="AN271:AN313" si="477">_xlfn.POISSON.DIST(5,K271,FALSE) * _xlfn.POISSON.DIST(1,L271,FALSE)</f>
        <v>1.5182290006626941E-3</v>
      </c>
      <c r="AO271" s="5">
        <f t="shared" ref="AO271:AO313" si="478">_xlfn.POISSON.DIST(5,K271,FALSE) * _xlfn.POISSON.DIST(2,L271,FALSE)</f>
        <v>8.3630555090212163E-4</v>
      </c>
      <c r="AP271" s="5">
        <f t="shared" ref="AP271:AP313" si="479">_xlfn.POISSON.DIST(5,K271,FALSE) * _xlfn.POISSON.DIST(3,L271,FALSE)</f>
        <v>3.071152745136675E-4</v>
      </c>
      <c r="AQ271" s="5">
        <f t="shared" ref="AQ271:AQ313" si="480">_xlfn.POISSON.DIST(5,K271,FALSE) * _xlfn.POISSON.DIST(4,L271,FALSE)</f>
        <v>8.4586122623958384E-5</v>
      </c>
      <c r="AR271" s="5">
        <f t="shared" ref="AR271:AR313" si="481">_xlfn.POISSON.DIST(0,K271,FALSE) * _xlfn.POISSON.DIST(5,L271,FALSE)</f>
        <v>1.5273328870318767E-3</v>
      </c>
      <c r="AS271" s="5">
        <f t="shared" ref="AS271:AS313" si="482">_xlfn.POISSON.DIST(1,K271,FALSE) * _xlfn.POISSON.DIST(5,L271,FALSE)</f>
        <v>1.6483922836996712E-3</v>
      </c>
      <c r="AT271" s="5">
        <f t="shared" ref="AT271:AT313" si="483">_xlfn.POISSON.DIST(2,K271,FALSE) * _xlfn.POISSON.DIST(5,L271,FALSE)</f>
        <v>8.8952354265121848E-4</v>
      </c>
      <c r="AU271" s="5">
        <f t="shared" ref="AU271:AU313" si="484">_xlfn.POISSON.DIST(3,K271,FALSE) * _xlfn.POISSON.DIST(5,L271,FALSE)</f>
        <v>3.2000964040544949E-4</v>
      </c>
      <c r="AV271" s="5">
        <f t="shared" ref="AV271:AV313" si="485">_xlfn.POISSON.DIST(4,K271,FALSE) * _xlfn.POISSON.DIST(5,L271,FALSE)</f>
        <v>8.6343557850535551E-5</v>
      </c>
      <c r="AW271" s="5">
        <f t="shared" ref="AW271:AW313" si="486">_xlfn.POISSON.DIST(6,K271,FALSE) * _xlfn.POISSON.DIST(6,L271,FALSE)</f>
        <v>6.1555783917706476E-7</v>
      </c>
      <c r="AX271" s="5">
        <f t="shared" ref="AX271:AX313" si="487">_xlfn.POISSON.DIST(6,K271,FALSE) * _xlfn.POISSON.DIST(0,L271,FALSE)</f>
        <v>2.4788783247270315E-4</v>
      </c>
      <c r="AY271" s="5">
        <f t="shared" ref="AY271:AY313" si="488">_xlfn.POISSON.DIST(6,K271,FALSE) * _xlfn.POISSON.DIST(1,L271,FALSE)</f>
        <v>2.7309446757706218E-4</v>
      </c>
      <c r="AZ271" s="5">
        <f t="shared" ref="AZ271:AZ313" si="489">_xlfn.POISSON.DIST(6,K271,FALSE) * _xlfn.POISSON.DIST(2,L271,FALSE)</f>
        <v>1.5043212786454885E-4</v>
      </c>
      <c r="BA271" s="5">
        <f t="shared" ref="BA271:BA313" si="490">_xlfn.POISSON.DIST(6,K271,FALSE) * _xlfn.POISSON.DIST(3,L271,FALSE)</f>
        <v>5.5242972134957329E-5</v>
      </c>
      <c r="BB271" s="5">
        <f t="shared" ref="BB271:BB313" si="491">_xlfn.POISSON.DIST(6,K271,FALSE) * _xlfn.POISSON.DIST(4,L271,FALSE)</f>
        <v>1.5215097401192478E-5</v>
      </c>
      <c r="BC271" s="5">
        <f t="shared" ref="BC271:BC313" si="492">_xlfn.POISSON.DIST(6,K271,FALSE) * _xlfn.POISSON.DIST(5,L271,FALSE)</f>
        <v>3.3524508907627468E-6</v>
      </c>
      <c r="BD271" s="5">
        <f t="shared" ref="BD271:BD313" si="493">_xlfn.POISSON.DIST(0,K271,FALSE) * _xlfn.POISSON.DIST(6,L271,FALSE)</f>
        <v>2.80440120461095E-4</v>
      </c>
      <c r="BE271" s="5">
        <f t="shared" ref="BE271:BE313" si="494">_xlfn.POISSON.DIST(1,K271,FALSE) * _xlfn.POISSON.DIST(6,L271,FALSE)</f>
        <v>3.026683537903988E-4</v>
      </c>
      <c r="BF271" s="5">
        <f t="shared" ref="BF271:BF313" si="495">_xlfn.POISSON.DIST(2,K271,FALSE) * _xlfn.POISSON.DIST(6,L271,FALSE)</f>
        <v>1.633292202192208E-4</v>
      </c>
      <c r="BG271" s="5">
        <f t="shared" ref="BG271:BG313" si="496">_xlfn.POISSON.DIST(3,K271,FALSE) * _xlfn.POISSON.DIST(6,L271,FALSE)</f>
        <v>5.875833805845558E-5</v>
      </c>
      <c r="BH271" s="5">
        <f t="shared" ref="BH271:BH313" si="497">_xlfn.POISSON.DIST(4,K271,FALSE) * _xlfn.POISSON.DIST(6,L271,FALSE)</f>
        <v>1.5853909760104804E-5</v>
      </c>
      <c r="BI271" s="5">
        <f t="shared" ref="BI271:BI313" si="498">_xlfn.POISSON.DIST(5,K271,FALSE) * _xlfn.POISSON.DIST(6,L271,FALSE)</f>
        <v>3.4221043410927673E-6</v>
      </c>
      <c r="BJ271" s="8">
        <f t="shared" ref="BJ271:BJ313" si="499">SUM(N271,Q271,T271,W271,X271,Y271,AD271,AE271,AF271,AG271,AM271,AN271,AO271,AP271,AQ271,AX271,AY271,AZ271,BA271,BB271,BC271)</f>
        <v>0.3477958890315046</v>
      </c>
      <c r="BK271" s="8">
        <f t="shared" ref="BK271:BK313" si="500">SUM(M271,P271,S271,V271,AC271,AL271,AY271)</f>
        <v>0.2930861717265662</v>
      </c>
      <c r="BL271" s="8">
        <f t="shared" ref="BL271:BL313" si="501">SUM(O271,R271,U271,AA271,AB271,AH271,AI271,AJ271,AK271,AR271,AS271,AT271,AU271,AV271,BD271,BE271,BF271,BG271,BH271,BI271)</f>
        <v>0.3339396361464807</v>
      </c>
      <c r="BM271" s="8">
        <f t="shared" ref="BM271:BM313" si="502">SUM(S271:BI271)</f>
        <v>0.3718903691220613</v>
      </c>
      <c r="BN271" s="8">
        <f t="shared" ref="BN271:BN313" si="503">SUM(M271:R271)</f>
        <v>0.62782682623271568</v>
      </c>
    </row>
    <row r="272" spans="1:66" s="10" customFormat="1" x14ac:dyDescent="0.25">
      <c r="A272" t="s">
        <v>80</v>
      </c>
      <c r="B272" t="s">
        <v>410</v>
      </c>
      <c r="C272" t="s">
        <v>435</v>
      </c>
      <c r="D272" s="11">
        <v>44442</v>
      </c>
      <c r="E272">
        <f>VLOOKUP(A272,home!$A$2:$E$405,3,FALSE)</f>
        <v>1.2186788154897501</v>
      </c>
      <c r="F272">
        <f>VLOOKUP(B272,home!$B$2:$E$405,3,FALSE)</f>
        <v>0.91</v>
      </c>
      <c r="G272">
        <f>VLOOKUP(C272,away!$B$2:$E$405,4,FALSE)</f>
        <v>1.69</v>
      </c>
      <c r="H272">
        <f>VLOOKUP(A272,away!$A$2:$E$405,3,FALSE)</f>
        <v>1.0296127559999999</v>
      </c>
      <c r="I272">
        <f>VLOOKUP(C272,away!$B$2:$E$405,3,FALSE)</f>
        <v>0.59</v>
      </c>
      <c r="J272">
        <f>VLOOKUP(B272,home!$B$2:$E$405,4,FALSE)</f>
        <v>1.1200000000000001</v>
      </c>
      <c r="K272" s="3">
        <f t="shared" si="448"/>
        <v>1.8742061503416867</v>
      </c>
      <c r="L272" s="3">
        <f t="shared" si="449"/>
        <v>0.68036810916479995</v>
      </c>
      <c r="M272" s="5">
        <f t="shared" si="450"/>
        <v>7.7725315838575698E-2</v>
      </c>
      <c r="N272" s="5">
        <f t="shared" si="451"/>
        <v>0.14567326498190866</v>
      </c>
      <c r="O272" s="5">
        <f t="shared" si="452"/>
        <v>5.2881826171328632E-2</v>
      </c>
      <c r="P272" s="5">
        <f t="shared" si="453"/>
        <v>9.9111443851604072E-2</v>
      </c>
      <c r="Q272" s="5">
        <f t="shared" si="454"/>
        <v>0.13651086458472378</v>
      </c>
      <c r="R272" s="5">
        <f t="shared" si="455"/>
        <v>1.7989554040684246E-2</v>
      </c>
      <c r="S272" s="5">
        <f t="shared" si="456"/>
        <v>3.1595491753133531E-2</v>
      </c>
      <c r="T272" s="5">
        <f t="shared" si="457"/>
        <v>9.2877638817960573E-2</v>
      </c>
      <c r="U272" s="5">
        <f t="shared" si="458"/>
        <v>3.3716132824954545E-2</v>
      </c>
      <c r="V272" s="5">
        <f t="shared" si="459"/>
        <v>4.4765549223200552E-3</v>
      </c>
      <c r="W272" s="5">
        <f t="shared" si="460"/>
        <v>8.5283167331050125E-2</v>
      </c>
      <c r="X272" s="5">
        <f t="shared" si="461"/>
        <v>5.8023947300611819E-2</v>
      </c>
      <c r="Y272" s="5">
        <f t="shared" si="462"/>
        <v>1.9738821655597628E-2</v>
      </c>
      <c r="Z272" s="5">
        <f t="shared" si="463"/>
        <v>4.0798396224594425E-3</v>
      </c>
      <c r="AA272" s="5">
        <f t="shared" si="464"/>
        <v>7.6464605128211917E-3</v>
      </c>
      <c r="AB272" s="5">
        <f t="shared" si="465"/>
        <v>7.165521660737164E-3</v>
      </c>
      <c r="AC272" s="5">
        <f t="shared" si="466"/>
        <v>3.5676746456843073E-4</v>
      </c>
      <c r="AD272" s="5">
        <f t="shared" si="467"/>
        <v>3.9959559183118366E-2</v>
      </c>
      <c r="AE272" s="5">
        <f t="shared" si="468"/>
        <v>2.7187209724477166E-2</v>
      </c>
      <c r="AF272" s="5">
        <f t="shared" si="469"/>
        <v>9.2486552368546953E-3</v>
      </c>
      <c r="AG272" s="5">
        <f t="shared" si="470"/>
        <v>2.0974966919386517E-3</v>
      </c>
      <c r="AH272" s="5">
        <f t="shared" si="471"/>
        <v>6.9394819240709048E-4</v>
      </c>
      <c r="AI272" s="5">
        <f t="shared" si="472"/>
        <v>1.3006019702278648E-3</v>
      </c>
      <c r="AJ272" s="5">
        <f t="shared" si="473"/>
        <v>1.2187981058737901E-3</v>
      </c>
      <c r="AK272" s="5">
        <f t="shared" si="474"/>
        <v>7.6142630201781836E-4</v>
      </c>
      <c r="AL272" s="5">
        <f t="shared" si="475"/>
        <v>1.8197282649112793E-5</v>
      </c>
      <c r="AM272" s="5">
        <f t="shared" si="476"/>
        <v>1.4978490317188597E-2</v>
      </c>
      <c r="AN272" s="5">
        <f t="shared" si="477"/>
        <v>1.019088713524887E-2</v>
      </c>
      <c r="AO272" s="5">
        <f t="shared" si="478"/>
        <v>3.4667773054605795E-3</v>
      </c>
      <c r="AP272" s="5">
        <f t="shared" si="479"/>
        <v>7.8622824007055158E-4</v>
      </c>
      <c r="AQ272" s="5">
        <f t="shared" si="480"/>
        <v>1.3373115526719238E-4</v>
      </c>
      <c r="AR272" s="5">
        <f t="shared" si="481"/>
        <v>9.4428043905268606E-5</v>
      </c>
      <c r="AS272" s="5">
        <f t="shared" si="482"/>
        <v>1.769776206519892E-4</v>
      </c>
      <c r="AT272" s="5">
        <f t="shared" si="483"/>
        <v>1.6584627254939807E-4</v>
      </c>
      <c r="AU272" s="5">
        <f t="shared" si="484"/>
        <v>1.0361003467444182E-4</v>
      </c>
      <c r="AV272" s="5">
        <f t="shared" si="485"/>
        <v>4.8546641055988606E-5</v>
      </c>
      <c r="AW272" s="5">
        <f t="shared" si="486"/>
        <v>6.4456296369921325E-7</v>
      </c>
      <c r="AX272" s="5">
        <f t="shared" si="487"/>
        <v>4.6787964458847101E-3</v>
      </c>
      <c r="AY272" s="5">
        <f t="shared" si="488"/>
        <v>3.1833038910535666E-3</v>
      </c>
      <c r="AZ272" s="5">
        <f t="shared" si="489"/>
        <v>1.0829092246265326E-3</v>
      </c>
      <c r="BA272" s="5">
        <f t="shared" si="490"/>
        <v>2.4559230051875793E-4</v>
      </c>
      <c r="BB272" s="5">
        <f t="shared" si="491"/>
        <v>4.1773292282345152E-5</v>
      </c>
      <c r="BC272" s="5">
        <f t="shared" si="492"/>
        <v>5.6842431767455411E-6</v>
      </c>
      <c r="BD272" s="5">
        <f t="shared" si="493"/>
        <v>1.0707638280659718E-5</v>
      </c>
      <c r="BE272" s="5">
        <f t="shared" si="494"/>
        <v>2.0068321521246522E-5</v>
      </c>
      <c r="BF272" s="5">
        <f t="shared" si="495"/>
        <v>1.8806085811077339E-5</v>
      </c>
      <c r="BG272" s="5">
        <f t="shared" si="496"/>
        <v>1.1748827230324888E-5</v>
      </c>
      <c r="BH272" s="5">
        <f t="shared" si="497"/>
        <v>5.5049310635942022E-6</v>
      </c>
      <c r="BI272" s="5">
        <f t="shared" si="498"/>
        <v>2.0634751313190488E-6</v>
      </c>
      <c r="BJ272" s="8">
        <f t="shared" si="499"/>
        <v>0.65539479905901998</v>
      </c>
      <c r="BK272" s="8">
        <f t="shared" si="500"/>
        <v>0.21646707500390444</v>
      </c>
      <c r="BL272" s="8">
        <f t="shared" si="501"/>
        <v>0.12403257767292766</v>
      </c>
      <c r="BM272" s="8">
        <f t="shared" si="502"/>
        <v>0.46689936256139658</v>
      </c>
      <c r="BN272" s="8">
        <f t="shared" si="503"/>
        <v>0.52989226946882506</v>
      </c>
    </row>
    <row r="273" spans="1:66" x14ac:dyDescent="0.25">
      <c r="A273" t="s">
        <v>99</v>
      </c>
      <c r="B273" t="s">
        <v>100</v>
      </c>
      <c r="C273" t="s">
        <v>106</v>
      </c>
      <c r="D273" s="11">
        <v>44442</v>
      </c>
      <c r="E273">
        <f>VLOOKUP(A273,home!$A$2:$E$405,3,FALSE)</f>
        <v>1.33253012048193</v>
      </c>
      <c r="F273">
        <f>VLOOKUP(B273,home!$B$2:$E$405,3,FALSE)</f>
        <v>0.8</v>
      </c>
      <c r="G273">
        <f>VLOOKUP(C273,away!$B$2:$E$405,4,FALSE)</f>
        <v>1.04</v>
      </c>
      <c r="H273">
        <f>VLOOKUP(A273,away!$A$2:$E$405,3,FALSE)</f>
        <v>1.2626506019999999</v>
      </c>
      <c r="I273">
        <f>VLOOKUP(C273,away!$B$2:$E$405,3,FALSE)</f>
        <v>0.96</v>
      </c>
      <c r="J273">
        <f>VLOOKUP(B273,home!$B$2:$E$405,4,FALSE)</f>
        <v>1.48</v>
      </c>
      <c r="K273" s="3">
        <f t="shared" si="448"/>
        <v>1.1086650602409658</v>
      </c>
      <c r="L273" s="3">
        <f t="shared" si="449"/>
        <v>1.7939739753216</v>
      </c>
      <c r="M273" s="5">
        <f t="shared" si="450"/>
        <v>5.4878203258319366E-2</v>
      </c>
      <c r="N273" s="5">
        <f t="shared" si="451"/>
        <v>6.084154652130061E-2</v>
      </c>
      <c r="O273" s="5">
        <f t="shared" si="452"/>
        <v>9.8450068457833967E-2</v>
      </c>
      <c r="P273" s="5">
        <f t="shared" si="453"/>
        <v>0.10914815107753172</v>
      </c>
      <c r="Q273" s="5">
        <f t="shared" si="454"/>
        <v>3.3726448419595635E-2</v>
      </c>
      <c r="R273" s="5">
        <f t="shared" si="455"/>
        <v>8.8308430340992047E-2</v>
      </c>
      <c r="S273" s="5">
        <f t="shared" si="456"/>
        <v>5.4271633254673234E-2</v>
      </c>
      <c r="T273" s="5">
        <f t="shared" si="457"/>
        <v>6.0504370744780871E-2</v>
      </c>
      <c r="U273" s="5">
        <f t="shared" si="458"/>
        <v>9.7904471243781085E-2</v>
      </c>
      <c r="V273" s="5">
        <f t="shared" si="459"/>
        <v>1.1993526014573741E-2</v>
      </c>
      <c r="W273" s="5">
        <f t="shared" si="460"/>
        <v>1.2463778322941607E-2</v>
      </c>
      <c r="X273" s="5">
        <f t="shared" si="461"/>
        <v>2.2359693945534737E-2</v>
      </c>
      <c r="Y273" s="5">
        <f t="shared" si="462"/>
        <v>2.0056354517222635E-2</v>
      </c>
      <c r="Z273" s="5">
        <f t="shared" si="463"/>
        <v>5.2807675277746699E-2</v>
      </c>
      <c r="AA273" s="5">
        <f t="shared" si="464"/>
        <v>5.8546024492988409E-2</v>
      </c>
      <c r="AB273" s="5">
        <f t="shared" si="465"/>
        <v>3.2453965885694033E-2</v>
      </c>
      <c r="AC273" s="5">
        <f t="shared" si="466"/>
        <v>1.4908824356332103E-3</v>
      </c>
      <c r="AD273" s="5">
        <f t="shared" si="467"/>
        <v>3.4545388863085236E-3</v>
      </c>
      <c r="AE273" s="5">
        <f t="shared" si="468"/>
        <v>6.1973528587739544E-3</v>
      </c>
      <c r="AF273" s="5">
        <f t="shared" si="469"/>
        <v>5.5589448722626975E-3</v>
      </c>
      <c r="AG273" s="5">
        <f t="shared" si="470"/>
        <v>3.324200810362245E-3</v>
      </c>
      <c r="AH273" s="5">
        <f t="shared" si="471"/>
        <v>2.3683898786377857E-2</v>
      </c>
      <c r="AI273" s="5">
        <f t="shared" si="472"/>
        <v>2.6257511074740544E-2</v>
      </c>
      <c r="AJ273" s="5">
        <f t="shared" si="473"/>
        <v>1.4555392548727527E-2</v>
      </c>
      <c r="AK273" s="5">
        <f t="shared" si="474"/>
        <v>5.3790183856219703E-3</v>
      </c>
      <c r="AL273" s="5">
        <f t="shared" si="475"/>
        <v>1.1860961304243371E-4</v>
      </c>
      <c r="AM273" s="5">
        <f t="shared" si="476"/>
        <v>7.6598531249879936E-4</v>
      </c>
      <c r="AN273" s="5">
        <f t="shared" si="477"/>
        <v>1.374157716101429E-3</v>
      </c>
      <c r="AO273" s="5">
        <f t="shared" si="478"/>
        <v>1.2326015903366659E-3</v>
      </c>
      <c r="AP273" s="5">
        <f t="shared" si="479"/>
        <v>7.3708505833466496E-4</v>
      </c>
      <c r="AQ273" s="5">
        <f t="shared" si="480"/>
        <v>3.3057785306269809E-4</v>
      </c>
      <c r="AR273" s="5">
        <f t="shared" si="481"/>
        <v>8.4976596113825447E-3</v>
      </c>
      <c r="AS273" s="5">
        <f t="shared" si="482"/>
        <v>9.4210583049606517E-3</v>
      </c>
      <c r="AT273" s="5">
        <f t="shared" si="483"/>
        <v>5.2223990866014265E-3</v>
      </c>
      <c r="AU273" s="5">
        <f t="shared" si="484"/>
        <v>1.9299637993164453E-3</v>
      </c>
      <c r="AV273" s="5">
        <f t="shared" si="485"/>
        <v>5.3492085795801229E-4</v>
      </c>
      <c r="AW273" s="5">
        <f t="shared" si="486"/>
        <v>6.552905239315134E-6</v>
      </c>
      <c r="AX273" s="5">
        <f t="shared" si="487"/>
        <v>1.4153685877086266E-4</v>
      </c>
      <c r="AY273" s="5">
        <f t="shared" si="488"/>
        <v>2.5391344118369633E-4</v>
      </c>
      <c r="AZ273" s="5">
        <f t="shared" si="489"/>
        <v>2.2775705273395152E-4</v>
      </c>
      <c r="BA273" s="5">
        <f t="shared" si="490"/>
        <v>1.3619674176688611E-4</v>
      </c>
      <c r="BB273" s="5">
        <f t="shared" si="491"/>
        <v>6.1083352563347519E-5</v>
      </c>
      <c r="BC273" s="5">
        <f t="shared" si="492"/>
        <v>2.1916388964807891E-5</v>
      </c>
      <c r="BD273" s="5">
        <f t="shared" si="493"/>
        <v>2.5407633656602878E-3</v>
      </c>
      <c r="BE273" s="5">
        <f t="shared" si="494"/>
        <v>2.8168555698478022E-3</v>
      </c>
      <c r="BF273" s="5">
        <f t="shared" si="495"/>
        <v>1.5614746750177069E-3</v>
      </c>
      <c r="BG273" s="5">
        <f t="shared" si="496"/>
        <v>5.7705080488108286E-4</v>
      </c>
      <c r="BH273" s="5">
        <f t="shared" si="497"/>
        <v>1.5993901633889581E-4</v>
      </c>
      <c r="BI273" s="5">
        <f t="shared" si="498"/>
        <v>3.5463759836848533E-5</v>
      </c>
      <c r="BJ273" s="8">
        <f t="shared" si="499"/>
        <v>0.23377004126540135</v>
      </c>
      <c r="BK273" s="8">
        <f t="shared" si="500"/>
        <v>0.23215491909495742</v>
      </c>
      <c r="BL273" s="8">
        <f t="shared" si="501"/>
        <v>0.47883633006855914</v>
      </c>
      <c r="BM273" s="8">
        <f t="shared" si="502"/>
        <v>0.55196875709514681</v>
      </c>
      <c r="BN273" s="8">
        <f t="shared" si="503"/>
        <v>0.4453528480755734</v>
      </c>
    </row>
    <row r="274" spans="1:66" x14ac:dyDescent="0.25">
      <c r="A274" t="s">
        <v>99</v>
      </c>
      <c r="B274" t="s">
        <v>104</v>
      </c>
      <c r="C274" t="s">
        <v>102</v>
      </c>
      <c r="D274" s="11">
        <v>44442</v>
      </c>
      <c r="E274">
        <f>VLOOKUP(A274,home!$A$2:$E$405,3,FALSE)</f>
        <v>1.33253012048193</v>
      </c>
      <c r="F274">
        <f>VLOOKUP(B274,home!$B$2:$E$405,3,FALSE)</f>
        <v>0.93</v>
      </c>
      <c r="G274">
        <f>VLOOKUP(C274,away!$B$2:$E$405,4,FALSE)</f>
        <v>1.24</v>
      </c>
      <c r="H274">
        <f>VLOOKUP(A274,away!$A$2:$E$405,3,FALSE)</f>
        <v>1.2626506019999999</v>
      </c>
      <c r="I274">
        <f>VLOOKUP(C274,away!$B$2:$E$405,3,FALSE)</f>
        <v>1.1000000000000001</v>
      </c>
      <c r="J274">
        <f>VLOOKUP(B274,home!$B$2:$E$405,4,FALSE)</f>
        <v>1.1599999999999999</v>
      </c>
      <c r="K274" s="3">
        <f t="shared" si="448"/>
        <v>1.5366737349397619</v>
      </c>
      <c r="L274" s="3">
        <f t="shared" si="449"/>
        <v>1.611142168152</v>
      </c>
      <c r="M274" s="5">
        <f t="shared" si="450"/>
        <v>4.2945822347600485E-2</v>
      </c>
      <c r="N274" s="5">
        <f t="shared" si="451"/>
        <v>6.5993717226946719E-2</v>
      </c>
      <c r="O274" s="5">
        <f t="shared" si="452"/>
        <v>6.9191825330183657E-2</v>
      </c>
      <c r="P274" s="5">
        <f t="shared" si="453"/>
        <v>0.10632526065743292</v>
      </c>
      <c r="Q274" s="5">
        <f t="shared" si="454"/>
        <v>5.0705405966845377E-2</v>
      </c>
      <c r="R274" s="5">
        <f t="shared" si="455"/>
        <v>5.5738933740433289E-2</v>
      </c>
      <c r="S274" s="5">
        <f t="shared" si="456"/>
        <v>6.5810016177875741E-2</v>
      </c>
      <c r="T274" s="5">
        <f t="shared" si="457"/>
        <v>8.1693617706450616E-2</v>
      </c>
      <c r="U274" s="5">
        <f t="shared" si="458"/>
        <v>8.5652555492471527E-2</v>
      </c>
      <c r="V274" s="5">
        <f t="shared" si="459"/>
        <v>1.8103603153622836E-2</v>
      </c>
      <c r="W274" s="5">
        <f t="shared" si="460"/>
        <v>2.5972555189569733E-2</v>
      </c>
      <c r="X274" s="5">
        <f t="shared" si="461"/>
        <v>4.1845478880570851E-2</v>
      </c>
      <c r="Y274" s="5">
        <f t="shared" si="462"/>
        <v>3.3709507785500831E-2</v>
      </c>
      <c r="Z274" s="5">
        <f t="shared" si="463"/>
        <v>2.9934448852347438E-2</v>
      </c>
      <c r="AA274" s="5">
        <f t="shared" si="464"/>
        <v>4.5999481321300002E-2</v>
      </c>
      <c r="AB274" s="5">
        <f t="shared" si="465"/>
        <v>3.5343097383646951E-2</v>
      </c>
      <c r="AC274" s="5">
        <f t="shared" si="466"/>
        <v>2.8013061267169194E-3</v>
      </c>
      <c r="AD274" s="5">
        <f t="shared" si="467"/>
        <v>9.9778358472713009E-3</v>
      </c>
      <c r="AE274" s="5">
        <f t="shared" si="468"/>
        <v>1.607571208043743E-2</v>
      </c>
      <c r="AF274" s="5">
        <f t="shared" si="469"/>
        <v>1.2950128807931631E-2</v>
      </c>
      <c r="AG274" s="5">
        <f t="shared" si="470"/>
        <v>6.9548328684862111E-3</v>
      </c>
      <c r="AH274" s="5">
        <f t="shared" si="471"/>
        <v>1.205716320660156E-2</v>
      </c>
      <c r="AI274" s="5">
        <f t="shared" si="472"/>
        <v>1.8527926017466695E-2</v>
      </c>
      <c r="AJ274" s="5">
        <f t="shared" si="473"/>
        <v>1.4235688636974071E-2</v>
      </c>
      <c r="AK274" s="5">
        <f t="shared" si="474"/>
        <v>7.2918696090728263E-3</v>
      </c>
      <c r="AL274" s="5">
        <f t="shared" si="475"/>
        <v>2.774189318752975E-4</v>
      </c>
      <c r="AM274" s="5">
        <f t="shared" si="476"/>
        <v>3.0665356556084469E-3</v>
      </c>
      <c r="AN274" s="5">
        <f t="shared" si="477"/>
        <v>4.9406249048924069E-3</v>
      </c>
      <c r="AO274" s="5">
        <f t="shared" si="478"/>
        <v>3.9800245606470613E-3</v>
      </c>
      <c r="AP274" s="5">
        <f t="shared" si="479"/>
        <v>2.1374617999797047E-3</v>
      </c>
      <c r="AQ274" s="5">
        <f t="shared" si="480"/>
        <v>8.6093870969034534E-4</v>
      </c>
      <c r="AR274" s="5">
        <f t="shared" si="481"/>
        <v>3.8851608140893098E-3</v>
      </c>
      <c r="AS274" s="5">
        <f t="shared" si="482"/>
        <v>5.9702245790282252E-3</v>
      </c>
      <c r="AT274" s="5">
        <f t="shared" si="483"/>
        <v>4.5871436511422366E-3</v>
      </c>
      <c r="AU274" s="5">
        <f t="shared" si="484"/>
        <v>2.349647722368653E-3</v>
      </c>
      <c r="AV274" s="5">
        <f t="shared" si="485"/>
        <v>9.0266048533123528E-4</v>
      </c>
      <c r="AW274" s="5">
        <f t="shared" si="486"/>
        <v>1.907871529919455E-5</v>
      </c>
      <c r="AX274" s="5">
        <f t="shared" si="487"/>
        <v>7.8537746653829744E-4</v>
      </c>
      <c r="AY274" s="5">
        <f t="shared" si="488"/>
        <v>1.2653547542562371E-3</v>
      </c>
      <c r="AZ274" s="5">
        <f t="shared" si="489"/>
        <v>1.0193332011269177E-3</v>
      </c>
      <c r="BA274" s="5">
        <f t="shared" si="490"/>
        <v>5.474302345776467E-4</v>
      </c>
      <c r="BB274" s="5">
        <f t="shared" si="491"/>
        <v>2.2049698376234712E-4</v>
      </c>
      <c r="BC274" s="5">
        <f t="shared" si="492"/>
        <v>7.1050397697968815E-5</v>
      </c>
      <c r="BD274" s="5">
        <f t="shared" si="493"/>
        <v>1.0432577362718396E-3</v>
      </c>
      <c r="BE274" s="5">
        <f t="shared" si="494"/>
        <v>1.6031467621016487E-3</v>
      </c>
      <c r="BF274" s="5">
        <f t="shared" si="495"/>
        <v>1.2317567612876636E-3</v>
      </c>
      <c r="BG274" s="5">
        <f t="shared" si="496"/>
        <v>6.3093608763507304E-4</v>
      </c>
      <c r="BH274" s="5">
        <f t="shared" si="497"/>
        <v>2.4238572857361709E-4</v>
      </c>
      <c r="BI274" s="5">
        <f t="shared" si="498"/>
        <v>7.4493556564663111E-5</v>
      </c>
      <c r="BJ274" s="8">
        <f t="shared" si="499"/>
        <v>0.36477342102878801</v>
      </c>
      <c r="BK274" s="8">
        <f t="shared" si="500"/>
        <v>0.23752878214938042</v>
      </c>
      <c r="BL274" s="8">
        <f t="shared" si="501"/>
        <v>0.36655935462254469</v>
      </c>
      <c r="BM274" s="8">
        <f t="shared" si="502"/>
        <v>0.60664876534466095</v>
      </c>
      <c r="BN274" s="8">
        <f t="shared" si="503"/>
        <v>0.3909009652694424</v>
      </c>
    </row>
    <row r="275" spans="1:66" x14ac:dyDescent="0.25">
      <c r="A275" t="s">
        <v>99</v>
      </c>
      <c r="B275" t="s">
        <v>105</v>
      </c>
      <c r="C275" t="s">
        <v>112</v>
      </c>
      <c r="D275" s="11">
        <v>44442</v>
      </c>
      <c r="E275">
        <f>VLOOKUP(A275,home!$A$2:$E$405,3,FALSE)</f>
        <v>1.33253012048193</v>
      </c>
      <c r="F275">
        <f>VLOOKUP(B275,home!$B$2:$E$405,3,FALSE)</f>
        <v>1.25</v>
      </c>
      <c r="G275">
        <f>VLOOKUP(C275,away!$B$2:$E$405,4,FALSE)</f>
        <v>1.29</v>
      </c>
      <c r="H275">
        <f>VLOOKUP(A275,away!$A$2:$E$405,3,FALSE)</f>
        <v>1.2626506019999999</v>
      </c>
      <c r="I275">
        <f>VLOOKUP(C275,away!$B$2:$E$405,3,FALSE)</f>
        <v>0.71</v>
      </c>
      <c r="J275">
        <f>VLOOKUP(B275,home!$B$2:$E$405,4,FALSE)</f>
        <v>1.45</v>
      </c>
      <c r="K275" s="3">
        <f t="shared" si="448"/>
        <v>2.1487048192771123</v>
      </c>
      <c r="L275" s="3">
        <f t="shared" si="449"/>
        <v>1.2998987947589997</v>
      </c>
      <c r="M275" s="5">
        <f t="shared" si="450"/>
        <v>3.1789996503841331E-2</v>
      </c>
      <c r="N275" s="5">
        <f t="shared" si="451"/>
        <v>6.8307318692606409E-2</v>
      </c>
      <c r="O275" s="5">
        <f t="shared" si="452"/>
        <v>4.1323778140736164E-2</v>
      </c>
      <c r="P275" s="5">
        <f t="shared" si="453"/>
        <v>8.8792601241737976E-2</v>
      </c>
      <c r="Q275" s="5">
        <f t="shared" si="454"/>
        <v>7.3386132433350515E-2</v>
      </c>
      <c r="R275" s="5">
        <f t="shared" si="455"/>
        <v>2.6858364700015621E-2</v>
      </c>
      <c r="S275" s="5">
        <f t="shared" si="456"/>
        <v>6.2001627102425252E-2</v>
      </c>
      <c r="T275" s="5">
        <f t="shared" si="457"/>
        <v>9.5394545102136671E-2</v>
      </c>
      <c r="U275" s="5">
        <f t="shared" si="458"/>
        <v>5.7710697668825826E-2</v>
      </c>
      <c r="V275" s="5">
        <f t="shared" si="459"/>
        <v>1.9241852284428016E-2</v>
      </c>
      <c r="W275" s="5">
        <f t="shared" si="460"/>
        <v>5.2561712142549552E-2</v>
      </c>
      <c r="X275" s="5">
        <f t="shared" si="461"/>
        <v>6.8324906264569635E-2</v>
      </c>
      <c r="Y275" s="5">
        <f t="shared" si="462"/>
        <v>4.4407731652667856E-2</v>
      </c>
      <c r="Z275" s="5">
        <f t="shared" si="463"/>
        <v>1.1637718634249327E-2</v>
      </c>
      <c r="AA275" s="5">
        <f t="shared" si="464"/>
        <v>2.5006022114802576E-2</v>
      </c>
      <c r="AB275" s="5">
        <f t="shared" si="465"/>
        <v>2.6865280114513182E-2</v>
      </c>
      <c r="AC275" s="5">
        <f t="shared" si="466"/>
        <v>3.3590246636964714E-3</v>
      </c>
      <c r="AD275" s="5">
        <f t="shared" si="467"/>
        <v>2.823490104753814E-2</v>
      </c>
      <c r="AE275" s="5">
        <f t="shared" si="468"/>
        <v>3.6702513841834448E-2</v>
      </c>
      <c r="AF275" s="5">
        <f t="shared" si="469"/>
        <v>2.3854776753813055E-2</v>
      </c>
      <c r="AG275" s="5">
        <f t="shared" si="470"/>
        <v>1.0336265183842201E-2</v>
      </c>
      <c r="AH275" s="5">
        <f t="shared" si="471"/>
        <v>3.7819641066012626E-3</v>
      </c>
      <c r="AI275" s="5">
        <f t="shared" si="472"/>
        <v>8.1263245021871901E-3</v>
      </c>
      <c r="AJ275" s="5">
        <f t="shared" si="473"/>
        <v>8.7305363104296513E-3</v>
      </c>
      <c r="AK275" s="5">
        <f t="shared" si="474"/>
        <v>6.2531151483646704E-3</v>
      </c>
      <c r="AL275" s="5">
        <f t="shared" si="475"/>
        <v>3.7528351094813598E-4</v>
      </c>
      <c r="AM275" s="5">
        <f t="shared" si="476"/>
        <v>1.2133693590531508E-2</v>
      </c>
      <c r="AN275" s="5">
        <f t="shared" si="477"/>
        <v>1.5772573674306907E-2</v>
      </c>
      <c r="AO275" s="5">
        <f t="shared" si="478"/>
        <v>1.0251374754739539E-2</v>
      </c>
      <c r="AP275" s="5">
        <f t="shared" si="479"/>
        <v>4.4419165627695894E-3</v>
      </c>
      <c r="AQ275" s="5">
        <f t="shared" si="480"/>
        <v>1.4435104965910567E-3</v>
      </c>
      <c r="AR275" s="5">
        <f t="shared" si="481"/>
        <v>9.8323411679855557E-4</v>
      </c>
      <c r="AS275" s="5">
        <f t="shared" si="482"/>
        <v>2.1126798852427312E-3</v>
      </c>
      <c r="AT275" s="5">
        <f t="shared" si="483"/>
        <v>2.2697627255054372E-3</v>
      </c>
      <c r="AU275" s="5">
        <f t="shared" si="484"/>
        <v>1.6256833689696957E-3</v>
      </c>
      <c r="AV275" s="5">
        <f t="shared" si="485"/>
        <v>8.7327842238095954E-4</v>
      </c>
      <c r="AW275" s="5">
        <f t="shared" si="486"/>
        <v>2.9116775719919333E-5</v>
      </c>
      <c r="AX275" s="5">
        <f t="shared" si="487"/>
        <v>4.3452876489344762E-3</v>
      </c>
      <c r="AY275" s="5">
        <f t="shared" si="488"/>
        <v>5.6484341777310937E-3</v>
      </c>
      <c r="AZ275" s="5">
        <f t="shared" si="489"/>
        <v>3.6711963899540953E-3</v>
      </c>
      <c r="BA275" s="5">
        <f t="shared" si="490"/>
        <v>1.5907279208749734E-3</v>
      </c>
      <c r="BB275" s="5">
        <f t="shared" si="491"/>
        <v>5.1694632678371685E-4</v>
      </c>
      <c r="BC275" s="5">
        <f t="shared" si="492"/>
        <v>1.343955814282491E-4</v>
      </c>
      <c r="BD275" s="5">
        <f t="shared" si="493"/>
        <v>2.1301747389872866E-4</v>
      </c>
      <c r="BE275" s="5">
        <f t="shared" si="494"/>
        <v>4.5771167275643468E-4</v>
      </c>
      <c r="BF275" s="5">
        <f t="shared" si="495"/>
        <v>4.9174363854557004E-4</v>
      </c>
      <c r="BG275" s="5">
        <f t="shared" si="496"/>
        <v>3.5220397533057627E-4</v>
      </c>
      <c r="BH275" s="5">
        <f t="shared" si="497"/>
        <v>1.8919559479034165E-4</v>
      </c>
      <c r="BI275" s="5">
        <f t="shared" si="498"/>
        <v>8.1305097262401294E-5</v>
      </c>
      <c r="BJ275" s="8">
        <f t="shared" si="499"/>
        <v>0.56146086023955377</v>
      </c>
      <c r="BK275" s="8">
        <f t="shared" si="500"/>
        <v>0.2112088194848083</v>
      </c>
      <c r="BL275" s="8">
        <f t="shared" si="501"/>
        <v>0.21430589877795753</v>
      </c>
      <c r="BM275" s="8">
        <f t="shared" si="502"/>
        <v>0.66253578802226987</v>
      </c>
      <c r="BN275" s="8">
        <f t="shared" si="503"/>
        <v>0.33045819171228802</v>
      </c>
    </row>
    <row r="276" spans="1:66" x14ac:dyDescent="0.25">
      <c r="A276" t="s">
        <v>99</v>
      </c>
      <c r="B276" t="s">
        <v>117</v>
      </c>
      <c r="C276" t="s">
        <v>121</v>
      </c>
      <c r="D276" s="11">
        <v>44442</v>
      </c>
      <c r="E276">
        <f>VLOOKUP(A276,home!$A$2:$E$405,3,FALSE)</f>
        <v>1.33253012048193</v>
      </c>
      <c r="F276">
        <f>VLOOKUP(B276,home!$B$2:$E$405,3,FALSE)</f>
        <v>1.1299999999999999</v>
      </c>
      <c r="G276">
        <f>VLOOKUP(C276,away!$B$2:$E$405,4,FALSE)</f>
        <v>1.1499999999999999</v>
      </c>
      <c r="H276">
        <f>VLOOKUP(A276,away!$A$2:$E$405,3,FALSE)</f>
        <v>1.2626506019999999</v>
      </c>
      <c r="I276">
        <f>VLOOKUP(C276,away!$B$2:$E$405,3,FALSE)</f>
        <v>0.95</v>
      </c>
      <c r="J276">
        <f>VLOOKUP(B276,home!$B$2:$E$405,4,FALSE)</f>
        <v>0.84</v>
      </c>
      <c r="K276" s="3">
        <f t="shared" si="448"/>
        <v>1.7316228915662677</v>
      </c>
      <c r="L276" s="3">
        <f t="shared" si="449"/>
        <v>1.0075951803959997</v>
      </c>
      <c r="M276" s="5">
        <f t="shared" si="450"/>
        <v>6.4620856002481256E-2</v>
      </c>
      <c r="N276" s="5">
        <f t="shared" si="451"/>
        <v>0.111898953526504</v>
      </c>
      <c r="O276" s="5">
        <f t="shared" si="452"/>
        <v>6.5111663061164018E-2</v>
      </c>
      <c r="P276" s="5">
        <f t="shared" si="453"/>
        <v>0.11274884626466138</v>
      </c>
      <c r="Q276" s="5">
        <f t="shared" si="454"/>
        <v>9.6883394734402162E-2</v>
      </c>
      <c r="R276" s="5">
        <f t="shared" si="455"/>
        <v>3.2803098943998556E-2</v>
      </c>
      <c r="S276" s="5">
        <f t="shared" si="456"/>
        <v>4.9180338672409937E-2</v>
      </c>
      <c r="T276" s="5">
        <f t="shared" si="457"/>
        <v>9.7619241594786785E-2</v>
      </c>
      <c r="U276" s="5">
        <f t="shared" si="458"/>
        <v>5.6802597045741157E-2</v>
      </c>
      <c r="V276" s="5">
        <f t="shared" si="459"/>
        <v>9.53429105510562E-3</v>
      </c>
      <c r="W276" s="5">
        <f t="shared" si="460"/>
        <v>5.5921834711580527E-2</v>
      </c>
      <c r="X276" s="5">
        <f t="shared" si="461"/>
        <v>5.6346571134290251E-2</v>
      </c>
      <c r="Y276" s="5">
        <f t="shared" si="462"/>
        <v>2.838726675337561E-2</v>
      </c>
      <c r="Z276" s="5">
        <f t="shared" si="463"/>
        <v>1.1017414799342016E-2</v>
      </c>
      <c r="AA276" s="5">
        <f t="shared" si="464"/>
        <v>1.9078007672421612E-2</v>
      </c>
      <c r="AB276" s="5">
        <f t="shared" si="465"/>
        <v>1.6517957405521082E-2</v>
      </c>
      <c r="AC276" s="5">
        <f t="shared" si="466"/>
        <v>1.0396994706064438E-3</v>
      </c>
      <c r="AD276" s="5">
        <f t="shared" si="467"/>
        <v>2.4208882281239491E-2</v>
      </c>
      <c r="AE276" s="5">
        <f t="shared" si="468"/>
        <v>2.4392753109351024E-2</v>
      </c>
      <c r="AF276" s="5">
        <f t="shared" si="469"/>
        <v>1.2289010234785814E-2</v>
      </c>
      <c r="AG276" s="5">
        <f t="shared" si="470"/>
        <v>4.1274491614690994E-3</v>
      </c>
      <c r="AH276" s="5">
        <f t="shared" si="471"/>
        <v>2.7752735130601443E-3</v>
      </c>
      <c r="AI276" s="5">
        <f t="shared" si="472"/>
        <v>4.8057271455724804E-3</v>
      </c>
      <c r="AJ276" s="5">
        <f t="shared" si="473"/>
        <v>4.1608535679473636E-3</v>
      </c>
      <c r="AK276" s="5">
        <f t="shared" si="474"/>
        <v>2.4016764289042786E-3</v>
      </c>
      <c r="AL276" s="5">
        <f t="shared" si="475"/>
        <v>7.2561660754450312E-5</v>
      </c>
      <c r="AM276" s="5">
        <f t="shared" si="476"/>
        <v>8.3841309474854582E-3</v>
      </c>
      <c r="AN276" s="5">
        <f t="shared" si="477"/>
        <v>8.4478099344952942E-3</v>
      </c>
      <c r="AO276" s="5">
        <f t="shared" si="478"/>
        <v>4.2559862874494521E-3</v>
      </c>
      <c r="AP276" s="5">
        <f t="shared" si="479"/>
        <v>1.4294370903551771E-3</v>
      </c>
      <c r="AQ276" s="5">
        <f t="shared" si="480"/>
        <v>3.6007348073028943E-4</v>
      </c>
      <c r="AR276" s="5">
        <f t="shared" si="481"/>
        <v>5.5927044320801527E-4</v>
      </c>
      <c r="AS276" s="5">
        <f t="shared" si="482"/>
        <v>9.6844550203541147E-4</v>
      </c>
      <c r="AT276" s="5">
        <f t="shared" si="483"/>
        <v>8.3849120027945276E-4</v>
      </c>
      <c r="AU276" s="5">
        <f t="shared" si="484"/>
        <v>4.8398351892692547E-4</v>
      </c>
      <c r="AV276" s="5">
        <f t="shared" si="485"/>
        <v>2.095192351286651E-4</v>
      </c>
      <c r="AW276" s="5">
        <f t="shared" si="486"/>
        <v>3.5167711922593751E-6</v>
      </c>
      <c r="AX276" s="5">
        <f t="shared" si="487"/>
        <v>2.4196921790924993E-3</v>
      </c>
      <c r="AY276" s="5">
        <f t="shared" si="488"/>
        <v>2.4380701776954964E-3</v>
      </c>
      <c r="AZ276" s="5">
        <f t="shared" si="489"/>
        <v>1.2282938802566003E-3</v>
      </c>
      <c r="BA276" s="5">
        <f t="shared" si="490"/>
        <v>4.1254099795215053E-4</v>
      </c>
      <c r="BB276" s="5">
        <f t="shared" si="491"/>
        <v>1.0391858031308572E-4</v>
      </c>
      <c r="BC276" s="5">
        <f t="shared" si="492"/>
        <v>2.0941572135411962E-5</v>
      </c>
      <c r="BD276" s="5">
        <f t="shared" si="493"/>
        <v>9.391970051905511E-5</v>
      </c>
      <c r="BE276" s="5">
        <f t="shared" si="494"/>
        <v>1.626335033878441E-4</v>
      </c>
      <c r="BF276" s="5">
        <f t="shared" si="495"/>
        <v>1.4080994870100554E-4</v>
      </c>
      <c r="BG276" s="5">
        <f t="shared" si="496"/>
        <v>8.1276576843644343E-5</v>
      </c>
      <c r="BH276" s="5">
        <f t="shared" si="497"/>
        <v>3.5185095252649853E-5</v>
      </c>
      <c r="BI276" s="5">
        <f t="shared" si="498"/>
        <v>1.2185463276285613E-5</v>
      </c>
      <c r="BJ276" s="8">
        <f t="shared" si="499"/>
        <v>0.54157625236974583</v>
      </c>
      <c r="BK276" s="8">
        <f t="shared" si="500"/>
        <v>0.23963466330371455</v>
      </c>
      <c r="BL276" s="8">
        <f t="shared" si="501"/>
        <v>0.20804257497188969</v>
      </c>
      <c r="BM276" s="8">
        <f t="shared" si="502"/>
        <v>0.51376953950497761</v>
      </c>
      <c r="BN276" s="8">
        <f t="shared" si="503"/>
        <v>0.48406681253321138</v>
      </c>
    </row>
    <row r="277" spans="1:66" x14ac:dyDescent="0.25">
      <c r="A277" t="s">
        <v>99</v>
      </c>
      <c r="B277" t="s">
        <v>107</v>
      </c>
      <c r="C277" t="s">
        <v>395</v>
      </c>
      <c r="D277" s="11">
        <v>44442</v>
      </c>
      <c r="E277">
        <f>VLOOKUP(A277,home!$A$2:$E$405,3,FALSE)</f>
        <v>1.33253012048193</v>
      </c>
      <c r="F277">
        <f>VLOOKUP(B277,home!$B$2:$E$405,3,FALSE)</f>
        <v>0.79</v>
      </c>
      <c r="G277">
        <f>VLOOKUP(C277,away!$B$2:$E$405,4,FALSE)</f>
        <v>0.52</v>
      </c>
      <c r="H277">
        <f>VLOOKUP(A277,away!$A$2:$E$405,3,FALSE)</f>
        <v>1.2626506019999999</v>
      </c>
      <c r="I277">
        <f>VLOOKUP(C277,away!$B$2:$E$405,3,FALSE)</f>
        <v>1.17</v>
      </c>
      <c r="J277">
        <f>VLOOKUP(B277,home!$B$2:$E$405,4,FALSE)</f>
        <v>0.67</v>
      </c>
      <c r="K277" s="3">
        <f t="shared" si="448"/>
        <v>0.54740337349397683</v>
      </c>
      <c r="L277" s="3">
        <f t="shared" si="449"/>
        <v>0.98979180690779989</v>
      </c>
      <c r="M277" s="5">
        <f t="shared" si="450"/>
        <v>0.21498324580016206</v>
      </c>
      <c r="N277" s="5">
        <f t="shared" si="451"/>
        <v>0.11768255399569352</v>
      </c>
      <c r="O277" s="5">
        <f t="shared" si="452"/>
        <v>0.21278865531544605</v>
      </c>
      <c r="P277" s="5">
        <f t="shared" si="453"/>
        <v>0.11648122776092221</v>
      </c>
      <c r="Q277" s="5">
        <f t="shared" si="454"/>
        <v>3.2209913529314856E-2</v>
      </c>
      <c r="R277" s="5">
        <f t="shared" si="455"/>
        <v>0.10530823381707818</v>
      </c>
      <c r="S277" s="5">
        <f t="shared" si="456"/>
        <v>1.5777830000417652E-2</v>
      </c>
      <c r="T277" s="5">
        <f t="shared" si="457"/>
        <v>3.1881108512524535E-2</v>
      </c>
      <c r="U277" s="5">
        <f t="shared" si="458"/>
        <v>5.7646082448161086E-2</v>
      </c>
      <c r="V277" s="5">
        <f t="shared" si="459"/>
        <v>9.4985231834200656E-4</v>
      </c>
      <c r="W277" s="5">
        <f t="shared" si="460"/>
        <v>5.8772717752987461E-3</v>
      </c>
      <c r="X277" s="5">
        <f t="shared" si="461"/>
        <v>5.8172754501611586E-3</v>
      </c>
      <c r="Y277" s="5">
        <f t="shared" si="462"/>
        <v>2.8789457895476989E-3</v>
      </c>
      <c r="Z277" s="5">
        <f t="shared" si="463"/>
        <v>3.4744409010691632E-2</v>
      </c>
      <c r="AA277" s="5">
        <f t="shared" si="464"/>
        <v>1.9019206702507122E-2</v>
      </c>
      <c r="AB277" s="5">
        <f t="shared" si="465"/>
        <v>5.2055889550658265E-3</v>
      </c>
      <c r="AC277" s="5">
        <f t="shared" si="466"/>
        <v>3.2165286828584065E-5</v>
      </c>
      <c r="AD277" s="5">
        <f t="shared" si="467"/>
        <v>8.0430959918486688E-4</v>
      </c>
      <c r="AE277" s="5">
        <f t="shared" si="468"/>
        <v>7.9609905149047755E-4</v>
      </c>
      <c r="AF277" s="5">
        <f t="shared" si="469"/>
        <v>3.9398615932617268E-4</v>
      </c>
      <c r="AG277" s="5">
        <f t="shared" si="470"/>
        <v>1.2998809084537228E-4</v>
      </c>
      <c r="AH277" s="5">
        <f t="shared" si="471"/>
        <v>8.5974328436590284E-3</v>
      </c>
      <c r="AI277" s="5">
        <f t="shared" si="472"/>
        <v>4.7062637420068661E-3</v>
      </c>
      <c r="AJ277" s="5">
        <f t="shared" si="473"/>
        <v>1.2881123244634725E-3</v>
      </c>
      <c r="AK277" s="5">
        <f t="shared" si="474"/>
        <v>2.3503901061682432E-4</v>
      </c>
      <c r="AL277" s="5">
        <f t="shared" si="475"/>
        <v>6.9710587671718364E-7</v>
      </c>
      <c r="AM277" s="5">
        <f t="shared" si="476"/>
        <v>8.805635758547692E-5</v>
      </c>
      <c r="AN277" s="5">
        <f t="shared" si="477"/>
        <v>8.7157461284248543E-5</v>
      </c>
      <c r="AO277" s="5">
        <f t="shared" si="478"/>
        <v>4.3133870545016487E-5</v>
      </c>
      <c r="AP277" s="5">
        <f t="shared" si="479"/>
        <v>1.4231183888559666E-5</v>
      </c>
      <c r="AQ277" s="5">
        <f t="shared" si="480"/>
        <v>3.5214773038736603E-6</v>
      </c>
      <c r="AR277" s="5">
        <f t="shared" si="481"/>
        <v>1.701933717818747E-3</v>
      </c>
      <c r="AS277" s="5">
        <f t="shared" si="482"/>
        <v>9.3164425859712811E-4</v>
      </c>
      <c r="AT277" s="5">
        <f t="shared" si="483"/>
        <v>2.5499260502618139E-4</v>
      </c>
      <c r="AU277" s="5">
        <f t="shared" si="484"/>
        <v>4.6527937402449633E-5</v>
      </c>
      <c r="AV277" s="5">
        <f t="shared" si="485"/>
        <v>6.3673874739543766E-6</v>
      </c>
      <c r="AW277" s="5">
        <f t="shared" si="486"/>
        <v>1.0491741150591145E-8</v>
      </c>
      <c r="AX277" s="5">
        <f t="shared" si="487"/>
        <v>8.0337245333136663E-6</v>
      </c>
      <c r="AY277" s="5">
        <f t="shared" si="488"/>
        <v>7.951714722028054E-6</v>
      </c>
      <c r="AZ277" s="5">
        <f t="shared" si="489"/>
        <v>3.9352710413657502E-6</v>
      </c>
      <c r="BA277" s="5">
        <f t="shared" si="490"/>
        <v>1.2983663449017818E-6</v>
      </c>
      <c r="BB277" s="5">
        <f t="shared" si="491"/>
        <v>3.2127809263715257E-7</v>
      </c>
      <c r="BC277" s="5">
        <f t="shared" si="492"/>
        <v>6.3599684766243771E-8</v>
      </c>
      <c r="BD277" s="5">
        <f t="shared" si="493"/>
        <v>2.8076000829952113E-4</v>
      </c>
      <c r="BE277" s="5">
        <f t="shared" si="494"/>
        <v>1.5368897568535477E-4</v>
      </c>
      <c r="BF277" s="5">
        <f t="shared" si="495"/>
        <v>4.2064931879498489E-5</v>
      </c>
      <c r="BG277" s="5">
        <f t="shared" si="496"/>
        <v>7.6754952055439348E-6</v>
      </c>
      <c r="BH277" s="5">
        <f t="shared" si="497"/>
        <v>1.0503979921878986E-6</v>
      </c>
      <c r="BI277" s="5">
        <f t="shared" si="498"/>
        <v>1.1499828088699116E-7</v>
      </c>
      <c r="BJ277" s="8">
        <f t="shared" si="499"/>
        <v>0.19872915625841361</v>
      </c>
      <c r="BK277" s="8">
        <f t="shared" si="500"/>
        <v>0.34823296998727121</v>
      </c>
      <c r="BL277" s="8">
        <f t="shared" si="501"/>
        <v>0.41822143587266597</v>
      </c>
      <c r="BM277" s="8">
        <f t="shared" si="502"/>
        <v>0.20046619968744461</v>
      </c>
      <c r="BN277" s="8">
        <f t="shared" si="503"/>
        <v>0.79945383021861693</v>
      </c>
    </row>
    <row r="278" spans="1:66" x14ac:dyDescent="0.25">
      <c r="A278" t="s">
        <v>99</v>
      </c>
      <c r="B278" t="s">
        <v>115</v>
      </c>
      <c r="C278" t="s">
        <v>111</v>
      </c>
      <c r="D278" s="11">
        <v>44442</v>
      </c>
      <c r="E278">
        <f>VLOOKUP(A278,home!$A$2:$E$405,3,FALSE)</f>
        <v>1.33253012048193</v>
      </c>
      <c r="F278">
        <f>VLOOKUP(B278,home!$B$2:$E$405,3,FALSE)</f>
        <v>1.21</v>
      </c>
      <c r="G278">
        <f>VLOOKUP(C278,away!$B$2:$E$405,4,FALSE)</f>
        <v>0.71</v>
      </c>
      <c r="H278">
        <f>VLOOKUP(A278,away!$A$2:$E$405,3,FALSE)</f>
        <v>1.2626506019999999</v>
      </c>
      <c r="I278">
        <f>VLOOKUP(C278,away!$B$2:$E$405,3,FALSE)</f>
        <v>0.88</v>
      </c>
      <c r="J278">
        <f>VLOOKUP(B278,home!$B$2:$E$405,4,FALSE)</f>
        <v>1.01</v>
      </c>
      <c r="K278" s="3">
        <f t="shared" si="448"/>
        <v>1.144776626506026</v>
      </c>
      <c r="L278" s="3">
        <f t="shared" si="449"/>
        <v>1.1222438550575999</v>
      </c>
      <c r="M278" s="5">
        <f t="shared" si="450"/>
        <v>0.1036204596626418</v>
      </c>
      <c r="N278" s="5">
        <f t="shared" si="451"/>
        <v>0.11862228024960281</v>
      </c>
      <c r="O278" s="5">
        <f t="shared" si="452"/>
        <v>0.11628742411464366</v>
      </c>
      <c r="P278" s="5">
        <f t="shared" si="453"/>
        <v>0.13312312508303725</v>
      </c>
      <c r="Q278" s="5">
        <f t="shared" si="454"/>
        <v>6.7898006906296382E-2</v>
      </c>
      <c r="R278" s="5">
        <f t="shared" si="455"/>
        <v>6.525142356656792E-2</v>
      </c>
      <c r="S278" s="5">
        <f t="shared" si="456"/>
        <v>4.2756436541516354E-2</v>
      </c>
      <c r="T278" s="5">
        <f t="shared" si="457"/>
        <v>7.6198121021249579E-2</v>
      </c>
      <c r="U278" s="5">
        <f t="shared" si="458"/>
        <v>7.469830454525142E-2</v>
      </c>
      <c r="V278" s="5">
        <f t="shared" si="459"/>
        <v>6.1033318327205375E-3</v>
      </c>
      <c r="W278" s="5">
        <f t="shared" si="460"/>
        <v>2.5909350430890932E-2</v>
      </c>
      <c r="X278" s="5">
        <f t="shared" si="461"/>
        <v>2.9076609309601324E-2</v>
      </c>
      <c r="Y278" s="5">
        <f t="shared" si="462"/>
        <v>1.6315523061805351E-2</v>
      </c>
      <c r="Z278" s="5">
        <f t="shared" si="463"/>
        <v>2.4409336377113837E-2</v>
      </c>
      <c r="AA278" s="5">
        <f t="shared" si="464"/>
        <v>2.7943237753043196E-2</v>
      </c>
      <c r="AB278" s="5">
        <f t="shared" si="465"/>
        <v>1.5994382724292315E-2</v>
      </c>
      <c r="AC278" s="5">
        <f t="shared" si="466"/>
        <v>4.9006647048504355E-4</v>
      </c>
      <c r="AD278" s="5">
        <f t="shared" si="467"/>
        <v>7.4151046953094433E-3</v>
      </c>
      <c r="AE278" s="5">
        <f t="shared" si="468"/>
        <v>8.3215556789197793E-3</v>
      </c>
      <c r="AF278" s="5">
        <f t="shared" si="469"/>
        <v>4.6694073625936994E-3</v>
      </c>
      <c r="AG278" s="5">
        <f t="shared" si="470"/>
        <v>1.7467379064771645E-3</v>
      </c>
      <c r="AH278" s="5">
        <f t="shared" si="471"/>
        <v>6.8483069388124845E-3</v>
      </c>
      <c r="AI278" s="5">
        <f t="shared" si="472"/>
        <v>7.8397817146915651E-3</v>
      </c>
      <c r="AJ278" s="5">
        <f t="shared" si="473"/>
        <v>4.4873994319441207E-3</v>
      </c>
      <c r="AK278" s="5">
        <f t="shared" si="474"/>
        <v>1.7123566611620153E-3</v>
      </c>
      <c r="AL278" s="5">
        <f t="shared" si="475"/>
        <v>2.5183899110960471E-5</v>
      </c>
      <c r="AM278" s="5">
        <f t="shared" si="476"/>
        <v>1.6977277076570673E-3</v>
      </c>
      <c r="AN278" s="5">
        <f t="shared" si="477"/>
        <v>1.9052644874791691E-3</v>
      </c>
      <c r="AO278" s="5">
        <f t="shared" si="478"/>
        <v>1.0690856816664828E-3</v>
      </c>
      <c r="AP278" s="5">
        <f t="shared" si="479"/>
        <v>3.9992494559342525E-4</v>
      </c>
      <c r="AQ278" s="5">
        <f t="shared" si="480"/>
        <v>1.1220332816911661E-4</v>
      </c>
      <c r="AR278" s="5">
        <f t="shared" si="481"/>
        <v>1.5370940759261262E-3</v>
      </c>
      <c r="AS278" s="5">
        <f t="shared" si="482"/>
        <v>1.7596293708611078E-3</v>
      </c>
      <c r="AT278" s="5">
        <f t="shared" si="483"/>
        <v>1.0071912875376503E-3</v>
      </c>
      <c r="AU278" s="5">
        <f t="shared" si="484"/>
        <v>3.8433634813120392E-4</v>
      </c>
      <c r="AV278" s="5">
        <f t="shared" si="485"/>
        <v>1.0999481701432131E-4</v>
      </c>
      <c r="AW278" s="5">
        <f t="shared" si="486"/>
        <v>8.9872838775221558E-7</v>
      </c>
      <c r="AX278" s="5">
        <f t="shared" si="487"/>
        <v>3.2391983298291099E-4</v>
      </c>
      <c r="AY278" s="5">
        <f t="shared" si="488"/>
        <v>3.6351704209635591E-4</v>
      </c>
      <c r="AZ278" s="5">
        <f t="shared" si="489"/>
        <v>2.0397738335067522E-4</v>
      </c>
      <c r="BA278" s="5">
        <f t="shared" si="490"/>
        <v>7.6304121678674548E-5</v>
      </c>
      <c r="BB278" s="5">
        <f t="shared" si="491"/>
        <v>2.1407957917364974E-5</v>
      </c>
      <c r="BC278" s="5">
        <f t="shared" si="492"/>
        <v>4.804989844418905E-6</v>
      </c>
      <c r="BD278" s="5">
        <f t="shared" si="493"/>
        <v>2.874990635589227E-4</v>
      </c>
      <c r="BE278" s="5">
        <f t="shared" si="494"/>
        <v>3.29122208104625E-4</v>
      </c>
      <c r="BF278" s="5">
        <f t="shared" si="495"/>
        <v>1.8838570555111353E-4</v>
      </c>
      <c r="BG278" s="5">
        <f t="shared" si="496"/>
        <v>7.188651749425373E-5</v>
      </c>
      <c r="BH278" s="5">
        <f t="shared" si="497"/>
        <v>2.0573501247084554E-5</v>
      </c>
      <c r="BI278" s="5">
        <f t="shared" si="498"/>
        <v>4.7104126706109939E-6</v>
      </c>
      <c r="BJ278" s="8">
        <f t="shared" si="499"/>
        <v>0.36235083410118213</v>
      </c>
      <c r="BK278" s="8">
        <f t="shared" si="500"/>
        <v>0.28648212053160832</v>
      </c>
      <c r="BL278" s="8">
        <f t="shared" si="501"/>
        <v>0.32676304075850571</v>
      </c>
      <c r="BM278" s="8">
        <f t="shared" si="502"/>
        <v>0.39483999387191154</v>
      </c>
      <c r="BN278" s="8">
        <f t="shared" si="503"/>
        <v>0.60480271958278975</v>
      </c>
    </row>
    <row r="279" spans="1:66" x14ac:dyDescent="0.25">
      <c r="A279" t="s">
        <v>99</v>
      </c>
      <c r="B279" t="s">
        <v>114</v>
      </c>
      <c r="C279" t="s">
        <v>110</v>
      </c>
      <c r="D279" s="11">
        <v>44442</v>
      </c>
      <c r="E279">
        <f>VLOOKUP(A279,home!$A$2:$E$405,3,FALSE)</f>
        <v>1.33253012048193</v>
      </c>
      <c r="F279">
        <f>VLOOKUP(B279,home!$B$2:$E$405,3,FALSE)</f>
        <v>1.59</v>
      </c>
      <c r="G279">
        <f>VLOOKUP(C279,away!$B$2:$E$405,4,FALSE)</f>
        <v>0.83</v>
      </c>
      <c r="H279">
        <f>VLOOKUP(A279,away!$A$2:$E$405,3,FALSE)</f>
        <v>1.2626506019999999</v>
      </c>
      <c r="I279">
        <f>VLOOKUP(C279,away!$B$2:$E$405,3,FALSE)</f>
        <v>1.67</v>
      </c>
      <c r="J279">
        <f>VLOOKUP(B279,home!$B$2:$E$405,4,FALSE)</f>
        <v>0.65</v>
      </c>
      <c r="K279" s="3">
        <f t="shared" si="448"/>
        <v>1.7585400000000031</v>
      </c>
      <c r="L279" s="3">
        <f t="shared" si="449"/>
        <v>1.3706072284709998</v>
      </c>
      <c r="M279" s="5">
        <f t="shared" si="450"/>
        <v>4.3755094446290665E-2</v>
      </c>
      <c r="N279" s="5">
        <f t="shared" si="451"/>
        <v>7.694508378758011E-2</v>
      </c>
      <c r="O279" s="5">
        <f t="shared" si="452"/>
        <v>5.9971048730517285E-2</v>
      </c>
      <c r="P279" s="5">
        <f t="shared" si="453"/>
        <v>0.10546148803456404</v>
      </c>
      <c r="Q279" s="5">
        <f t="shared" si="454"/>
        <v>6.7655503821905702E-2</v>
      </c>
      <c r="R279" s="5">
        <f t="shared" si="455"/>
        <v>4.109837644451679E-2</v>
      </c>
      <c r="S279" s="5">
        <f t="shared" si="456"/>
        <v>6.3547602851805621E-2</v>
      </c>
      <c r="T279" s="5">
        <f t="shared" si="457"/>
        <v>9.2729122584151308E-2</v>
      </c>
      <c r="U279" s="5">
        <f t="shared" si="458"/>
        <v>7.2273138912740675E-2</v>
      </c>
      <c r="V279" s="5">
        <f t="shared" si="459"/>
        <v>1.7018525607870549E-2</v>
      </c>
      <c r="W279" s="5">
        <f t="shared" si="460"/>
        <v>3.9658303230324751E-2</v>
      </c>
      <c r="X279" s="5">
        <f t="shared" si="461"/>
        <v>5.4355957076377907E-2</v>
      </c>
      <c r="Y279" s="5">
        <f t="shared" si="462"/>
        <v>3.7250333839671482E-2</v>
      </c>
      <c r="Z279" s="5">
        <f t="shared" si="463"/>
        <v>1.8776577277758999E-2</v>
      </c>
      <c r="AA279" s="5">
        <f t="shared" si="464"/>
        <v>3.301936220603037E-2</v>
      </c>
      <c r="AB279" s="5">
        <f t="shared" si="465"/>
        <v>2.903293460689638E-2</v>
      </c>
      <c r="AC279" s="5">
        <f t="shared" si="466"/>
        <v>2.5637000923450703E-3</v>
      </c>
      <c r="AD279" s="5">
        <f t="shared" si="467"/>
        <v>1.7435178140663865E-2</v>
      </c>
      <c r="AE279" s="5">
        <f t="shared" si="468"/>
        <v>2.3896781189273457E-2</v>
      </c>
      <c r="AF279" s="5">
        <f t="shared" si="469"/>
        <v>1.6376550517604012E-2</v>
      </c>
      <c r="AG279" s="5">
        <f t="shared" si="470"/>
        <v>7.4819395056161869E-3</v>
      </c>
      <c r="AH279" s="5">
        <f t="shared" si="471"/>
        <v>6.4338281357102017E-3</v>
      </c>
      <c r="AI279" s="5">
        <f t="shared" si="472"/>
        <v>1.1314144129771837E-2</v>
      </c>
      <c r="AJ279" s="5">
        <f t="shared" si="473"/>
        <v>9.9481875089845028E-3</v>
      </c>
      <c r="AK279" s="5">
        <f t="shared" si="474"/>
        <v>5.8314285540165458E-3</v>
      </c>
      <c r="AL279" s="5">
        <f t="shared" si="475"/>
        <v>2.4716813439398772E-4</v>
      </c>
      <c r="AM279" s="5">
        <f t="shared" si="476"/>
        <v>6.1320916334966112E-3</v>
      </c>
      <c r="AN279" s="5">
        <f t="shared" si="477"/>
        <v>8.4046891185169965E-3</v>
      </c>
      <c r="AO279" s="5">
        <f t="shared" si="478"/>
        <v>5.7597638294454761E-3</v>
      </c>
      <c r="AP279" s="5">
        <f t="shared" si="479"/>
        <v>2.6314579796412598E-3</v>
      </c>
      <c r="AQ279" s="5">
        <f t="shared" si="480"/>
        <v>9.016738320785008E-4</v>
      </c>
      <c r="AR279" s="5">
        <f t="shared" si="481"/>
        <v>1.7636502699088985E-3</v>
      </c>
      <c r="AS279" s="5">
        <f t="shared" si="482"/>
        <v>3.1014495456455995E-3</v>
      </c>
      <c r="AT279" s="5">
        <f t="shared" si="483"/>
        <v>2.7270115419998115E-3</v>
      </c>
      <c r="AU279" s="5">
        <f t="shared" si="484"/>
        <v>1.5985196256894524E-3</v>
      </c>
      <c r="AV279" s="5">
        <f t="shared" si="485"/>
        <v>7.0276517563998405E-4</v>
      </c>
      <c r="AW279" s="5">
        <f t="shared" si="486"/>
        <v>1.6548370968623226E-5</v>
      </c>
      <c r="AX279" s="5">
        <f t="shared" si="487"/>
        <v>1.7972547368615259E-3</v>
      </c>
      <c r="AY279" s="5">
        <f t="shared" si="488"/>
        <v>2.4633303337461524E-3</v>
      </c>
      <c r="AZ279" s="5">
        <f t="shared" si="489"/>
        <v>1.6881291807721785E-3</v>
      </c>
      <c r="BA279" s="5">
        <f t="shared" si="490"/>
        <v>7.7125401925305865E-4</v>
      </c>
      <c r="BB279" s="5">
        <f t="shared" si="491"/>
        <v>2.6427158344388842E-4</v>
      </c>
      <c r="BC279" s="5">
        <f t="shared" si="492"/>
        <v>7.2442508509534023E-5</v>
      </c>
      <c r="BD279" s="5">
        <f t="shared" si="493"/>
        <v>4.0287863473866139E-4</v>
      </c>
      <c r="BE279" s="5">
        <f t="shared" si="494"/>
        <v>7.0847819433332679E-4</v>
      </c>
      <c r="BF279" s="5">
        <f t="shared" si="495"/>
        <v>6.2294362193146546E-4</v>
      </c>
      <c r="BG279" s="5">
        <f t="shared" si="496"/>
        <v>3.6515709230378708E-4</v>
      </c>
      <c r="BH279" s="5">
        <f t="shared" si="497"/>
        <v>1.6053583827497581E-4</v>
      </c>
      <c r="BI279" s="5">
        <f t="shared" si="498"/>
        <v>5.6461738608015245E-5</v>
      </c>
      <c r="BJ279" s="8">
        <f t="shared" si="499"/>
        <v>0.46467111244893389</v>
      </c>
      <c r="BK279" s="8">
        <f t="shared" si="500"/>
        <v>0.2350569095010161</v>
      </c>
      <c r="BL279" s="8">
        <f t="shared" si="501"/>
        <v>0.28113230050825855</v>
      </c>
      <c r="BM279" s="8">
        <f t="shared" si="502"/>
        <v>0.60230352250781538</v>
      </c>
      <c r="BN279" s="8">
        <f t="shared" si="503"/>
        <v>0.39488659526537462</v>
      </c>
    </row>
    <row r="280" spans="1:66" x14ac:dyDescent="0.25">
      <c r="A280" t="s">
        <v>99</v>
      </c>
      <c r="B280" t="s">
        <v>116</v>
      </c>
      <c r="C280" t="s">
        <v>119</v>
      </c>
      <c r="D280" s="11">
        <v>44442</v>
      </c>
      <c r="E280">
        <f>VLOOKUP(A280,home!$A$2:$E$405,3,FALSE)</f>
        <v>1.33253012048193</v>
      </c>
      <c r="F280">
        <f>VLOOKUP(B280,home!$B$2:$E$405,3,FALSE)</f>
        <v>1.1299999999999999</v>
      </c>
      <c r="G280">
        <f>VLOOKUP(C280,away!$B$2:$E$405,4,FALSE)</f>
        <v>1.08</v>
      </c>
      <c r="H280">
        <f>VLOOKUP(A280,away!$A$2:$E$405,3,FALSE)</f>
        <v>1.2626506019999999</v>
      </c>
      <c r="I280">
        <f>VLOOKUP(C280,away!$B$2:$E$405,3,FALSE)</f>
        <v>0.83</v>
      </c>
      <c r="J280">
        <f>VLOOKUP(B280,home!$B$2:$E$405,4,FALSE)</f>
        <v>1.19</v>
      </c>
      <c r="K280" s="3">
        <f t="shared" si="448"/>
        <v>1.6262197590361473</v>
      </c>
      <c r="L280" s="3">
        <f t="shared" si="449"/>
        <v>1.2471199995953997</v>
      </c>
      <c r="M280" s="5">
        <f t="shared" si="450"/>
        <v>5.6509881708240249E-2</v>
      </c>
      <c r="N280" s="5">
        <f t="shared" si="451"/>
        <v>9.189748621473566E-2</v>
      </c>
      <c r="O280" s="5">
        <f t="shared" si="452"/>
        <v>7.0474603653116655E-2</v>
      </c>
      <c r="P280" s="5">
        <f t="shared" si="453"/>
        <v>0.11460719297093937</v>
      </c>
      <c r="Q280" s="5">
        <f t="shared" si="454"/>
        <v>7.4722753944077541E-2</v>
      </c>
      <c r="R280" s="5">
        <f t="shared" si="455"/>
        <v>4.3945143839680408E-2</v>
      </c>
      <c r="S280" s="5">
        <f t="shared" si="456"/>
        <v>5.8108459457113078E-2</v>
      </c>
      <c r="T280" s="5">
        <f t="shared" si="457"/>
        <v>9.3188240868505134E-2</v>
      </c>
      <c r="U280" s="5">
        <f t="shared" si="458"/>
        <v>7.146446122577392E-2</v>
      </c>
      <c r="V280" s="5">
        <f t="shared" si="459"/>
        <v>1.3094361601370555E-2</v>
      </c>
      <c r="W280" s="5">
        <f t="shared" si="460"/>
        <v>4.0505206304485029E-2</v>
      </c>
      <c r="X280" s="5">
        <f t="shared" si="461"/>
        <v>5.0514852870060946E-2</v>
      </c>
      <c r="Y280" s="5">
        <f t="shared" si="462"/>
        <v>3.1499041645436043E-2</v>
      </c>
      <c r="Z280" s="5">
        <f t="shared" si="463"/>
        <v>1.8268289255853998E-2</v>
      </c>
      <c r="AA280" s="5">
        <f t="shared" si="464"/>
        <v>2.9708252951657532E-2</v>
      </c>
      <c r="AB280" s="5">
        <f t="shared" si="465"/>
        <v>2.4156073978214711E-2</v>
      </c>
      <c r="AC280" s="5">
        <f t="shared" si="466"/>
        <v>1.6597849587480875E-3</v>
      </c>
      <c r="AD280" s="5">
        <f t="shared" si="467"/>
        <v>1.6467591709047269E-2</v>
      </c>
      <c r="AE280" s="5">
        <f t="shared" si="468"/>
        <v>2.0537062965524239E-2</v>
      </c>
      <c r="AF280" s="5">
        <f t="shared" si="469"/>
        <v>1.2806090978627645E-2</v>
      </c>
      <c r="AG280" s="5">
        <f t="shared" si="470"/>
        <v>5.3235773920282514E-3</v>
      </c>
      <c r="AH280" s="5">
        <f t="shared" si="471"/>
        <v>5.6956872223423187E-3</v>
      </c>
      <c r="AI280" s="5">
        <f t="shared" si="472"/>
        <v>9.262439102262791E-3</v>
      </c>
      <c r="AJ280" s="5">
        <f t="shared" si="473"/>
        <v>7.5313807424843924E-3</v>
      </c>
      <c r="AK280" s="5">
        <f t="shared" si="474"/>
        <v>4.0825600587508148E-3</v>
      </c>
      <c r="AL280" s="5">
        <f t="shared" si="475"/>
        <v>1.3464780976865241E-4</v>
      </c>
      <c r="AM280" s="5">
        <f t="shared" si="476"/>
        <v>5.3559846041984997E-3</v>
      </c>
      <c r="AN280" s="5">
        <f t="shared" si="477"/>
        <v>6.6795555174209986E-3</v>
      </c>
      <c r="AO280" s="5">
        <f t="shared" si="478"/>
        <v>4.1651036370917638E-3</v>
      </c>
      <c r="AP280" s="5">
        <f t="shared" si="479"/>
        <v>1.7314613487348922E-3</v>
      </c>
      <c r="AQ280" s="5">
        <f t="shared" si="480"/>
        <v>5.3983501913342706E-4</v>
      </c>
      <c r="AR280" s="5">
        <f t="shared" si="481"/>
        <v>1.4206410892846149E-3</v>
      </c>
      <c r="AS280" s="5">
        <f t="shared" si="482"/>
        <v>2.3102746098932767E-3</v>
      </c>
      <c r="AT280" s="5">
        <f t="shared" si="483"/>
        <v>1.878507109703987E-3</v>
      </c>
      <c r="AU280" s="5">
        <f t="shared" si="484"/>
        <v>1.018288459763502E-3</v>
      </c>
      <c r="AV280" s="5">
        <f t="shared" si="485"/>
        <v>4.13990203416473E-4</v>
      </c>
      <c r="AW280" s="5">
        <f t="shared" si="486"/>
        <v>7.5855010028469589E-6</v>
      </c>
      <c r="AX280" s="5">
        <f t="shared" si="487"/>
        <v>1.4516679987401683E-3</v>
      </c>
      <c r="AY280" s="5">
        <f t="shared" si="488"/>
        <v>1.8104041940014933E-3</v>
      </c>
      <c r="AZ280" s="5">
        <f t="shared" si="489"/>
        <v>1.1288956388453262E-3</v>
      </c>
      <c r="BA280" s="5">
        <f t="shared" si="490"/>
        <v>4.6928944288667711E-4</v>
      </c>
      <c r="BB280" s="5">
        <f t="shared" si="491"/>
        <v>1.463150624557395E-4</v>
      </c>
      <c r="BC280" s="5">
        <f t="shared" si="492"/>
        <v>3.6494488126120538E-5</v>
      </c>
      <c r="BD280" s="5">
        <f t="shared" si="493"/>
        <v>2.9528498578230614E-4</v>
      </c>
      <c r="BE280" s="5">
        <f t="shared" si="494"/>
        <v>4.8019827842589414E-4</v>
      </c>
      <c r="BF280" s="5">
        <f t="shared" si="495"/>
        <v>3.9045396431566521E-4</v>
      </c>
      <c r="BG280" s="5">
        <f t="shared" si="496"/>
        <v>2.116546505880431E-4</v>
      </c>
      <c r="BH280" s="5">
        <f t="shared" si="497"/>
        <v>8.6049243719541865E-5</v>
      </c>
      <c r="BI280" s="5">
        <f t="shared" si="498"/>
        <v>2.7986996077367204E-5</v>
      </c>
      <c r="BJ280" s="8">
        <f t="shared" si="499"/>
        <v>0.4609769118441629</v>
      </c>
      <c r="BK280" s="8">
        <f t="shared" si="500"/>
        <v>0.24592473270018148</v>
      </c>
      <c r="BL280" s="8">
        <f t="shared" si="501"/>
        <v>0.27485393236525413</v>
      </c>
      <c r="BM280" s="8">
        <f t="shared" si="502"/>
        <v>0.54606398514166443</v>
      </c>
      <c r="BN280" s="8">
        <f t="shared" si="503"/>
        <v>0.45215706233078989</v>
      </c>
    </row>
    <row r="281" spans="1:66" x14ac:dyDescent="0.25">
      <c r="A281" t="s">
        <v>99</v>
      </c>
      <c r="B281" t="s">
        <v>118</v>
      </c>
      <c r="C281" t="s">
        <v>417</v>
      </c>
      <c r="D281" s="11">
        <v>44442</v>
      </c>
      <c r="E281">
        <f>VLOOKUP(A281,home!$A$2:$E$405,3,FALSE)</f>
        <v>1.33253012048193</v>
      </c>
      <c r="F281">
        <f>VLOOKUP(B281,home!$B$2:$E$405,3,FALSE)</f>
        <v>0.75</v>
      </c>
      <c r="G281">
        <f>VLOOKUP(C281,away!$B$2:$E$405,4,FALSE)</f>
        <v>0.75</v>
      </c>
      <c r="H281">
        <f>VLOOKUP(A281,away!$A$2:$E$405,3,FALSE)</f>
        <v>1.2626506019999999</v>
      </c>
      <c r="I281">
        <f>VLOOKUP(C281,away!$B$2:$E$405,3,FALSE)</f>
        <v>0.71</v>
      </c>
      <c r="J281">
        <f>VLOOKUP(B281,home!$B$2:$E$405,4,FALSE)</f>
        <v>1.63</v>
      </c>
      <c r="K281" s="3">
        <f t="shared" si="448"/>
        <v>0.74954819277108564</v>
      </c>
      <c r="L281" s="3">
        <f t="shared" si="449"/>
        <v>1.4612655416945997</v>
      </c>
      <c r="M281" s="5">
        <f t="shared" si="450"/>
        <v>0.1096114176269548</v>
      </c>
      <c r="N281" s="5">
        <f t="shared" si="451"/>
        <v>8.215903998936068E-2</v>
      </c>
      <c r="O281" s="5">
        <f t="shared" si="452"/>
        <v>0.16017138755456509</v>
      </c>
      <c r="P281" s="5">
        <f t="shared" si="453"/>
        <v>0.12005617407516141</v>
      </c>
      <c r="Q281" s="5">
        <f t="shared" si="454"/>
        <v>3.0791079971916324E-2</v>
      </c>
      <c r="R281" s="5">
        <f t="shared" si="455"/>
        <v>0.11702646469944862</v>
      </c>
      <c r="S281" s="5">
        <f t="shared" si="456"/>
        <v>3.2874050088968577E-2</v>
      </c>
      <c r="T281" s="5">
        <f t="shared" si="457"/>
        <v>4.499394415452404E-2</v>
      </c>
      <c r="U281" s="5">
        <f t="shared" si="458"/>
        <v>8.7716975121860954E-2</v>
      </c>
      <c r="V281" s="5">
        <f t="shared" si="459"/>
        <v>4.0007315189542984E-3</v>
      </c>
      <c r="W281" s="5">
        <f t="shared" si="460"/>
        <v>7.6931327821399527E-3</v>
      </c>
      <c r="X281" s="5">
        <f t="shared" si="461"/>
        <v>1.124170984222222E-2</v>
      </c>
      <c r="Y281" s="5">
        <f t="shared" si="462"/>
        <v>8.2135616110841827E-3</v>
      </c>
      <c r="Z281" s="5">
        <f t="shared" si="463"/>
        <v>5.700224677721457E-2</v>
      </c>
      <c r="AA281" s="5">
        <f t="shared" si="464"/>
        <v>4.272593105575262E-2</v>
      </c>
      <c r="AB281" s="5">
        <f t="shared" si="465"/>
        <v>1.6012572203650686E-2</v>
      </c>
      <c r="AC281" s="5">
        <f t="shared" si="466"/>
        <v>2.7387231302298637E-4</v>
      </c>
      <c r="AD281" s="5">
        <f t="shared" si="467"/>
        <v>1.4415934434002485E-3</v>
      </c>
      <c r="AE281" s="5">
        <f t="shared" si="468"/>
        <v>2.1065508239736471E-3</v>
      </c>
      <c r="AF281" s="5">
        <f t="shared" si="469"/>
        <v>1.5391150654505286E-3</v>
      </c>
      <c r="AG281" s="5">
        <f t="shared" si="470"/>
        <v>7.496852699486286E-4</v>
      </c>
      <c r="AH281" s="5">
        <f t="shared" si="471"/>
        <v>2.0823854753678938E-2</v>
      </c>
      <c r="AI281" s="5">
        <f t="shared" si="472"/>
        <v>1.5608482697147626E-2</v>
      </c>
      <c r="AJ281" s="5">
        <f t="shared" si="473"/>
        <v>5.8496549987728814E-3</v>
      </c>
      <c r="AK281" s="5">
        <f t="shared" si="474"/>
        <v>1.4615327775548538E-3</v>
      </c>
      <c r="AL281" s="5">
        <f t="shared" si="475"/>
        <v>1.1998772682078386E-5</v>
      </c>
      <c r="AM281" s="5">
        <f t="shared" si="476"/>
        <v>2.1610875204226059E-4</v>
      </c>
      <c r="AN281" s="5">
        <f t="shared" si="477"/>
        <v>3.1579227261797779E-4</v>
      </c>
      <c r="AO281" s="5">
        <f t="shared" si="478"/>
        <v>2.3072818315503907E-4</v>
      </c>
      <c r="AP281" s="5">
        <f t="shared" si="479"/>
        <v>1.1238504784741963E-4</v>
      </c>
      <c r="AQ281" s="5">
        <f t="shared" si="480"/>
        <v>4.1056099455283311E-5</v>
      </c>
      <c r="AR281" s="5">
        <f t="shared" si="481"/>
        <v>6.0858362793608633E-3</v>
      </c>
      <c r="AS281" s="5">
        <f t="shared" si="482"/>
        <v>4.561627584695643E-3</v>
      </c>
      <c r="AT281" s="5">
        <f t="shared" si="483"/>
        <v>1.7095798561016756E-3</v>
      </c>
      <c r="AU281" s="5">
        <f t="shared" si="484"/>
        <v>4.2713749717962127E-4</v>
      </c>
      <c r="AV281" s="5">
        <f t="shared" si="485"/>
        <v>8.004003476893743E-5</v>
      </c>
      <c r="AW281" s="5">
        <f t="shared" si="486"/>
        <v>3.6505897454104113E-7</v>
      </c>
      <c r="AX281" s="5">
        <f t="shared" si="487"/>
        <v>2.6997320755881836E-5</v>
      </c>
      <c r="AY281" s="5">
        <f t="shared" si="488"/>
        <v>3.9450254538646525E-5</v>
      </c>
      <c r="AZ281" s="5">
        <f t="shared" si="489"/>
        <v>2.8823648784202585E-5</v>
      </c>
      <c r="BA281" s="5">
        <f t="shared" si="490"/>
        <v>1.4039668251420891E-5</v>
      </c>
      <c r="BB281" s="5">
        <f t="shared" si="491"/>
        <v>5.1289208581562583E-6</v>
      </c>
      <c r="BC281" s="5">
        <f t="shared" si="492"/>
        <v>1.4989430632204871E-6</v>
      </c>
      <c r="BD281" s="5">
        <f t="shared" si="493"/>
        <v>1.4821704745708159E-3</v>
      </c>
      <c r="BE281" s="5">
        <f t="shared" si="494"/>
        <v>1.1109582005932174E-3</v>
      </c>
      <c r="BF281" s="5">
        <f t="shared" si="495"/>
        <v>4.1635835574943162E-4</v>
      </c>
      <c r="BG281" s="5">
        <f t="shared" si="496"/>
        <v>1.0402688436570909E-4</v>
      </c>
      <c r="BH281" s="5">
        <f t="shared" si="497"/>
        <v>1.9493290793980985E-5</v>
      </c>
      <c r="BI281" s="5">
        <f t="shared" si="498"/>
        <v>2.9222321771579385E-6</v>
      </c>
      <c r="BJ281" s="8">
        <f t="shared" si="499"/>
        <v>0.19196142206538996</v>
      </c>
      <c r="BK281" s="8">
        <f t="shared" si="500"/>
        <v>0.26686769465028287</v>
      </c>
      <c r="BL281" s="8">
        <f t="shared" si="501"/>
        <v>0.48339700655278933</v>
      </c>
      <c r="BM281" s="8">
        <f t="shared" si="502"/>
        <v>0.37937372093270566</v>
      </c>
      <c r="BN281" s="8">
        <f t="shared" si="503"/>
        <v>0.61981556391740689</v>
      </c>
    </row>
    <row r="282" spans="1:66" x14ac:dyDescent="0.25">
      <c r="A282" t="s">
        <v>99</v>
      </c>
      <c r="B282" t="s">
        <v>120</v>
      </c>
      <c r="C282" t="s">
        <v>113</v>
      </c>
      <c r="D282" s="11">
        <v>44442</v>
      </c>
      <c r="E282">
        <f>VLOOKUP(A282,home!$A$2:$E$405,3,FALSE)</f>
        <v>1.33253012048193</v>
      </c>
      <c r="F282">
        <f>VLOOKUP(B282,home!$B$2:$E$405,3,FALSE)</f>
        <v>0.83</v>
      </c>
      <c r="G282">
        <f>VLOOKUP(C282,away!$B$2:$E$405,4,FALSE)</f>
        <v>1.1299999999999999</v>
      </c>
      <c r="H282">
        <f>VLOOKUP(A282,away!$A$2:$E$405,3,FALSE)</f>
        <v>1.2626506019999999</v>
      </c>
      <c r="I282">
        <f>VLOOKUP(C282,away!$B$2:$E$405,3,FALSE)</f>
        <v>1.1299999999999999</v>
      </c>
      <c r="J282">
        <f>VLOOKUP(B282,home!$B$2:$E$405,4,FALSE)</f>
        <v>1.25</v>
      </c>
      <c r="K282" s="3">
        <f t="shared" si="448"/>
        <v>1.2497800000000019</v>
      </c>
      <c r="L282" s="3">
        <f t="shared" si="449"/>
        <v>1.7834939753249999</v>
      </c>
      <c r="M282" s="5">
        <f t="shared" si="450"/>
        <v>4.8157712582263965E-2</v>
      </c>
      <c r="N282" s="5">
        <f t="shared" si="451"/>
        <v>6.0186546031061945E-2</v>
      </c>
      <c r="O282" s="5">
        <f t="shared" si="452"/>
        <v>8.5888990255900716E-2</v>
      </c>
      <c r="P282" s="5">
        <f t="shared" si="453"/>
        <v>0.10734234224201974</v>
      </c>
      <c r="Q282" s="5">
        <f t="shared" si="454"/>
        <v>3.7609970749350359E-2</v>
      </c>
      <c r="R282" s="5">
        <f t="shared" si="455"/>
        <v>7.6591248334073284E-2</v>
      </c>
      <c r="S282" s="5">
        <f t="shared" si="456"/>
        <v>5.9815852021211278E-2</v>
      </c>
      <c r="T282" s="5">
        <f t="shared" si="457"/>
        <v>6.7077156243615835E-2</v>
      </c>
      <c r="U282" s="5">
        <f t="shared" si="458"/>
        <v>9.5722210342958247E-2</v>
      </c>
      <c r="V282" s="5">
        <f t="shared" si="459"/>
        <v>1.4814227196597432E-2</v>
      </c>
      <c r="W282" s="5">
        <f t="shared" si="460"/>
        <v>1.5668063081041059E-2</v>
      </c>
      <c r="X282" s="5">
        <f t="shared" si="461"/>
        <v>2.7943896110048782E-2</v>
      </c>
      <c r="Y282" s="5">
        <f t="shared" si="462"/>
        <v>2.4918885179689858E-2</v>
      </c>
      <c r="Z282" s="5">
        <f t="shared" si="463"/>
        <v>4.5533343322146889E-2</v>
      </c>
      <c r="AA282" s="5">
        <f t="shared" si="464"/>
        <v>5.6906661817152822E-2</v>
      </c>
      <c r="AB282" s="5">
        <f t="shared" si="465"/>
        <v>3.5560403902920687E-2</v>
      </c>
      <c r="AC282" s="5">
        <f t="shared" si="466"/>
        <v>2.063783972130888E-3</v>
      </c>
      <c r="AD282" s="5">
        <f t="shared" si="467"/>
        <v>4.8954079693558777E-3</v>
      </c>
      <c r="AE282" s="5">
        <f t="shared" si="468"/>
        <v>8.7309306201041985E-3</v>
      </c>
      <c r="AF282" s="5">
        <f t="shared" si="469"/>
        <v>7.7857810799682034E-3</v>
      </c>
      <c r="AG282" s="5">
        <f t="shared" si="470"/>
        <v>4.628631216440888E-3</v>
      </c>
      <c r="AH282" s="5">
        <f t="shared" si="471"/>
        <v>2.0302110872863457E-2</v>
      </c>
      <c r="AI282" s="5">
        <f t="shared" si="472"/>
        <v>2.5373172126687323E-2</v>
      </c>
      <c r="AJ282" s="5">
        <f t="shared" si="473"/>
        <v>1.5855441530245668E-2</v>
      </c>
      <c r="AK282" s="5">
        <f t="shared" si="474"/>
        <v>6.605271238556823E-3</v>
      </c>
      <c r="AL282" s="5">
        <f t="shared" si="475"/>
        <v>1.8400492346611717E-4</v>
      </c>
      <c r="AM282" s="5">
        <f t="shared" si="476"/>
        <v>1.22363659438832E-3</v>
      </c>
      <c r="AN282" s="5">
        <f t="shared" si="477"/>
        <v>2.182348494078769E-3</v>
      </c>
      <c r="AO282" s="5">
        <f t="shared" si="478"/>
        <v>1.9461026956245357E-3</v>
      </c>
      <c r="AP282" s="5">
        <f t="shared" si="479"/>
        <v>1.1569541443367008E-3</v>
      </c>
      <c r="AQ282" s="5">
        <f t="shared" si="480"/>
        <v>5.1585518653794922E-4</v>
      </c>
      <c r="AR282" s="5">
        <f t="shared" si="481"/>
        <v>7.2417384856264247E-3</v>
      </c>
      <c r="AS282" s="5">
        <f t="shared" si="482"/>
        <v>9.0505799245662061E-3</v>
      </c>
      <c r="AT282" s="5">
        <f t="shared" si="483"/>
        <v>5.6556168890621863E-3</v>
      </c>
      <c r="AU282" s="5">
        <f t="shared" si="484"/>
        <v>2.3560922918707174E-3</v>
      </c>
      <c r="AV282" s="5">
        <f t="shared" si="485"/>
        <v>7.3614925613354684E-4</v>
      </c>
      <c r="AW282" s="5">
        <f t="shared" si="486"/>
        <v>1.1392844243667026E-5</v>
      </c>
      <c r="AX282" s="5">
        <f t="shared" si="487"/>
        <v>2.5487942382243956E-4</v>
      </c>
      <c r="AY282" s="5">
        <f t="shared" si="488"/>
        <v>4.5457591682162809E-4</v>
      </c>
      <c r="AZ282" s="5">
        <f t="shared" si="489"/>
        <v>4.0536670448960608E-4</v>
      </c>
      <c r="BA282" s="5">
        <f t="shared" si="490"/>
        <v>2.4098969175152075E-4</v>
      </c>
      <c r="BB282" s="5">
        <f t="shared" si="491"/>
        <v>1.0745091583856655E-4</v>
      </c>
      <c r="BC282" s="5">
        <f t="shared" si="492"/>
        <v>3.8327612208247382E-5</v>
      </c>
      <c r="BD282" s="5">
        <f t="shared" si="493"/>
        <v>2.1525994933323206E-3</v>
      </c>
      <c r="BE282" s="5">
        <f t="shared" si="494"/>
        <v>2.6902757947768713E-3</v>
      </c>
      <c r="BF282" s="5">
        <f t="shared" si="495"/>
        <v>1.6811264413981218E-3</v>
      </c>
      <c r="BG282" s="5">
        <f t="shared" si="496"/>
        <v>7.0034606797684954E-4</v>
      </c>
      <c r="BH282" s="5">
        <f t="shared" si="497"/>
        <v>2.1881962720902694E-4</v>
      </c>
      <c r="BI282" s="5">
        <f t="shared" si="498"/>
        <v>5.469527873865964E-5</v>
      </c>
      <c r="BJ282" s="8">
        <f t="shared" si="499"/>
        <v>0.26797175566057535</v>
      </c>
      <c r="BK282" s="8">
        <f t="shared" si="500"/>
        <v>0.23283249885451107</v>
      </c>
      <c r="BL282" s="8">
        <f t="shared" si="501"/>
        <v>0.4513435499720499</v>
      </c>
      <c r="BM282" s="8">
        <f t="shared" si="502"/>
        <v>0.58146115454203529</v>
      </c>
      <c r="BN282" s="8">
        <f t="shared" si="503"/>
        <v>0.41577681019467</v>
      </c>
    </row>
    <row r="283" spans="1:66" x14ac:dyDescent="0.25">
      <c r="A283" t="s">
        <v>99</v>
      </c>
      <c r="B283" t="s">
        <v>108</v>
      </c>
      <c r="C283" t="s">
        <v>103</v>
      </c>
      <c r="D283" s="11">
        <v>44442</v>
      </c>
      <c r="E283">
        <f>VLOOKUP(A283,home!$A$2:$E$405,3,FALSE)</f>
        <v>1.33253012048193</v>
      </c>
      <c r="F283">
        <f>VLOOKUP(B283,home!$B$2:$E$405,3,FALSE)</f>
        <v>1</v>
      </c>
      <c r="G283">
        <f>VLOOKUP(C283,away!$B$2:$E$405,4,FALSE)</f>
        <v>0.88</v>
      </c>
      <c r="H283">
        <f>VLOOKUP(A283,away!$A$2:$E$405,3,FALSE)</f>
        <v>1.2626506019999999</v>
      </c>
      <c r="I283">
        <f>VLOOKUP(C283,away!$B$2:$E$405,3,FALSE)</f>
        <v>1.08</v>
      </c>
      <c r="J283">
        <f>VLOOKUP(B283,home!$B$2:$E$405,4,FALSE)</f>
        <v>0.48</v>
      </c>
      <c r="K283" s="3">
        <f t="shared" si="448"/>
        <v>1.1726265060240983</v>
      </c>
      <c r="L283" s="3">
        <f t="shared" si="449"/>
        <v>0.65455807207679995</v>
      </c>
      <c r="M283" s="5">
        <f t="shared" si="450"/>
        <v>0.16086583601100196</v>
      </c>
      <c r="N283" s="5">
        <f t="shared" si="451"/>
        <v>0.18863554322022683</v>
      </c>
      <c r="O283" s="5">
        <f t="shared" si="452"/>
        <v>0.10529603148238409</v>
      </c>
      <c r="P283" s="5">
        <f t="shared" si="453"/>
        <v>0.12347291749539151</v>
      </c>
      <c r="Q283" s="5">
        <f t="shared" si="454"/>
        <v>0.11059951897914622</v>
      </c>
      <c r="R283" s="5">
        <f t="shared" si="455"/>
        <v>3.446118368222368E-2</v>
      </c>
      <c r="S283" s="5">
        <f t="shared" si="456"/>
        <v>2.3692975669770383E-2</v>
      </c>
      <c r="T283" s="5">
        <f t="shared" si="457"/>
        <v>7.2393807915611383E-2</v>
      </c>
      <c r="U283" s="5">
        <f t="shared" si="458"/>
        <v>4.041009741474063E-2</v>
      </c>
      <c r="V283" s="5">
        <f t="shared" si="459"/>
        <v>2.0206215886592049E-3</v>
      </c>
      <c r="W283" s="5">
        <f t="shared" si="460"/>
        <v>4.3230642502820729E-2</v>
      </c>
      <c r="X283" s="5">
        <f t="shared" si="461"/>
        <v>2.8296966011287693E-2</v>
      </c>
      <c r="Y283" s="5">
        <f t="shared" si="462"/>
        <v>9.2610037589856056E-3</v>
      </c>
      <c r="Z283" s="5">
        <f t="shared" si="463"/>
        <v>7.5189486508402707E-3</v>
      </c>
      <c r="AA283" s="5">
        <f t="shared" si="464"/>
        <v>8.8169184854094348E-3</v>
      </c>
      <c r="AB283" s="5">
        <f t="shared" si="465"/>
        <v>5.1694761587224771E-3</v>
      </c>
      <c r="AC283" s="5">
        <f t="shared" si="466"/>
        <v>9.6933277169267018E-5</v>
      </c>
      <c r="AD283" s="5">
        <f t="shared" si="467"/>
        <v>1.2673349317814888E-2</v>
      </c>
      <c r="AE283" s="5">
        <f t="shared" si="468"/>
        <v>8.2954430962247395E-3</v>
      </c>
      <c r="AF283" s="5">
        <f t="shared" si="469"/>
        <v>2.7149246200438328E-3</v>
      </c>
      <c r="AG283" s="5">
        <f t="shared" si="470"/>
        <v>5.9235860837657662E-4</v>
      </c>
      <c r="AH283" s="5">
        <f t="shared" si="471"/>
        <v>1.2303971332346157E-3</v>
      </c>
      <c r="AI283" s="5">
        <f t="shared" si="472"/>
        <v>1.4427962913669743E-3</v>
      </c>
      <c r="AJ283" s="5">
        <f t="shared" si="473"/>
        <v>8.4593058702509124E-4</v>
      </c>
      <c r="AK283" s="5">
        <f t="shared" si="474"/>
        <v>3.3065354286738237E-4</v>
      </c>
      <c r="AL283" s="5">
        <f t="shared" si="475"/>
        <v>2.9760537927171204E-6</v>
      </c>
      <c r="AM283" s="5">
        <f t="shared" si="476"/>
        <v>2.9722210660344285E-3</v>
      </c>
      <c r="AN283" s="5">
        <f t="shared" si="477"/>
        <v>1.9454912907695462E-3</v>
      </c>
      <c r="AO283" s="5">
        <f t="shared" si="478"/>
        <v>6.3671851426415967E-4</v>
      </c>
      <c r="AP283" s="5">
        <f t="shared" si="479"/>
        <v>1.3892308105078427E-4</v>
      </c>
      <c r="AQ283" s="5">
        <f t="shared" si="480"/>
        <v>2.2733306024892585E-5</v>
      </c>
      <c r="AR283" s="5">
        <f t="shared" si="481"/>
        <v>1.6107327508377441E-4</v>
      </c>
      <c r="AS283" s="5">
        <f t="shared" si="482"/>
        <v>1.8887879177534485E-4</v>
      </c>
      <c r="AT283" s="5">
        <f t="shared" si="483"/>
        <v>1.1074213883078795E-4</v>
      </c>
      <c r="AU283" s="5">
        <f t="shared" si="484"/>
        <v>4.3286389108927498E-5</v>
      </c>
      <c r="AV283" s="5">
        <f t="shared" si="485"/>
        <v>1.268969180480031E-5</v>
      </c>
      <c r="AW283" s="5">
        <f t="shared" si="486"/>
        <v>6.3452124232835928E-8</v>
      </c>
      <c r="AX283" s="5">
        <f t="shared" si="487"/>
        <v>5.8088420063252897E-4</v>
      </c>
      <c r="AY283" s="5">
        <f t="shared" si="488"/>
        <v>3.802224424659011E-4</v>
      </c>
      <c r="AZ283" s="5">
        <f t="shared" si="489"/>
        <v>1.2443883445040612E-4</v>
      </c>
      <c r="BA283" s="5">
        <f t="shared" si="490"/>
        <v>2.7150814523113968E-5</v>
      </c>
      <c r="BB283" s="5">
        <f t="shared" si="491"/>
        <v>4.442946202391064E-6</v>
      </c>
      <c r="BC283" s="5">
        <f t="shared" si="492"/>
        <v>5.8163326011560731E-7</v>
      </c>
      <c r="BD283" s="5">
        <f t="shared" si="493"/>
        <v>1.7571968733655229E-5</v>
      </c>
      <c r="BE283" s="5">
        <f t="shared" si="494"/>
        <v>2.0605356300110831E-5</v>
      </c>
      <c r="BF283" s="5">
        <f t="shared" si="495"/>
        <v>1.2081193481790307E-5</v>
      </c>
      <c r="BG283" s="5">
        <f t="shared" si="496"/>
        <v>4.7222425670509594E-6</v>
      </c>
      <c r="BH283" s="5">
        <f t="shared" si="497"/>
        <v>1.3843567004998088E-6</v>
      </c>
      <c r="BI283" s="5">
        <f t="shared" si="498"/>
        <v>3.246666721596276E-7</v>
      </c>
      <c r="BJ283" s="8">
        <f t="shared" si="499"/>
        <v>0.48352736616021669</v>
      </c>
      <c r="BK283" s="8">
        <f t="shared" si="500"/>
        <v>0.31053248253825094</v>
      </c>
      <c r="BL283" s="8">
        <f t="shared" si="501"/>
        <v>0.19857684484903323</v>
      </c>
      <c r="BM283" s="8">
        <f t="shared" si="502"/>
        <v>0.27644445233762532</v>
      </c>
      <c r="BN283" s="8">
        <f t="shared" si="503"/>
        <v>0.72333103087037431</v>
      </c>
    </row>
    <row r="284" spans="1:66" x14ac:dyDescent="0.25">
      <c r="A284" t="s">
        <v>99</v>
      </c>
      <c r="B284" t="s">
        <v>109</v>
      </c>
      <c r="C284" t="s">
        <v>101</v>
      </c>
      <c r="D284" s="11">
        <v>44442</v>
      </c>
      <c r="E284">
        <f>VLOOKUP(A284,home!$A$2:$E$405,3,FALSE)</f>
        <v>1.33253012048193</v>
      </c>
      <c r="F284">
        <f>VLOOKUP(B284,home!$B$2:$E$405,3,FALSE)</f>
        <v>0.96</v>
      </c>
      <c r="G284">
        <f>VLOOKUP(C284,away!$B$2:$E$405,4,FALSE)</f>
        <v>0.44</v>
      </c>
      <c r="H284">
        <f>VLOOKUP(A284,away!$A$2:$E$405,3,FALSE)</f>
        <v>1.2626506019999999</v>
      </c>
      <c r="I284">
        <f>VLOOKUP(C284,away!$B$2:$E$405,3,FALSE)</f>
        <v>1.32</v>
      </c>
      <c r="J284">
        <f>VLOOKUP(B284,home!$B$2:$E$405,4,FALSE)</f>
        <v>0.84</v>
      </c>
      <c r="K284" s="3">
        <f t="shared" si="448"/>
        <v>0.5628607228915673</v>
      </c>
      <c r="L284" s="3">
        <f t="shared" si="449"/>
        <v>1.4000269874975999</v>
      </c>
      <c r="M284" s="5">
        <f t="shared" si="450"/>
        <v>0.14045224933076114</v>
      </c>
      <c r="N284" s="5">
        <f t="shared" si="451"/>
        <v>7.9055054590058862E-2</v>
      </c>
      <c r="O284" s="5">
        <f t="shared" si="452"/>
        <v>0.19663693951780728</v>
      </c>
      <c r="P284" s="5">
        <f t="shared" si="453"/>
        <v>0.1106792099241784</v>
      </c>
      <c r="Q284" s="5">
        <f t="shared" si="454"/>
        <v>2.2248492587396421E-2</v>
      </c>
      <c r="R284" s="5">
        <f t="shared" si="455"/>
        <v>0.13764851103193176</v>
      </c>
      <c r="S284" s="5">
        <f t="shared" si="456"/>
        <v>2.1804363347346988E-2</v>
      </c>
      <c r="T284" s="5">
        <f t="shared" si="457"/>
        <v>3.1148490053495292E-2</v>
      </c>
      <c r="U284" s="5">
        <f t="shared" si="458"/>
        <v>7.7476940424380997E-2</v>
      </c>
      <c r="V284" s="5">
        <f t="shared" si="459"/>
        <v>1.9091420905468885E-3</v>
      </c>
      <c r="W284" s="5">
        <f t="shared" si="460"/>
        <v>4.1742675403298761E-3</v>
      </c>
      <c r="X284" s="5">
        <f t="shared" si="461"/>
        <v>5.8440872094970521E-3</v>
      </c>
      <c r="Y284" s="5">
        <f t="shared" si="462"/>
        <v>4.0909399052927072E-3</v>
      </c>
      <c r="Z284" s="5">
        <f t="shared" si="463"/>
        <v>6.4237210077855184E-2</v>
      </c>
      <c r="AA284" s="5">
        <f t="shared" si="464"/>
        <v>3.6156602500959048E-2</v>
      </c>
      <c r="AB284" s="5">
        <f t="shared" si="465"/>
        <v>1.0175565710496428E-2</v>
      </c>
      <c r="AC284" s="5">
        <f t="shared" si="466"/>
        <v>9.4027658519868639E-5</v>
      </c>
      <c r="AD284" s="5">
        <f t="shared" si="467"/>
        <v>5.8738281132321955E-4</v>
      </c>
      <c r="AE284" s="5">
        <f t="shared" si="468"/>
        <v>8.2235178784471809E-4</v>
      </c>
      <c r="AF284" s="5">
        <f t="shared" si="469"/>
        <v>5.7565734809975316E-4</v>
      </c>
      <c r="AG284" s="5">
        <f t="shared" si="470"/>
        <v>2.6864527429698484E-4</v>
      </c>
      <c r="AH284" s="5">
        <f t="shared" si="471"/>
        <v>2.2483456927637542E-2</v>
      </c>
      <c r="AI284" s="5">
        <f t="shared" si="472"/>
        <v>1.2655054819391484E-2</v>
      </c>
      <c r="AJ284" s="5">
        <f t="shared" si="473"/>
        <v>3.5615166519375515E-3</v>
      </c>
      <c r="AK284" s="5">
        <f t="shared" si="474"/>
        <v>6.6821261243330844E-4</v>
      </c>
      <c r="AL284" s="5">
        <f t="shared" si="475"/>
        <v>2.9638277793590971E-6</v>
      </c>
      <c r="AM284" s="5">
        <f t="shared" si="476"/>
        <v>6.6122942759093707E-5</v>
      </c>
      <c r="AN284" s="5">
        <f t="shared" si="477"/>
        <v>9.2573904355490189E-5</v>
      </c>
      <c r="AO284" s="5">
        <f t="shared" si="478"/>
        <v>6.4802982217853947E-5</v>
      </c>
      <c r="AP284" s="5">
        <f t="shared" si="479"/>
        <v>3.0241974658440863E-5</v>
      </c>
      <c r="AQ284" s="5">
        <f t="shared" si="480"/>
        <v>1.0584895169258942E-5</v>
      </c>
      <c r="AR284" s="5">
        <f t="shared" si="481"/>
        <v>6.2954892941864821E-3</v>
      </c>
      <c r="AS284" s="5">
        <f t="shared" si="482"/>
        <v>3.5434836550819263E-3</v>
      </c>
      <c r="AT284" s="5">
        <f t="shared" si="483"/>
        <v>9.9724388582693294E-4</v>
      </c>
      <c r="AU284" s="5">
        <f t="shared" si="484"/>
        <v>1.8710313815858108E-4</v>
      </c>
      <c r="AV284" s="5">
        <f t="shared" si="485"/>
        <v>2.6328251899804929E-5</v>
      </c>
      <c r="AW284" s="5">
        <f t="shared" si="486"/>
        <v>6.4876560170180709E-8</v>
      </c>
      <c r="AX284" s="5">
        <f t="shared" si="487"/>
        <v>6.2030012268502006E-6</v>
      </c>
      <c r="AY284" s="5">
        <f t="shared" si="488"/>
        <v>8.6843691210710012E-6</v>
      </c>
      <c r="AZ284" s="5">
        <f t="shared" si="489"/>
        <v>6.0791755694451081E-6</v>
      </c>
      <c r="BA284" s="5">
        <f t="shared" si="490"/>
        <v>2.8370032863197469E-6</v>
      </c>
      <c r="BB284" s="5">
        <f t="shared" si="491"/>
        <v>9.9297029111675775E-7</v>
      </c>
      <c r="BC284" s="5">
        <f t="shared" si="492"/>
        <v>2.780370410693616E-7</v>
      </c>
      <c r="BD284" s="5">
        <f t="shared" si="493"/>
        <v>1.4689758185605468E-3</v>
      </c>
      <c r="BE284" s="5">
        <f t="shared" si="494"/>
        <v>8.2682879114522121E-4</v>
      </c>
      <c r="BF284" s="5">
        <f t="shared" si="495"/>
        <v>2.3269472554577993E-4</v>
      </c>
      <c r="BG284" s="5">
        <f t="shared" si="496"/>
        <v>4.3658240477917521E-5</v>
      </c>
      <c r="BH284" s="5">
        <f t="shared" si="497"/>
        <v>6.1433771988936342E-6</v>
      </c>
      <c r="BI284" s="5">
        <f t="shared" si="498"/>
        <v>6.9157314623296876E-7</v>
      </c>
      <c r="BJ284" s="8">
        <f t="shared" si="499"/>
        <v>0.14910477036333092</v>
      </c>
      <c r="BK284" s="8">
        <f t="shared" si="500"/>
        <v>0.27495064054825363</v>
      </c>
      <c r="BL284" s="8">
        <f t="shared" si="501"/>
        <v>0.51109144094820369</v>
      </c>
      <c r="BM284" s="8">
        <f t="shared" si="502"/>
        <v>0.31265498546294868</v>
      </c>
      <c r="BN284" s="8">
        <f t="shared" si="503"/>
        <v>0.68672045698213402</v>
      </c>
    </row>
    <row r="285" spans="1:66" x14ac:dyDescent="0.25">
      <c r="A285" t="s">
        <v>122</v>
      </c>
      <c r="B285" t="s">
        <v>125</v>
      </c>
      <c r="C285" t="s">
        <v>130</v>
      </c>
      <c r="D285" s="11">
        <v>44442</v>
      </c>
      <c r="E285">
        <f>VLOOKUP(A285,home!$A$2:$E$405,3,FALSE)</f>
        <v>1.28571428571429</v>
      </c>
      <c r="F285">
        <f>VLOOKUP(B285,home!$B$2:$E$405,3,FALSE)</f>
        <v>0.91</v>
      </c>
      <c r="G285">
        <f>VLOOKUP(C285,away!$B$2:$E$405,4,FALSE)</f>
        <v>0.86</v>
      </c>
      <c r="H285">
        <f>VLOOKUP(A285,away!$A$2:$E$405,3,FALSE)</f>
        <v>1.1234866830000001</v>
      </c>
      <c r="I285">
        <f>VLOOKUP(C285,away!$B$2:$E$405,3,FALSE)</f>
        <v>1.34</v>
      </c>
      <c r="J285">
        <f>VLOOKUP(B285,home!$B$2:$E$405,4,FALSE)</f>
        <v>0.94</v>
      </c>
      <c r="K285" s="3">
        <f t="shared" si="448"/>
        <v>1.0062000000000033</v>
      </c>
      <c r="L285" s="3">
        <f t="shared" si="449"/>
        <v>1.4151438259068003</v>
      </c>
      <c r="M285" s="5">
        <f t="shared" si="450"/>
        <v>8.8802202540570946E-2</v>
      </c>
      <c r="N285" s="5">
        <f t="shared" si="451"/>
        <v>8.9352776196322772E-2</v>
      </c>
      <c r="O285" s="5">
        <f t="shared" si="452"/>
        <v>0.12566788865221415</v>
      </c>
      <c r="P285" s="5">
        <f t="shared" si="453"/>
        <v>0.12644702956185827</v>
      </c>
      <c r="Q285" s="5">
        <f t="shared" si="454"/>
        <v>4.4953381704370139E-2</v>
      </c>
      <c r="R285" s="5">
        <f t="shared" si="455"/>
        <v>8.8919068370462068E-2</v>
      </c>
      <c r="S285" s="5">
        <f t="shared" si="456"/>
        <v>4.5012541433622273E-2</v>
      </c>
      <c r="T285" s="5">
        <f t="shared" si="457"/>
        <v>6.3615500572571121E-2</v>
      </c>
      <c r="U285" s="5">
        <f t="shared" si="458"/>
        <v>8.9470366594359224E-2</v>
      </c>
      <c r="V285" s="5">
        <f t="shared" si="459"/>
        <v>7.1215728069748243E-3</v>
      </c>
      <c r="W285" s="5">
        <f t="shared" si="460"/>
        <v>1.5077364223645794E-2</v>
      </c>
      <c r="X285" s="5">
        <f t="shared" si="461"/>
        <v>2.1336638892040422E-2</v>
      </c>
      <c r="Y285" s="5">
        <f t="shared" si="462"/>
        <v>1.5097206396836961E-2</v>
      </c>
      <c r="Z285" s="5">
        <f t="shared" si="463"/>
        <v>4.1944423536614678E-2</v>
      </c>
      <c r="AA285" s="5">
        <f t="shared" si="464"/>
        <v>4.2204478962541821E-2</v>
      </c>
      <c r="AB285" s="5">
        <f t="shared" si="465"/>
        <v>2.1233073366054862E-2</v>
      </c>
      <c r="AC285" s="5">
        <f t="shared" si="466"/>
        <v>6.3378335607657172E-4</v>
      </c>
      <c r="AD285" s="5">
        <f t="shared" si="467"/>
        <v>3.7927109704581114E-3</v>
      </c>
      <c r="AE285" s="5">
        <f t="shared" si="468"/>
        <v>5.3672315132927851E-3</v>
      </c>
      <c r="AF285" s="5">
        <f t="shared" si="469"/>
        <v>3.7977022691243496E-3</v>
      </c>
      <c r="AG285" s="5">
        <f t="shared" si="470"/>
        <v>1.7914316395945228E-3</v>
      </c>
      <c r="AH285" s="5">
        <f t="shared" si="471"/>
        <v>1.4839347999765044E-2</v>
      </c>
      <c r="AI285" s="5">
        <f t="shared" si="472"/>
        <v>1.4931351957363635E-2</v>
      </c>
      <c r="AJ285" s="5">
        <f t="shared" si="473"/>
        <v>7.51196316974967E-3</v>
      </c>
      <c r="AK285" s="5">
        <f t="shared" si="474"/>
        <v>2.5195124471340479E-3</v>
      </c>
      <c r="AL285" s="5">
        <f t="shared" si="475"/>
        <v>3.6098213994192082E-5</v>
      </c>
      <c r="AM285" s="5">
        <f t="shared" si="476"/>
        <v>7.6324515569499321E-4</v>
      </c>
      <c r="AN285" s="5">
        <f t="shared" si="477"/>
        <v>1.0801016697350441E-3</v>
      </c>
      <c r="AO285" s="5">
        <f t="shared" si="478"/>
        <v>7.6424960463858697E-4</v>
      </c>
      <c r="AP285" s="5">
        <f t="shared" si="479"/>
        <v>3.6050770315200308E-4</v>
      </c>
      <c r="AQ285" s="5">
        <f t="shared" si="480"/>
        <v>1.2754256257684976E-4</v>
      </c>
      <c r="AR285" s="5">
        <f t="shared" si="481"/>
        <v>4.1999623404699801E-3</v>
      </c>
      <c r="AS285" s="5">
        <f t="shared" si="482"/>
        <v>4.2260021069809072E-3</v>
      </c>
      <c r="AT285" s="5">
        <f t="shared" si="483"/>
        <v>2.1261016600221017E-3</v>
      </c>
      <c r="AU285" s="5">
        <f t="shared" si="484"/>
        <v>7.1309449677141529E-4</v>
      </c>
      <c r="AV285" s="5">
        <f t="shared" si="485"/>
        <v>1.7937892066285008E-4</v>
      </c>
      <c r="AW285" s="5">
        <f t="shared" si="486"/>
        <v>1.4278024022510097E-6</v>
      </c>
      <c r="AX285" s="5">
        <f t="shared" si="487"/>
        <v>1.2799621261005073E-4</v>
      </c>
      <c r="AY285" s="5">
        <f t="shared" si="488"/>
        <v>1.811330500145674E-4</v>
      </c>
      <c r="AZ285" s="5">
        <f t="shared" si="489"/>
        <v>1.281646586978914E-4</v>
      </c>
      <c r="BA285" s="5">
        <f t="shared" si="490"/>
        <v>6.0457141818591085E-5</v>
      </c>
      <c r="BB285" s="5">
        <f t="shared" si="491"/>
        <v>2.1388887744137766E-5</v>
      </c>
      <c r="BC285" s="5">
        <f t="shared" si="492"/>
        <v>6.0536704868260291E-6</v>
      </c>
      <c r="BD285" s="5">
        <f t="shared" si="493"/>
        <v>9.9059179585952659E-4</v>
      </c>
      <c r="BE285" s="5">
        <f t="shared" si="494"/>
        <v>9.9673346499385882E-4</v>
      </c>
      <c r="BF285" s="5">
        <f t="shared" si="495"/>
        <v>5.0145660623841207E-4</v>
      </c>
      <c r="BG285" s="5">
        <f t="shared" si="496"/>
        <v>1.6818854573236397E-4</v>
      </c>
      <c r="BH285" s="5">
        <f t="shared" si="497"/>
        <v>4.2307828678976289E-5</v>
      </c>
      <c r="BI285" s="5">
        <f t="shared" si="498"/>
        <v>8.5140274433572199E-6</v>
      </c>
      <c r="BJ285" s="8">
        <f t="shared" si="499"/>
        <v>0.26780278469542651</v>
      </c>
      <c r="BK285" s="8">
        <f t="shared" si="500"/>
        <v>0.26823436096311165</v>
      </c>
      <c r="BL285" s="8">
        <f t="shared" si="501"/>
        <v>0.42144938331349818</v>
      </c>
      <c r="BM285" s="8">
        <f t="shared" si="502"/>
        <v>0.4351089002352404</v>
      </c>
      <c r="BN285" s="8">
        <f t="shared" si="503"/>
        <v>0.56414234702579835</v>
      </c>
    </row>
    <row r="286" spans="1:66" x14ac:dyDescent="0.25">
      <c r="A286" t="s">
        <v>122</v>
      </c>
      <c r="B286" t="s">
        <v>362</v>
      </c>
      <c r="C286" t="s">
        <v>133</v>
      </c>
      <c r="D286" s="11">
        <v>44442</v>
      </c>
      <c r="E286">
        <f>VLOOKUP(A286,home!$A$2:$E$405,3,FALSE)</f>
        <v>1.28571428571429</v>
      </c>
      <c r="F286">
        <f>VLOOKUP(B286,home!$B$2:$E$405,3,FALSE)</f>
        <v>1.56</v>
      </c>
      <c r="G286">
        <f>VLOOKUP(C286,away!$B$2:$E$405,4,FALSE)</f>
        <v>1.36</v>
      </c>
      <c r="H286">
        <f>VLOOKUP(A286,away!$A$2:$E$405,3,FALSE)</f>
        <v>1.1234866830000001</v>
      </c>
      <c r="I286">
        <f>VLOOKUP(C286,away!$B$2:$E$405,3,FALSE)</f>
        <v>0.57999999999999996</v>
      </c>
      <c r="J286">
        <f>VLOOKUP(B286,home!$B$2:$E$405,4,FALSE)</f>
        <v>1.17</v>
      </c>
      <c r="K286" s="3">
        <f t="shared" si="448"/>
        <v>2.7277714285714381</v>
      </c>
      <c r="L286" s="3">
        <f t="shared" si="449"/>
        <v>0.76239806308379998</v>
      </c>
      <c r="M286" s="5">
        <f t="shared" si="450"/>
        <v>3.0495702965987935E-2</v>
      </c>
      <c r="N286" s="5">
        <f t="shared" si="451"/>
        <v>8.3185307244823148E-2</v>
      </c>
      <c r="O286" s="5">
        <f t="shared" si="452"/>
        <v>2.3249864873648093E-2</v>
      </c>
      <c r="P286" s="5">
        <f t="shared" si="453"/>
        <v>6.342031712048396E-2</v>
      </c>
      <c r="Q286" s="5">
        <f t="shared" si="454"/>
        <v>0.11345525218968264</v>
      </c>
      <c r="R286" s="5">
        <f t="shared" si="455"/>
        <v>8.8628259733146923E-3</v>
      </c>
      <c r="S286" s="5">
        <f t="shared" si="456"/>
        <v>3.2972978423785382E-2</v>
      </c>
      <c r="T286" s="5">
        <f t="shared" si="457"/>
        <v>8.6498064516098108E-2</v>
      </c>
      <c r="U286" s="5">
        <f t="shared" si="458"/>
        <v>2.4175763466408665E-2</v>
      </c>
      <c r="V286" s="5">
        <f t="shared" si="459"/>
        <v>7.6191308015341117E-3</v>
      </c>
      <c r="W286" s="5">
        <f t="shared" si="460"/>
        <v>0.1031599984481278</v>
      </c>
      <c r="X286" s="5">
        <f t="shared" si="461"/>
        <v>7.8648983004580439E-2</v>
      </c>
      <c r="Y286" s="5">
        <f t="shared" si="462"/>
        <v>2.9980916153101413E-2</v>
      </c>
      <c r="Z286" s="5">
        <f t="shared" si="463"/>
        <v>2.2523337851679723E-3</v>
      </c>
      <c r="AA286" s="5">
        <f t="shared" si="464"/>
        <v>6.1438517467873547E-3</v>
      </c>
      <c r="AB286" s="5">
        <f t="shared" si="465"/>
        <v>8.3795116281326354E-3</v>
      </c>
      <c r="AC286" s="5">
        <f t="shared" si="466"/>
        <v>9.9031921840485445E-4</v>
      </c>
      <c r="AD286" s="5">
        <f t="shared" si="467"/>
        <v>7.0349224084569228E-2</v>
      </c>
      <c r="AE286" s="5">
        <f t="shared" si="468"/>
        <v>5.3634112181523794E-2</v>
      </c>
      <c r="AF286" s="5">
        <f t="shared" si="469"/>
        <v>2.044527162120649E-2</v>
      </c>
      <c r="AG286" s="5">
        <f t="shared" si="470"/>
        <v>5.1958118277433381E-3</v>
      </c>
      <c r="AH286" s="5">
        <f t="shared" si="471"/>
        <v>4.2929372880756624E-4</v>
      </c>
      <c r="AI286" s="5">
        <f t="shared" si="472"/>
        <v>1.1710151679061745E-3</v>
      </c>
      <c r="AJ286" s="5">
        <f t="shared" si="473"/>
        <v>1.5971308587191244E-3</v>
      </c>
      <c r="AK286" s="5">
        <f t="shared" si="474"/>
        <v>1.4522026413679311E-3</v>
      </c>
      <c r="AL286" s="5">
        <f t="shared" si="475"/>
        <v>8.2380601557923124E-5</v>
      </c>
      <c r="AM286" s="5">
        <f t="shared" si="476"/>
        <v>3.83793206960115E-2</v>
      </c>
      <c r="AN286" s="5">
        <f t="shared" si="477"/>
        <v>2.9260319761111167E-2</v>
      </c>
      <c r="AO286" s="5">
        <f t="shared" si="478"/>
        <v>1.1154005555541895E-2</v>
      </c>
      <c r="AP286" s="5">
        <f t="shared" si="479"/>
        <v>2.8345974103903622E-3</v>
      </c>
      <c r="AQ286" s="5">
        <f t="shared" si="480"/>
        <v>5.4027289382599158E-4</v>
      </c>
      <c r="AR286" s="5">
        <f t="shared" si="481"/>
        <v>6.5458541467382144E-5</v>
      </c>
      <c r="AS286" s="5">
        <f t="shared" si="482"/>
        <v>1.7855593917068371E-4</v>
      </c>
      <c r="AT286" s="5">
        <f t="shared" si="483"/>
        <v>2.4352989463576538E-4</v>
      </c>
      <c r="AU286" s="5">
        <f t="shared" si="484"/>
        <v>2.2143129619681785E-4</v>
      </c>
      <c r="AV286" s="5">
        <f t="shared" si="485"/>
        <v>1.5100349078930476E-4</v>
      </c>
      <c r="AW286" s="5">
        <f t="shared" si="486"/>
        <v>4.7589617982925883E-6</v>
      </c>
      <c r="AX286" s="5">
        <f t="shared" si="487"/>
        <v>1.7448335740426795E-2</v>
      </c>
      <c r="AY286" s="5">
        <f t="shared" si="488"/>
        <v>1.330257737253723E-2</v>
      </c>
      <c r="AZ286" s="5">
        <f t="shared" si="489"/>
        <v>5.0709296114223841E-3</v>
      </c>
      <c r="BA286" s="5">
        <f t="shared" si="490"/>
        <v>1.2886889712609042E-3</v>
      </c>
      <c r="BB286" s="5">
        <f t="shared" si="491"/>
        <v>2.4562349390169194E-4</v>
      </c>
      <c r="BC286" s="5">
        <f t="shared" si="492"/>
        <v>3.7452575199705107E-5</v>
      </c>
      <c r="BD286" s="5">
        <f t="shared" si="493"/>
        <v>8.3175775378371226E-6</v>
      </c>
      <c r="BE286" s="5">
        <f t="shared" si="494"/>
        <v>2.2688450362639672E-5</v>
      </c>
      <c r="BF286" s="5">
        <f t="shared" si="495"/>
        <v>3.0944453328884895E-5</v>
      </c>
      <c r="BG286" s="5">
        <f t="shared" si="496"/>
        <v>2.8136465221098179E-5</v>
      </c>
      <c r="BH286" s="5">
        <f t="shared" si="497"/>
        <v>1.9187461482776395E-5</v>
      </c>
      <c r="BI286" s="5">
        <f t="shared" si="498"/>
        <v>1.0467801843906475E-5</v>
      </c>
      <c r="BJ286" s="8">
        <f t="shared" si="499"/>
        <v>0.76411506535308604</v>
      </c>
      <c r="BK286" s="8">
        <f t="shared" si="500"/>
        <v>0.14888340650429144</v>
      </c>
      <c r="BL286" s="8">
        <f t="shared" si="501"/>
        <v>7.6441181457129304E-2</v>
      </c>
      <c r="BM286" s="8">
        <f t="shared" si="502"/>
        <v>0.65572489832099534</v>
      </c>
      <c r="BN286" s="8">
        <f t="shared" si="503"/>
        <v>0.32266927036794046</v>
      </c>
    </row>
    <row r="287" spans="1:66" x14ac:dyDescent="0.25">
      <c r="A287" t="s">
        <v>122</v>
      </c>
      <c r="B287" t="s">
        <v>128</v>
      </c>
      <c r="C287" t="s">
        <v>140</v>
      </c>
      <c r="D287" s="11">
        <v>44442</v>
      </c>
      <c r="E287">
        <f>VLOOKUP(A287,home!$A$2:$E$405,3,FALSE)</f>
        <v>1.28571428571429</v>
      </c>
      <c r="F287">
        <f>VLOOKUP(B287,home!$B$2:$E$405,3,FALSE)</f>
        <v>1.1200000000000001</v>
      </c>
      <c r="G287">
        <f>VLOOKUP(C287,away!$B$2:$E$405,4,FALSE)</f>
        <v>0.73</v>
      </c>
      <c r="H287">
        <f>VLOOKUP(A287,away!$A$2:$E$405,3,FALSE)</f>
        <v>1.1234866830000001</v>
      </c>
      <c r="I287">
        <f>VLOOKUP(C287,away!$B$2:$E$405,3,FALSE)</f>
        <v>0.63</v>
      </c>
      <c r="J287">
        <f>VLOOKUP(B287,home!$B$2:$E$405,4,FALSE)</f>
        <v>0.79</v>
      </c>
      <c r="K287" s="3">
        <f t="shared" si="448"/>
        <v>1.0512000000000037</v>
      </c>
      <c r="L287" s="3">
        <f t="shared" si="449"/>
        <v>0.55915932212910013</v>
      </c>
      <c r="M287" s="5">
        <f t="shared" si="450"/>
        <v>0.19981580293451218</v>
      </c>
      <c r="N287" s="5">
        <f t="shared" si="451"/>
        <v>0.21004637204475993</v>
      </c>
      <c r="O287" s="5">
        <f t="shared" si="452"/>
        <v>0.11172886891954367</v>
      </c>
      <c r="P287" s="5">
        <f t="shared" si="453"/>
        <v>0.1174493870082247</v>
      </c>
      <c r="Q287" s="5">
        <f t="shared" si="454"/>
        <v>0.1104003731467262</v>
      </c>
      <c r="R287" s="5">
        <f t="shared" si="455"/>
        <v>3.1237119303651563E-2</v>
      </c>
      <c r="S287" s="5">
        <f t="shared" si="456"/>
        <v>1.725884327718654E-2</v>
      </c>
      <c r="T287" s="5">
        <f t="shared" si="457"/>
        <v>6.1731397811523113E-2</v>
      </c>
      <c r="U287" s="5">
        <f t="shared" si="458"/>
        <v>3.2836459811998633E-2</v>
      </c>
      <c r="V287" s="5">
        <f t="shared" si="459"/>
        <v>1.1271717549681517E-3</v>
      </c>
      <c r="W287" s="5">
        <f t="shared" si="460"/>
        <v>3.8684290750612998E-2</v>
      </c>
      <c r="X287" s="5">
        <f t="shared" si="461"/>
        <v>2.1630681793157778E-2</v>
      </c>
      <c r="Y287" s="5">
        <f t="shared" si="462"/>
        <v>6.0474986843261861E-3</v>
      </c>
      <c r="Z287" s="5">
        <f t="shared" si="463"/>
        <v>5.8221754850318799E-3</v>
      </c>
      <c r="AA287" s="5">
        <f t="shared" si="464"/>
        <v>6.1202708698655326E-3</v>
      </c>
      <c r="AB287" s="5">
        <f t="shared" si="465"/>
        <v>3.2168143692013346E-3</v>
      </c>
      <c r="AC287" s="5">
        <f t="shared" si="466"/>
        <v>4.1408646654120774E-5</v>
      </c>
      <c r="AD287" s="5">
        <f t="shared" si="467"/>
        <v>1.0166231609261129E-2</v>
      </c>
      <c r="AE287" s="5">
        <f t="shared" si="468"/>
        <v>5.6845431752418829E-3</v>
      </c>
      <c r="AF287" s="5">
        <f t="shared" si="469"/>
        <v>1.5892826542409271E-3</v>
      </c>
      <c r="AG287" s="5">
        <f t="shared" si="470"/>
        <v>2.9622073720563126E-4</v>
      </c>
      <c r="AH287" s="5">
        <f t="shared" si="471"/>
        <v>8.1388092438177252E-4</v>
      </c>
      <c r="AI287" s="5">
        <f t="shared" si="472"/>
        <v>8.5555162771012224E-4</v>
      </c>
      <c r="AJ287" s="5">
        <f t="shared" si="473"/>
        <v>4.4967793552444177E-4</v>
      </c>
      <c r="AK287" s="5">
        <f t="shared" si="474"/>
        <v>1.5756714860776496E-4</v>
      </c>
      <c r="AL287" s="5">
        <f t="shared" si="475"/>
        <v>9.7358068680095447E-7</v>
      </c>
      <c r="AM287" s="5">
        <f t="shared" si="476"/>
        <v>2.1373485335310681E-3</v>
      </c>
      <c r="AN287" s="5">
        <f t="shared" si="477"/>
        <v>1.1951183571628581E-3</v>
      </c>
      <c r="AO287" s="5">
        <f t="shared" si="478"/>
        <v>3.3413078522761381E-4</v>
      </c>
      <c r="AP287" s="5">
        <f t="shared" si="479"/>
        <v>6.227744779011216E-5</v>
      </c>
      <c r="AQ287" s="5">
        <f t="shared" si="480"/>
        <v>8.7057538725623851E-6</v>
      </c>
      <c r="AR287" s="5">
        <f t="shared" si="481"/>
        <v>9.1017821194223488E-5</v>
      </c>
      <c r="AS287" s="5">
        <f t="shared" si="482"/>
        <v>9.5677933639368059E-5</v>
      </c>
      <c r="AT287" s="5">
        <f t="shared" si="483"/>
        <v>5.0288321920852019E-5</v>
      </c>
      <c r="AU287" s="5">
        <f t="shared" si="484"/>
        <v>1.7621028001066614E-5</v>
      </c>
      <c r="AV287" s="5">
        <f t="shared" si="485"/>
        <v>4.6308061586803211E-6</v>
      </c>
      <c r="AW287" s="5">
        <f t="shared" si="486"/>
        <v>1.5896092132592528E-8</v>
      </c>
      <c r="AX287" s="5">
        <f t="shared" si="487"/>
        <v>3.7446346307464429E-4</v>
      </c>
      <c r="AY287" s="5">
        <f t="shared" si="488"/>
        <v>2.0938473617493339E-4</v>
      </c>
      <c r="AZ287" s="5">
        <f t="shared" si="489"/>
        <v>5.8539713571878116E-5</v>
      </c>
      <c r="BA287" s="5">
        <f t="shared" si="490"/>
        <v>1.0911008852827684E-5</v>
      </c>
      <c r="BB287" s="5">
        <f t="shared" si="491"/>
        <v>1.5252480784729346E-6</v>
      </c>
      <c r="BC287" s="5">
        <f t="shared" si="492"/>
        <v>1.7057133632752776E-7</v>
      </c>
      <c r="BD287" s="5">
        <f t="shared" si="493"/>
        <v>8.4822438667716076E-6</v>
      </c>
      <c r="BE287" s="5">
        <f t="shared" si="494"/>
        <v>8.9165347527503432E-6</v>
      </c>
      <c r="BF287" s="5">
        <f t="shared" si="495"/>
        <v>4.6865306660455966E-6</v>
      </c>
      <c r="BG287" s="5">
        <f t="shared" si="496"/>
        <v>1.642160345382383E-6</v>
      </c>
      <c r="BH287" s="5">
        <f t="shared" si="497"/>
        <v>4.3155973876649169E-7</v>
      </c>
      <c r="BI287" s="5">
        <f t="shared" si="498"/>
        <v>9.073111947826756E-8</v>
      </c>
      <c r="BJ287" s="8">
        <f t="shared" si="499"/>
        <v>0.47066946802572901</v>
      </c>
      <c r="BK287" s="8">
        <f t="shared" si="500"/>
        <v>0.3359029719384074</v>
      </c>
      <c r="BL287" s="8">
        <f t="shared" si="501"/>
        <v>0.18769969658188818</v>
      </c>
      <c r="BM287" s="8">
        <f t="shared" si="502"/>
        <v>0.21920701983355562</v>
      </c>
      <c r="BN287" s="8">
        <f t="shared" si="503"/>
        <v>0.78067792335741837</v>
      </c>
    </row>
    <row r="288" spans="1:66" x14ac:dyDescent="0.25">
      <c r="A288" t="s">
        <v>122</v>
      </c>
      <c r="B288" t="s">
        <v>131</v>
      </c>
      <c r="C288" t="s">
        <v>138</v>
      </c>
      <c r="D288" s="11">
        <v>44442</v>
      </c>
      <c r="E288">
        <f>VLOOKUP(A288,home!$A$2:$E$405,3,FALSE)</f>
        <v>1.28571428571429</v>
      </c>
      <c r="F288">
        <f>VLOOKUP(B288,home!$B$2:$E$405,3,FALSE)</f>
        <v>1.19</v>
      </c>
      <c r="G288">
        <f>VLOOKUP(C288,away!$B$2:$E$405,4,FALSE)</f>
        <v>1.21</v>
      </c>
      <c r="H288">
        <f>VLOOKUP(A288,away!$A$2:$E$405,3,FALSE)</f>
        <v>1.1234866830000001</v>
      </c>
      <c r="I288">
        <f>VLOOKUP(C288,away!$B$2:$E$405,3,FALSE)</f>
        <v>1.04</v>
      </c>
      <c r="J288">
        <f>VLOOKUP(B288,home!$B$2:$E$405,4,FALSE)</f>
        <v>0.99</v>
      </c>
      <c r="K288" s="3">
        <f t="shared" si="448"/>
        <v>1.8513000000000062</v>
      </c>
      <c r="L288" s="3">
        <f t="shared" si="449"/>
        <v>1.1567418888168002</v>
      </c>
      <c r="M288" s="5">
        <f t="shared" si="450"/>
        <v>4.9388291906652906E-2</v>
      </c>
      <c r="N288" s="5">
        <f t="shared" si="451"/>
        <v>9.1432544806786822E-2</v>
      </c>
      <c r="O288" s="5">
        <f t="shared" si="452"/>
        <v>5.7129506065537163E-2</v>
      </c>
      <c r="P288" s="5">
        <f t="shared" si="453"/>
        <v>0.10576385457912929</v>
      </c>
      <c r="Q288" s="5">
        <f t="shared" si="454"/>
        <v>8.4634535100402516E-2</v>
      </c>
      <c r="R288" s="5">
        <f t="shared" si="455"/>
        <v>3.3042046376710162E-2</v>
      </c>
      <c r="S288" s="5">
        <f t="shared" si="456"/>
        <v>5.6622695904210825E-2</v>
      </c>
      <c r="T288" s="5">
        <f t="shared" si="457"/>
        <v>9.7900311991171371E-2</v>
      </c>
      <c r="U288" s="5">
        <f t="shared" si="458"/>
        <v>6.1170740457203721E-2</v>
      </c>
      <c r="V288" s="5">
        <f t="shared" si="459"/>
        <v>1.3472906554025041E-2</v>
      </c>
      <c r="W288" s="5">
        <f t="shared" si="460"/>
        <v>5.2227971610458584E-2</v>
      </c>
      <c r="X288" s="5">
        <f t="shared" si="461"/>
        <v>6.0414282529752075E-2</v>
      </c>
      <c r="Y288" s="5">
        <f t="shared" si="462"/>
        <v>3.4941865642488627E-2</v>
      </c>
      <c r="Z288" s="5">
        <f t="shared" si="463"/>
        <v>1.2740373045389332E-2</v>
      </c>
      <c r="AA288" s="5">
        <f t="shared" si="464"/>
        <v>2.3586252618929347E-2</v>
      </c>
      <c r="AB288" s="5">
        <f t="shared" si="465"/>
        <v>2.1832614736712028E-2</v>
      </c>
      <c r="AC288" s="5">
        <f t="shared" si="466"/>
        <v>1.803244345126555E-3</v>
      </c>
      <c r="AD288" s="5">
        <f t="shared" si="467"/>
        <v>2.4172410960610572E-2</v>
      </c>
      <c r="AE288" s="5">
        <f t="shared" si="468"/>
        <v>2.7961240311832593E-2</v>
      </c>
      <c r="AF288" s="5">
        <f t="shared" si="469"/>
        <v>1.617196896598485E-2</v>
      </c>
      <c r="AG288" s="5">
        <f t="shared" si="470"/>
        <v>6.2355979758666599E-3</v>
      </c>
      <c r="AH288" s="5">
        <f t="shared" si="471"/>
        <v>3.6843307951885786E-3</v>
      </c>
      <c r="AI288" s="5">
        <f t="shared" si="472"/>
        <v>6.8208016011326381E-3</v>
      </c>
      <c r="AJ288" s="5">
        <f t="shared" si="473"/>
        <v>6.3136750020884487E-3</v>
      </c>
      <c r="AK288" s="5">
        <f t="shared" si="474"/>
        <v>3.896168843788796E-3</v>
      </c>
      <c r="AL288" s="5">
        <f t="shared" si="475"/>
        <v>1.5446419815374197E-4</v>
      </c>
      <c r="AM288" s="5">
        <f t="shared" si="476"/>
        <v>8.9500768822756982E-3</v>
      </c>
      <c r="AN288" s="5">
        <f t="shared" si="477"/>
        <v>1.0352928837859168E-2</v>
      </c>
      <c r="AO288" s="5">
        <f t="shared" si="478"/>
        <v>5.9878332293455691E-3</v>
      </c>
      <c r="AP288" s="5">
        <f t="shared" si="479"/>
        <v>2.3087925065443968E-3</v>
      </c>
      <c r="AQ288" s="5">
        <f t="shared" si="480"/>
        <v>6.6766925122656035E-4</v>
      </c>
      <c r="AR288" s="5">
        <f t="shared" si="481"/>
        <v>8.5236395261046769E-4</v>
      </c>
      <c r="AS288" s="5">
        <f t="shared" si="482"/>
        <v>1.5779813854677638E-3</v>
      </c>
      <c r="AT288" s="5">
        <f t="shared" si="483"/>
        <v>1.4606584694582408E-3</v>
      </c>
      <c r="AU288" s="5">
        <f t="shared" si="484"/>
        <v>9.0137234150268366E-4</v>
      </c>
      <c r="AV288" s="5">
        <f t="shared" si="485"/>
        <v>4.1717765395598086E-4</v>
      </c>
      <c r="AW288" s="5">
        <f t="shared" si="486"/>
        <v>9.1883725882125232E-6</v>
      </c>
      <c r="AX288" s="5">
        <f t="shared" si="487"/>
        <v>2.7615462220261788E-3</v>
      </c>
      <c r="AY288" s="5">
        <f t="shared" si="488"/>
        <v>3.1943961929214604E-3</v>
      </c>
      <c r="AZ288" s="5">
        <f t="shared" si="489"/>
        <v>1.8475459429145836E-3</v>
      </c>
      <c r="BA288" s="5">
        <f t="shared" si="490"/>
        <v>7.1237792789427675E-4</v>
      </c>
      <c r="BB288" s="5">
        <f t="shared" si="491"/>
        <v>2.0600934746595613E-4</v>
      </c>
      <c r="BC288" s="5">
        <f t="shared" si="492"/>
        <v>4.7659928340337294E-5</v>
      </c>
      <c r="BD288" s="5">
        <f t="shared" si="493"/>
        <v>1.6432751475033106E-4</v>
      </c>
      <c r="BE288" s="5">
        <f t="shared" si="494"/>
        <v>3.0421952805728892E-4</v>
      </c>
      <c r="BF288" s="5">
        <f t="shared" si="495"/>
        <v>2.8160080614623046E-4</v>
      </c>
      <c r="BG288" s="5">
        <f t="shared" si="496"/>
        <v>1.7377585747283946E-4</v>
      </c>
      <c r="BH288" s="5">
        <f t="shared" si="497"/>
        <v>8.0427811234867172E-5</v>
      </c>
      <c r="BI288" s="5">
        <f t="shared" si="498"/>
        <v>2.9779201387822014E-5</v>
      </c>
      <c r="BJ288" s="8">
        <f t="shared" si="499"/>
        <v>0.53312956616416884</v>
      </c>
      <c r="BK288" s="8">
        <f t="shared" si="500"/>
        <v>0.23039985368021981</v>
      </c>
      <c r="BL288" s="8">
        <f t="shared" si="501"/>
        <v>0.22371982101933541</v>
      </c>
      <c r="BM288" s="8">
        <f t="shared" si="502"/>
        <v>0.57541362725356138</v>
      </c>
      <c r="BN288" s="8">
        <f t="shared" si="503"/>
        <v>0.42139077883521886</v>
      </c>
    </row>
    <row r="289" spans="1:66" x14ac:dyDescent="0.25">
      <c r="A289" t="s">
        <v>122</v>
      </c>
      <c r="B289" t="s">
        <v>135</v>
      </c>
      <c r="C289" t="s">
        <v>129</v>
      </c>
      <c r="D289" s="11">
        <v>44442</v>
      </c>
      <c r="E289">
        <f>VLOOKUP(A289,home!$A$2:$E$405,3,FALSE)</f>
        <v>1.28571428571429</v>
      </c>
      <c r="F289">
        <f>VLOOKUP(B289,home!$B$2:$E$405,3,FALSE)</f>
        <v>0.73</v>
      </c>
      <c r="G289">
        <f>VLOOKUP(C289,away!$B$2:$E$405,4,FALSE)</f>
        <v>1.19</v>
      </c>
      <c r="H289">
        <f>VLOOKUP(A289,away!$A$2:$E$405,3,FALSE)</f>
        <v>1.1234866830000001</v>
      </c>
      <c r="I289">
        <f>VLOOKUP(C289,away!$B$2:$E$405,3,FALSE)</f>
        <v>0.41</v>
      </c>
      <c r="J289">
        <f>VLOOKUP(B289,home!$B$2:$E$405,4,FALSE)</f>
        <v>0.83</v>
      </c>
      <c r="K289" s="3">
        <f t="shared" si="448"/>
        <v>1.1169000000000038</v>
      </c>
      <c r="L289" s="3">
        <f t="shared" si="449"/>
        <v>0.38232251822489999</v>
      </c>
      <c r="M289" s="5">
        <f t="shared" si="450"/>
        <v>0.2233037072375269</v>
      </c>
      <c r="N289" s="5">
        <f t="shared" si="451"/>
        <v>0.24940791061359463</v>
      </c>
      <c r="O289" s="5">
        <f t="shared" si="452"/>
        <v>8.5374035680007107E-2</v>
      </c>
      <c r="P289" s="5">
        <f t="shared" si="453"/>
        <v>9.5354260451000275E-2</v>
      </c>
      <c r="Q289" s="5">
        <f t="shared" si="454"/>
        <v>0.1392818476821624</v>
      </c>
      <c r="R289" s="5">
        <f t="shared" si="455"/>
        <v>1.6320208156101391E-2</v>
      </c>
      <c r="S289" s="5">
        <f t="shared" si="456"/>
        <v>1.0179449211389068E-2</v>
      </c>
      <c r="T289" s="5">
        <f t="shared" si="457"/>
        <v>5.3250586748861281E-2</v>
      </c>
      <c r="U289" s="5">
        <f t="shared" si="458"/>
        <v>1.8228040489549704E-2</v>
      </c>
      <c r="V289" s="5">
        <f t="shared" si="459"/>
        <v>4.8297643268911753E-4</v>
      </c>
      <c r="W289" s="5">
        <f t="shared" si="460"/>
        <v>5.1854631892069236E-2</v>
      </c>
      <c r="X289" s="5">
        <f t="shared" si="461"/>
        <v>1.9825193446601122E-2</v>
      </c>
      <c r="Y289" s="5">
        <f t="shared" si="462"/>
        <v>3.7898089414001622E-3</v>
      </c>
      <c r="Z289" s="5">
        <f t="shared" si="463"/>
        <v>2.079861026731745E-3</v>
      </c>
      <c r="AA289" s="5">
        <f t="shared" si="464"/>
        <v>2.322996780756694E-3</v>
      </c>
      <c r="AB289" s="5">
        <f t="shared" si="465"/>
        <v>1.2972775522135803E-3</v>
      </c>
      <c r="AC289" s="5">
        <f t="shared" si="466"/>
        <v>1.2889917145818448E-5</v>
      </c>
      <c r="AD289" s="5">
        <f t="shared" si="467"/>
        <v>1.4479109590063091E-2</v>
      </c>
      <c r="AE289" s="5">
        <f t="shared" si="468"/>
        <v>5.5356896401272202E-3</v>
      </c>
      <c r="AF289" s="5">
        <f t="shared" si="469"/>
        <v>1.0582094016624646E-3</v>
      </c>
      <c r="AG289" s="5">
        <f t="shared" si="470"/>
        <v>1.3485909441761937E-4</v>
      </c>
      <c r="AH289" s="5">
        <f t="shared" si="471"/>
        <v>1.9879442632447672E-4</v>
      </c>
      <c r="AI289" s="5">
        <f t="shared" si="472"/>
        <v>2.2203349476180879E-4</v>
      </c>
      <c r="AJ289" s="5">
        <f t="shared" si="473"/>
        <v>1.2399460514973254E-4</v>
      </c>
      <c r="AK289" s="5">
        <f t="shared" si="474"/>
        <v>4.6163191497245576E-5</v>
      </c>
      <c r="AL289" s="5">
        <f t="shared" si="475"/>
        <v>2.2016804502162411E-7</v>
      </c>
      <c r="AM289" s="5">
        <f t="shared" si="476"/>
        <v>3.2343435002282995E-3</v>
      </c>
      <c r="AN289" s="5">
        <f t="shared" si="477"/>
        <v>1.2365623518116209E-3</v>
      </c>
      <c r="AO289" s="5">
        <f t="shared" si="478"/>
        <v>2.3638281614336181E-4</v>
      </c>
      <c r="AP289" s="5">
        <f t="shared" si="479"/>
        <v>3.0124824511007878E-5</v>
      </c>
      <c r="AQ289" s="5">
        <f t="shared" si="480"/>
        <v>2.8793496920329309E-6</v>
      </c>
      <c r="AR289" s="5">
        <f t="shared" si="481"/>
        <v>1.5200717136289659E-5</v>
      </c>
      <c r="AS289" s="5">
        <f t="shared" si="482"/>
        <v>1.6977680969521979E-5</v>
      </c>
      <c r="AT289" s="5">
        <f t="shared" si="483"/>
        <v>9.4811859374295813E-6</v>
      </c>
      <c r="AU289" s="5">
        <f t="shared" si="484"/>
        <v>3.5298455245050447E-6</v>
      </c>
      <c r="AV289" s="5">
        <f t="shared" si="485"/>
        <v>9.85621116579925E-7</v>
      </c>
      <c r="AW289" s="5">
        <f t="shared" si="486"/>
        <v>2.6115356236000768E-9</v>
      </c>
      <c r="AX289" s="5">
        <f t="shared" si="487"/>
        <v>6.0207304256750026E-4</v>
      </c>
      <c r="AY289" s="5">
        <f t="shared" si="488"/>
        <v>2.3018608178973412E-4</v>
      </c>
      <c r="AZ289" s="5">
        <f t="shared" si="489"/>
        <v>4.4002661225086969E-5</v>
      </c>
      <c r="BA289" s="5">
        <f t="shared" si="490"/>
        <v>5.6077360827241377E-6</v>
      </c>
      <c r="BB289" s="5">
        <f t="shared" si="491"/>
        <v>5.3599094517193213E-7</v>
      </c>
      <c r="BC289" s="5">
        <f t="shared" si="492"/>
        <v>4.0984281580775484E-8</v>
      </c>
      <c r="BD289" s="5">
        <f t="shared" si="493"/>
        <v>9.6859607572844175E-7</v>
      </c>
      <c r="BE289" s="5">
        <f t="shared" si="494"/>
        <v>1.0818249569811001E-6</v>
      </c>
      <c r="BF289" s="5">
        <f t="shared" si="495"/>
        <v>6.0414514722609749E-7</v>
      </c>
      <c r="BG289" s="5">
        <f t="shared" si="496"/>
        <v>2.2492323831227683E-7</v>
      </c>
      <c r="BH289" s="5">
        <f t="shared" si="497"/>
        <v>6.2804191217745756E-8</v>
      </c>
      <c r="BI289" s="5">
        <f t="shared" si="498"/>
        <v>1.4029200234220074E-8</v>
      </c>
      <c r="BJ289" s="8">
        <f t="shared" si="499"/>
        <v>0.5442405863902372</v>
      </c>
      <c r="BK289" s="8">
        <f t="shared" si="500"/>
        <v>0.32956368949958592</v>
      </c>
      <c r="BL289" s="8">
        <f t="shared" si="501"/>
        <v>0.12418267574985578</v>
      </c>
      <c r="BM289" s="8">
        <f t="shared" si="502"/>
        <v>0.19079465937576404</v>
      </c>
      <c r="BN289" s="8">
        <f t="shared" si="503"/>
        <v>0.80904196982039256</v>
      </c>
    </row>
    <row r="290" spans="1:66" x14ac:dyDescent="0.25">
      <c r="A290" t="s">
        <v>122</v>
      </c>
      <c r="B290" t="s">
        <v>137</v>
      </c>
      <c r="C290" t="s">
        <v>141</v>
      </c>
      <c r="D290" s="11">
        <v>44442</v>
      </c>
      <c r="E290">
        <f>VLOOKUP(A290,home!$A$2:$E$405,3,FALSE)</f>
        <v>1.28571428571429</v>
      </c>
      <c r="F290">
        <f>VLOOKUP(B290,home!$B$2:$E$405,3,FALSE)</f>
        <v>1.04</v>
      </c>
      <c r="G290">
        <f>VLOOKUP(C290,away!$B$2:$E$405,4,FALSE)</f>
        <v>0.78</v>
      </c>
      <c r="H290">
        <f>VLOOKUP(A290,away!$A$2:$E$405,3,FALSE)</f>
        <v>1.1234866830000001</v>
      </c>
      <c r="I290">
        <f>VLOOKUP(C290,away!$B$2:$E$405,3,FALSE)</f>
        <v>0.45</v>
      </c>
      <c r="J290">
        <f>VLOOKUP(B290,home!$B$2:$E$405,4,FALSE)</f>
        <v>0.84</v>
      </c>
      <c r="K290" s="3">
        <f t="shared" si="448"/>
        <v>1.0429714285714322</v>
      </c>
      <c r="L290" s="3">
        <f t="shared" si="449"/>
        <v>0.42467796617400005</v>
      </c>
      <c r="M290" s="5">
        <f t="shared" si="450"/>
        <v>0.230466584947186</v>
      </c>
      <c r="N290" s="5">
        <f t="shared" si="451"/>
        <v>0.24037006334034586</v>
      </c>
      <c r="O290" s="5">
        <f t="shared" si="452"/>
        <v>9.7874080566438371E-2</v>
      </c>
      <c r="P290" s="5">
        <f t="shared" si="453"/>
        <v>0.10207986962849366</v>
      </c>
      <c r="Q290" s="5">
        <f t="shared" si="454"/>
        <v>0.12534955417394308</v>
      </c>
      <c r="R290" s="5">
        <f t="shared" si="455"/>
        <v>2.0782482738052631E-2</v>
      </c>
      <c r="S290" s="5">
        <f t="shared" si="456"/>
        <v>1.1303482222551038E-2</v>
      </c>
      <c r="T290" s="5">
        <f t="shared" si="457"/>
        <v>5.3233193727407799E-2</v>
      </c>
      <c r="U290" s="5">
        <f t="shared" si="458"/>
        <v>2.1675535710567878E-2</v>
      </c>
      <c r="V290" s="5">
        <f t="shared" si="459"/>
        <v>5.5629081128346931E-4</v>
      </c>
      <c r="W290" s="5">
        <f t="shared" si="460"/>
        <v>4.3578667862529855E-2</v>
      </c>
      <c r="X290" s="5">
        <f t="shared" si="461"/>
        <v>1.8506900036431437E-2</v>
      </c>
      <c r="Y290" s="5">
        <f t="shared" si="462"/>
        <v>3.9297363338286146E-3</v>
      </c>
      <c r="Z290" s="5">
        <f t="shared" si="463"/>
        <v>2.9419541670808193E-3</v>
      </c>
      <c r="AA290" s="5">
        <f t="shared" si="464"/>
        <v>3.0683741404319595E-3</v>
      </c>
      <c r="AB290" s="5">
        <f t="shared" si="465"/>
        <v>1.6001132803189805E-3</v>
      </c>
      <c r="AC290" s="5">
        <f t="shared" si="466"/>
        <v>1.539976324126301E-5</v>
      </c>
      <c r="AD290" s="5">
        <f t="shared" si="467"/>
        <v>1.1362826368955681E-2</v>
      </c>
      <c r="AE290" s="5">
        <f t="shared" si="468"/>
        <v>4.8255419923563976E-3</v>
      </c>
      <c r="AF290" s="5">
        <f t="shared" si="469"/>
        <v>1.0246506795005732E-3</v>
      </c>
      <c r="AG290" s="5">
        <f t="shared" si="470"/>
        <v>1.4504885553637023E-4</v>
      </c>
      <c r="AH290" s="5">
        <f t="shared" si="471"/>
        <v>3.1234577806325153E-4</v>
      </c>
      <c r="AI290" s="5">
        <f t="shared" si="472"/>
        <v>3.2576772235488492E-4</v>
      </c>
      <c r="AJ290" s="5">
        <f t="shared" si="473"/>
        <v>1.6988321338346803E-4</v>
      </c>
      <c r="AK290" s="5">
        <f t="shared" si="474"/>
        <v>5.9061112584287029E-5</v>
      </c>
      <c r="AL290" s="5">
        <f t="shared" si="475"/>
        <v>2.7283882812565494E-7</v>
      </c>
      <c r="AM290" s="5">
        <f t="shared" si="476"/>
        <v>2.3702206501277699E-3</v>
      </c>
      <c r="AN290" s="5">
        <f t="shared" si="477"/>
        <v>1.0065804850798775E-3</v>
      </c>
      <c r="AO290" s="5">
        <f t="shared" si="478"/>
        <v>2.1373627659708035E-4</v>
      </c>
      <c r="AP290" s="5">
        <f t="shared" si="479"/>
        <v>3.0256362414283879E-5</v>
      </c>
      <c r="AQ290" s="5">
        <f t="shared" si="480"/>
        <v>3.2123026134803827E-6</v>
      </c>
      <c r="AR290" s="5">
        <f t="shared" si="481"/>
        <v>2.6529273954187467E-5</v>
      </c>
      <c r="AS290" s="5">
        <f t="shared" si="482"/>
        <v>2.7669274754961786E-5</v>
      </c>
      <c r="AT290" s="5">
        <f t="shared" si="483"/>
        <v>1.4429131509358981E-5</v>
      </c>
      <c r="AU290" s="5">
        <f t="shared" si="484"/>
        <v>5.016390634453734E-6</v>
      </c>
      <c r="AV290" s="5">
        <f t="shared" si="485"/>
        <v>1.3079880265721411E-6</v>
      </c>
      <c r="AW290" s="5">
        <f t="shared" si="486"/>
        <v>3.3568799874972814E-9</v>
      </c>
      <c r="AX290" s="5">
        <f t="shared" si="487"/>
        <v>4.1201206958221142E-4</v>
      </c>
      <c r="AY290" s="5">
        <f t="shared" si="488"/>
        <v>1.7497244774931415E-4</v>
      </c>
      <c r="AZ290" s="5">
        <f t="shared" si="489"/>
        <v>3.7153471623332606E-5</v>
      </c>
      <c r="BA290" s="5">
        <f t="shared" si="490"/>
        <v>5.259420255100106E-6</v>
      </c>
      <c r="BB290" s="5">
        <f t="shared" si="491"/>
        <v>5.5838997429756328E-7</v>
      </c>
      <c r="BC290" s="5">
        <f t="shared" si="492"/>
        <v>4.7427183723328286E-8</v>
      </c>
      <c r="BD290" s="5">
        <f t="shared" si="493"/>
        <v>1.8777330178228667E-6</v>
      </c>
      <c r="BE290" s="5">
        <f t="shared" si="494"/>
        <v>1.9584218880744618E-6</v>
      </c>
      <c r="BF290" s="5">
        <f t="shared" si="495"/>
        <v>1.0212890371752914E-6</v>
      </c>
      <c r="BG290" s="5">
        <f t="shared" si="496"/>
        <v>3.5505842869568544E-7</v>
      </c>
      <c r="BH290" s="5">
        <f t="shared" si="497"/>
        <v>9.2578949150766754E-8</v>
      </c>
      <c r="BI290" s="5">
        <f t="shared" si="498"/>
        <v>1.9311439770283442E-8</v>
      </c>
      <c r="BJ290" s="8">
        <f t="shared" si="499"/>
        <v>0.50658019267403598</v>
      </c>
      <c r="BK290" s="8">
        <f t="shared" si="500"/>
        <v>0.34459687265933292</v>
      </c>
      <c r="BL290" s="8">
        <f t="shared" si="501"/>
        <v>0.14594792071383592</v>
      </c>
      <c r="BM290" s="8">
        <f t="shared" si="502"/>
        <v>0.18296933572895682</v>
      </c>
      <c r="BN290" s="8">
        <f t="shared" si="503"/>
        <v>0.81692263539445964</v>
      </c>
    </row>
    <row r="291" spans="1:66" x14ac:dyDescent="0.25">
      <c r="A291" t="s">
        <v>122</v>
      </c>
      <c r="B291" t="s">
        <v>401</v>
      </c>
      <c r="C291" t="s">
        <v>126</v>
      </c>
      <c r="D291" s="11">
        <v>44442</v>
      </c>
      <c r="E291">
        <f>VLOOKUP(A291,home!$A$2:$E$405,3,FALSE)</f>
        <v>1.28571428571429</v>
      </c>
      <c r="F291">
        <f>VLOOKUP(B291,home!$B$2:$E$405,3,FALSE)</f>
        <v>1.05</v>
      </c>
      <c r="G291">
        <f>VLOOKUP(C291,away!$B$2:$E$405,4,FALSE)</f>
        <v>0.6</v>
      </c>
      <c r="H291">
        <f>VLOOKUP(A291,away!$A$2:$E$405,3,FALSE)</f>
        <v>1.1234866830000001</v>
      </c>
      <c r="I291">
        <f>VLOOKUP(C291,away!$B$2:$E$405,3,FALSE)</f>
        <v>0.95</v>
      </c>
      <c r="J291">
        <f>VLOOKUP(B291,home!$B$2:$E$405,4,FALSE)</f>
        <v>1.31</v>
      </c>
      <c r="K291" s="3">
        <f t="shared" si="448"/>
        <v>0.81000000000000272</v>
      </c>
      <c r="L291" s="3">
        <f t="shared" si="449"/>
        <v>1.3981791769935001</v>
      </c>
      <c r="M291" s="5">
        <f t="shared" si="450"/>
        <v>0.10990057594114766</v>
      </c>
      <c r="N291" s="5">
        <f t="shared" si="451"/>
        <v>8.9019466512329892E-2</v>
      </c>
      <c r="O291" s="5">
        <f t="shared" si="452"/>
        <v>0.15366069682050554</v>
      </c>
      <c r="P291" s="5">
        <f t="shared" si="453"/>
        <v>0.12446516442460988</v>
      </c>
      <c r="Q291" s="5">
        <f t="shared" si="454"/>
        <v>3.6052883937493736E-2</v>
      </c>
      <c r="R291" s="5">
        <f t="shared" si="455"/>
        <v>0.10742259330837109</v>
      </c>
      <c r="S291" s="5">
        <f t="shared" si="456"/>
        <v>3.5239981734811368E-2</v>
      </c>
      <c r="T291" s="5">
        <f t="shared" si="457"/>
        <v>5.0408391591967174E-2</v>
      </c>
      <c r="U291" s="5">
        <f t="shared" si="458"/>
        <v>8.7012300579780863E-2</v>
      </c>
      <c r="V291" s="5">
        <f t="shared" si="459"/>
        <v>4.4344627793320235E-3</v>
      </c>
      <c r="W291" s="5">
        <f t="shared" si="460"/>
        <v>9.7342786631233399E-3</v>
      </c>
      <c r="X291" s="5">
        <f t="shared" si="461"/>
        <v>1.3610265729831183E-2</v>
      </c>
      <c r="Y291" s="5">
        <f t="shared" si="462"/>
        <v>9.5147950683991019E-3</v>
      </c>
      <c r="Z291" s="5">
        <f t="shared" si="463"/>
        <v>5.0065344367468581E-2</v>
      </c>
      <c r="AA291" s="5">
        <f t="shared" si="464"/>
        <v>4.0552928937649682E-2</v>
      </c>
      <c r="AB291" s="5">
        <f t="shared" si="465"/>
        <v>1.6423936219748178E-2</v>
      </c>
      <c r="AC291" s="5">
        <f t="shared" si="466"/>
        <v>3.1388378441024823E-4</v>
      </c>
      <c r="AD291" s="5">
        <f t="shared" si="467"/>
        <v>1.9711914292824821E-3</v>
      </c>
      <c r="AE291" s="5">
        <f t="shared" si="468"/>
        <v>2.7560788102908226E-3</v>
      </c>
      <c r="AF291" s="5">
        <f t="shared" si="469"/>
        <v>1.926746001350824E-3</v>
      </c>
      <c r="AG291" s="5">
        <f t="shared" si="470"/>
        <v>8.9797871281473737E-4</v>
      </c>
      <c r="AH291" s="5">
        <f t="shared" si="471"/>
        <v>1.750008049590086E-2</v>
      </c>
      <c r="AI291" s="5">
        <f t="shared" si="472"/>
        <v>1.4175065201679741E-2</v>
      </c>
      <c r="AJ291" s="5">
        <f t="shared" si="473"/>
        <v>5.7409014066803158E-3</v>
      </c>
      <c r="AK291" s="5">
        <f t="shared" si="474"/>
        <v>1.5500433798036905E-3</v>
      </c>
      <c r="AL291" s="5">
        <f t="shared" si="475"/>
        <v>1.4219250992009802E-5</v>
      </c>
      <c r="AM291" s="5">
        <f t="shared" si="476"/>
        <v>3.1933301154376338E-4</v>
      </c>
      <c r="AN291" s="5">
        <f t="shared" si="477"/>
        <v>4.46484767267115E-4</v>
      </c>
      <c r="AO291" s="5">
        <f t="shared" si="478"/>
        <v>3.1213285221883469E-4</v>
      </c>
      <c r="AP291" s="5">
        <f t="shared" si="479"/>
        <v>1.4547255147598801E-4</v>
      </c>
      <c r="AQ291" s="5">
        <f t="shared" si="480"/>
        <v>5.084917307446041E-5</v>
      </c>
      <c r="AR291" s="5">
        <f t="shared" si="481"/>
        <v>4.8936496290157266E-3</v>
      </c>
      <c r="AS291" s="5">
        <f t="shared" si="482"/>
        <v>3.9638561995027511E-3</v>
      </c>
      <c r="AT291" s="5">
        <f t="shared" si="483"/>
        <v>1.6053617607986199E-3</v>
      </c>
      <c r="AU291" s="5">
        <f t="shared" si="484"/>
        <v>4.3344767541562886E-4</v>
      </c>
      <c r="AV291" s="5">
        <f t="shared" si="485"/>
        <v>8.7773154271665105E-5</v>
      </c>
      <c r="AW291" s="5">
        <f t="shared" si="486"/>
        <v>4.4732386461312787E-7</v>
      </c>
      <c r="AX291" s="5">
        <f t="shared" si="487"/>
        <v>4.3109956558408177E-5</v>
      </c>
      <c r="AY291" s="5">
        <f t="shared" si="488"/>
        <v>6.0275443581060699E-5</v>
      </c>
      <c r="AZ291" s="5">
        <f t="shared" si="489"/>
        <v>4.2137935049542799E-5</v>
      </c>
      <c r="BA291" s="5">
        <f t="shared" si="490"/>
        <v>1.9638794449258438E-5</v>
      </c>
      <c r="BB291" s="5">
        <f t="shared" si="491"/>
        <v>6.8646383650521751E-6</v>
      </c>
      <c r="BC291" s="5">
        <f t="shared" si="492"/>
        <v>1.9195988839213284E-6</v>
      </c>
      <c r="BD291" s="5">
        <f t="shared" si="493"/>
        <v>1.140366501798627E-3</v>
      </c>
      <c r="BE291" s="5">
        <f t="shared" si="494"/>
        <v>9.2369686645689094E-4</v>
      </c>
      <c r="BF291" s="5">
        <f t="shared" si="495"/>
        <v>3.7409723091504213E-4</v>
      </c>
      <c r="BG291" s="5">
        <f t="shared" si="496"/>
        <v>1.0100625234706172E-4</v>
      </c>
      <c r="BH291" s="5">
        <f t="shared" si="497"/>
        <v>2.0453766100280059E-5</v>
      </c>
      <c r="BI291" s="5">
        <f t="shared" si="498"/>
        <v>3.313510108245382E-6</v>
      </c>
      <c r="BJ291" s="8">
        <f t="shared" si="499"/>
        <v>0.21734029517935069</v>
      </c>
      <c r="BK291" s="8">
        <f t="shared" si="500"/>
        <v>0.27442856335888421</v>
      </c>
      <c r="BL291" s="8">
        <f t="shared" si="501"/>
        <v>0.45758556889685043</v>
      </c>
      <c r="BM291" s="8">
        <f t="shared" si="502"/>
        <v>0.37883856273837974</v>
      </c>
      <c r="BN291" s="8">
        <f t="shared" si="503"/>
        <v>0.62052138094445786</v>
      </c>
    </row>
    <row r="292" spans="1:66" x14ac:dyDescent="0.25">
      <c r="A292" t="s">
        <v>122</v>
      </c>
      <c r="B292" t="s">
        <v>139</v>
      </c>
      <c r="C292" t="s">
        <v>127</v>
      </c>
      <c r="D292" s="11">
        <v>44442</v>
      </c>
      <c r="E292">
        <f>VLOOKUP(A292,home!$A$2:$E$405,3,FALSE)</f>
        <v>1.28571428571429</v>
      </c>
      <c r="F292">
        <f>VLOOKUP(B292,home!$B$2:$E$405,3,FALSE)</f>
        <v>0.92</v>
      </c>
      <c r="G292">
        <f>VLOOKUP(C292,away!$B$2:$E$405,4,FALSE)</f>
        <v>1.1000000000000001</v>
      </c>
      <c r="H292">
        <f>VLOOKUP(A292,away!$A$2:$E$405,3,FALSE)</f>
        <v>1.1234866830000001</v>
      </c>
      <c r="I292">
        <f>VLOOKUP(C292,away!$B$2:$E$405,3,FALSE)</f>
        <v>0.96</v>
      </c>
      <c r="J292">
        <f>VLOOKUP(B292,home!$B$2:$E$405,4,FALSE)</f>
        <v>0.83</v>
      </c>
      <c r="K292" s="3">
        <f t="shared" si="448"/>
        <v>1.3011428571428616</v>
      </c>
      <c r="L292" s="3">
        <f t="shared" si="449"/>
        <v>0.89519418901439995</v>
      </c>
      <c r="M292" s="5">
        <f t="shared" si="450"/>
        <v>0.11120976946125559</v>
      </c>
      <c r="N292" s="5">
        <f t="shared" si="451"/>
        <v>0.14469979717901704</v>
      </c>
      <c r="O292" s="5">
        <f t="shared" si="452"/>
        <v>9.9554339383347082E-2</v>
      </c>
      <c r="P292" s="5">
        <f t="shared" si="453"/>
        <v>0.12953441758621831</v>
      </c>
      <c r="Q292" s="5">
        <f t="shared" si="454"/>
        <v>9.4137553764749443E-2</v>
      </c>
      <c r="R292" s="5">
        <f t="shared" si="455"/>
        <v>4.4560233053569862E-2</v>
      </c>
      <c r="S292" s="5">
        <f t="shared" si="456"/>
        <v>3.7719629805649607E-2</v>
      </c>
      <c r="T292" s="5">
        <f t="shared" si="457"/>
        <v>8.4271391098234352E-2</v>
      </c>
      <c r="U292" s="5">
        <f t="shared" si="458"/>
        <v>5.7979228950273666E-2</v>
      </c>
      <c r="V292" s="5">
        <f t="shared" si="459"/>
        <v>4.8816557335367864E-3</v>
      </c>
      <c r="W292" s="5">
        <f t="shared" si="460"/>
        <v>4.0828801889968597E-2</v>
      </c>
      <c r="X292" s="5">
        <f t="shared" si="461"/>
        <v>3.6549706196320045E-2</v>
      </c>
      <c r="Y292" s="5">
        <f t="shared" si="462"/>
        <v>1.6359542298564653E-2</v>
      </c>
      <c r="Z292" s="5">
        <f t="shared" si="463"/>
        <v>1.329668723022771E-2</v>
      </c>
      <c r="AA292" s="5">
        <f t="shared" si="464"/>
        <v>1.7300889613273484E-2</v>
      </c>
      <c r="AB292" s="5">
        <f t="shared" si="465"/>
        <v>1.1255464471263965E-2</v>
      </c>
      <c r="AC292" s="5">
        <f t="shared" si="466"/>
        <v>3.5537706993022609E-4</v>
      </c>
      <c r="AD292" s="5">
        <f t="shared" si="467"/>
        <v>1.3281025986208408E-2</v>
      </c>
      <c r="AE292" s="5">
        <f t="shared" si="468"/>
        <v>1.1889097287003008E-2</v>
      </c>
      <c r="AF292" s="5">
        <f t="shared" si="469"/>
        <v>5.32152540197598E-3</v>
      </c>
      <c r="AG292" s="5">
        <f t="shared" si="470"/>
        <v>1.5879328721804722E-3</v>
      </c>
      <c r="AH292" s="5">
        <f t="shared" si="471"/>
        <v>2.9757792854104553E-3</v>
      </c>
      <c r="AI292" s="5">
        <f t="shared" si="472"/>
        <v>3.8719139616455026E-3</v>
      </c>
      <c r="AJ292" s="5">
        <f t="shared" si="473"/>
        <v>2.5189565973333839E-3</v>
      </c>
      <c r="AK292" s="5">
        <f t="shared" si="474"/>
        <v>1.0925074613577395E-3</v>
      </c>
      <c r="AL292" s="5">
        <f t="shared" si="475"/>
        <v>1.6557380525079238E-5</v>
      </c>
      <c r="AM292" s="5">
        <f t="shared" si="476"/>
        <v>3.4561024194967598E-3</v>
      </c>
      <c r="AN292" s="5">
        <f t="shared" si="477"/>
        <v>3.0938828025721074E-3</v>
      </c>
      <c r="AO292" s="5">
        <f t="shared" si="478"/>
        <v>1.3848129531770681E-3</v>
      </c>
      <c r="AP292" s="5">
        <f t="shared" si="479"/>
        <v>4.1322550285199391E-4</v>
      </c>
      <c r="AQ292" s="5">
        <f t="shared" si="480"/>
        <v>9.2479267226414574E-5</v>
      </c>
      <c r="AR292" s="5">
        <f t="shared" si="481"/>
        <v>5.3278006481777274E-4</v>
      </c>
      <c r="AS292" s="5">
        <f t="shared" si="482"/>
        <v>6.932229757657558E-4</v>
      </c>
      <c r="AT292" s="5">
        <f t="shared" si="483"/>
        <v>4.5099106166246629E-4</v>
      </c>
      <c r="AU292" s="5">
        <f t="shared" si="484"/>
        <v>1.9560126617246455E-4</v>
      </c>
      <c r="AV292" s="5">
        <f t="shared" si="485"/>
        <v>6.3626297582100499E-5</v>
      </c>
      <c r="AW292" s="5">
        <f t="shared" si="486"/>
        <v>5.357119886188341E-7</v>
      </c>
      <c r="AX292" s="5">
        <f t="shared" si="487"/>
        <v>7.4948049611372688E-4</v>
      </c>
      <c r="AY292" s="5">
        <f t="shared" si="488"/>
        <v>6.7093058490063783E-4</v>
      </c>
      <c r="AZ292" s="5">
        <f t="shared" si="489"/>
        <v>3.0030658041754174E-4</v>
      </c>
      <c r="BA292" s="5">
        <f t="shared" si="490"/>
        <v>8.9610901904189655E-5</v>
      </c>
      <c r="BB292" s="5">
        <f t="shared" si="491"/>
        <v>2.0054789664242498E-5</v>
      </c>
      <c r="BC292" s="5">
        <f t="shared" si="492"/>
        <v>3.5905862338671876E-6</v>
      </c>
      <c r="BD292" s="5">
        <f t="shared" si="493"/>
        <v>7.9490269674597553E-5</v>
      </c>
      <c r="BE292" s="5">
        <f t="shared" si="494"/>
        <v>1.0342819659946243E-4</v>
      </c>
      <c r="BF292" s="5">
        <f t="shared" si="495"/>
        <v>6.7287429616279097E-5</v>
      </c>
      <c r="BG292" s="5">
        <f t="shared" si="496"/>
        <v>2.9183519473574855E-5</v>
      </c>
      <c r="BH292" s="5">
        <f t="shared" si="497"/>
        <v>9.4929819773328862E-6</v>
      </c>
      <c r="BI292" s="5">
        <f t="shared" si="498"/>
        <v>2.4703451385585203E-6</v>
      </c>
      <c r="BJ292" s="8">
        <f t="shared" si="499"/>
        <v>0.4592008508587806</v>
      </c>
      <c r="BK292" s="8">
        <f t="shared" si="500"/>
        <v>0.28438833762201621</v>
      </c>
      <c r="BL292" s="8">
        <f t="shared" si="501"/>
        <v>0.24333688718595553</v>
      </c>
      <c r="BM292" s="8">
        <f t="shared" si="502"/>
        <v>0.37585625759591063</v>
      </c>
      <c r="BN292" s="8">
        <f t="shared" si="503"/>
        <v>0.62369611042815731</v>
      </c>
    </row>
    <row r="293" spans="1:66" x14ac:dyDescent="0.25">
      <c r="A293" t="s">
        <v>122</v>
      </c>
      <c r="B293" t="s">
        <v>132</v>
      </c>
      <c r="C293" t="s">
        <v>144</v>
      </c>
      <c r="D293" s="11">
        <v>44442</v>
      </c>
      <c r="E293">
        <f>VLOOKUP(A293,home!$A$2:$E$405,3,FALSE)</f>
        <v>1.28571428571429</v>
      </c>
      <c r="F293">
        <f>VLOOKUP(B293,home!$B$2:$E$405,3,FALSE)</f>
        <v>0.94</v>
      </c>
      <c r="G293">
        <f>VLOOKUP(C293,away!$B$2:$E$405,4,FALSE)</f>
        <v>1.28</v>
      </c>
      <c r="H293">
        <f>VLOOKUP(A293,away!$A$2:$E$405,3,FALSE)</f>
        <v>1.1234866830000001</v>
      </c>
      <c r="I293">
        <f>VLOOKUP(C293,away!$B$2:$E$405,3,FALSE)</f>
        <v>1.33</v>
      </c>
      <c r="J293">
        <f>VLOOKUP(B293,home!$B$2:$E$405,4,FALSE)</f>
        <v>0.98</v>
      </c>
      <c r="K293" s="3">
        <f t="shared" si="448"/>
        <v>1.5469714285714338</v>
      </c>
      <c r="L293" s="3">
        <f t="shared" si="449"/>
        <v>1.4643525426222002</v>
      </c>
      <c r="M293" s="5">
        <f t="shared" si="450"/>
        <v>4.9226461180322818E-2</v>
      </c>
      <c r="N293" s="5">
        <f t="shared" si="451"/>
        <v>7.6151928975640215E-2</v>
      </c>
      <c r="O293" s="5">
        <f t="shared" si="452"/>
        <v>7.2084893593698754E-2</v>
      </c>
      <c r="P293" s="5">
        <f t="shared" si="453"/>
        <v>0.11151327082106394</v>
      </c>
      <c r="Q293" s="5">
        <f t="shared" si="454"/>
        <v>5.8902429177958272E-2</v>
      </c>
      <c r="R293" s="5">
        <f t="shared" si="455"/>
        <v>5.2778848609291759E-2</v>
      </c>
      <c r="S293" s="5">
        <f t="shared" si="456"/>
        <v>6.3153074947131557E-2</v>
      </c>
      <c r="T293" s="5">
        <f t="shared" si="457"/>
        <v>8.625392193336727E-2</v>
      </c>
      <c r="U293" s="5">
        <f t="shared" si="458"/>
        <v>8.16473708314715E-2</v>
      </c>
      <c r="V293" s="5">
        <f t="shared" si="459"/>
        <v>1.5895709974097956E-2</v>
      </c>
      <c r="W293" s="5">
        <f t="shared" si="460"/>
        <v>3.0373458337251261E-2</v>
      </c>
      <c r="X293" s="5">
        <f t="shared" si="461"/>
        <v>4.4477450944383344E-2</v>
      </c>
      <c r="Y293" s="5">
        <f t="shared" si="462"/>
        <v>3.2565334189880966E-2</v>
      </c>
      <c r="Z293" s="5">
        <f t="shared" si="463"/>
        <v>2.5762280385896189E-2</v>
      </c>
      <c r="AA293" s="5">
        <f t="shared" si="464"/>
        <v>3.9853511691827652E-2</v>
      </c>
      <c r="AB293" s="5">
        <f t="shared" si="465"/>
        <v>3.082612195774749E-2</v>
      </c>
      <c r="AC293" s="5">
        <f t="shared" si="466"/>
        <v>2.2505459573123137E-3</v>
      </c>
      <c r="AD293" s="5">
        <f t="shared" si="467"/>
        <v>1.1746718058658132E-2</v>
      </c>
      <c r="AE293" s="5">
        <f t="shared" si="468"/>
        <v>1.720133645666215E-2</v>
      </c>
      <c r="AF293" s="5">
        <f t="shared" si="469"/>
        <v>1.2594410388406583E-2</v>
      </c>
      <c r="AG293" s="5">
        <f t="shared" si="470"/>
        <v>6.1475522916968773E-3</v>
      </c>
      <c r="AH293" s="5">
        <f t="shared" si="471"/>
        <v>9.4312651967082776E-3</v>
      </c>
      <c r="AI293" s="5">
        <f t="shared" si="472"/>
        <v>1.4589897794587848E-2</v>
      </c>
      <c r="AJ293" s="5">
        <f t="shared" si="473"/>
        <v>1.128507751700239E-2</v>
      </c>
      <c r="AK293" s="5">
        <f t="shared" si="474"/>
        <v>5.8192308293388501E-3</v>
      </c>
      <c r="AL293" s="5">
        <f t="shared" si="475"/>
        <v>2.039275095674247E-4</v>
      </c>
      <c r="AM293" s="5">
        <f t="shared" si="476"/>
        <v>3.6343674432456462E-3</v>
      </c>
      <c r="AN293" s="5">
        <f t="shared" si="477"/>
        <v>5.3219952063401068E-3</v>
      </c>
      <c r="AO293" s="5">
        <f t="shared" si="478"/>
        <v>3.8966386061136484E-3</v>
      </c>
      <c r="AP293" s="5">
        <f t="shared" si="479"/>
        <v>1.9020175501807824E-3</v>
      </c>
      <c r="AQ293" s="5">
        <f t="shared" si="480"/>
        <v>6.9630605892981898E-4</v>
      </c>
      <c r="AR293" s="5">
        <f t="shared" si="481"/>
        <v>2.762139434188805E-3</v>
      </c>
      <c r="AS293" s="5">
        <f t="shared" si="482"/>
        <v>4.2729507864205469E-3</v>
      </c>
      <c r="AT293" s="5">
        <f t="shared" si="483"/>
        <v>3.3050663911422138E-3</v>
      </c>
      <c r="AU293" s="5">
        <f t="shared" si="484"/>
        <v>1.7042810922095672E-3</v>
      </c>
      <c r="AV293" s="5">
        <f t="shared" si="485"/>
        <v>6.5911853897567961E-4</v>
      </c>
      <c r="AW293" s="5">
        <f t="shared" si="486"/>
        <v>1.2832203936774032E-5</v>
      </c>
      <c r="AX293" s="5">
        <f t="shared" si="487"/>
        <v>9.3704376593853735E-4</v>
      </c>
      <c r="AY293" s="5">
        <f t="shared" si="488"/>
        <v>1.3721624212003789E-3</v>
      </c>
      <c r="AZ293" s="5">
        <f t="shared" si="489"/>
        <v>1.0046647651877046E-3</v>
      </c>
      <c r="BA293" s="5">
        <f t="shared" si="490"/>
        <v>4.9039446779518367E-4</v>
      </c>
      <c r="BB293" s="5">
        <f t="shared" si="491"/>
        <v>1.7952759645093442E-4</v>
      </c>
      <c r="BC293" s="5">
        <f t="shared" si="492"/>
        <v>5.2578338466755596E-5</v>
      </c>
      <c r="BD293" s="5">
        <f t="shared" si="493"/>
        <v>6.7412431725523685E-4</v>
      </c>
      <c r="BE293" s="5">
        <f t="shared" si="494"/>
        <v>1.0428510580990761E-3</v>
      </c>
      <c r="BF293" s="5">
        <f t="shared" si="495"/>
        <v>8.0663039556737987E-4</v>
      </c>
      <c r="BG293" s="5">
        <f t="shared" si="496"/>
        <v>4.1594472512000334E-4</v>
      </c>
      <c r="BH293" s="5">
        <f t="shared" si="497"/>
        <v>1.6086365140641104E-4</v>
      </c>
      <c r="BI293" s="5">
        <f t="shared" si="498"/>
        <v>4.9770294524278568E-5</v>
      </c>
      <c r="BJ293" s="8">
        <f t="shared" si="499"/>
        <v>0.39590223697375454</v>
      </c>
      <c r="BK293" s="8">
        <f t="shared" si="500"/>
        <v>0.2436151528106964</v>
      </c>
      <c r="BL293" s="8">
        <f t="shared" si="501"/>
        <v>0.33416995870658361</v>
      </c>
      <c r="BM293" s="8">
        <f t="shared" si="502"/>
        <v>0.57743246630169143</v>
      </c>
      <c r="BN293" s="8">
        <f t="shared" si="503"/>
        <v>0.42065783235797577</v>
      </c>
    </row>
    <row r="294" spans="1:66" x14ac:dyDescent="0.25">
      <c r="A294" t="s">
        <v>122</v>
      </c>
      <c r="B294" t="s">
        <v>124</v>
      </c>
      <c r="C294" t="s">
        <v>136</v>
      </c>
      <c r="D294" s="11">
        <v>44442</v>
      </c>
      <c r="E294">
        <f>VLOOKUP(A294,home!$A$2:$E$405,3,FALSE)</f>
        <v>1.28571428571429</v>
      </c>
      <c r="F294">
        <f>VLOOKUP(B294,home!$B$2:$E$405,3,FALSE)</f>
        <v>0.87</v>
      </c>
      <c r="G294">
        <f>VLOOKUP(C294,away!$B$2:$E$405,4,FALSE)</f>
        <v>1.02</v>
      </c>
      <c r="H294">
        <f>VLOOKUP(A294,away!$A$2:$E$405,3,FALSE)</f>
        <v>1.1234866830000001</v>
      </c>
      <c r="I294">
        <f>VLOOKUP(C294,away!$B$2:$E$405,3,FALSE)</f>
        <v>1.17</v>
      </c>
      <c r="J294">
        <f>VLOOKUP(B294,home!$B$2:$E$405,4,FALSE)</f>
        <v>1.26</v>
      </c>
      <c r="K294" s="3">
        <f t="shared" si="448"/>
        <v>1.140942857142861</v>
      </c>
      <c r="L294" s="3">
        <f t="shared" si="449"/>
        <v>1.6562440680785999</v>
      </c>
      <c r="M294" s="5">
        <f t="shared" si="450"/>
        <v>6.0981366711306051E-2</v>
      </c>
      <c r="N294" s="5">
        <f t="shared" si="451"/>
        <v>6.9576254768074081E-2</v>
      </c>
      <c r="O294" s="5">
        <f t="shared" si="452"/>
        <v>0.10100002687892644</v>
      </c>
      <c r="P294" s="5">
        <f t="shared" si="453"/>
        <v>0.11523525923874808</v>
      </c>
      <c r="Q294" s="5">
        <f t="shared" si="454"/>
        <v>3.9691265452193029E-2</v>
      </c>
      <c r="R294" s="5">
        <f t="shared" si="455"/>
        <v>8.3640347697000544E-2</v>
      </c>
      <c r="S294" s="5">
        <f t="shared" si="456"/>
        <v>5.4439436535945594E-2</v>
      </c>
      <c r="T294" s="5">
        <f t="shared" si="457"/>
        <v>6.5738422959727774E-2</v>
      </c>
      <c r="U294" s="5">
        <f t="shared" si="458"/>
        <v>9.5428857273838125E-2</v>
      </c>
      <c r="V294" s="5">
        <f t="shared" si="459"/>
        <v>1.1430345075242239E-2</v>
      </c>
      <c r="W294" s="5">
        <f t="shared" si="460"/>
        <v>1.5095155269546943E-2</v>
      </c>
      <c r="X294" s="5">
        <f t="shared" si="461"/>
        <v>2.5001261371912543E-2</v>
      </c>
      <c r="Y294" s="5">
        <f t="shared" si="462"/>
        <v>2.0704095420856397E-2</v>
      </c>
      <c r="Z294" s="5">
        <f t="shared" si="463"/>
        <v>4.6176276575062923E-2</v>
      </c>
      <c r="AA294" s="5">
        <f t="shared" si="464"/>
        <v>5.2684492927771255E-2</v>
      </c>
      <c r="AB294" s="5">
        <f t="shared" si="465"/>
        <v>3.0054997944067102E-2</v>
      </c>
      <c r="AC294" s="5">
        <f t="shared" si="466"/>
        <v>1.3499807902075938E-3</v>
      </c>
      <c r="AD294" s="5">
        <f t="shared" si="467"/>
        <v>4.3056773955630033E-3</v>
      </c>
      <c r="AE294" s="5">
        <f t="shared" si="468"/>
        <v>7.1312526454613391E-3</v>
      </c>
      <c r="AF294" s="5">
        <f t="shared" si="469"/>
        <v>5.9055474460075839E-3</v>
      </c>
      <c r="AG294" s="5">
        <f t="shared" si="470"/>
        <v>3.2603426420689295E-3</v>
      </c>
      <c r="AH294" s="5">
        <f t="shared" si="471"/>
        <v>1.9119796040851195E-2</v>
      </c>
      <c r="AI294" s="5">
        <f t="shared" si="472"/>
        <v>2.1814594722837526E-2</v>
      </c>
      <c r="AJ294" s="5">
        <f t="shared" si="473"/>
        <v>1.2444603015243914E-2</v>
      </c>
      <c r="AK294" s="5">
        <f t="shared" si="474"/>
        <v>4.7328603067403495E-3</v>
      </c>
      <c r="AL294" s="5">
        <f t="shared" si="475"/>
        <v>1.0204125930031675E-4</v>
      </c>
      <c r="AM294" s="5">
        <f t="shared" si="476"/>
        <v>9.8250637392581735E-4</v>
      </c>
      <c r="AN294" s="5">
        <f t="shared" si="477"/>
        <v>1.6272703536640495E-3</v>
      </c>
      <c r="AO294" s="5">
        <f t="shared" si="478"/>
        <v>1.347578435208124E-3</v>
      </c>
      <c r="AP294" s="5">
        <f t="shared" si="479"/>
        <v>7.4397292986136583E-4</v>
      </c>
      <c r="AQ294" s="5">
        <f t="shared" si="480"/>
        <v>3.0805018797348593E-4</v>
      </c>
      <c r="AR294" s="5">
        <f t="shared" si="481"/>
        <v>6.3334097551064998E-3</v>
      </c>
      <c r="AS294" s="5">
        <f t="shared" si="482"/>
        <v>7.2260586214476777E-3</v>
      </c>
      <c r="AT294" s="5">
        <f t="shared" si="483"/>
        <v>4.1222599847181591E-3</v>
      </c>
      <c r="AU294" s="5">
        <f t="shared" si="484"/>
        <v>1.5677543616166739E-3</v>
      </c>
      <c r="AV294" s="5">
        <f t="shared" si="485"/>
        <v>4.4717953516027771E-4</v>
      </c>
      <c r="AW294" s="5">
        <f t="shared" si="486"/>
        <v>5.3562586239515723E-6</v>
      </c>
      <c r="AX294" s="5">
        <f t="shared" si="487"/>
        <v>1.8683060490466577E-4</v>
      </c>
      <c r="AY294" s="5">
        <f t="shared" si="488"/>
        <v>3.0943708110888922E-4</v>
      </c>
      <c r="AZ294" s="5">
        <f t="shared" si="489"/>
        <v>2.5625166501507722E-4</v>
      </c>
      <c r="BA294" s="5">
        <f t="shared" si="490"/>
        <v>1.414717667054954E-4</v>
      </c>
      <c r="BB294" s="5">
        <f t="shared" si="491"/>
        <v>5.8577943601644092E-5</v>
      </c>
      <c r="BC294" s="5">
        <f t="shared" si="492"/>
        <v>1.9403874322093167E-5</v>
      </c>
      <c r="BD294" s="5">
        <f t="shared" si="493"/>
        <v>1.7482787229343778E-3</v>
      </c>
      <c r="BE294" s="5">
        <f t="shared" si="494"/>
        <v>1.9946861212268214E-3</v>
      </c>
      <c r="BF294" s="5">
        <f t="shared" si="495"/>
        <v>1.1379114411278707E-3</v>
      </c>
      <c r="BG294" s="5">
        <f t="shared" si="496"/>
        <v>4.327639769386609E-4</v>
      </c>
      <c r="BH294" s="5">
        <f t="shared" si="497"/>
        <v>1.234397420792258E-4</v>
      </c>
      <c r="BI294" s="5">
        <f t="shared" si="498"/>
        <v>2.816753840256995E-5</v>
      </c>
      <c r="BJ294" s="8">
        <f t="shared" si="499"/>
        <v>0.26239062658770235</v>
      </c>
      <c r="BK294" s="8">
        <f t="shared" si="500"/>
        <v>0.24384786669185879</v>
      </c>
      <c r="BL294" s="8">
        <f t="shared" si="501"/>
        <v>0.44608248660803518</v>
      </c>
      <c r="BM294" s="8">
        <f t="shared" si="502"/>
        <v>0.52806865489392618</v>
      </c>
      <c r="BN294" s="8">
        <f t="shared" si="503"/>
        <v>0.47012452074624822</v>
      </c>
    </row>
    <row r="295" spans="1:66" x14ac:dyDescent="0.25">
      <c r="A295" t="s">
        <v>122</v>
      </c>
      <c r="B295" t="s">
        <v>134</v>
      </c>
      <c r="C295" t="s">
        <v>142</v>
      </c>
      <c r="D295" s="11">
        <v>44442</v>
      </c>
      <c r="E295">
        <f>VLOOKUP(A295,home!$A$2:$E$405,3,FALSE)</f>
        <v>1.28571428571429</v>
      </c>
      <c r="F295">
        <f>VLOOKUP(B295,home!$B$2:$E$405,3,FALSE)</f>
        <v>0.56000000000000005</v>
      </c>
      <c r="G295">
        <f>VLOOKUP(C295,away!$B$2:$E$405,4,FALSE)</f>
        <v>0.87</v>
      </c>
      <c r="H295">
        <f>VLOOKUP(A295,away!$A$2:$E$405,3,FALSE)</f>
        <v>1.1234866830000001</v>
      </c>
      <c r="I295">
        <f>VLOOKUP(C295,away!$B$2:$E$405,3,FALSE)</f>
        <v>0.96</v>
      </c>
      <c r="J295">
        <f>VLOOKUP(B295,home!$B$2:$E$405,4,FALSE)</f>
        <v>1.24</v>
      </c>
      <c r="K295" s="3">
        <f t="shared" si="448"/>
        <v>0.62640000000000218</v>
      </c>
      <c r="L295" s="3">
        <f t="shared" si="449"/>
        <v>1.3373985474432</v>
      </c>
      <c r="M295" s="5">
        <f t="shared" si="450"/>
        <v>0.14032437846135154</v>
      </c>
      <c r="N295" s="5">
        <f t="shared" si="451"/>
        <v>8.7899190668190894E-2</v>
      </c>
      <c r="O295" s="5">
        <f t="shared" si="452"/>
        <v>0.18766961992508141</v>
      </c>
      <c r="P295" s="5">
        <f t="shared" si="453"/>
        <v>0.11755624992107139</v>
      </c>
      <c r="Q295" s="5">
        <f t="shared" si="454"/>
        <v>2.7530026517277484E-2</v>
      </c>
      <c r="R295" s="5">
        <f t="shared" si="455"/>
        <v>0.12549453854351067</v>
      </c>
      <c r="S295" s="5">
        <f t="shared" si="456"/>
        <v>2.462058276515294E-2</v>
      </c>
      <c r="T295" s="5">
        <f t="shared" si="457"/>
        <v>3.6818617475279689E-2</v>
      </c>
      <c r="U295" s="5">
        <f t="shared" si="458"/>
        <v>7.8609778943655353E-2</v>
      </c>
      <c r="V295" s="5">
        <f t="shared" si="459"/>
        <v>2.2917562012615225E-3</v>
      </c>
      <c r="W295" s="5">
        <f t="shared" si="460"/>
        <v>5.7482695368075588E-3</v>
      </c>
      <c r="X295" s="5">
        <f t="shared" si="461"/>
        <v>7.6877273288384253E-3</v>
      </c>
      <c r="Y295" s="5">
        <f t="shared" si="462"/>
        <v>5.1407776813639514E-3</v>
      </c>
      <c r="Z295" s="5">
        <f t="shared" si="463"/>
        <v>5.5945404520048592E-2</v>
      </c>
      <c r="AA295" s="5">
        <f t="shared" si="464"/>
        <v>3.5044201391358554E-2</v>
      </c>
      <c r="AB295" s="5">
        <f t="shared" si="465"/>
        <v>1.0975843875773536E-2</v>
      </c>
      <c r="AC295" s="5">
        <f t="shared" si="466"/>
        <v>1.1999441388398279E-4</v>
      </c>
      <c r="AD295" s="5">
        <f t="shared" si="467"/>
        <v>9.0017900946406677E-4</v>
      </c>
      <c r="AE295" s="5">
        <f t="shared" si="468"/>
        <v>1.2038980996961015E-3</v>
      </c>
      <c r="AF295" s="5">
        <f t="shared" si="469"/>
        <v>8.050457849015976E-4</v>
      </c>
      <c r="AG295" s="5">
        <f t="shared" si="470"/>
        <v>3.5888902111755566E-4</v>
      </c>
      <c r="AH295" s="5">
        <f t="shared" si="471"/>
        <v>1.8705325685308815E-2</v>
      </c>
      <c r="AI295" s="5">
        <f t="shared" si="472"/>
        <v>1.1717016009277482E-2</v>
      </c>
      <c r="AJ295" s="5">
        <f t="shared" si="473"/>
        <v>3.66976941410572E-3</v>
      </c>
      <c r="AK295" s="5">
        <f t="shared" si="474"/>
        <v>7.6624785366527699E-4</v>
      </c>
      <c r="AL295" s="5">
        <f t="shared" si="475"/>
        <v>4.0209957706138963E-6</v>
      </c>
      <c r="AM295" s="5">
        <f t="shared" si="476"/>
        <v>1.1277442630565872E-4</v>
      </c>
      <c r="AN295" s="5">
        <f t="shared" si="477"/>
        <v>1.5082435392992818E-4</v>
      </c>
      <c r="AO295" s="5">
        <f t="shared" si="478"/>
        <v>1.0085613593247252E-4</v>
      </c>
      <c r="AP295" s="5">
        <f t="shared" si="479"/>
        <v>4.4961616565607542E-5</v>
      </c>
      <c r="AQ295" s="5">
        <f t="shared" si="480"/>
        <v>1.5032900171385421E-5</v>
      </c>
      <c r="AR295" s="5">
        <f t="shared" si="481"/>
        <v>5.003295080196795E-3</v>
      </c>
      <c r="AS295" s="5">
        <f t="shared" si="482"/>
        <v>3.1340640382352828E-3</v>
      </c>
      <c r="AT295" s="5">
        <f t="shared" si="483"/>
        <v>9.8158885677529398E-4</v>
      </c>
      <c r="AU295" s="5">
        <f t="shared" si="484"/>
        <v>2.0495575329468208E-4</v>
      </c>
      <c r="AV295" s="5">
        <f t="shared" si="485"/>
        <v>3.2096070965947324E-5</v>
      </c>
      <c r="AW295" s="5">
        <f t="shared" si="486"/>
        <v>9.3571525910360661E-8</v>
      </c>
      <c r="AX295" s="5">
        <f t="shared" si="487"/>
        <v>1.1773650106310806E-5</v>
      </c>
      <c r="AY295" s="5">
        <f t="shared" si="488"/>
        <v>1.5746062550284547E-5</v>
      </c>
      <c r="AZ295" s="5">
        <f t="shared" si="489"/>
        <v>1.0529380591350163E-5</v>
      </c>
      <c r="BA295" s="5">
        <f t="shared" si="490"/>
        <v>4.6939927694494414E-6</v>
      </c>
      <c r="BB295" s="5">
        <f t="shared" si="491"/>
        <v>1.5694347778926427E-6</v>
      </c>
      <c r="BC295" s="5">
        <f t="shared" si="492"/>
        <v>4.1979195845209201E-7</v>
      </c>
      <c r="BD295" s="5">
        <f t="shared" si="493"/>
        <v>1.1152332621141502E-3</v>
      </c>
      <c r="BE295" s="5">
        <f t="shared" si="494"/>
        <v>6.9858211538830601E-4</v>
      </c>
      <c r="BF295" s="5">
        <f t="shared" si="495"/>
        <v>2.1879591853961821E-4</v>
      </c>
      <c r="BG295" s="5">
        <f t="shared" si="496"/>
        <v>4.5684587791072439E-5</v>
      </c>
      <c r="BH295" s="5">
        <f t="shared" si="497"/>
        <v>7.1542064480819688E-6</v>
      </c>
      <c r="BI295" s="5">
        <f t="shared" si="498"/>
        <v>8.9627898381571241E-7</v>
      </c>
      <c r="BJ295" s="8">
        <f t="shared" si="499"/>
        <v>0.17456180286859613</v>
      </c>
      <c r="BK295" s="8">
        <f t="shared" si="500"/>
        <v>0.28493272882104231</v>
      </c>
      <c r="BL295" s="8">
        <f t="shared" si="501"/>
        <v>0.48409468781046994</v>
      </c>
      <c r="BM295" s="8">
        <f t="shared" si="502"/>
        <v>0.31304496749264921</v>
      </c>
      <c r="BN295" s="8">
        <f t="shared" si="503"/>
        <v>0.6864740040364834</v>
      </c>
    </row>
    <row r="296" spans="1:66" x14ac:dyDescent="0.25">
      <c r="A296" t="s">
        <v>145</v>
      </c>
      <c r="B296" t="s">
        <v>355</v>
      </c>
      <c r="C296" t="s">
        <v>148</v>
      </c>
      <c r="D296" s="11">
        <v>44442</v>
      </c>
      <c r="E296">
        <f>VLOOKUP(A296,home!$A$2:$E$405,3,FALSE)</f>
        <v>1.4323432343234299</v>
      </c>
      <c r="F296">
        <f>VLOOKUP(B296,home!$B$2:$E$405,3,FALSE)</f>
        <v>0.4</v>
      </c>
      <c r="G296">
        <f>VLOOKUP(C296,away!$B$2:$E$405,4,FALSE)</f>
        <v>0.93</v>
      </c>
      <c r="H296">
        <f>VLOOKUP(A296,away!$A$2:$E$405,3,FALSE)</f>
        <v>1.2079207919999999</v>
      </c>
      <c r="I296">
        <f>VLOOKUP(C296,away!$B$2:$E$405,3,FALSE)</f>
        <v>0.84</v>
      </c>
      <c r="J296">
        <f>VLOOKUP(B296,home!$B$2:$E$405,4,FALSE)</f>
        <v>1.66</v>
      </c>
      <c r="K296" s="3">
        <f t="shared" si="448"/>
        <v>0.53283168316831597</v>
      </c>
      <c r="L296" s="3">
        <f t="shared" si="449"/>
        <v>1.6843247523647997</v>
      </c>
      <c r="M296" s="5">
        <f t="shared" si="450"/>
        <v>0.10891838534305408</v>
      </c>
      <c r="N296" s="5">
        <f t="shared" si="451"/>
        <v>5.8035166590314734E-2</v>
      </c>
      <c r="O296" s="5">
        <f t="shared" si="452"/>
        <v>0.18345393242091337</v>
      </c>
      <c r="P296" s="5">
        <f t="shared" si="453"/>
        <v>9.7750067595681764E-2</v>
      </c>
      <c r="Q296" s="5">
        <f t="shared" si="454"/>
        <v>1.5461487748635511E-2</v>
      </c>
      <c r="R296" s="5">
        <f t="shared" si="455"/>
        <v>0.15449799964760186</v>
      </c>
      <c r="S296" s="5">
        <f t="shared" si="456"/>
        <v>2.1931732840294312E-2</v>
      </c>
      <c r="T296" s="5">
        <f t="shared" si="457"/>
        <v>2.6042166523411892E-2</v>
      </c>
      <c r="U296" s="5">
        <f t="shared" si="458"/>
        <v>8.2321429198369572E-2</v>
      </c>
      <c r="V296" s="5">
        <f t="shared" si="459"/>
        <v>2.1869875430905934E-3</v>
      </c>
      <c r="W296" s="5">
        <f t="shared" si="460"/>
        <v>2.7461235137972522E-3</v>
      </c>
      <c r="X296" s="5">
        <f t="shared" si="461"/>
        <v>4.6253638073397102E-3</v>
      </c>
      <c r="Y296" s="5">
        <f t="shared" si="462"/>
        <v>3.8953073746972834E-3</v>
      </c>
      <c r="Z296" s="5">
        <f t="shared" si="463"/>
        <v>8.6741601665767984E-2</v>
      </c>
      <c r="AA296" s="5">
        <f t="shared" si="464"/>
        <v>4.6218673616286746E-2</v>
      </c>
      <c r="AB296" s="5">
        <f t="shared" si="465"/>
        <v>1.2313386828386555E-2</v>
      </c>
      <c r="AC296" s="5">
        <f t="shared" si="466"/>
        <v>1.2267108274161795E-4</v>
      </c>
      <c r="AD296" s="5">
        <f t="shared" si="467"/>
        <v>3.6580540351116992E-4</v>
      </c>
      <c r="AE296" s="5">
        <f t="shared" si="468"/>
        <v>6.1613509568265686E-4</v>
      </c>
      <c r="AF296" s="5">
        <f t="shared" si="469"/>
        <v>5.1888579622947674E-4</v>
      </c>
      <c r="AG296" s="5">
        <f t="shared" si="470"/>
        <v>2.9132406341327515E-4</v>
      </c>
      <c r="AH296" s="5">
        <f t="shared" si="471"/>
        <v>3.6525256686355187E-2</v>
      </c>
      <c r="AI296" s="5">
        <f t="shared" si="472"/>
        <v>1.9461813998345418E-2</v>
      </c>
      <c r="AJ296" s="5">
        <f t="shared" si="473"/>
        <v>5.1849355551235416E-3</v>
      </c>
      <c r="AK296" s="5">
        <f t="shared" si="474"/>
        <v>9.2089931298524122E-4</v>
      </c>
      <c r="AL296" s="5">
        <f t="shared" si="475"/>
        <v>4.403703412334257E-6</v>
      </c>
      <c r="AM296" s="5">
        <f t="shared" si="476"/>
        <v>3.8982541772984338E-5</v>
      </c>
      <c r="AN296" s="5">
        <f t="shared" si="477"/>
        <v>6.5659260018332294E-5</v>
      </c>
      <c r="AO296" s="5">
        <f t="shared" si="478"/>
        <v>5.529575843541679E-5</v>
      </c>
      <c r="AP296" s="5">
        <f t="shared" si="479"/>
        <v>3.1045338211185727E-5</v>
      </c>
      <c r="AQ296" s="5">
        <f t="shared" si="480"/>
        <v>1.3072607898659211E-5</v>
      </c>
      <c r="AR296" s="5">
        <f t="shared" si="481"/>
        <v>1.2304078784661179E-2</v>
      </c>
      <c r="AS296" s="5">
        <f t="shared" si="482"/>
        <v>6.5560030086665826E-3</v>
      </c>
      <c r="AT296" s="5">
        <f t="shared" si="483"/>
        <v>1.7466230589821797E-3</v>
      </c>
      <c r="AU296" s="5">
        <f t="shared" si="484"/>
        <v>3.102187014593559E-4</v>
      </c>
      <c r="AV296" s="5">
        <f t="shared" si="485"/>
        <v>4.1323588212219476E-5</v>
      </c>
      <c r="AW296" s="5">
        <f t="shared" si="486"/>
        <v>1.0978207440757021E-7</v>
      </c>
      <c r="AX296" s="5">
        <f t="shared" si="487"/>
        <v>3.4618555578464047E-6</v>
      </c>
      <c r="AY296" s="5">
        <f t="shared" si="488"/>
        <v>5.8308890051923512E-6</v>
      </c>
      <c r="AZ296" s="5">
        <f t="shared" si="489"/>
        <v>4.9105553398686212E-6</v>
      </c>
      <c r="BA296" s="5">
        <f t="shared" si="490"/>
        <v>2.7569899689326206E-6</v>
      </c>
      <c r="BB296" s="5">
        <f t="shared" si="491"/>
        <v>1.1609166116736682E-6</v>
      </c>
      <c r="BC296" s="5">
        <f t="shared" si="492"/>
        <v>3.9107211689468641E-7</v>
      </c>
      <c r="BD296" s="5">
        <f t="shared" si="493"/>
        <v>3.4540107420085744E-3</v>
      </c>
      <c r="BE296" s="5">
        <f t="shared" si="494"/>
        <v>1.8404063573458722E-3</v>
      </c>
      <c r="BF296" s="5">
        <f t="shared" si="495"/>
        <v>4.903134085491352E-4</v>
      </c>
      <c r="BG296" s="5">
        <f t="shared" si="496"/>
        <v>8.7084839585743304E-5</v>
      </c>
      <c r="BH296" s="5">
        <f t="shared" si="497"/>
        <v>1.1600390413728597E-5</v>
      </c>
      <c r="BI296" s="5">
        <f t="shared" si="498"/>
        <v>1.2362111099113211E-6</v>
      </c>
      <c r="BJ296" s="8">
        <f t="shared" si="499"/>
        <v>0.11282033370196998</v>
      </c>
      <c r="BK296" s="8">
        <f t="shared" si="500"/>
        <v>0.2309200789972799</v>
      </c>
      <c r="BL296" s="8">
        <f t="shared" si="501"/>
        <v>0.56774122635536195</v>
      </c>
      <c r="BM296" s="8">
        <f t="shared" si="502"/>
        <v>0.38010048026724774</v>
      </c>
      <c r="BN296" s="8">
        <f t="shared" si="503"/>
        <v>0.61811703934620121</v>
      </c>
    </row>
    <row r="297" spans="1:66" x14ac:dyDescent="0.25">
      <c r="A297" t="s">
        <v>145</v>
      </c>
      <c r="B297" t="s">
        <v>371</v>
      </c>
      <c r="C297" t="s">
        <v>146</v>
      </c>
      <c r="D297" s="11">
        <v>44442</v>
      </c>
      <c r="E297">
        <f>VLOOKUP(A297,home!$A$2:$E$405,3,FALSE)</f>
        <v>1.4323432343234299</v>
      </c>
      <c r="F297">
        <f>VLOOKUP(B297,home!$B$2:$E$405,3,FALSE)</f>
        <v>0.75</v>
      </c>
      <c r="G297">
        <f>VLOOKUP(C297,away!$B$2:$E$405,4,FALSE)</f>
        <v>0.91</v>
      </c>
      <c r="H297">
        <f>VLOOKUP(A297,away!$A$2:$E$405,3,FALSE)</f>
        <v>1.2079207919999999</v>
      </c>
      <c r="I297">
        <f>VLOOKUP(C297,away!$B$2:$E$405,3,FALSE)</f>
        <v>0.81</v>
      </c>
      <c r="J297">
        <f>VLOOKUP(B297,home!$B$2:$E$405,4,FALSE)</f>
        <v>0.96</v>
      </c>
      <c r="K297" s="3">
        <f t="shared" si="448"/>
        <v>0.977574257425741</v>
      </c>
      <c r="L297" s="3">
        <f t="shared" si="449"/>
        <v>0.93927920785919994</v>
      </c>
      <c r="M297" s="5">
        <f t="shared" si="450"/>
        <v>0.14706899254232675</v>
      </c>
      <c r="N297" s="5">
        <f t="shared" si="451"/>
        <v>0.14377086117491691</v>
      </c>
      <c r="O297" s="5">
        <f t="shared" si="452"/>
        <v>0.13813884681580726</v>
      </c>
      <c r="P297" s="5">
        <f t="shared" si="453"/>
        <v>0.13504098059761097</v>
      </c>
      <c r="Q297" s="5">
        <f t="shared" si="454"/>
        <v>7.0273346426264344E-2</v>
      </c>
      <c r="R297" s="5">
        <f t="shared" si="455"/>
        <v>6.487547330586739E-2</v>
      </c>
      <c r="S297" s="5">
        <f t="shared" si="456"/>
        <v>3.0999169378813758E-2</v>
      </c>
      <c r="T297" s="5">
        <f t="shared" si="457"/>
        <v>6.6006293164876717E-2</v>
      </c>
      <c r="U297" s="5">
        <f t="shared" si="458"/>
        <v>6.3420592642126794E-2</v>
      </c>
      <c r="V297" s="5">
        <f t="shared" si="459"/>
        <v>3.1626564121459005E-3</v>
      </c>
      <c r="W297" s="5">
        <f t="shared" si="460"/>
        <v>2.2899138149825742E-2</v>
      </c>
      <c r="X297" s="5">
        <f t="shared" si="461"/>
        <v>2.1508684342026706E-2</v>
      </c>
      <c r="Y297" s="5">
        <f t="shared" si="462"/>
        <v>1.010132999543621E-2</v>
      </c>
      <c r="Z297" s="5">
        <f t="shared" si="463"/>
        <v>2.0312061058741938E-2</v>
      </c>
      <c r="AA297" s="5">
        <f t="shared" si="464"/>
        <v>1.985654800628596E-2</v>
      </c>
      <c r="AB297" s="5">
        <f t="shared" si="465"/>
        <v>9.7056250861417871E-3</v>
      </c>
      <c r="AC297" s="5">
        <f t="shared" si="466"/>
        <v>1.8149994426365376E-4</v>
      </c>
      <c r="AD297" s="5">
        <f t="shared" si="467"/>
        <v>5.5964019931263381E-3</v>
      </c>
      <c r="AE297" s="5">
        <f t="shared" si="468"/>
        <v>5.2565840309653543E-3</v>
      </c>
      <c r="AF297" s="5">
        <f t="shared" si="469"/>
        <v>2.4687000423252287E-3</v>
      </c>
      <c r="AG297" s="5">
        <f t="shared" si="470"/>
        <v>7.7293287339907164E-4</v>
      </c>
      <c r="AH297" s="5">
        <f t="shared" si="471"/>
        <v>4.7696741553107059E-3</v>
      </c>
      <c r="AI297" s="5">
        <f t="shared" si="472"/>
        <v>4.6627106705406122E-3</v>
      </c>
      <c r="AJ297" s="5">
        <f t="shared" si="473"/>
        <v>2.2790729606724089E-3</v>
      </c>
      <c r="AK297" s="5">
        <f t="shared" si="474"/>
        <v>7.4265435238280505E-4</v>
      </c>
      <c r="AL297" s="5">
        <f t="shared" si="475"/>
        <v>6.6662401171264023E-6</v>
      </c>
      <c r="AM297" s="5">
        <f t="shared" si="476"/>
        <v>1.0941797045372838E-3</v>
      </c>
      <c r="AN297" s="5">
        <f t="shared" si="477"/>
        <v>1.0277402461333933E-3</v>
      </c>
      <c r="AO297" s="5">
        <f t="shared" si="478"/>
        <v>4.8266752213659638E-4</v>
      </c>
      <c r="AP297" s="5">
        <f t="shared" si="479"/>
        <v>1.5111985595060839E-4</v>
      </c>
      <c r="AQ297" s="5">
        <f t="shared" si="480"/>
        <v>3.5485934647270958E-5</v>
      </c>
      <c r="AR297" s="5">
        <f t="shared" si="481"/>
        <v>8.9601115246934807E-4</v>
      </c>
      <c r="AS297" s="5">
        <f t="shared" si="482"/>
        <v>8.7591743702040525E-4</v>
      </c>
      <c r="AT297" s="5">
        <f t="shared" si="483"/>
        <v>4.2813716903074045E-4</v>
      </c>
      <c r="AU297" s="5">
        <f t="shared" si="484"/>
        <v>1.395119583638617E-4</v>
      </c>
      <c r="AV297" s="5">
        <f t="shared" si="485"/>
        <v>3.4095824774890743E-5</v>
      </c>
      <c r="AW297" s="5">
        <f t="shared" si="486"/>
        <v>1.7002896749987703E-7</v>
      </c>
      <c r="AX297" s="5">
        <f t="shared" si="487"/>
        <v>1.7827365202555855E-4</v>
      </c>
      <c r="AY297" s="5">
        <f t="shared" si="488"/>
        <v>1.6744873465673329E-4</v>
      </c>
      <c r="AZ297" s="5">
        <f t="shared" si="489"/>
        <v>7.8640557422700899E-5</v>
      </c>
      <c r="BA297" s="5">
        <f t="shared" si="490"/>
        <v>2.4621813493866813E-5</v>
      </c>
      <c r="BB297" s="5">
        <f t="shared" si="491"/>
        <v>5.7816893686440436E-6</v>
      </c>
      <c r="BC297" s="5">
        <f t="shared" si="492"/>
        <v>1.0861241220535874E-6</v>
      </c>
      <c r="BD297" s="5">
        <f t="shared" si="493"/>
        <v>1.402674409207363E-4</v>
      </c>
      <c r="BE297" s="5">
        <f t="shared" si="494"/>
        <v>1.3712183939909776E-4</v>
      </c>
      <c r="BF297" s="5">
        <f t="shared" si="495"/>
        <v>6.7023390163712358E-5</v>
      </c>
      <c r="BG297" s="5">
        <f t="shared" si="496"/>
        <v>2.1840113623148939E-5</v>
      </c>
      <c r="BH297" s="5">
        <f t="shared" si="497"/>
        <v>5.3375832143109083E-6</v>
      </c>
      <c r="BI297" s="5">
        <f t="shared" si="498"/>
        <v>1.0435767894356174E-6</v>
      </c>
      <c r="BJ297" s="8">
        <f t="shared" si="499"/>
        <v>0.35190131802765734</v>
      </c>
      <c r="BK297" s="8">
        <f t="shared" si="500"/>
        <v>0.31662741384993487</v>
      </c>
      <c r="BL297" s="8">
        <f t="shared" si="501"/>
        <v>0.31119750548090547</v>
      </c>
      <c r="BM297" s="8">
        <f t="shared" si="502"/>
        <v>0.30070251884875682</v>
      </c>
      <c r="BN297" s="8">
        <f t="shared" si="503"/>
        <v>0.69916850086279358</v>
      </c>
    </row>
    <row r="298" spans="1:66" x14ac:dyDescent="0.25">
      <c r="A298" t="s">
        <v>145</v>
      </c>
      <c r="B298" t="s">
        <v>419</v>
      </c>
      <c r="C298" t="s">
        <v>423</v>
      </c>
      <c r="D298" s="11">
        <v>44442</v>
      </c>
      <c r="E298">
        <f>VLOOKUP(A298,home!$A$2:$E$405,3,FALSE)</f>
        <v>1.4323432343234299</v>
      </c>
      <c r="F298">
        <f>VLOOKUP(B298,home!$B$2:$E$405,3,FALSE)</f>
        <v>0.95</v>
      </c>
      <c r="G298">
        <f>VLOOKUP(C298,away!$B$2:$E$405,4,FALSE)</f>
        <v>0.7</v>
      </c>
      <c r="H298">
        <f>VLOOKUP(A298,away!$A$2:$E$405,3,FALSE)</f>
        <v>1.2079207919999999</v>
      </c>
      <c r="I298">
        <f>VLOOKUP(C298,away!$B$2:$E$405,3,FALSE)</f>
        <v>1.1499999999999999</v>
      </c>
      <c r="J298">
        <f>VLOOKUP(B298,home!$B$2:$E$405,4,FALSE)</f>
        <v>0.9</v>
      </c>
      <c r="K298" s="3">
        <f t="shared" si="448"/>
        <v>0.95250825082508073</v>
      </c>
      <c r="L298" s="3">
        <f t="shared" si="449"/>
        <v>1.25019801972</v>
      </c>
      <c r="M298" s="5">
        <f t="shared" si="450"/>
        <v>0.11050370042841565</v>
      </c>
      <c r="N298" s="5">
        <f t="shared" si="451"/>
        <v>0.10525568640476893</v>
      </c>
      <c r="O298" s="5">
        <f t="shared" si="452"/>
        <v>0.13815150744733737</v>
      </c>
      <c r="P298" s="5">
        <f t="shared" si="453"/>
        <v>0.13159045070751146</v>
      </c>
      <c r="Q298" s="5">
        <f t="shared" si="454"/>
        <v>5.0128454873399828E-2</v>
      </c>
      <c r="R298" s="5">
        <f t="shared" si="455"/>
        <v>8.6358370515997013E-2</v>
      </c>
      <c r="S298" s="5">
        <f t="shared" si="456"/>
        <v>3.9175264380904913E-2</v>
      </c>
      <c r="T298" s="5">
        <f t="shared" si="457"/>
        <v>6.2670495014347849E-2</v>
      </c>
      <c r="U298" s="5">
        <f t="shared" si="458"/>
        <v>8.2257060444296551E-2</v>
      </c>
      <c r="V298" s="5">
        <f t="shared" si="459"/>
        <v>5.1834269164071677E-3</v>
      </c>
      <c r="W298" s="5">
        <f t="shared" si="460"/>
        <v>1.5915922289342025E-2</v>
      </c>
      <c r="X298" s="5">
        <f t="shared" si="461"/>
        <v>1.9898054528152812E-2</v>
      </c>
      <c r="Y298" s="5">
        <f t="shared" si="462"/>
        <v>1.2438254183688612E-2</v>
      </c>
      <c r="Z298" s="5">
        <f t="shared" si="463"/>
        <v>3.5988354601781819E-2</v>
      </c>
      <c r="AA298" s="5">
        <f t="shared" si="464"/>
        <v>3.4279204691815952E-2</v>
      </c>
      <c r="AB298" s="5">
        <f t="shared" si="465"/>
        <v>1.6325612650338252E-2</v>
      </c>
      <c r="AC298" s="5">
        <f t="shared" si="466"/>
        <v>3.8578430037582975E-4</v>
      </c>
      <c r="AD298" s="5">
        <f t="shared" si="467"/>
        <v>3.7900118250222708E-3</v>
      </c>
      <c r="AE298" s="5">
        <f t="shared" si="468"/>
        <v>4.7382652783582264E-3</v>
      </c>
      <c r="AF298" s="5">
        <f t="shared" si="469"/>
        <v>2.9618849339557445E-3</v>
      </c>
      <c r="AG298" s="5">
        <f t="shared" si="470"/>
        <v>1.2343142263566578E-3</v>
      </c>
      <c r="AH298" s="5">
        <f t="shared" si="471"/>
        <v>1.1248142414032205E-2</v>
      </c>
      <c r="AI298" s="5">
        <f t="shared" si="472"/>
        <v>1.0713948455821218E-2</v>
      </c>
      <c r="AJ298" s="5">
        <f t="shared" si="473"/>
        <v>5.10256215154217E-3</v>
      </c>
      <c r="AK298" s="5">
        <f t="shared" si="474"/>
        <v>1.6200775165638981E-3</v>
      </c>
      <c r="AL298" s="5">
        <f t="shared" si="475"/>
        <v>1.8376047052007393E-5</v>
      </c>
      <c r="AM298" s="5">
        <f t="shared" si="476"/>
        <v>7.2200350681166721E-4</v>
      </c>
      <c r="AN298" s="5">
        <f t="shared" si="477"/>
        <v>9.0264735444684191E-4</v>
      </c>
      <c r="AO298" s="5">
        <f t="shared" si="478"/>
        <v>5.6424396751746943E-4</v>
      </c>
      <c r="AP298" s="5">
        <f t="shared" si="479"/>
        <v>2.3513889694309865E-4</v>
      </c>
      <c r="AQ298" s="5">
        <f t="shared" si="480"/>
        <v>7.3492545829351844E-5</v>
      </c>
      <c r="AR298" s="5">
        <f t="shared" si="481"/>
        <v>2.8124810743103191E-3</v>
      </c>
      <c r="AS298" s="5">
        <f t="shared" si="482"/>
        <v>2.6789114285699659E-3</v>
      </c>
      <c r="AT298" s="5">
        <f t="shared" si="483"/>
        <v>1.2758426194712479E-3</v>
      </c>
      <c r="AU298" s="5">
        <f t="shared" si="484"/>
        <v>4.0508354060021594E-4</v>
      </c>
      <c r="AV298" s="5">
        <f t="shared" si="485"/>
        <v>9.6461353673785527E-5</v>
      </c>
      <c r="AW298" s="5">
        <f t="shared" si="486"/>
        <v>6.0785101525037543E-7</v>
      </c>
      <c r="AX298" s="5">
        <f t="shared" si="487"/>
        <v>1.1461904956045919E-4</v>
      </c>
      <c r="AY298" s="5">
        <f t="shared" si="488"/>
        <v>1.4329650878267463E-4</v>
      </c>
      <c r="AZ298" s="5">
        <f t="shared" si="489"/>
        <v>8.9574505756444706E-5</v>
      </c>
      <c r="BA298" s="5">
        <f t="shared" si="490"/>
        <v>3.7328623238034957E-5</v>
      </c>
      <c r="BB298" s="5">
        <f t="shared" si="491"/>
        <v>1.1667042712766331E-5</v>
      </c>
      <c r="BC298" s="5">
        <f t="shared" si="492"/>
        <v>2.9172227390978228E-6</v>
      </c>
      <c r="BD298" s="5">
        <f t="shared" si="493"/>
        <v>5.8602637826712326E-4</v>
      </c>
      <c r="BE298" s="5">
        <f t="shared" si="494"/>
        <v>5.5819496050057472E-4</v>
      </c>
      <c r="BF298" s="5">
        <f t="shared" si="495"/>
        <v>2.6584265272288867E-4</v>
      </c>
      <c r="BG298" s="5">
        <f t="shared" si="496"/>
        <v>8.4405773379926034E-5</v>
      </c>
      <c r="BH298" s="5">
        <f t="shared" si="497"/>
        <v>2.0099298890412873E-5</v>
      </c>
      <c r="BI298" s="5">
        <f t="shared" si="498"/>
        <v>3.828949605783531E-6</v>
      </c>
      <c r="BJ298" s="8">
        <f t="shared" si="499"/>
        <v>0.28192827278173083</v>
      </c>
      <c r="BK298" s="8">
        <f t="shared" si="500"/>
        <v>0.28700029928944976</v>
      </c>
      <c r="BL298" s="8">
        <f t="shared" si="501"/>
        <v>0.39484366431773682</v>
      </c>
      <c r="BM298" s="8">
        <f t="shared" si="502"/>
        <v>0.37762973195550154</v>
      </c>
      <c r="BN298" s="8">
        <f t="shared" si="503"/>
        <v>0.62198817037743026</v>
      </c>
    </row>
    <row r="299" spans="1:66" x14ac:dyDescent="0.25">
      <c r="A299" t="s">
        <v>145</v>
      </c>
      <c r="B299" t="s">
        <v>425</v>
      </c>
      <c r="C299" t="s">
        <v>147</v>
      </c>
      <c r="D299" s="11">
        <v>44442</v>
      </c>
      <c r="E299">
        <f>VLOOKUP(A299,home!$A$2:$E$405,3,FALSE)</f>
        <v>1.4323432343234299</v>
      </c>
      <c r="F299">
        <f>VLOOKUP(B299,home!$B$2:$E$405,3,FALSE)</f>
        <v>1.5</v>
      </c>
      <c r="G299">
        <f>VLOOKUP(C299,away!$B$2:$E$405,4,FALSE)</f>
        <v>1.26</v>
      </c>
      <c r="H299">
        <f>VLOOKUP(A299,away!$A$2:$E$405,3,FALSE)</f>
        <v>1.2079207919999999</v>
      </c>
      <c r="I299">
        <f>VLOOKUP(C299,away!$B$2:$E$405,3,FALSE)</f>
        <v>0.98</v>
      </c>
      <c r="J299">
        <f>VLOOKUP(B299,home!$B$2:$E$405,4,FALSE)</f>
        <v>0.65</v>
      </c>
      <c r="K299" s="3">
        <f t="shared" si="448"/>
        <v>2.7071287128712829</v>
      </c>
      <c r="L299" s="3">
        <f t="shared" si="449"/>
        <v>0.76944554450399993</v>
      </c>
      <c r="M299" s="5">
        <f t="shared" si="450"/>
        <v>3.0913130273947698E-2</v>
      </c>
      <c r="N299" s="5">
        <f t="shared" si="451"/>
        <v>8.3685822569334309E-2</v>
      </c>
      <c r="O299" s="5">
        <f t="shared" si="452"/>
        <v>2.3785970355960771E-2</v>
      </c>
      <c r="P299" s="5">
        <f t="shared" si="453"/>
        <v>6.4391683314126563E-2</v>
      </c>
      <c r="Q299" s="5">
        <f t="shared" si="454"/>
        <v>0.11327414656884832</v>
      </c>
      <c r="R299" s="5">
        <f t="shared" si="455"/>
        <v>9.1510044560491176E-3</v>
      </c>
      <c r="S299" s="5">
        <f t="shared" si="456"/>
        <v>3.3531777947452698E-2</v>
      </c>
      <c r="T299" s="5">
        <f t="shared" si="457"/>
        <v>8.7158287384893382E-2</v>
      </c>
      <c r="U299" s="5">
        <f t="shared" si="458"/>
        <v>2.4772946914583618E-2</v>
      </c>
      <c r="V299" s="5">
        <f t="shared" si="459"/>
        <v>7.760699480618952E-3</v>
      </c>
      <c r="W299" s="5">
        <f t="shared" si="460"/>
        <v>0.10221589820083979</v>
      </c>
      <c r="X299" s="5">
        <f t="shared" si="461"/>
        <v>7.8649567448110594E-2</v>
      </c>
      <c r="Y299" s="5">
        <f t="shared" si="462"/>
        <v>3.0258279625057758E-2</v>
      </c>
      <c r="Z299" s="5">
        <f t="shared" si="463"/>
        <v>2.347066535481081E-3</v>
      </c>
      <c r="AA299" s="5">
        <f t="shared" si="464"/>
        <v>6.3538112092201594E-3</v>
      </c>
      <c r="AB299" s="5">
        <f t="shared" si="465"/>
        <v>8.6002923803216533E-3</v>
      </c>
      <c r="AC299" s="5">
        <f t="shared" si="466"/>
        <v>1.0103403044750636E-3</v>
      </c>
      <c r="AD299" s="5">
        <f t="shared" si="467"/>
        <v>6.9177898232855375E-2</v>
      </c>
      <c r="AE299" s="5">
        <f t="shared" si="468"/>
        <v>5.3228625573421701E-2</v>
      </c>
      <c r="AF299" s="5">
        <f t="shared" si="469"/>
        <v>2.0478264393770495E-2</v>
      </c>
      <c r="AG299" s="5">
        <f t="shared" si="470"/>
        <v>5.2523030989872046E-3</v>
      </c>
      <c r="AH299" s="5">
        <f t="shared" si="471"/>
        <v>4.514849720950892E-4</v>
      </c>
      <c r="AI299" s="5">
        <f t="shared" si="472"/>
        <v>1.2222279313885058E-3</v>
      </c>
      <c r="AJ299" s="5">
        <f t="shared" si="473"/>
        <v>1.6543641633675486E-3</v>
      </c>
      <c r="AK299" s="5">
        <f t="shared" si="474"/>
        <v>1.4928589093991893E-3</v>
      </c>
      <c r="AL299" s="5">
        <f t="shared" si="475"/>
        <v>8.4181074318551678E-5</v>
      </c>
      <c r="AM299" s="5">
        <f t="shared" si="476"/>
        <v>3.7454694920450074E-2</v>
      </c>
      <c r="AN299" s="5">
        <f t="shared" si="477"/>
        <v>2.8819348127296907E-2</v>
      </c>
      <c r="AO299" s="5">
        <f t="shared" si="478"/>
        <v>1.1087459506029148E-2</v>
      </c>
      <c r="AP299" s="5">
        <f t="shared" si="479"/>
        <v>2.8437321055942164E-3</v>
      </c>
      <c r="AQ299" s="5">
        <f t="shared" si="480"/>
        <v>5.4702424960311185E-4</v>
      </c>
      <c r="AR299" s="5">
        <f t="shared" si="481"/>
        <v>6.9478620037815824E-5</v>
      </c>
      <c r="AS299" s="5">
        <f t="shared" si="482"/>
        <v>1.8808756723504526E-4</v>
      </c>
      <c r="AT299" s="5">
        <f t="shared" si="483"/>
        <v>2.5458862689804957E-4</v>
      </c>
      <c r="AU299" s="5">
        <f t="shared" si="484"/>
        <v>2.2973472728206139E-4</v>
      </c>
      <c r="AV299" s="5">
        <f t="shared" si="485"/>
        <v>1.554803691422305E-4</v>
      </c>
      <c r="AW299" s="5">
        <f t="shared" si="486"/>
        <v>4.8707827300845447E-6</v>
      </c>
      <c r="AX299" s="5">
        <f t="shared" si="487"/>
        <v>1.6899113341830769E-2</v>
      </c>
      <c r="AY299" s="5">
        <f t="shared" si="488"/>
        <v>1.3002947466939786E-2</v>
      </c>
      <c r="AZ299" s="5">
        <f t="shared" si="489"/>
        <v>5.002529996928194E-3</v>
      </c>
      <c r="BA299" s="5">
        <f t="shared" si="490"/>
        <v>1.2830581391280026E-3</v>
      </c>
      <c r="BB299" s="5">
        <f t="shared" si="491"/>
        <v>2.4681084212290865E-4</v>
      </c>
      <c r="BC299" s="5">
        <f t="shared" si="492"/>
        <v>3.7981500561350447E-5</v>
      </c>
      <c r="BD299" s="5">
        <f t="shared" si="493"/>
        <v>8.9100024377306198E-6</v>
      </c>
      <c r="BE299" s="5">
        <f t="shared" si="494"/>
        <v>2.412052343093368E-5</v>
      </c>
      <c r="BF299" s="5">
        <f t="shared" si="495"/>
        <v>3.2648680774682568E-5</v>
      </c>
      <c r="BG299" s="5">
        <f t="shared" si="496"/>
        <v>2.9461393720837269E-5</v>
      </c>
      <c r="BH299" s="5">
        <f t="shared" si="497"/>
        <v>1.9938946215721076E-5</v>
      </c>
      <c r="BI299" s="5">
        <f t="shared" si="498"/>
        <v>1.0795458760994946E-5</v>
      </c>
      <c r="BJ299" s="8">
        <f t="shared" si="499"/>
        <v>0.7606037932926033</v>
      </c>
      <c r="BK299" s="8">
        <f t="shared" si="500"/>
        <v>0.15069475986187927</v>
      </c>
      <c r="BL299" s="8">
        <f t="shared" si="501"/>
        <v>7.850820620832176E-2</v>
      </c>
      <c r="BM299" s="8">
        <f t="shared" si="502"/>
        <v>0.65395399167580903</v>
      </c>
      <c r="BN299" s="8">
        <f t="shared" si="503"/>
        <v>0.32520175753826674</v>
      </c>
    </row>
    <row r="300" spans="1:66" x14ac:dyDescent="0.25">
      <c r="A300" t="s">
        <v>145</v>
      </c>
      <c r="B300" t="s">
        <v>349</v>
      </c>
      <c r="C300" t="s">
        <v>389</v>
      </c>
      <c r="D300" s="11">
        <v>44442</v>
      </c>
      <c r="E300">
        <f>VLOOKUP(A300,home!$A$2:$E$405,3,FALSE)</f>
        <v>1.4323432343234299</v>
      </c>
      <c r="F300">
        <f>VLOOKUP(B300,home!$B$2:$E$405,3,FALSE)</f>
        <v>0.81</v>
      </c>
      <c r="G300">
        <f>VLOOKUP(C300,away!$B$2:$E$405,4,FALSE)</f>
        <v>0.7</v>
      </c>
      <c r="H300">
        <f>VLOOKUP(A300,away!$A$2:$E$405,3,FALSE)</f>
        <v>1.2079207919999999</v>
      </c>
      <c r="I300">
        <f>VLOOKUP(C300,away!$B$2:$E$405,3,FALSE)</f>
        <v>0.8</v>
      </c>
      <c r="J300">
        <f>VLOOKUP(B300,home!$B$2:$E$405,4,FALSE)</f>
        <v>0.97</v>
      </c>
      <c r="K300" s="3">
        <f t="shared" si="448"/>
        <v>0.81213861386138475</v>
      </c>
      <c r="L300" s="3">
        <f t="shared" si="449"/>
        <v>0.93734653459200001</v>
      </c>
      <c r="M300" s="5">
        <f t="shared" si="450"/>
        <v>0.17386343426925846</v>
      </c>
      <c r="N300" s="5">
        <f t="shared" si="451"/>
        <v>0.14120120850861553</v>
      </c>
      <c r="O300" s="5">
        <f t="shared" si="452"/>
        <v>0.1629702876045534</v>
      </c>
      <c r="P300" s="5">
        <f t="shared" si="453"/>
        <v>0.13235446347575319</v>
      </c>
      <c r="Q300" s="5">
        <f t="shared" si="454"/>
        <v>5.7337476876869693E-2</v>
      </c>
      <c r="R300" s="5">
        <f t="shared" si="455"/>
        <v>7.6379817163794841E-2</v>
      </c>
      <c r="S300" s="5">
        <f t="shared" si="456"/>
        <v>2.5188884706523751E-2</v>
      </c>
      <c r="T300" s="5">
        <f t="shared" si="457"/>
        <v>5.3745085252782737E-2</v>
      </c>
      <c r="U300" s="5">
        <f t="shared" si="458"/>
        <v>6.203099883839034E-2</v>
      </c>
      <c r="V300" s="5">
        <f t="shared" si="459"/>
        <v>2.1305747077339128E-3</v>
      </c>
      <c r="W300" s="5">
        <f t="shared" si="460"/>
        <v>1.5521992997696719E-2</v>
      </c>
      <c r="X300" s="5">
        <f t="shared" si="461"/>
        <v>1.454948634635231E-2</v>
      </c>
      <c r="Y300" s="5">
        <f t="shared" si="462"/>
        <v>6.818955303423478E-3</v>
      </c>
      <c r="Z300" s="5">
        <f t="shared" si="463"/>
        <v>2.3864785643751225E-2</v>
      </c>
      <c r="AA300" s="5">
        <f t="shared" si="464"/>
        <v>1.9381513932815193E-2</v>
      </c>
      <c r="AB300" s="5">
        <f t="shared" si="465"/>
        <v>7.8702379299658235E-3</v>
      </c>
      <c r="AC300" s="5">
        <f t="shared" si="466"/>
        <v>1.0136945755814382E-4</v>
      </c>
      <c r="AD300" s="5">
        <f t="shared" si="467"/>
        <v>3.1515024693788826E-3</v>
      </c>
      <c r="AE300" s="5">
        <f t="shared" si="468"/>
        <v>2.9540499184304262E-3</v>
      </c>
      <c r="AF300" s="5">
        <f t="shared" si="469"/>
        <v>1.38448422702627E-3</v>
      </c>
      <c r="AG300" s="5">
        <f t="shared" si="470"/>
        <v>4.3258049746678609E-4</v>
      </c>
      <c r="AH300" s="5">
        <f t="shared" si="471"/>
        <v>5.5923935304877798E-3</v>
      </c>
      <c r="AI300" s="5">
        <f t="shared" si="472"/>
        <v>4.5417987300177204E-3</v>
      </c>
      <c r="AJ300" s="5">
        <f t="shared" si="473"/>
        <v>1.8442850625169948E-3</v>
      </c>
      <c r="AK300" s="5">
        <f t="shared" si="474"/>
        <v>4.9927170474593655E-4</v>
      </c>
      <c r="AL300" s="5">
        <f t="shared" si="475"/>
        <v>3.0867215350544895E-6</v>
      </c>
      <c r="AM300" s="5">
        <f t="shared" si="476"/>
        <v>5.1189136941241949E-4</v>
      </c>
      <c r="AN300" s="5">
        <f t="shared" si="477"/>
        <v>4.7981960120628477E-4</v>
      </c>
      <c r="AO300" s="5">
        <f t="shared" si="478"/>
        <v>2.248786202100132E-4</v>
      </c>
      <c r="AP300" s="5">
        <f t="shared" si="479"/>
        <v>7.0263065119228804E-5</v>
      </c>
      <c r="AQ300" s="5">
        <f t="shared" si="480"/>
        <v>1.6465210149830286E-5</v>
      </c>
      <c r="AR300" s="5">
        <f t="shared" si="481"/>
        <v>1.0484021391754883E-3</v>
      </c>
      <c r="AS300" s="5">
        <f t="shared" si="482"/>
        <v>8.5144786007929172E-4</v>
      </c>
      <c r="AT300" s="5">
        <f t="shared" si="483"/>
        <v>3.457468424300191E-4</v>
      </c>
      <c r="AU300" s="5">
        <f t="shared" si="484"/>
        <v>9.3598120452688792E-5</v>
      </c>
      <c r="AV300" s="5">
        <f t="shared" si="485"/>
        <v>1.9003661951119394E-5</v>
      </c>
      <c r="AW300" s="5">
        <f t="shared" si="486"/>
        <v>6.5271754873503982E-8</v>
      </c>
      <c r="AX300" s="5">
        <f t="shared" si="487"/>
        <v>6.9287791200368042E-5</v>
      </c>
      <c r="AY300" s="5">
        <f t="shared" si="488"/>
        <v>6.4946670971199064E-5</v>
      </c>
      <c r="AZ300" s="5">
        <f t="shared" si="489"/>
        <v>3.0438768484070137E-5</v>
      </c>
      <c r="BA300" s="5">
        <f t="shared" si="490"/>
        <v>9.510558051930445E-6</v>
      </c>
      <c r="BB300" s="5">
        <f t="shared" si="491"/>
        <v>2.228672158003261E-6</v>
      </c>
      <c r="BC300" s="5">
        <f t="shared" si="492"/>
        <v>4.1780762480920633E-7</v>
      </c>
      <c r="BD300" s="5">
        <f t="shared" si="493"/>
        <v>1.6378601866916389E-4</v>
      </c>
      <c r="BE300" s="5">
        <f t="shared" si="494"/>
        <v>1.3301695017184964E-4</v>
      </c>
      <c r="BF300" s="5">
        <f t="shared" si="495"/>
        <v>5.4014100766317424E-5</v>
      </c>
      <c r="BG300" s="5">
        <f t="shared" si="496"/>
        <v>1.4622312308442066E-5</v>
      </c>
      <c r="BH300" s="5">
        <f t="shared" si="497"/>
        <v>2.9688361124065999E-6</v>
      </c>
      <c r="BI300" s="5">
        <f t="shared" si="498"/>
        <v>4.8222128902230381E-7</v>
      </c>
      <c r="BJ300" s="8">
        <f t="shared" si="499"/>
        <v>0.29857697053263099</v>
      </c>
      <c r="BK300" s="8">
        <f t="shared" si="500"/>
        <v>0.33370676000933364</v>
      </c>
      <c r="BL300" s="8">
        <f t="shared" si="501"/>
        <v>0.34383769356069382</v>
      </c>
      <c r="BM300" s="8">
        <f t="shared" si="502"/>
        <v>0.25581464044834834</v>
      </c>
      <c r="BN300" s="8">
        <f t="shared" si="503"/>
        <v>0.74410668789884515</v>
      </c>
    </row>
    <row r="301" spans="1:66" x14ac:dyDescent="0.25">
      <c r="A301" t="s">
        <v>145</v>
      </c>
      <c r="B301" t="s">
        <v>404</v>
      </c>
      <c r="C301" t="s">
        <v>388</v>
      </c>
      <c r="D301" s="11">
        <v>44442</v>
      </c>
      <c r="E301">
        <f>VLOOKUP(A301,home!$A$2:$E$405,3,FALSE)</f>
        <v>1.4323432343234299</v>
      </c>
      <c r="F301">
        <f>VLOOKUP(B301,home!$B$2:$E$405,3,FALSE)</f>
        <v>1.1000000000000001</v>
      </c>
      <c r="G301">
        <f>VLOOKUP(C301,away!$B$2:$E$405,4,FALSE)</f>
        <v>0.84</v>
      </c>
      <c r="H301">
        <f>VLOOKUP(A301,away!$A$2:$E$405,3,FALSE)</f>
        <v>1.2079207919999999</v>
      </c>
      <c r="I301">
        <f>VLOOKUP(C301,away!$B$2:$E$405,3,FALSE)</f>
        <v>1.02</v>
      </c>
      <c r="J301">
        <f>VLOOKUP(B301,home!$B$2:$E$405,4,FALSE)</f>
        <v>0.83</v>
      </c>
      <c r="K301" s="3">
        <f t="shared" si="448"/>
        <v>1.3234851485148493</v>
      </c>
      <c r="L301" s="3">
        <f t="shared" si="449"/>
        <v>1.0226257425072001</v>
      </c>
      <c r="M301" s="5">
        <f t="shared" si="450"/>
        <v>9.5740785453772598E-2</v>
      </c>
      <c r="N301" s="5">
        <f t="shared" si="451"/>
        <v>0.12671150765521455</v>
      </c>
      <c r="O301" s="5">
        <f t="shared" si="452"/>
        <v>9.7906991812886743E-2</v>
      </c>
      <c r="P301" s="5">
        <f t="shared" si="453"/>
        <v>0.12957844960012055</v>
      </c>
      <c r="Q301" s="5">
        <f t="shared" si="454"/>
        <v>8.385039926380107E-2</v>
      </c>
      <c r="R301" s="5">
        <f t="shared" si="455"/>
        <v>5.0061105099649825E-2</v>
      </c>
      <c r="S301" s="5">
        <f t="shared" si="456"/>
        <v>4.3843839700056904E-2</v>
      </c>
      <c r="T301" s="5">
        <f t="shared" si="457"/>
        <v>8.5747576806669751E-2</v>
      </c>
      <c r="U301" s="5">
        <f t="shared" si="458"/>
        <v>6.6255129117627529E-2</v>
      </c>
      <c r="V301" s="5">
        <f t="shared" si="459"/>
        <v>6.5932852451810022E-3</v>
      </c>
      <c r="W301" s="5">
        <f t="shared" si="460"/>
        <v>3.6991586040893719E-2</v>
      </c>
      <c r="X301" s="5">
        <f t="shared" si="461"/>
        <v>3.7828548141587919E-2</v>
      </c>
      <c r="Y301" s="5">
        <f t="shared" si="462"/>
        <v>1.934222356563035E-2</v>
      </c>
      <c r="Z301" s="5">
        <f t="shared" si="463"/>
        <v>1.7064591591086798E-2</v>
      </c>
      <c r="AA301" s="5">
        <f t="shared" si="464"/>
        <v>2.2584733536274763E-2</v>
      </c>
      <c r="AB301" s="5">
        <f t="shared" si="465"/>
        <v>1.4945279709212453E-2</v>
      </c>
      <c r="AC301" s="5">
        <f t="shared" si="466"/>
        <v>5.5772187095645969E-4</v>
      </c>
      <c r="AD301" s="5">
        <f t="shared" si="467"/>
        <v>1.2239453686283014E-2</v>
      </c>
      <c r="AE301" s="5">
        <f t="shared" si="468"/>
        <v>1.2516380413817654E-2</v>
      </c>
      <c r="AF301" s="5">
        <f t="shared" si="469"/>
        <v>6.3997864070914267E-3</v>
      </c>
      <c r="AG301" s="5">
        <f t="shared" si="470"/>
        <v>2.1815287754797861E-3</v>
      </c>
      <c r="AH301" s="5">
        <f t="shared" si="471"/>
        <v>4.3626726616043136E-3</v>
      </c>
      <c r="AI301" s="5">
        <f t="shared" si="472"/>
        <v>5.7739324754650587E-3</v>
      </c>
      <c r="AJ301" s="5">
        <f t="shared" si="473"/>
        <v>3.8208569399027933E-3</v>
      </c>
      <c r="AK301" s="5">
        <f t="shared" si="474"/>
        <v>1.6856158048537469E-3</v>
      </c>
      <c r="AL301" s="5">
        <f t="shared" si="475"/>
        <v>3.0193500086339151E-5</v>
      </c>
      <c r="AM301" s="5">
        <f t="shared" si="476"/>
        <v>3.2397470359461773E-3</v>
      </c>
      <c r="AN301" s="5">
        <f t="shared" si="477"/>
        <v>3.3130487181699604E-3</v>
      </c>
      <c r="AO301" s="5">
        <f t="shared" si="478"/>
        <v>1.6940044526905413E-3</v>
      </c>
      <c r="AP301" s="5">
        <f t="shared" si="479"/>
        <v>5.7744418708105614E-4</v>
      </c>
      <c r="AQ301" s="5">
        <f t="shared" si="480"/>
        <v>1.4762732264255785E-4</v>
      </c>
      <c r="AR301" s="5">
        <f t="shared" si="481"/>
        <v>8.9227627397779499E-4</v>
      </c>
      <c r="AS301" s="5">
        <f t="shared" si="482"/>
        <v>1.1809143969817785E-3</v>
      </c>
      <c r="AT301" s="5">
        <f t="shared" si="483"/>
        <v>7.8146133303637658E-4</v>
      </c>
      <c r="AU301" s="5">
        <f t="shared" si="484"/>
        <v>3.4475082280408697E-4</v>
      </c>
      <c r="AV301" s="5">
        <f t="shared" si="485"/>
        <v>1.140681484798709E-4</v>
      </c>
      <c r="AW301" s="5">
        <f t="shared" si="486"/>
        <v>1.1351330083173159E-6</v>
      </c>
      <c r="AX301" s="5">
        <f t="shared" si="487"/>
        <v>7.1462618116996119E-4</v>
      </c>
      <c r="AY301" s="5">
        <f t="shared" si="488"/>
        <v>7.3079512913401643E-4</v>
      </c>
      <c r="AZ301" s="5">
        <f t="shared" si="489"/>
        <v>3.7366495577565931E-4</v>
      </c>
      <c r="BA301" s="5">
        <f t="shared" si="490"/>
        <v>1.2737313428300126E-4</v>
      </c>
      <c r="BB301" s="5">
        <f t="shared" si="491"/>
        <v>3.2563761505405859E-5</v>
      </c>
      <c r="BC301" s="5">
        <f t="shared" si="492"/>
        <v>6.6601081576586103E-6</v>
      </c>
      <c r="BD301" s="5">
        <f t="shared" si="493"/>
        <v>1.5207744786635005E-4</v>
      </c>
      <c r="BE301" s="5">
        <f t="shared" si="494"/>
        <v>2.0127224367515555E-4</v>
      </c>
      <c r="BF301" s="5">
        <f t="shared" si="495"/>
        <v>1.3319041265616512E-4</v>
      </c>
      <c r="BG301" s="5">
        <f t="shared" si="496"/>
        <v>5.8758511024999581E-5</v>
      </c>
      <c r="BH301" s="5">
        <f t="shared" si="497"/>
        <v>1.944150417260825E-5</v>
      </c>
      <c r="BI301" s="5">
        <f t="shared" si="498"/>
        <v>5.1461084074472955E-6</v>
      </c>
      <c r="BJ301" s="8">
        <f t="shared" si="499"/>
        <v>0.43476654574302515</v>
      </c>
      <c r="BK301" s="8">
        <f t="shared" si="500"/>
        <v>0.27707507049930791</v>
      </c>
      <c r="BL301" s="8">
        <f t="shared" si="501"/>
        <v>0.27127967436055989</v>
      </c>
      <c r="BM301" s="8">
        <f t="shared" si="502"/>
        <v>0.4156069833124087</v>
      </c>
      <c r="BN301" s="8">
        <f t="shared" si="503"/>
        <v>0.58384923888544527</v>
      </c>
    </row>
    <row r="302" spans="1:66" x14ac:dyDescent="0.25">
      <c r="A302" t="s">
        <v>145</v>
      </c>
      <c r="B302" t="s">
        <v>432</v>
      </c>
      <c r="C302" t="s">
        <v>391</v>
      </c>
      <c r="D302" s="11">
        <v>44442</v>
      </c>
      <c r="E302">
        <f>VLOOKUP(A302,home!$A$2:$E$405,3,FALSE)</f>
        <v>1.4323432343234299</v>
      </c>
      <c r="F302">
        <f>VLOOKUP(B302,home!$B$2:$E$405,3,FALSE)</f>
        <v>1.29</v>
      </c>
      <c r="G302">
        <f>VLOOKUP(C302,away!$B$2:$E$405,4,FALSE)</f>
        <v>1.69</v>
      </c>
      <c r="H302">
        <f>VLOOKUP(A302,away!$A$2:$E$405,3,FALSE)</f>
        <v>1.2079207919999999</v>
      </c>
      <c r="I302">
        <f>VLOOKUP(C302,away!$B$2:$E$405,3,FALSE)</f>
        <v>0.76</v>
      </c>
      <c r="J302">
        <f>VLOOKUP(B302,home!$B$2:$E$405,4,FALSE)</f>
        <v>1.53</v>
      </c>
      <c r="K302" s="3">
        <f t="shared" si="448"/>
        <v>3.1226514851485097</v>
      </c>
      <c r="L302" s="3">
        <f t="shared" si="449"/>
        <v>1.4045702969375999</v>
      </c>
      <c r="M302" s="5">
        <f t="shared" si="450"/>
        <v>1.0810668783984512E-2</v>
      </c>
      <c r="N302" s="5">
        <f t="shared" si="451"/>
        <v>3.3757950933757871E-2</v>
      </c>
      <c r="O302" s="5">
        <f t="shared" si="452"/>
        <v>1.518434426401517E-2</v>
      </c>
      <c r="P302" s="5">
        <f t="shared" si="453"/>
        <v>4.7415415167033223E-2</v>
      </c>
      <c r="Q302" s="5">
        <f t="shared" si="454"/>
        <v>5.2707157809434788E-2</v>
      </c>
      <c r="R302" s="5">
        <f t="shared" si="455"/>
        <v>1.0663739465855266E-2</v>
      </c>
      <c r="S302" s="5">
        <f t="shared" si="456"/>
        <v>5.1990807423328837E-2</v>
      </c>
      <c r="T302" s="5">
        <f t="shared" si="457"/>
        <v>7.4030908295134756E-2</v>
      </c>
      <c r="U302" s="5">
        <f t="shared" si="458"/>
        <v>3.329914188028972E-2</v>
      </c>
      <c r="V302" s="5">
        <f t="shared" si="459"/>
        <v>2.5336758304890992E-2</v>
      </c>
      <c r="W302" s="5">
        <f t="shared" si="460"/>
        <v>5.4862028203862788E-2</v>
      </c>
      <c r="X302" s="5">
        <f t="shared" si="461"/>
        <v>7.7057575244898549E-2</v>
      </c>
      <c r="Y302" s="5">
        <f t="shared" si="462"/>
        <v>5.4116390671509307E-2</v>
      </c>
      <c r="Z302" s="5">
        <f t="shared" si="463"/>
        <v>4.9926572360071775E-3</v>
      </c>
      <c r="AA302" s="5">
        <f t="shared" si="464"/>
        <v>1.5590328532855266E-2</v>
      </c>
      <c r="AB302" s="5">
        <f t="shared" si="465"/>
        <v>2.434158127353685E-2</v>
      </c>
      <c r="AC302" s="5">
        <f t="shared" si="466"/>
        <v>6.9454127793701515E-3</v>
      </c>
      <c r="AD302" s="5">
        <f t="shared" si="467"/>
        <v>4.2828748462262894E-2</v>
      </c>
      <c r="AE302" s="5">
        <f t="shared" si="468"/>
        <v>6.0155987945106369E-2</v>
      </c>
      <c r="AF302" s="5">
        <f t="shared" si="469"/>
        <v>4.224665692531638E-2</v>
      </c>
      <c r="AG302" s="5">
        <f t="shared" si="470"/>
        <v>1.9779466487404175E-2</v>
      </c>
      <c r="AH302" s="5">
        <f t="shared" si="471"/>
        <v>1.7531345141215654E-3</v>
      </c>
      <c r="AI302" s="5">
        <f t="shared" si="472"/>
        <v>5.4744280941868171E-3</v>
      </c>
      <c r="AJ302" s="5">
        <f t="shared" si="473"/>
        <v>8.5473655093255985E-3</v>
      </c>
      <c r="AK302" s="5">
        <f t="shared" si="474"/>
        <v>8.8968145339342417E-3</v>
      </c>
      <c r="AL302" s="5">
        <f t="shared" si="475"/>
        <v>1.2184986406322059E-3</v>
      </c>
      <c r="AM302" s="5">
        <f t="shared" si="476"/>
        <v>2.6747850998547425E-2</v>
      </c>
      <c r="AN302" s="5">
        <f t="shared" si="477"/>
        <v>3.7569237019472443E-2</v>
      </c>
      <c r="AO302" s="5">
        <f t="shared" si="478"/>
        <v>2.6384317198079744E-2</v>
      </c>
      <c r="AP302" s="5">
        <f t="shared" si="479"/>
        <v>1.235287608046756E-2</v>
      </c>
      <c r="AQ302" s="5">
        <f t="shared" si="480"/>
        <v>4.3376207060939267E-3</v>
      </c>
      <c r="AR302" s="5">
        <f t="shared" si="481"/>
        <v>4.9248013301425651E-4</v>
      </c>
      <c r="AS302" s="5">
        <f t="shared" si="482"/>
        <v>1.5378438187631036E-3</v>
      </c>
      <c r="AT302" s="5">
        <f t="shared" si="483"/>
        <v>2.4010751422935315E-3</v>
      </c>
      <c r="AU302" s="5">
        <f t="shared" si="484"/>
        <v>2.4992402863453548E-3</v>
      </c>
      <c r="AV302" s="5">
        <f t="shared" si="485"/>
        <v>1.9510640979748272E-3</v>
      </c>
      <c r="AW302" s="5">
        <f t="shared" si="486"/>
        <v>1.4845319337492853E-4</v>
      </c>
      <c r="AX302" s="5">
        <f t="shared" si="487"/>
        <v>1.3920702774190871E-2</v>
      </c>
      <c r="AY302" s="5">
        <f t="shared" si="488"/>
        <v>1.9552605629125346E-2</v>
      </c>
      <c r="AZ302" s="5">
        <f t="shared" si="489"/>
        <v>1.373150454720219E-2</v>
      </c>
      <c r="BA302" s="5">
        <f t="shared" si="490"/>
        <v>6.4289544730879262E-3</v>
      </c>
      <c r="BB302" s="5">
        <f t="shared" si="491"/>
        <v>2.2574796233158566E-3</v>
      </c>
      <c r="BC302" s="5">
        <f t="shared" si="492"/>
        <v>6.3415776497026681E-4</v>
      </c>
      <c r="BD302" s="5">
        <f t="shared" si="493"/>
        <v>1.15287161110617E-4</v>
      </c>
      <c r="BE302" s="5">
        <f t="shared" si="494"/>
        <v>3.6000162486062368E-4</v>
      </c>
      <c r="BF302" s="5">
        <f t="shared" si="495"/>
        <v>5.6207980426345179E-4</v>
      </c>
      <c r="BG302" s="5">
        <f t="shared" si="496"/>
        <v>5.8505977851841702E-4</v>
      </c>
      <c r="BH302" s="5">
        <f t="shared" si="497"/>
        <v>4.5673444657279831E-4</v>
      </c>
      <c r="BI302" s="5">
        <f t="shared" si="498"/>
        <v>2.8524449958180619E-4</v>
      </c>
      <c r="BJ302" s="8">
        <f t="shared" si="499"/>
        <v>0.67546017779324119</v>
      </c>
      <c r="BK302" s="8">
        <f t="shared" si="500"/>
        <v>0.16327016672836525</v>
      </c>
      <c r="BL302" s="8">
        <f t="shared" si="501"/>
        <v>0.13499698886141928</v>
      </c>
      <c r="BM302" s="8">
        <f t="shared" si="502"/>
        <v>0.78877656175920163</v>
      </c>
      <c r="BN302" s="8">
        <f t="shared" si="503"/>
        <v>0.17053927642408084</v>
      </c>
    </row>
    <row r="303" spans="1:66" x14ac:dyDescent="0.25">
      <c r="A303" t="s">
        <v>145</v>
      </c>
      <c r="B303" t="s">
        <v>434</v>
      </c>
      <c r="C303" t="s">
        <v>357</v>
      </c>
      <c r="D303" s="11">
        <v>44442</v>
      </c>
      <c r="E303">
        <f>VLOOKUP(A303,home!$A$2:$E$405,3,FALSE)</f>
        <v>1.4323432343234299</v>
      </c>
      <c r="F303">
        <f>VLOOKUP(B303,home!$B$2:$E$405,3,FALSE)</f>
        <v>0.85</v>
      </c>
      <c r="G303">
        <f>VLOOKUP(C303,away!$B$2:$E$405,4,FALSE)</f>
        <v>0.65</v>
      </c>
      <c r="H303">
        <f>VLOOKUP(A303,away!$A$2:$E$405,3,FALSE)</f>
        <v>1.2079207919999999</v>
      </c>
      <c r="I303">
        <f>VLOOKUP(C303,away!$B$2:$E$405,3,FALSE)</f>
        <v>0.87</v>
      </c>
      <c r="J303">
        <f>VLOOKUP(B303,home!$B$2:$E$405,4,FALSE)</f>
        <v>0.59</v>
      </c>
      <c r="K303" s="3">
        <f t="shared" si="448"/>
        <v>0.791369636963695</v>
      </c>
      <c r="L303" s="3">
        <f t="shared" si="449"/>
        <v>0.62002574253359988</v>
      </c>
      <c r="M303" s="5">
        <f t="shared" si="450"/>
        <v>0.24380284819494108</v>
      </c>
      <c r="N303" s="5">
        <f t="shared" si="451"/>
        <v>0.19293817146674536</v>
      </c>
      <c r="O303" s="5">
        <f t="shared" si="452"/>
        <v>0.15116404198387487</v>
      </c>
      <c r="P303" s="5">
        <f t="shared" si="453"/>
        <v>0.11962663302674378</v>
      </c>
      <c r="Q303" s="5">
        <f t="shared" si="454"/>
        <v>7.6342705355038704E-2</v>
      </c>
      <c r="R303" s="5">
        <f t="shared" si="455"/>
        <v>4.6862798687716131E-2</v>
      </c>
      <c r="S303" s="5">
        <f t="shared" si="456"/>
        <v>1.4674286452421532E-2</v>
      </c>
      <c r="T303" s="5">
        <f t="shared" si="457"/>
        <v>4.7334442574781699E-2</v>
      </c>
      <c r="U303" s="5">
        <f t="shared" si="458"/>
        <v>3.7085795984600635E-2</v>
      </c>
      <c r="V303" s="5">
        <f t="shared" si="459"/>
        <v>8.0002505365388483E-4</v>
      </c>
      <c r="W303" s="5">
        <f t="shared" si="460"/>
        <v>2.0138433007214438E-2</v>
      </c>
      <c r="X303" s="5">
        <f t="shared" si="461"/>
        <v>1.2486346878761287E-2</v>
      </c>
      <c r="Y303" s="5">
        <f t="shared" si="462"/>
        <v>3.8709282475180317E-3</v>
      </c>
      <c r="Z303" s="5">
        <f t="shared" si="463"/>
        <v>9.6853805178512692E-3</v>
      </c>
      <c r="AA303" s="5">
        <f t="shared" si="464"/>
        <v>7.6647160642672029E-3</v>
      </c>
      <c r="AB303" s="5">
        <f t="shared" si="465"/>
        <v>3.0328117846044689E-3</v>
      </c>
      <c r="AC303" s="5">
        <f t="shared" si="466"/>
        <v>2.4534245655410306E-5</v>
      </c>
      <c r="AD303" s="5">
        <f t="shared" si="467"/>
        <v>3.9842361044842454E-3</v>
      </c>
      <c r="AE303" s="5">
        <f t="shared" si="468"/>
        <v>2.4703289491120211E-3</v>
      </c>
      <c r="AF303" s="5">
        <f t="shared" si="469"/>
        <v>7.6583377048771416E-4</v>
      </c>
      <c r="AG303" s="5">
        <f t="shared" si="470"/>
        <v>1.5827888406798384E-4</v>
      </c>
      <c r="AH303" s="5">
        <f t="shared" si="471"/>
        <v>1.5012963118252985E-3</v>
      </c>
      <c r="AI303" s="5">
        <f t="shared" si="472"/>
        <v>1.1880803172641206E-3</v>
      </c>
      <c r="AJ303" s="5">
        <f t="shared" si="473"/>
        <v>4.7010534467850938E-4</v>
      </c>
      <c r="AK303" s="5">
        <f t="shared" si="474"/>
        <v>1.2400903198430823E-4</v>
      </c>
      <c r="AL303" s="5">
        <f t="shared" si="475"/>
        <v>4.8152828785019162E-7</v>
      </c>
      <c r="AM303" s="5">
        <f t="shared" si="476"/>
        <v>6.3060069591666884E-4</v>
      </c>
      <c r="AN303" s="5">
        <f t="shared" si="477"/>
        <v>3.909886647279374E-4</v>
      </c>
      <c r="AO303" s="5">
        <f t="shared" si="478"/>
        <v>1.2121151858508005E-4</v>
      </c>
      <c r="AP303" s="5">
        <f t="shared" si="479"/>
        <v>2.5051420604779834E-5</v>
      </c>
      <c r="AQ303" s="5">
        <f t="shared" si="480"/>
        <v>3.8831314155000343E-6</v>
      </c>
      <c r="AR303" s="5">
        <f t="shared" si="481"/>
        <v>1.8616847210048719E-4</v>
      </c>
      <c r="AS303" s="5">
        <f t="shared" si="482"/>
        <v>1.4732807618024832E-4</v>
      </c>
      <c r="AT303" s="5">
        <f t="shared" si="483"/>
        <v>5.8295483080661353E-5</v>
      </c>
      <c r="AU303" s="5">
        <f t="shared" si="484"/>
        <v>1.5377758427388734E-5</v>
      </c>
      <c r="AV303" s="5">
        <f t="shared" si="485"/>
        <v>3.0423727759995056E-6</v>
      </c>
      <c r="AW303" s="5">
        <f t="shared" si="486"/>
        <v>6.5630907433260841E-9</v>
      </c>
      <c r="AX303" s="5">
        <f t="shared" si="487"/>
        <v>8.3173040632771221E-5</v>
      </c>
      <c r="AY303" s="5">
        <f t="shared" si="488"/>
        <v>5.1569426277111246E-5</v>
      </c>
      <c r="AZ303" s="5">
        <f t="shared" si="489"/>
        <v>1.5987185909748816E-5</v>
      </c>
      <c r="BA303" s="5">
        <f t="shared" si="490"/>
        <v>3.3041556049049056E-6</v>
      </c>
      <c r="BB303" s="5">
        <f t="shared" si="491"/>
        <v>5.1216538309442982E-7</v>
      </c>
      <c r="BC303" s="5">
        <f t="shared" si="492"/>
        <v>6.3511144390625918E-8</v>
      </c>
      <c r="BD303" s="5">
        <f t="shared" si="493"/>
        <v>1.923820752507505E-5</v>
      </c>
      <c r="BE303" s="5">
        <f t="shared" si="494"/>
        <v>1.5224533304950867E-5</v>
      </c>
      <c r="BF303" s="5">
        <f t="shared" si="495"/>
        <v>6.0241166972403256E-6</v>
      </c>
      <c r="BG303" s="5">
        <f t="shared" si="496"/>
        <v>1.5891010145740033E-6</v>
      </c>
      <c r="BH303" s="5">
        <f t="shared" si="497"/>
        <v>3.1439157325051707E-7</v>
      </c>
      <c r="BI303" s="5">
        <f t="shared" si="498"/>
        <v>4.9759989037541331E-8</v>
      </c>
      <c r="BJ303" s="8">
        <f t="shared" si="499"/>
        <v>0.36181605015441348</v>
      </c>
      <c r="BK303" s="8">
        <f t="shared" si="500"/>
        <v>0.37898037792798062</v>
      </c>
      <c r="BL303" s="8">
        <f t="shared" si="501"/>
        <v>0.24954630778348447</v>
      </c>
      <c r="BM303" s="8">
        <f t="shared" si="502"/>
        <v>0.16923935480548363</v>
      </c>
      <c r="BN303" s="8">
        <f t="shared" si="503"/>
        <v>0.83073719871506002</v>
      </c>
    </row>
    <row r="304" spans="1:66" x14ac:dyDescent="0.25">
      <c r="A304" t="s">
        <v>196</v>
      </c>
      <c r="B304" t="s">
        <v>304</v>
      </c>
      <c r="C304" t="s">
        <v>199</v>
      </c>
      <c r="D304" s="11">
        <v>44442</v>
      </c>
      <c r="E304">
        <f>VLOOKUP(A304,home!$A$2:$E$405,3,FALSE)</f>
        <v>1.6266094420600901</v>
      </c>
      <c r="F304">
        <f>VLOOKUP(B304,home!$B$2:$E$405,3,FALSE)</f>
        <v>0.8</v>
      </c>
      <c r="G304">
        <f>VLOOKUP(C304,away!$B$2:$E$405,4,FALSE)</f>
        <v>0.76</v>
      </c>
      <c r="H304">
        <f>VLOOKUP(A304,away!$A$2:$E$405,3,FALSE)</f>
        <v>1.454935622</v>
      </c>
      <c r="I304">
        <f>VLOOKUP(C304,away!$B$2:$E$405,3,FALSE)</f>
        <v>0.66</v>
      </c>
      <c r="J304">
        <f>VLOOKUP(B304,home!$B$2:$E$405,4,FALSE)</f>
        <v>1.9</v>
      </c>
      <c r="K304" s="3">
        <f t="shared" si="448"/>
        <v>0.98897854077253489</v>
      </c>
      <c r="L304" s="3">
        <f t="shared" si="449"/>
        <v>1.824489269988</v>
      </c>
      <c r="M304" s="5">
        <f t="shared" si="450"/>
        <v>5.999657445775998E-2</v>
      </c>
      <c r="N304" s="5">
        <f t="shared" si="451"/>
        <v>5.9335324658586194E-2</v>
      </c>
      <c r="O304" s="5">
        <f t="shared" si="452"/>
        <v>0.10946310633421917</v>
      </c>
      <c r="P304" s="5">
        <f t="shared" si="453"/>
        <v>0.10825666317084488</v>
      </c>
      <c r="Q304" s="5">
        <f t="shared" si="454"/>
        <v>2.9340681398556591E-2</v>
      </c>
      <c r="R304" s="5">
        <f t="shared" si="455"/>
        <v>9.9857131483169215E-2</v>
      </c>
      <c r="S304" s="5">
        <f t="shared" si="456"/>
        <v>4.8834059389243872E-2</v>
      </c>
      <c r="T304" s="5">
        <f t="shared" si="457"/>
        <v>5.3531758385802992E-2</v>
      </c>
      <c r="U304" s="5">
        <f t="shared" si="458"/>
        <v>9.8756560179955835E-2</v>
      </c>
      <c r="V304" s="5">
        <f t="shared" si="459"/>
        <v>9.7905817796840305E-3</v>
      </c>
      <c r="W304" s="5">
        <f t="shared" si="460"/>
        <v>9.6724347582721193E-3</v>
      </c>
      <c r="X304" s="5">
        <f t="shared" si="461"/>
        <v>1.7647253431126452E-2</v>
      </c>
      <c r="Y304" s="5">
        <f t="shared" si="462"/>
        <v>1.6098612264924574E-2</v>
      </c>
      <c r="Z304" s="5">
        <f t="shared" si="463"/>
        <v>6.0729421640941035E-2</v>
      </c>
      <c r="AA304" s="5">
        <f t="shared" si="464"/>
        <v>6.0060094796417864E-2</v>
      </c>
      <c r="AB304" s="5">
        <f t="shared" si="465"/>
        <v>2.9699072455210727E-2</v>
      </c>
      <c r="AC304" s="5">
        <f t="shared" si="466"/>
        <v>1.1041210722747966E-3</v>
      </c>
      <c r="AD304" s="5">
        <f t="shared" si="467"/>
        <v>2.3914576032383764E-3</v>
      </c>
      <c r="AE304" s="5">
        <f t="shared" si="468"/>
        <v>4.3631887367396368E-3</v>
      </c>
      <c r="AF304" s="5">
        <f t="shared" si="469"/>
        <v>3.9802955165569838E-3</v>
      </c>
      <c r="AG304" s="5">
        <f t="shared" si="470"/>
        <v>2.4206688204465197E-3</v>
      </c>
      <c r="AH304" s="5">
        <f t="shared" si="471"/>
        <v>2.7700044539118507E-2</v>
      </c>
      <c r="AI304" s="5">
        <f t="shared" si="472"/>
        <v>2.7394749627631641E-2</v>
      </c>
      <c r="AJ304" s="5">
        <f t="shared" si="473"/>
        <v>1.3546409755782042E-2</v>
      </c>
      <c r="AK304" s="5">
        <f t="shared" si="474"/>
        <v>4.4657028509933853E-3</v>
      </c>
      <c r="AL304" s="5">
        <f t="shared" si="475"/>
        <v>7.9690191716020505E-5</v>
      </c>
      <c r="AM304" s="5">
        <f t="shared" si="476"/>
        <v>4.7302005015401478E-4</v>
      </c>
      <c r="AN304" s="5">
        <f t="shared" si="477"/>
        <v>8.630200059951854E-4</v>
      </c>
      <c r="AO304" s="5">
        <f t="shared" si="478"/>
        <v>7.8728537036159793E-4</v>
      </c>
      <c r="AP304" s="5">
        <f t="shared" si="479"/>
        <v>4.7879790354775462E-4</v>
      </c>
      <c r="AQ304" s="5">
        <f t="shared" si="480"/>
        <v>2.1839040937890702E-4</v>
      </c>
      <c r="AR304" s="5">
        <f t="shared" si="481"/>
        <v>1.010768680796228E-2</v>
      </c>
      <c r="AS304" s="5">
        <f t="shared" si="482"/>
        <v>9.9962853499243366E-3</v>
      </c>
      <c r="AT304" s="5">
        <f t="shared" si="483"/>
        <v>4.9430558492570189E-3</v>
      </c>
      <c r="AU304" s="5">
        <f t="shared" si="484"/>
        <v>1.6295253869184501E-3</v>
      </c>
      <c r="AV304" s="5">
        <f t="shared" si="485"/>
        <v>4.0289140982660224E-4</v>
      </c>
      <c r="AW304" s="5">
        <f t="shared" si="486"/>
        <v>3.9942068547666431E-6</v>
      </c>
      <c r="AX304" s="5">
        <f t="shared" si="487"/>
        <v>7.7967779826244765E-5</v>
      </c>
      <c r="AY304" s="5">
        <f t="shared" si="488"/>
        <v>1.4225137769777042E-4</v>
      </c>
      <c r="AZ304" s="5">
        <f t="shared" si="489"/>
        <v>1.2976805612529625E-4</v>
      </c>
      <c r="BA304" s="5">
        <f t="shared" si="490"/>
        <v>7.8920141995934511E-5</v>
      </c>
      <c r="BB304" s="5">
        <f t="shared" si="491"/>
        <v>3.5997238064377986E-5</v>
      </c>
      <c r="BC304" s="5">
        <f t="shared" si="492"/>
        <v>1.3135314919532245E-5</v>
      </c>
      <c r="BD304" s="5">
        <f t="shared" si="493"/>
        <v>3.0735610209210716E-3</v>
      </c>
      <c r="BE304" s="5">
        <f t="shared" si="494"/>
        <v>3.0396858934458636E-3</v>
      </c>
      <c r="BF304" s="5">
        <f t="shared" si="495"/>
        <v>1.5030920596534746E-3</v>
      </c>
      <c r="BG304" s="5">
        <f t="shared" si="496"/>
        <v>4.9550859726762574E-4</v>
      </c>
      <c r="BH304" s="5">
        <f t="shared" si="497"/>
        <v>1.2251184236649555E-4</v>
      </c>
      <c r="BI304" s="5">
        <f t="shared" si="498"/>
        <v>2.423231661819432E-5</v>
      </c>
      <c r="BJ304" s="8">
        <f t="shared" si="499"/>
        <v>0.20208022922231708</v>
      </c>
      <c r="BK304" s="8">
        <f t="shared" si="500"/>
        <v>0.22820394143922135</v>
      </c>
      <c r="BL304" s="8">
        <f t="shared" si="501"/>
        <v>0.50628090855665986</v>
      </c>
      <c r="BM304" s="8">
        <f t="shared" si="502"/>
        <v>0.53090676218516031</v>
      </c>
      <c r="BN304" s="8">
        <f t="shared" si="503"/>
        <v>0.46624948150313605</v>
      </c>
    </row>
    <row r="305" spans="1:66" x14ac:dyDescent="0.25">
      <c r="A305" t="s">
        <v>32</v>
      </c>
      <c r="B305" t="s">
        <v>208</v>
      </c>
      <c r="C305" t="s">
        <v>209</v>
      </c>
      <c r="D305" s="11">
        <v>44442</v>
      </c>
      <c r="E305">
        <f>VLOOKUP(A305,home!$A$2:$E$405,3,FALSE)</f>
        <v>1.2705314009661799</v>
      </c>
      <c r="F305">
        <f>VLOOKUP(B305,home!$B$2:$E$405,3,FALSE)</f>
        <v>1.5</v>
      </c>
      <c r="G305">
        <f>VLOOKUP(C305,away!$B$2:$E$405,4,FALSE)</f>
        <v>0.64</v>
      </c>
      <c r="H305">
        <f>VLOOKUP(A305,away!$A$2:$E$405,3,FALSE)</f>
        <v>1.101449275</v>
      </c>
      <c r="I305">
        <f>VLOOKUP(C305,away!$B$2:$E$405,3,FALSE)</f>
        <v>1</v>
      </c>
      <c r="J305">
        <f>VLOOKUP(B305,home!$B$2:$E$405,4,FALSE)</f>
        <v>0.66</v>
      </c>
      <c r="K305" s="3">
        <f t="shared" si="448"/>
        <v>1.2197101449275327</v>
      </c>
      <c r="L305" s="3">
        <f t="shared" si="449"/>
        <v>0.72695652150000001</v>
      </c>
      <c r="M305" s="5">
        <f t="shared" si="450"/>
        <v>0.14274910981641425</v>
      </c>
      <c r="N305" s="5">
        <f t="shared" si="451"/>
        <v>0.17411253742245494</v>
      </c>
      <c r="O305" s="5">
        <f t="shared" si="452"/>
        <v>0.10377239631936201</v>
      </c>
      <c r="P305" s="5">
        <f t="shared" si="453"/>
        <v>0.12657224455416641</v>
      </c>
      <c r="Q305" s="5">
        <f t="shared" si="454"/>
        <v>0.10618341412662151</v>
      </c>
      <c r="R305" s="5">
        <f t="shared" si="455"/>
        <v>3.7719010128021396E-2</v>
      </c>
      <c r="S305" s="5">
        <f t="shared" si="456"/>
        <v>2.8057150605147869E-2</v>
      </c>
      <c r="T305" s="5">
        <f t="shared" si="457"/>
        <v>7.7190725374482738E-2</v>
      </c>
      <c r="U305" s="5">
        <f t="shared" si="458"/>
        <v>4.6006259309772056E-2</v>
      </c>
      <c r="V305" s="5">
        <f t="shared" si="459"/>
        <v>2.7641787690422014E-3</v>
      </c>
      <c r="W305" s="5">
        <f t="shared" si="460"/>
        <v>4.3170995811093904E-2</v>
      </c>
      <c r="X305" s="5">
        <f t="shared" si="461"/>
        <v>3.1383436944523897E-2</v>
      </c>
      <c r="Y305" s="5">
        <f t="shared" si="462"/>
        <v>1.1407197076952837E-2</v>
      </c>
      <c r="Z305" s="5">
        <f t="shared" si="463"/>
        <v>9.1400267990299038E-3</v>
      </c>
      <c r="AA305" s="5">
        <f t="shared" si="464"/>
        <v>1.1148183411686299E-2</v>
      </c>
      <c r="AB305" s="5">
        <f t="shared" si="465"/>
        <v>6.7987762023733068E-3</v>
      </c>
      <c r="AC305" s="5">
        <f t="shared" si="466"/>
        <v>1.531832280760806E-4</v>
      </c>
      <c r="AD305" s="5">
        <f t="shared" si="467"/>
        <v>1.3164025389353814E-2</v>
      </c>
      <c r="AE305" s="5">
        <f t="shared" si="468"/>
        <v>9.5696741059823325E-3</v>
      </c>
      <c r="AF305" s="5">
        <f t="shared" si="469"/>
        <v>3.4783684999867685E-3</v>
      </c>
      <c r="AG305" s="5">
        <f t="shared" si="470"/>
        <v>8.4287422174851817E-4</v>
      </c>
      <c r="AH305" s="5">
        <f t="shared" si="471"/>
        <v>1.6611005220598897E-3</v>
      </c>
      <c r="AI305" s="5">
        <f t="shared" si="472"/>
        <v>2.0260611585008683E-3</v>
      </c>
      <c r="AJ305" s="5">
        <f t="shared" si="473"/>
        <v>1.2356036746335698E-3</v>
      </c>
      <c r="AK305" s="5">
        <f t="shared" si="474"/>
        <v>5.0235944568676762E-4</v>
      </c>
      <c r="AL305" s="5">
        <f t="shared" si="475"/>
        <v>5.432957173765262E-6</v>
      </c>
      <c r="AM305" s="5">
        <f t="shared" si="476"/>
        <v>3.2112590630956916E-3</v>
      </c>
      <c r="AN305" s="5">
        <f t="shared" si="477"/>
        <v>2.3344457181433929E-3</v>
      </c>
      <c r="AO305" s="5">
        <f t="shared" si="478"/>
        <v>8.4852026944604497E-4</v>
      </c>
      <c r="AP305" s="5">
        <f t="shared" si="479"/>
        <v>2.0561244783291326E-4</v>
      </c>
      <c r="AQ305" s="5">
        <f t="shared" si="480"/>
        <v>3.7367827463428706E-5</v>
      </c>
      <c r="AR305" s="5">
        <f t="shared" si="481"/>
        <v>2.4150957147569835E-4</v>
      </c>
      <c r="AS305" s="5">
        <f t="shared" si="482"/>
        <v>2.9457167442601035E-4</v>
      </c>
      <c r="AT305" s="5">
        <f t="shared" si="483"/>
        <v>1.7964602985284759E-4</v>
      </c>
      <c r="AU305" s="5">
        <f t="shared" si="484"/>
        <v>7.3038695035824183E-5</v>
      </c>
      <c r="AV305" s="5">
        <f t="shared" si="485"/>
        <v>2.2271509326865745E-5</v>
      </c>
      <c r="AW305" s="5">
        <f t="shared" si="486"/>
        <v>1.3381316838070191E-7</v>
      </c>
      <c r="AX305" s="5">
        <f t="shared" si="487"/>
        <v>6.5280087620805006E-4</v>
      </c>
      <c r="AY305" s="5">
        <f t="shared" si="488"/>
        <v>4.7455785420035619E-4</v>
      </c>
      <c r="AZ305" s="5">
        <f t="shared" si="489"/>
        <v>1.724914634699975E-4</v>
      </c>
      <c r="BA305" s="5">
        <f t="shared" si="490"/>
        <v>4.1797931424197915E-5</v>
      </c>
      <c r="BB305" s="5">
        <f t="shared" si="491"/>
        <v>7.5963197085076136E-6</v>
      </c>
      <c r="BC305" s="5">
        <f t="shared" si="492"/>
        <v>1.1044388302997182E-6</v>
      </c>
      <c r="BD305" s="5">
        <f t="shared" si="493"/>
        <v>2.9261159664821532E-5</v>
      </c>
      <c r="BE305" s="5">
        <f t="shared" si="494"/>
        <v>3.5690133295527148E-5</v>
      </c>
      <c r="BF305" s="5">
        <f t="shared" si="495"/>
        <v>2.1765808827185193E-5</v>
      </c>
      <c r="BG305" s="5">
        <f t="shared" si="496"/>
        <v>8.8493259463570049E-6</v>
      </c>
      <c r="BH305" s="5">
        <f t="shared" si="497"/>
        <v>2.6984031581355199E-6</v>
      </c>
      <c r="BI305" s="5">
        <f t="shared" si="498"/>
        <v>6.5825394141647722E-7</v>
      </c>
      <c r="BJ305" s="8">
        <f t="shared" si="499"/>
        <v>0.47849080318302406</v>
      </c>
      <c r="BK305" s="8">
        <f t="shared" si="500"/>
        <v>0.30077585778422095</v>
      </c>
      <c r="BL305" s="8">
        <f t="shared" si="501"/>
        <v>0.21177971073704688</v>
      </c>
      <c r="BM305" s="8">
        <f t="shared" si="502"/>
        <v>0.30860326209524913</v>
      </c>
      <c r="BN305" s="8">
        <f t="shared" si="503"/>
        <v>0.69110871236704052</v>
      </c>
    </row>
    <row r="306" spans="1:66" x14ac:dyDescent="0.25">
      <c r="A306" t="s">
        <v>37</v>
      </c>
      <c r="B306" t="s">
        <v>231</v>
      </c>
      <c r="C306" t="s">
        <v>38</v>
      </c>
      <c r="D306" s="11">
        <v>44442</v>
      </c>
      <c r="E306">
        <f>VLOOKUP(A306,home!$A$2:$E$405,3,FALSE)</f>
        <v>1.59183673469388</v>
      </c>
      <c r="F306">
        <f>VLOOKUP(B306,home!$B$2:$E$405,3,FALSE)</f>
        <v>0.75</v>
      </c>
      <c r="G306">
        <f>VLOOKUP(C306,away!$B$2:$E$405,4,FALSE)</f>
        <v>0.82</v>
      </c>
      <c r="H306">
        <f>VLOOKUP(A306,away!$A$2:$E$405,3,FALSE)</f>
        <v>1.2857142859999999</v>
      </c>
      <c r="I306">
        <f>VLOOKUP(C306,away!$B$2:$E$405,3,FALSE)</f>
        <v>0.44</v>
      </c>
      <c r="J306">
        <f>VLOOKUP(B306,home!$B$2:$E$405,4,FALSE)</f>
        <v>0.78</v>
      </c>
      <c r="K306" s="3">
        <f t="shared" si="448"/>
        <v>0.97897959183673622</v>
      </c>
      <c r="L306" s="3">
        <f t="shared" si="449"/>
        <v>0.44125714295519997</v>
      </c>
      <c r="M306" s="5">
        <f t="shared" si="450"/>
        <v>0.24165680155223684</v>
      </c>
      <c r="N306" s="5">
        <f t="shared" si="451"/>
        <v>0.23657707694817998</v>
      </c>
      <c r="O306" s="5">
        <f t="shared" si="452"/>
        <v>0.10663278982863175</v>
      </c>
      <c r="P306" s="5">
        <f t="shared" si="453"/>
        <v>0.10439132506284639</v>
      </c>
      <c r="Q306" s="5">
        <f t="shared" si="454"/>
        <v>0.11580206511432869</v>
      </c>
      <c r="R306" s="5">
        <f t="shared" si="455"/>
        <v>2.3526240092562177E-2</v>
      </c>
      <c r="S306" s="5">
        <f t="shared" si="456"/>
        <v>1.1273786500502484E-2</v>
      </c>
      <c r="T306" s="5">
        <f t="shared" si="457"/>
        <v>5.1098488400660703E-2</v>
      </c>
      <c r="U306" s="5">
        <f t="shared" si="458"/>
        <v>2.3031708923269577E-2</v>
      </c>
      <c r="V306" s="5">
        <f t="shared" si="459"/>
        <v>5.4111887588954551E-4</v>
      </c>
      <c r="W306" s="5">
        <f t="shared" si="460"/>
        <v>3.7789286146492219E-2</v>
      </c>
      <c r="X306" s="5">
        <f t="shared" si="461"/>
        <v>1.6674792439317673E-2</v>
      </c>
      <c r="Y306" s="5">
        <f t="shared" si="462"/>
        <v>3.678935635572143E-3</v>
      </c>
      <c r="Z306" s="5">
        <f t="shared" si="463"/>
        <v>3.4603738292406884E-3</v>
      </c>
      <c r="AA306" s="5">
        <f t="shared" si="464"/>
        <v>3.3876353589525729E-3</v>
      </c>
      <c r="AB306" s="5">
        <f t="shared" si="465"/>
        <v>1.6582129404995427E-3</v>
      </c>
      <c r="AC306" s="5">
        <f t="shared" si="466"/>
        <v>1.4609592019494903E-5</v>
      </c>
      <c r="AD306" s="5">
        <f t="shared" si="467"/>
        <v>9.2487349818736447E-3</v>
      </c>
      <c r="AE306" s="5">
        <f t="shared" si="468"/>
        <v>4.0810703740513776E-3</v>
      </c>
      <c r="AF306" s="5">
        <f t="shared" si="469"/>
        <v>9.0040072672651001E-4</v>
      </c>
      <c r="AG306" s="5">
        <f t="shared" si="470"/>
        <v>1.3243608406337517E-4</v>
      </c>
      <c r="AH306" s="5">
        <f t="shared" si="471"/>
        <v>3.8172866736192274E-4</v>
      </c>
      <c r="AI306" s="5">
        <f t="shared" si="472"/>
        <v>3.7370457496635636E-4</v>
      </c>
      <c r="AJ306" s="5">
        <f t="shared" si="473"/>
        <v>1.8292457613404227E-4</v>
      </c>
      <c r="AK306" s="5">
        <f t="shared" si="474"/>
        <v>5.9693142293537568E-5</v>
      </c>
      <c r="AL306" s="5">
        <f t="shared" si="475"/>
        <v>2.5244307790989099E-7</v>
      </c>
      <c r="AM306" s="5">
        <f t="shared" si="476"/>
        <v>1.8108645595121613E-3</v>
      </c>
      <c r="AN306" s="5">
        <f t="shared" si="477"/>
        <v>7.9905692180916288E-4</v>
      </c>
      <c r="AO306" s="5">
        <f t="shared" si="478"/>
        <v>1.7629478718804393E-4</v>
      </c>
      <c r="AP306" s="5">
        <f t="shared" si="479"/>
        <v>2.593044470416375E-5</v>
      </c>
      <c r="AQ306" s="5">
        <f t="shared" si="480"/>
        <v>2.8604984864292727E-6</v>
      </c>
      <c r="AR306" s="5">
        <f t="shared" si="481"/>
        <v>3.3688100228843596E-5</v>
      </c>
      <c r="AS306" s="5">
        <f t="shared" si="482"/>
        <v>3.2979962611788359E-5</v>
      </c>
      <c r="AT306" s="5">
        <f t="shared" si="483"/>
        <v>1.6143355168239695E-5</v>
      </c>
      <c r="AU306" s="5">
        <f t="shared" si="484"/>
        <v>5.2680050844929211E-6</v>
      </c>
      <c r="AV306" s="5">
        <f t="shared" si="485"/>
        <v>1.2893173668526826E-6</v>
      </c>
      <c r="AW306" s="5">
        <f t="shared" si="486"/>
        <v>3.0291888740887679E-9</v>
      </c>
      <c r="AX306" s="5">
        <f t="shared" si="487"/>
        <v>2.9546657455713774E-4</v>
      </c>
      <c r="AY306" s="5">
        <f t="shared" si="488"/>
        <v>1.3037673652784216E-4</v>
      </c>
      <c r="AZ306" s="5">
        <f t="shared" si="489"/>
        <v>2.8764833134049245E-5</v>
      </c>
      <c r="BA306" s="5">
        <f t="shared" si="490"/>
        <v>4.2308960287712133E-6</v>
      </c>
      <c r="BB306" s="5">
        <f t="shared" si="491"/>
        <v>4.6672827344902167E-7</v>
      </c>
      <c r="BC306" s="5">
        <f t="shared" si="492"/>
        <v>4.1189436895705736E-8</v>
      </c>
      <c r="BD306" s="5">
        <f t="shared" si="493"/>
        <v>2.477519143094656E-6</v>
      </c>
      <c r="BE306" s="5">
        <f t="shared" si="494"/>
        <v>2.4254406794745066E-6</v>
      </c>
      <c r="BF306" s="5">
        <f t="shared" si="495"/>
        <v>1.1872284632080843E-6</v>
      </c>
      <c r="BG306" s="5">
        <f t="shared" si="496"/>
        <v>3.8742414544280205E-7</v>
      </c>
      <c r="BH306" s="5">
        <f t="shared" si="497"/>
        <v>9.4820082943322651E-8</v>
      </c>
      <c r="BI306" s="5">
        <f t="shared" si="498"/>
        <v>1.8565385219555901E-8</v>
      </c>
      <c r="BJ306" s="8">
        <f t="shared" si="499"/>
        <v>0.4792576410209245</v>
      </c>
      <c r="BK306" s="8">
        <f t="shared" si="500"/>
        <v>0.35800827076310043</v>
      </c>
      <c r="BL306" s="8">
        <f t="shared" si="501"/>
        <v>0.15933059784303105</v>
      </c>
      <c r="BM306" s="8">
        <f t="shared" si="502"/>
        <v>0.17134021115017187</v>
      </c>
      <c r="BN306" s="8">
        <f t="shared" si="503"/>
        <v>0.82858629859878585</v>
      </c>
    </row>
    <row r="307" spans="1:66" x14ac:dyDescent="0.25">
      <c r="A307" t="s">
        <v>37</v>
      </c>
      <c r="B307" t="s">
        <v>230</v>
      </c>
      <c r="C307" t="s">
        <v>227</v>
      </c>
      <c r="D307" s="11">
        <v>44442</v>
      </c>
      <c r="E307">
        <f>VLOOKUP(A307,home!$A$2:$E$405,3,FALSE)</f>
        <v>1.59183673469388</v>
      </c>
      <c r="F307">
        <f>VLOOKUP(B307,home!$B$2:$E$405,3,FALSE)</f>
        <v>1.1200000000000001</v>
      </c>
      <c r="G307">
        <f>VLOOKUP(C307,away!$B$2:$E$405,4,FALSE)</f>
        <v>0.97</v>
      </c>
      <c r="H307">
        <f>VLOOKUP(A307,away!$A$2:$E$405,3,FALSE)</f>
        <v>1.2857142859999999</v>
      </c>
      <c r="I307">
        <f>VLOOKUP(C307,away!$B$2:$E$405,3,FALSE)</f>
        <v>0.91</v>
      </c>
      <c r="J307">
        <f>VLOOKUP(B307,home!$B$2:$E$405,4,FALSE)</f>
        <v>0.95</v>
      </c>
      <c r="K307" s="3">
        <f t="shared" si="448"/>
        <v>1.7293714285714314</v>
      </c>
      <c r="L307" s="3">
        <f t="shared" si="449"/>
        <v>1.1115000002469999</v>
      </c>
      <c r="M307" s="5">
        <f t="shared" si="450"/>
        <v>5.837477433288106E-2</v>
      </c>
      <c r="N307" s="5">
        <f t="shared" si="451"/>
        <v>0.10095166688058943</v>
      </c>
      <c r="O307" s="5">
        <f t="shared" si="452"/>
        <v>6.4883561685415855E-2</v>
      </c>
      <c r="P307" s="5">
        <f t="shared" si="453"/>
        <v>0.1122077777627102</v>
      </c>
      <c r="Q307" s="5">
        <f t="shared" si="454"/>
        <v>8.7291464184976117E-2</v>
      </c>
      <c r="R307" s="5">
        <f t="shared" si="455"/>
        <v>3.6059039414682983E-2</v>
      </c>
      <c r="S307" s="5">
        <f t="shared" si="456"/>
        <v>5.3921345025884769E-2</v>
      </c>
      <c r="T307" s="5">
        <f t="shared" si="457"/>
        <v>9.7024462463161945E-2</v>
      </c>
      <c r="U307" s="5">
        <f t="shared" si="458"/>
        <v>6.2359472505483855E-2</v>
      </c>
      <c r="V307" s="5">
        <f t="shared" si="459"/>
        <v>1.1516379137080758E-2</v>
      </c>
      <c r="W307" s="5">
        <f t="shared" si="460"/>
        <v>5.0319788039888028E-2</v>
      </c>
      <c r="X307" s="5">
        <f t="shared" si="461"/>
        <v>5.5930444418764526E-2</v>
      </c>
      <c r="Y307" s="5">
        <f t="shared" si="462"/>
        <v>3.1083344492635796E-2</v>
      </c>
      <c r="Z307" s="5">
        <f t="shared" si="463"/>
        <v>1.3359874106108909E-2</v>
      </c>
      <c r="AA307" s="5">
        <f t="shared" si="464"/>
        <v>2.3104184568416036E-2</v>
      </c>
      <c r="AB307" s="5">
        <f t="shared" si="465"/>
        <v>1.9977858336529836E-2</v>
      </c>
      <c r="AC307" s="5">
        <f t="shared" si="466"/>
        <v>1.3835463665732657E-3</v>
      </c>
      <c r="AD307" s="5">
        <f t="shared" si="467"/>
        <v>2.1755400931988206E-2</v>
      </c>
      <c r="AE307" s="5">
        <f t="shared" si="468"/>
        <v>2.4181128141278471E-2</v>
      </c>
      <c r="AF307" s="5">
        <f t="shared" si="469"/>
        <v>1.343866196750188E-2</v>
      </c>
      <c r="AG307" s="5">
        <f t="shared" si="470"/>
        <v>4.9790242600658971E-3</v>
      </c>
      <c r="AH307" s="5">
        <f t="shared" si="471"/>
        <v>3.7123750180599845E-3</v>
      </c>
      <c r="AI307" s="5">
        <f t="shared" si="472"/>
        <v>6.420075288375288E-3</v>
      </c>
      <c r="AJ307" s="5">
        <f t="shared" si="473"/>
        <v>5.5513473864968596E-3</v>
      </c>
      <c r="AK307" s="5">
        <f t="shared" si="474"/>
        <v>3.2001138534274516E-3</v>
      </c>
      <c r="AL307" s="5">
        <f t="shared" si="475"/>
        <v>1.0637791066365634E-4</v>
      </c>
      <c r="AM307" s="5">
        <f t="shared" si="476"/>
        <v>7.524633757779336E-3</v>
      </c>
      <c r="AN307" s="5">
        <f t="shared" si="477"/>
        <v>8.3636304236303152E-3</v>
      </c>
      <c r="AO307" s="5">
        <f t="shared" si="478"/>
        <v>4.6480876089654566E-3</v>
      </c>
      <c r="AP307" s="5">
        <f t="shared" si="479"/>
        <v>1.7221164595043945E-3</v>
      </c>
      <c r="AQ307" s="5">
        <f t="shared" si="480"/>
        <v>4.7853311129112422E-4</v>
      </c>
      <c r="AR307" s="5">
        <f t="shared" si="481"/>
        <v>8.2526096669812506E-4</v>
      </c>
      <c r="AS307" s="5">
        <f t="shared" si="482"/>
        <v>1.4271827369229768E-3</v>
      </c>
      <c r="AT307" s="5">
        <f t="shared" si="483"/>
        <v>1.2340645242924872E-3</v>
      </c>
      <c r="AU307" s="5">
        <f t="shared" si="484"/>
        <v>7.1138530977500744E-4</v>
      </c>
      <c r="AV307" s="5">
        <f t="shared" si="485"/>
        <v>3.0756235735758384E-4</v>
      </c>
      <c r="AW307" s="5">
        <f t="shared" si="486"/>
        <v>5.6799786356640098E-6</v>
      </c>
      <c r="AX307" s="5">
        <f t="shared" si="487"/>
        <v>2.1688144385279442E-3</v>
      </c>
      <c r="AY307" s="5">
        <f t="shared" si="488"/>
        <v>2.4106372489595069E-3</v>
      </c>
      <c r="AZ307" s="5">
        <f t="shared" si="489"/>
        <v>1.3397116514069596E-3</v>
      </c>
      <c r="BA307" s="5">
        <f t="shared" si="490"/>
        <v>4.9636316695658158E-4</v>
      </c>
      <c r="BB307" s="5">
        <f t="shared" si="491"/>
        <v>1.3792691504871049E-4</v>
      </c>
      <c r="BC307" s="5">
        <f t="shared" si="492"/>
        <v>3.06611532221419E-5</v>
      </c>
      <c r="BD307" s="5">
        <f t="shared" si="493"/>
        <v>1.5287959411480105E-4</v>
      </c>
      <c r="BE307" s="5">
        <f t="shared" si="494"/>
        <v>2.6438560207373403E-4</v>
      </c>
      <c r="BF307" s="5">
        <f t="shared" si="495"/>
        <v>2.2861045317598577E-4</v>
      </c>
      <c r="BG307" s="5">
        <f t="shared" si="496"/>
        <v>1.3178412866510561E-4</v>
      </c>
      <c r="BH307" s="5">
        <f t="shared" si="497"/>
        <v>5.6975926713153775E-5</v>
      </c>
      <c r="BI307" s="5">
        <f t="shared" si="498"/>
        <v>1.9706507954821577E-5</v>
      </c>
      <c r="BJ307" s="8">
        <f t="shared" si="499"/>
        <v>0.51627650171614259</v>
      </c>
      <c r="BK307" s="8">
        <f t="shared" si="500"/>
        <v>0.2399208377847532</v>
      </c>
      <c r="BL307" s="8">
        <f t="shared" si="501"/>
        <v>0.23062782616463193</v>
      </c>
      <c r="BM307" s="8">
        <f t="shared" si="502"/>
        <v>0.53801179824005729</v>
      </c>
      <c r="BN307" s="8">
        <f t="shared" si="503"/>
        <v>0.45976828426125566</v>
      </c>
    </row>
    <row r="308" spans="1:66" x14ac:dyDescent="0.25">
      <c r="A308" t="s">
        <v>13</v>
      </c>
      <c r="B308" t="s">
        <v>56</v>
      </c>
      <c r="C308" t="s">
        <v>57</v>
      </c>
      <c r="D308" s="11">
        <v>44472</v>
      </c>
      <c r="E308">
        <f>VLOOKUP(A308,home!$A$2:$E$405,3,FALSE)</f>
        <v>1.6044444444444399</v>
      </c>
      <c r="F308">
        <f>VLOOKUP(B308,home!$B$2:$E$405,3,FALSE)</f>
        <v>0.48</v>
      </c>
      <c r="G308">
        <f>VLOOKUP(C308,away!$B$2:$E$405,4,FALSE)</f>
        <v>0.91</v>
      </c>
      <c r="H308">
        <f>VLOOKUP(A308,away!$A$2:$E$405,3,FALSE)</f>
        <v>1.4044444439999999</v>
      </c>
      <c r="I308">
        <f>VLOOKUP(C308,away!$B$2:$E$405,3,FALSE)</f>
        <v>0.86</v>
      </c>
      <c r="J308">
        <f>VLOOKUP(B308,home!$B$2:$E$405,4,FALSE)</f>
        <v>1.1499999999999999</v>
      </c>
      <c r="K308" s="3">
        <f t="shared" si="448"/>
        <v>0.7008213333333313</v>
      </c>
      <c r="L308" s="3">
        <f t="shared" si="449"/>
        <v>1.3889955551159998</v>
      </c>
      <c r="M308" s="5">
        <f t="shared" si="450"/>
        <v>0.12370978643442365</v>
      </c>
      <c r="N308" s="5">
        <f t="shared" si="451"/>
        <v>8.6698457475354443E-2</v>
      </c>
      <c r="O308" s="5">
        <f t="shared" si="452"/>
        <v>0.17183234348176407</v>
      </c>
      <c r="P308" s="5">
        <f t="shared" si="453"/>
        <v>0.12042377206868085</v>
      </c>
      <c r="Q308" s="5">
        <f t="shared" si="454"/>
        <v>3.0380064282910509E-2</v>
      </c>
      <c r="R308" s="5">
        <f t="shared" si="455"/>
        <v>0.11933718066066805</v>
      </c>
      <c r="S308" s="5">
        <f t="shared" si="456"/>
        <v>2.9306260436672872E-2</v>
      </c>
      <c r="T308" s="5">
        <f t="shared" si="457"/>
        <v>4.2197774253101047E-2</v>
      </c>
      <c r="U308" s="5">
        <f t="shared" si="458"/>
        <v>8.3634042066850017E-2</v>
      </c>
      <c r="V308" s="5">
        <f t="shared" si="459"/>
        <v>3.1697576945827178E-3</v>
      </c>
      <c r="W308" s="5">
        <f t="shared" si="460"/>
        <v>7.0969990525005539E-3</v>
      </c>
      <c r="X308" s="5">
        <f t="shared" si="461"/>
        <v>9.8577001385857319E-3</v>
      </c>
      <c r="Y308" s="5">
        <f t="shared" si="462"/>
        <v>6.8461508380809801E-3</v>
      </c>
      <c r="Z308" s="5">
        <f t="shared" si="463"/>
        <v>5.5252937832580958E-2</v>
      </c>
      <c r="AA308" s="5">
        <f t="shared" si="464"/>
        <v>3.8722437562413052E-2</v>
      </c>
      <c r="AB308" s="5">
        <f t="shared" si="465"/>
        <v>1.3568755161203493E-2</v>
      </c>
      <c r="AC308" s="5">
        <f t="shared" si="466"/>
        <v>1.9284760583983618E-4</v>
      </c>
      <c r="AD308" s="5">
        <f t="shared" si="467"/>
        <v>1.2434320846597066E-3</v>
      </c>
      <c r="AE308" s="5">
        <f t="shared" si="468"/>
        <v>1.7271216386809539E-3</v>
      </c>
      <c r="AF308" s="5">
        <f t="shared" si="469"/>
        <v>1.1994821396362537E-3</v>
      </c>
      <c r="AG308" s="5">
        <f t="shared" si="470"/>
        <v>5.5535845346526159E-4</v>
      </c>
      <c r="AH308" s="5">
        <f t="shared" si="471"/>
        <v>1.9186521264138917E-2</v>
      </c>
      <c r="AI308" s="5">
        <f t="shared" si="472"/>
        <v>1.344632341436215E-2</v>
      </c>
      <c r="AJ308" s="5">
        <f t="shared" si="473"/>
        <v>4.7117351518422366E-3</v>
      </c>
      <c r="AK308" s="5">
        <f t="shared" si="474"/>
        <v>1.1006948371425343E-3</v>
      </c>
      <c r="AL308" s="5">
        <f t="shared" si="475"/>
        <v>7.5090053257694559E-6</v>
      </c>
      <c r="AM308" s="5">
        <f t="shared" si="476"/>
        <v>1.7428474629613194E-4</v>
      </c>
      <c r="AN308" s="5">
        <f t="shared" si="477"/>
        <v>2.4208073792984696E-4</v>
      </c>
      <c r="AO308" s="5">
        <f t="shared" si="478"/>
        <v>1.6812453448187937E-4</v>
      </c>
      <c r="AP308" s="5">
        <f t="shared" si="479"/>
        <v>7.784141036709232E-5</v>
      </c>
      <c r="AQ308" s="5">
        <f t="shared" si="480"/>
        <v>2.7030343250962956E-5</v>
      </c>
      <c r="AR308" s="5">
        <f t="shared" si="481"/>
        <v>5.3299985508055104E-3</v>
      </c>
      <c r="AS308" s="5">
        <f t="shared" si="482"/>
        <v>3.7353766910402414E-3</v>
      </c>
      <c r="AT308" s="5">
        <f t="shared" si="483"/>
        <v>1.3089158365585344E-3</v>
      </c>
      <c r="AU308" s="5">
        <f t="shared" si="484"/>
        <v>3.0577204726602166E-4</v>
      </c>
      <c r="AV308" s="5">
        <f t="shared" si="485"/>
        <v>5.3572893465258912E-5</v>
      </c>
      <c r="AW308" s="5">
        <f t="shared" si="486"/>
        <v>2.0304302779821459E-7</v>
      </c>
      <c r="AX308" s="5">
        <f t="shared" si="487"/>
        <v>2.0357078046486081E-5</v>
      </c>
      <c r="AY308" s="5">
        <f t="shared" si="488"/>
        <v>2.8275890921718669E-5</v>
      </c>
      <c r="AZ308" s="5">
        <f t="shared" si="489"/>
        <v>1.9637543403606047E-5</v>
      </c>
      <c r="BA308" s="5">
        <f t="shared" si="490"/>
        <v>9.0921535003354355E-6</v>
      </c>
      <c r="BB308" s="5">
        <f t="shared" si="491"/>
        <v>3.1572401995995768E-6</v>
      </c>
      <c r="BC308" s="5">
        <f t="shared" si="492"/>
        <v>8.7707852073547219E-7</v>
      </c>
      <c r="BD308" s="5">
        <f t="shared" si="493"/>
        <v>1.2338907159739293E-3</v>
      </c>
      <c r="BE308" s="5">
        <f t="shared" si="494"/>
        <v>8.6473693675646803E-4</v>
      </c>
      <c r="BF308" s="5">
        <f t="shared" si="495"/>
        <v>3.0301304650012421E-4</v>
      </c>
      <c r="BG308" s="5">
        <f t="shared" si="496"/>
        <v>7.0786002421870602E-5</v>
      </c>
      <c r="BH308" s="5">
        <f t="shared" si="497"/>
        <v>1.240208514965794E-5</v>
      </c>
      <c r="BI308" s="5">
        <f t="shared" si="498"/>
        <v>1.738329170139358E-6</v>
      </c>
      <c r="BJ308" s="8">
        <f t="shared" si="499"/>
        <v>0.18857329911389384</v>
      </c>
      <c r="BK308" s="8">
        <f t="shared" si="500"/>
        <v>0.27683820913644736</v>
      </c>
      <c r="BL308" s="8">
        <f t="shared" si="501"/>
        <v>0.47876023673549223</v>
      </c>
      <c r="BM308" s="8">
        <f t="shared" si="502"/>
        <v>0.34701500556671888</v>
      </c>
      <c r="BN308" s="8">
        <f t="shared" si="503"/>
        <v>0.65238160440380155</v>
      </c>
    </row>
    <row r="309" spans="1:66" x14ac:dyDescent="0.25">
      <c r="A309" t="s">
        <v>69</v>
      </c>
      <c r="B309" t="s">
        <v>262</v>
      </c>
      <c r="C309" t="s">
        <v>79</v>
      </c>
      <c r="D309" s="11">
        <v>44472</v>
      </c>
      <c r="E309">
        <f>VLOOKUP(A309,home!$A$2:$E$405,3,FALSE)</f>
        <v>1.3216783216783199</v>
      </c>
      <c r="F309">
        <f>VLOOKUP(B309,home!$B$2:$E$405,3,FALSE)</f>
        <v>1.7</v>
      </c>
      <c r="G309">
        <f>VLOOKUP(C309,away!$B$2:$E$405,4,FALSE)</f>
        <v>1.66</v>
      </c>
      <c r="H309">
        <f>VLOOKUP(A309,away!$A$2:$E$405,3,FALSE)</f>
        <v>1.2832167830000001</v>
      </c>
      <c r="I309">
        <f>VLOOKUP(C309,away!$B$2:$E$405,3,FALSE)</f>
        <v>0.91</v>
      </c>
      <c r="J309">
        <f>VLOOKUP(B309,home!$B$2:$E$405,4,FALSE)</f>
        <v>0.63</v>
      </c>
      <c r="K309" s="3">
        <f t="shared" si="448"/>
        <v>3.7297762237762182</v>
      </c>
      <c r="L309" s="3">
        <f t="shared" si="449"/>
        <v>0.73566818169390003</v>
      </c>
      <c r="M309" s="5">
        <f t="shared" si="450"/>
        <v>1.1499584146161434E-2</v>
      </c>
      <c r="N309" s="5">
        <f t="shared" si="451"/>
        <v>4.2890875531666865E-2</v>
      </c>
      <c r="O309" s="5">
        <f t="shared" si="452"/>
        <v>8.4598781590425817E-3</v>
      </c>
      <c r="P309" s="5">
        <f t="shared" si="453"/>
        <v>3.1553452413640749E-2</v>
      </c>
      <c r="Q309" s="5">
        <f t="shared" si="454"/>
        <v>7.9986683887478149E-2</v>
      </c>
      <c r="R309" s="5">
        <f t="shared" si="455"/>
        <v>3.1118315913073969E-3</v>
      </c>
      <c r="S309" s="5">
        <f t="shared" si="456"/>
        <v>2.1644703551132974E-2</v>
      </c>
      <c r="T309" s="5">
        <f t="shared" si="457"/>
        <v>5.8843658295225816E-2</v>
      </c>
      <c r="U309" s="5">
        <f t="shared" si="458"/>
        <v>1.1606435481654045E-2</v>
      </c>
      <c r="V309" s="5">
        <f t="shared" si="459"/>
        <v>6.5989354709357429E-3</v>
      </c>
      <c r="W309" s="5">
        <f t="shared" si="460"/>
        <v>9.9444143927406747E-2</v>
      </c>
      <c r="X309" s="5">
        <f t="shared" si="461"/>
        <v>7.3157892543181807E-2</v>
      </c>
      <c r="Y309" s="5">
        <f t="shared" si="462"/>
        <v>2.6909966891900141E-2</v>
      </c>
      <c r="Z309" s="5">
        <f t="shared" si="463"/>
        <v>7.6309182950491607E-4</v>
      </c>
      <c r="AA309" s="5">
        <f t="shared" si="464"/>
        <v>2.8461617622453322E-3</v>
      </c>
      <c r="AB309" s="5">
        <f t="shared" si="465"/>
        <v>5.3077732349218329E-3</v>
      </c>
      <c r="AC309" s="5">
        <f t="shared" si="466"/>
        <v>1.1316669896295802E-3</v>
      </c>
      <c r="AD309" s="5">
        <f t="shared" si="467"/>
        <v>9.2726100903555472E-2</v>
      </c>
      <c r="AE309" s="5">
        <f t="shared" si="468"/>
        <v>6.8215642047283739E-2</v>
      </c>
      <c r="AF309" s="5">
        <f t="shared" si="469"/>
        <v>2.509203867400359E-2</v>
      </c>
      <c r="AG309" s="5">
        <f t="shared" si="470"/>
        <v>6.1531381554324133E-3</v>
      </c>
      <c r="AH309" s="5">
        <f t="shared" si="471"/>
        <v>1.4034559466933827E-4</v>
      </c>
      <c r="AI309" s="5">
        <f t="shared" si="472"/>
        <v>5.2345766210943234E-4</v>
      </c>
      <c r="AJ309" s="5">
        <f t="shared" si="473"/>
        <v>9.7618997114462341E-4</v>
      </c>
      <c r="AK309" s="5">
        <f t="shared" si="474"/>
        <v>1.2136567147546693E-3</v>
      </c>
      <c r="AL309" s="5">
        <f t="shared" si="475"/>
        <v>1.2420623233505145E-4</v>
      </c>
      <c r="AM309" s="5">
        <f t="shared" si="476"/>
        <v>6.9169521294711128E-2</v>
      </c>
      <c r="AN309" s="5">
        <f t="shared" si="477"/>
        <v>5.0885815959517626E-2</v>
      </c>
      <c r="AO309" s="5">
        <f t="shared" si="478"/>
        <v>1.8717537850474385E-2</v>
      </c>
      <c r="AP309" s="5">
        <f t="shared" si="479"/>
        <v>4.5899656787484139E-3</v>
      </c>
      <c r="AQ309" s="5">
        <f t="shared" si="480"/>
        <v>8.4417292623056319E-4</v>
      </c>
      <c r="AR309" s="5">
        <f t="shared" si="481"/>
        <v>2.0649557687828245E-5</v>
      </c>
      <c r="AS309" s="5">
        <f t="shared" si="482"/>
        <v>7.7018229295557219E-5</v>
      </c>
      <c r="AT309" s="5">
        <f t="shared" si="483"/>
        <v>1.4363038021195719E-4</v>
      </c>
      <c r="AU309" s="5">
        <f t="shared" si="484"/>
        <v>1.7856972570883201E-4</v>
      </c>
      <c r="AV309" s="5">
        <f t="shared" si="485"/>
        <v>1.665062793087606E-4</v>
      </c>
      <c r="AW309" s="5">
        <f t="shared" si="486"/>
        <v>9.4668530609668927E-6</v>
      </c>
      <c r="AX309" s="5">
        <f t="shared" si="487"/>
        <v>4.2997805989166048E-2</v>
      </c>
      <c r="AY309" s="5">
        <f t="shared" si="488"/>
        <v>3.1632117748876865E-2</v>
      </c>
      <c r="AZ309" s="5">
        <f t="shared" si="489"/>
        <v>1.1635371273721792E-2</v>
      </c>
      <c r="BA309" s="5">
        <f t="shared" si="490"/>
        <v>2.8532574760907828E-3</v>
      </c>
      <c r="BB309" s="5">
        <f t="shared" si="491"/>
        <v>5.2476268483505814E-4</v>
      </c>
      <c r="BC309" s="5">
        <f t="shared" si="492"/>
        <v>7.7210242034683271E-5</v>
      </c>
      <c r="BD309" s="5">
        <f t="shared" si="493"/>
        <v>2.5318704261646492E-6</v>
      </c>
      <c r="BE309" s="5">
        <f t="shared" si="494"/>
        <v>9.4433101171910712E-6</v>
      </c>
      <c r="BF309" s="5">
        <f t="shared" si="495"/>
        <v>1.761071677442234E-5</v>
      </c>
      <c r="BG309" s="5">
        <f t="shared" si="496"/>
        <v>2.1894677569632479E-5</v>
      </c>
      <c r="BH309" s="5">
        <f t="shared" si="497"/>
        <v>2.0415561956615424E-5</v>
      </c>
      <c r="BI309" s="5">
        <f t="shared" si="498"/>
        <v>1.5229095516162895E-5</v>
      </c>
      <c r="BJ309" s="8">
        <f t="shared" si="499"/>
        <v>0.80734767998154178</v>
      </c>
      <c r="BK309" s="8">
        <f t="shared" si="500"/>
        <v>0.1041846665527124</v>
      </c>
      <c r="BL309" s="8">
        <f t="shared" si="501"/>
        <v>3.4859229576422394E-2</v>
      </c>
      <c r="BM309" s="8">
        <f t="shared" si="502"/>
        <v>0.73802971131506856</v>
      </c>
      <c r="BN309" s="8">
        <f t="shared" si="503"/>
        <v>0.17750230572929718</v>
      </c>
    </row>
    <row r="310" spans="1:66" x14ac:dyDescent="0.25">
      <c r="A310" t="s">
        <v>80</v>
      </c>
      <c r="B310" t="s">
        <v>97</v>
      </c>
      <c r="C310" t="s">
        <v>91</v>
      </c>
      <c r="D310" s="11">
        <v>44472</v>
      </c>
      <c r="E310">
        <f>VLOOKUP(A310,home!$A$2:$E$405,3,FALSE)</f>
        <v>1.2186788154897501</v>
      </c>
      <c r="F310">
        <f>VLOOKUP(B310,home!$B$2:$E$405,3,FALSE)</f>
        <v>1.05</v>
      </c>
      <c r="G310">
        <f>VLOOKUP(C310,away!$B$2:$E$405,4,FALSE)</f>
        <v>0.96</v>
      </c>
      <c r="H310">
        <f>VLOOKUP(A310,away!$A$2:$E$405,3,FALSE)</f>
        <v>1.0296127559999999</v>
      </c>
      <c r="I310">
        <f>VLOOKUP(C310,away!$B$2:$E$405,3,FALSE)</f>
        <v>0.59</v>
      </c>
      <c r="J310">
        <f>VLOOKUP(B310,home!$B$2:$E$405,4,FALSE)</f>
        <v>0.92</v>
      </c>
      <c r="K310" s="3">
        <f t="shared" si="448"/>
        <v>1.2284282460136682</v>
      </c>
      <c r="L310" s="3">
        <f t="shared" si="449"/>
        <v>0.55887380395679986</v>
      </c>
      <c r="M310" s="5">
        <f t="shared" si="450"/>
        <v>0.16741122805461761</v>
      </c>
      <c r="N310" s="5">
        <f t="shared" si="451"/>
        <v>0.20565268124212807</v>
      </c>
      <c r="O310" s="5">
        <f t="shared" si="452"/>
        <v>9.3561749847963463E-2</v>
      </c>
      <c r="P310" s="5">
        <f t="shared" si="453"/>
        <v>0.11493389625970332</v>
      </c>
      <c r="Q310" s="5">
        <f t="shared" si="454"/>
        <v>0.12631478125313775</v>
      </c>
      <c r="R310" s="5">
        <f t="shared" si="455"/>
        <v>2.6144605521192937E-2</v>
      </c>
      <c r="S310" s="5">
        <f t="shared" si="456"/>
        <v>1.9726574888284346E-2</v>
      </c>
      <c r="T310" s="5">
        <f t="shared" si="457"/>
        <v>7.0594022294912157E-2</v>
      </c>
      <c r="U310" s="5">
        <f t="shared" si="458"/>
        <v>3.2116771903118305E-2</v>
      </c>
      <c r="V310" s="5">
        <f t="shared" si="459"/>
        <v>1.5047790057756297E-3</v>
      </c>
      <c r="W310" s="5">
        <f t="shared" si="460"/>
        <v>5.1722881726797391E-2</v>
      </c>
      <c r="X310" s="5">
        <f t="shared" si="461"/>
        <v>2.8906563662262907E-2</v>
      </c>
      <c r="Y310" s="5">
        <f t="shared" si="462"/>
        <v>8.0775605966241365E-3</v>
      </c>
      <c r="Z310" s="5">
        <f t="shared" si="463"/>
        <v>4.8705117135263501E-3</v>
      </c>
      <c r="AA310" s="5">
        <f t="shared" si="464"/>
        <v>5.9830741614361983E-3</v>
      </c>
      <c r="AB310" s="5">
        <f t="shared" si="465"/>
        <v>3.6748886489513855E-3</v>
      </c>
      <c r="AC310" s="5">
        <f t="shared" si="466"/>
        <v>6.4567844460517254E-5</v>
      </c>
      <c r="AD310" s="5">
        <f t="shared" si="467"/>
        <v>1.588446221960553E-2</v>
      </c>
      <c r="AE310" s="5">
        <f t="shared" si="468"/>
        <v>8.8774098244790139E-3</v>
      </c>
      <c r="AF310" s="5">
        <f t="shared" si="469"/>
        <v>2.4806758989450264E-3</v>
      </c>
      <c r="AG310" s="5">
        <f t="shared" si="470"/>
        <v>4.6212825867578697E-4</v>
      </c>
      <c r="AH310" s="5">
        <f t="shared" si="471"/>
        <v>6.8050035213865548E-4</v>
      </c>
      <c r="AI310" s="5">
        <f t="shared" si="472"/>
        <v>8.35945853989372E-4</v>
      </c>
      <c r="AJ310" s="5">
        <f t="shared" si="473"/>
        <v>5.1344974958928129E-4</v>
      </c>
      <c r="AK310" s="5">
        <f t="shared" si="474"/>
        <v>2.1024539176803931E-4</v>
      </c>
      <c r="AL310" s="5">
        <f t="shared" si="475"/>
        <v>1.7731269337601786E-6</v>
      </c>
      <c r="AM310" s="5">
        <f t="shared" si="476"/>
        <v>3.9025844126600795E-3</v>
      </c>
      <c r="AN310" s="5">
        <f t="shared" si="477"/>
        <v>2.1810521959658518E-3</v>
      </c>
      <c r="AO310" s="5">
        <f t="shared" si="478"/>
        <v>6.0946646869388364E-4</v>
      </c>
      <c r="AP310" s="5">
        <f t="shared" si="479"/>
        <v>1.1353828124768954E-4</v>
      </c>
      <c r="AQ310" s="5">
        <f t="shared" si="480"/>
        <v>1.5863392783903307E-5</v>
      </c>
      <c r="AR310" s="5">
        <f t="shared" si="481"/>
        <v>7.6062764078734465E-5</v>
      </c>
      <c r="AS310" s="5">
        <f t="shared" si="482"/>
        <v>9.3437647864191202E-5</v>
      </c>
      <c r="AT310" s="5">
        <f t="shared" si="483"/>
        <v>5.7390722938725605E-5</v>
      </c>
      <c r="AU310" s="5">
        <f t="shared" si="484"/>
        <v>2.3500128372358362E-5</v>
      </c>
      <c r="AV310" s="5">
        <f t="shared" si="485"/>
        <v>7.2170553693880547E-6</v>
      </c>
      <c r="AW310" s="5">
        <f t="shared" si="486"/>
        <v>3.3814336746343364E-8</v>
      </c>
      <c r="AX310" s="5">
        <f t="shared" si="487"/>
        <v>7.9900748749405003E-4</v>
      </c>
      <c r="AY310" s="5">
        <f t="shared" si="488"/>
        <v>4.4654435392576483E-4</v>
      </c>
      <c r="AZ310" s="5">
        <f t="shared" si="489"/>
        <v>1.2478097085696186E-4</v>
      </c>
      <c r="BA310" s="5">
        <f t="shared" si="490"/>
        <v>2.324560528141762E-5</v>
      </c>
      <c r="BB310" s="5">
        <f t="shared" si="491"/>
        <v>3.2478399622260349E-6</v>
      </c>
      <c r="BC310" s="5">
        <f t="shared" si="492"/>
        <v>3.6302653486643473E-7</v>
      </c>
      <c r="BD310" s="5">
        <f t="shared" si="493"/>
        <v>7.0849143833584922E-6</v>
      </c>
      <c r="BE310" s="5">
        <f t="shared" si="494"/>
        <v>8.7033089491060811E-6</v>
      </c>
      <c r="BF310" s="5">
        <f t="shared" si="495"/>
        <v>5.3456952734327242E-6</v>
      </c>
      <c r="BG310" s="5">
        <f t="shared" si="496"/>
        <v>2.188934356155506E-6</v>
      </c>
      <c r="BH310" s="5">
        <f t="shared" si="497"/>
        <v>6.7223719794279144E-7</v>
      </c>
      <c r="BI310" s="5">
        <f t="shared" si="498"/>
        <v>1.6515903239480125E-7</v>
      </c>
      <c r="BJ310" s="8">
        <f t="shared" si="499"/>
        <v>0.52719286101297458</v>
      </c>
      <c r="BK310" s="8">
        <f t="shared" si="500"/>
        <v>0.30408936353370092</v>
      </c>
      <c r="BL310" s="8">
        <f t="shared" si="501"/>
        <v>0.16400299999796342</v>
      </c>
      <c r="BM310" s="8">
        <f t="shared" si="502"/>
        <v>0.26569028353983309</v>
      </c>
      <c r="BN310" s="8">
        <f t="shared" si="503"/>
        <v>0.73401894217874319</v>
      </c>
    </row>
    <row r="311" spans="1:66" x14ac:dyDescent="0.25">
      <c r="A311" t="s">
        <v>21</v>
      </c>
      <c r="B311" t="s">
        <v>150</v>
      </c>
      <c r="C311" t="s">
        <v>265</v>
      </c>
      <c r="D311" s="11">
        <v>44472</v>
      </c>
      <c r="E311">
        <f>VLOOKUP(A311,home!$A$2:$E$405,3,FALSE)</f>
        <v>1.36551724137931</v>
      </c>
      <c r="F311">
        <f>VLOOKUP(B311,home!$B$2:$E$405,3,FALSE)</f>
        <v>1.1200000000000001</v>
      </c>
      <c r="G311">
        <f>VLOOKUP(C311,away!$B$2:$E$405,4,FALSE)</f>
        <v>0.68</v>
      </c>
      <c r="H311">
        <f>VLOOKUP(A311,away!$A$2:$E$405,3,FALSE)</f>
        <v>1.3172413789999999</v>
      </c>
      <c r="I311">
        <f>VLOOKUP(C311,away!$B$2:$E$405,3,FALSE)</f>
        <v>0.89</v>
      </c>
      <c r="J311">
        <f>VLOOKUP(B311,home!$B$2:$E$405,4,FALSE)</f>
        <v>0.91</v>
      </c>
      <c r="K311" s="3">
        <f t="shared" si="448"/>
        <v>1.0399779310344826</v>
      </c>
      <c r="L311" s="3">
        <f t="shared" si="449"/>
        <v>1.0668337928520999</v>
      </c>
      <c r="M311" s="5">
        <f t="shared" si="450"/>
        <v>0.1216251233994966</v>
      </c>
      <c r="N311" s="5">
        <f t="shared" si="451"/>
        <v>0.12648744419482211</v>
      </c>
      <c r="O311" s="5">
        <f t="shared" si="452"/>
        <v>0.12975379170238965</v>
      </c>
      <c r="P311" s="5">
        <f t="shared" si="453"/>
        <v>0.1349410798385304</v>
      </c>
      <c r="Q311" s="5">
        <f t="shared" si="454"/>
        <v>6.5772075257785334E-2</v>
      </c>
      <c r="R311" s="5">
        <f t="shared" si="455"/>
        <v>6.9212864869400828E-2</v>
      </c>
      <c r="S311" s="5">
        <f t="shared" si="456"/>
        <v>3.7428728783645365E-2</v>
      </c>
      <c r="T311" s="5">
        <f t="shared" si="457"/>
        <v>7.0167872511016888E-2</v>
      </c>
      <c r="U311" s="5">
        <f t="shared" si="458"/>
        <v>7.1979852007848705E-2</v>
      </c>
      <c r="V311" s="5">
        <f t="shared" si="459"/>
        <v>4.614062308728465E-3</v>
      </c>
      <c r="W311" s="5">
        <f t="shared" si="460"/>
        <v>2.2800502248811961E-2</v>
      </c>
      <c r="X311" s="5">
        <f t="shared" si="461"/>
        <v>2.4324346293032897E-2</v>
      </c>
      <c r="Y311" s="5">
        <f t="shared" si="462"/>
        <v>1.2975017307222099E-2</v>
      </c>
      <c r="Z311" s="5">
        <f t="shared" si="463"/>
        <v>2.4612874380927584E-2</v>
      </c>
      <c r="AA311" s="5">
        <f t="shared" si="464"/>
        <v>2.5596846175488693E-2</v>
      </c>
      <c r="AB311" s="5">
        <f t="shared" si="465"/>
        <v>1.3310077563296318E-2</v>
      </c>
      <c r="AC311" s="5">
        <f t="shared" si="466"/>
        <v>3.1995165399389139E-4</v>
      </c>
      <c r="AD311" s="5">
        <f t="shared" si="467"/>
        <v>5.9280047888166298E-3</v>
      </c>
      <c r="AE311" s="5">
        <f t="shared" si="468"/>
        <v>6.3241958328986566E-3</v>
      </c>
      <c r="AF311" s="5">
        <f t="shared" si="469"/>
        <v>3.373432913575359E-3</v>
      </c>
      <c r="AG311" s="5">
        <f t="shared" si="470"/>
        <v>1.1996307433739036E-3</v>
      </c>
      <c r="AH311" s="5">
        <f t="shared" si="471"/>
        <v>6.564461532199313E-3</v>
      </c>
      <c r="AI311" s="5">
        <f t="shared" si="472"/>
        <v>6.826895122612091E-3</v>
      </c>
      <c r="AJ311" s="5">
        <f t="shared" si="473"/>
        <v>3.5499101325017612E-3</v>
      </c>
      <c r="AK311" s="5">
        <f t="shared" si="474"/>
        <v>1.2306093983191759E-3</v>
      </c>
      <c r="AL311" s="5">
        <f t="shared" si="475"/>
        <v>1.4199244524256994E-5</v>
      </c>
      <c r="AM311" s="5">
        <f t="shared" si="476"/>
        <v>1.2329988310872053E-3</v>
      </c>
      <c r="AN311" s="5">
        <f t="shared" si="477"/>
        <v>1.3154048195509688E-3</v>
      </c>
      <c r="AO311" s="5">
        <f t="shared" si="478"/>
        <v>7.0165915638874601E-4</v>
      </c>
      <c r="AP311" s="5">
        <f t="shared" si="479"/>
        <v>2.495178996998702E-4</v>
      </c>
      <c r="AQ311" s="5">
        <f t="shared" si="480"/>
        <v>6.6548531830325588E-5</v>
      </c>
      <c r="AR311" s="5">
        <f t="shared" si="481"/>
        <v>1.4006378788855806E-3</v>
      </c>
      <c r="AS311" s="5">
        <f t="shared" si="482"/>
        <v>1.4566324834119522E-3</v>
      </c>
      <c r="AT311" s="5">
        <f t="shared" si="483"/>
        <v>7.5743281818819118E-4</v>
      </c>
      <c r="AU311" s="5">
        <f t="shared" si="484"/>
        <v>2.625711383856575E-4</v>
      </c>
      <c r="AV311" s="5">
        <f t="shared" si="485"/>
        <v>6.8267047311921202E-5</v>
      </c>
      <c r="AW311" s="5">
        <f t="shared" si="486"/>
        <v>4.3760635947927733E-7</v>
      </c>
      <c r="AX311" s="5">
        <f t="shared" si="487"/>
        <v>2.1371526222033443E-4</v>
      </c>
      <c r="AY311" s="5">
        <f t="shared" si="488"/>
        <v>2.2799866378490048E-4</v>
      </c>
      <c r="AZ311" s="5">
        <f t="shared" si="489"/>
        <v>1.2161833962542803E-4</v>
      </c>
      <c r="BA311" s="5">
        <f t="shared" si="490"/>
        <v>4.3248851514323411E-5</v>
      </c>
      <c r="BB311" s="5">
        <f t="shared" si="491"/>
        <v>1.1534834074380731E-5</v>
      </c>
      <c r="BC311" s="5">
        <f t="shared" si="492"/>
        <v>2.461150157098248E-6</v>
      </c>
      <c r="BD311" s="5">
        <f t="shared" si="493"/>
        <v>2.4904130345730386E-4</v>
      </c>
      <c r="BE311" s="5">
        <f t="shared" si="494"/>
        <v>2.5899745951165763E-4</v>
      </c>
      <c r="BF311" s="5">
        <f t="shared" si="495"/>
        <v>1.3467582104306042E-4</v>
      </c>
      <c r="BG311" s="5">
        <f t="shared" si="496"/>
        <v>4.6686627242910742E-5</v>
      </c>
      <c r="BH311" s="5">
        <f t="shared" si="497"/>
        <v>1.2138265501765101E-5</v>
      </c>
      <c r="BI311" s="5">
        <f t="shared" si="498"/>
        <v>2.5247056485745821E-6</v>
      </c>
      <c r="BJ311" s="8">
        <f t="shared" si="499"/>
        <v>0.34353922843128937</v>
      </c>
      <c r="BK311" s="8">
        <f t="shared" si="500"/>
        <v>0.29917114389270394</v>
      </c>
      <c r="BL311" s="8">
        <f t="shared" si="501"/>
        <v>0.3326749140526451</v>
      </c>
      <c r="BM311" s="8">
        <f t="shared" si="502"/>
        <v>0.35197822043771565</v>
      </c>
      <c r="BN311" s="8">
        <f t="shared" si="503"/>
        <v>0.64779237926242494</v>
      </c>
    </row>
    <row r="312" spans="1:66" x14ac:dyDescent="0.25">
      <c r="A312" t="s">
        <v>175</v>
      </c>
      <c r="B312" t="s">
        <v>281</v>
      </c>
      <c r="C312" t="s">
        <v>178</v>
      </c>
      <c r="D312" s="11">
        <v>44472</v>
      </c>
      <c r="E312">
        <f>VLOOKUP(A312,home!$A$2:$E$405,3,FALSE)</f>
        <v>1.2032967032966999</v>
      </c>
      <c r="F312">
        <f>VLOOKUP(B312,home!$B$2:$E$405,3,FALSE)</f>
        <v>0.57999999999999996</v>
      </c>
      <c r="G312">
        <f>VLOOKUP(C312,away!$B$2:$E$405,4,FALSE)</f>
        <v>1.53</v>
      </c>
      <c r="H312">
        <f>VLOOKUP(A312,away!$A$2:$E$405,3,FALSE)</f>
        <v>1.0549450549999999</v>
      </c>
      <c r="I312">
        <f>VLOOKUP(C312,away!$B$2:$E$405,3,FALSE)</f>
        <v>0.7</v>
      </c>
      <c r="J312">
        <f>VLOOKUP(B312,home!$B$2:$E$405,4,FALSE)</f>
        <v>1.31</v>
      </c>
      <c r="K312" s="3">
        <f t="shared" si="448"/>
        <v>1.0678054945054916</v>
      </c>
      <c r="L312" s="3">
        <f t="shared" si="449"/>
        <v>0.96738461543499987</v>
      </c>
      <c r="M312" s="5">
        <f t="shared" si="450"/>
        <v>0.13065564120663642</v>
      </c>
      <c r="N312" s="5">
        <f t="shared" si="451"/>
        <v>0.1395148115685845</v>
      </c>
      <c r="O312" s="5">
        <f t="shared" si="452"/>
        <v>0.1263942572230953</v>
      </c>
      <c r="P312" s="5">
        <f t="shared" si="453"/>
        <v>0.13496448233676159</v>
      </c>
      <c r="Q312" s="5">
        <f t="shared" si="454"/>
        <v>7.4487341178916394E-2</v>
      </c>
      <c r="R312" s="5">
        <f t="shared" si="455"/>
        <v>6.113592995847824E-2</v>
      </c>
      <c r="S312" s="5">
        <f t="shared" si="456"/>
        <v>3.485385576199828E-2</v>
      </c>
      <c r="T312" s="5">
        <f t="shared" si="457"/>
        <v>7.2057907901141666E-2</v>
      </c>
      <c r="U312" s="5">
        <f t="shared" si="458"/>
        <v>6.5281281921365966E-2</v>
      </c>
      <c r="V312" s="5">
        <f t="shared" si="459"/>
        <v>4.0003652662962616E-3</v>
      </c>
      <c r="W312" s="5">
        <f t="shared" si="460"/>
        <v>2.6512664060650701E-2</v>
      </c>
      <c r="X312" s="5">
        <f t="shared" si="461"/>
        <v>2.5647943326469923E-2</v>
      </c>
      <c r="Y312" s="5">
        <f t="shared" si="462"/>
        <v>1.2405712895787888E-2</v>
      </c>
      <c r="Z312" s="5">
        <f t="shared" si="463"/>
        <v>1.9713986030714521E-2</v>
      </c>
      <c r="AA312" s="5">
        <f t="shared" si="464"/>
        <v>2.1050702602201474E-2</v>
      </c>
      <c r="AB312" s="5">
        <f t="shared" si="465"/>
        <v>1.1239027950915888E-2</v>
      </c>
      <c r="AC312" s="5">
        <f t="shared" si="466"/>
        <v>2.5826823393227728E-4</v>
      </c>
      <c r="AD312" s="5">
        <f t="shared" si="467"/>
        <v>7.0775920894852722E-3</v>
      </c>
      <c r="AE312" s="5">
        <f t="shared" si="468"/>
        <v>6.8467537016925076E-3</v>
      </c>
      <c r="AF312" s="5">
        <f t="shared" si="469"/>
        <v>3.3117220983449841E-3</v>
      </c>
      <c r="AG312" s="5">
        <f t="shared" si="470"/>
        <v>1.0679030028450179E-3</v>
      </c>
      <c r="AH312" s="5">
        <f t="shared" si="471"/>
        <v>4.7677516987534316E-3</v>
      </c>
      <c r="AI312" s="5">
        <f t="shared" si="472"/>
        <v>5.0910314603668056E-3</v>
      </c>
      <c r="AJ312" s="5">
        <f t="shared" si="473"/>
        <v>2.7181156830399953E-3</v>
      </c>
      <c r="AK312" s="5">
        <f t="shared" si="474"/>
        <v>9.6747295368388494E-4</v>
      </c>
      <c r="AL312" s="5">
        <f t="shared" si="475"/>
        <v>1.0671422427623116E-5</v>
      </c>
      <c r="AM312" s="5">
        <f t="shared" si="476"/>
        <v>1.511498344204196E-3</v>
      </c>
      <c r="AN312" s="5">
        <f t="shared" si="477"/>
        <v>1.4622002444386153E-3</v>
      </c>
      <c r="AO312" s="5">
        <f t="shared" si="478"/>
        <v>7.0725501057760623E-4</v>
      </c>
      <c r="AP312" s="5">
        <f t="shared" si="479"/>
        <v>2.2806253880736481E-4</v>
      </c>
      <c r="AQ312" s="5">
        <f t="shared" si="480"/>
        <v>5.5156047849823081E-5</v>
      </c>
      <c r="AR312" s="5">
        <f t="shared" si="481"/>
        <v>9.2244992871763143E-4</v>
      </c>
      <c r="AS312" s="5">
        <f t="shared" si="482"/>
        <v>9.8499710229088609E-4</v>
      </c>
      <c r="AT312" s="5">
        <f t="shared" si="483"/>
        <v>5.2589265894909779E-4</v>
      </c>
      <c r="AU312" s="5">
        <f t="shared" si="484"/>
        <v>1.8718369024864977E-4</v>
      </c>
      <c r="AV312" s="5">
        <f t="shared" si="485"/>
        <v>4.9968943232330546E-5</v>
      </c>
      <c r="AW312" s="5">
        <f t="shared" si="486"/>
        <v>3.0620419669596161E-7</v>
      </c>
      <c r="AX312" s="5">
        <f t="shared" si="487"/>
        <v>2.6899770614619879E-4</v>
      </c>
      <c r="AY312" s="5">
        <f t="shared" si="488"/>
        <v>2.6022424251313759E-4</v>
      </c>
      <c r="AZ312" s="5">
        <f t="shared" si="489"/>
        <v>1.2586846438521787E-4</v>
      </c>
      <c r="BA312" s="5">
        <f t="shared" si="490"/>
        <v>4.0587738671562661E-5</v>
      </c>
      <c r="BB312" s="5">
        <f t="shared" si="491"/>
        <v>9.8159884915414789E-6</v>
      </c>
      <c r="BC312" s="5">
        <f t="shared" si="492"/>
        <v>1.8991672504008483E-6</v>
      </c>
      <c r="BD312" s="5">
        <f t="shared" si="493"/>
        <v>1.4872731159175807E-4</v>
      </c>
      <c r="BE312" s="5">
        <f t="shared" si="494"/>
        <v>1.5881184050070955E-4</v>
      </c>
      <c r="BF312" s="5">
        <f t="shared" si="495"/>
        <v>8.4790077939593696E-5</v>
      </c>
      <c r="BG312" s="5">
        <f t="shared" si="496"/>
        <v>3.0179770367815678E-5</v>
      </c>
      <c r="BH312" s="5">
        <f t="shared" si="497"/>
        <v>8.0565311554168981E-6</v>
      </c>
      <c r="BI312" s="5">
        <f t="shared" si="498"/>
        <v>1.7205616468817688E-6</v>
      </c>
      <c r="BJ312" s="8">
        <f t="shared" si="499"/>
        <v>0.37360191731725456</v>
      </c>
      <c r="BK312" s="8">
        <f t="shared" si="500"/>
        <v>0.30500350847056562</v>
      </c>
      <c r="BL312" s="8">
        <f t="shared" si="501"/>
        <v>0.30174834986854182</v>
      </c>
      <c r="BM312" s="8">
        <f t="shared" si="502"/>
        <v>0.3326553801762876</v>
      </c>
      <c r="BN312" s="8">
        <f t="shared" si="503"/>
        <v>0.66715246347247248</v>
      </c>
    </row>
    <row r="313" spans="1:66" s="15" customFormat="1" x14ac:dyDescent="0.25">
      <c r="A313" s="15" t="s">
        <v>340</v>
      </c>
      <c r="B313" s="15" t="s">
        <v>353</v>
      </c>
      <c r="C313" s="15" t="s">
        <v>352</v>
      </c>
      <c r="D313" s="16">
        <v>44472</v>
      </c>
      <c r="E313" s="15">
        <f>VLOOKUP(A313,home!$A$2:$E$405,3,FALSE)</f>
        <v>1.3592592592592601</v>
      </c>
      <c r="F313" s="15">
        <f>VLOOKUP(B313,home!$B$2:$E$405,3,FALSE)</f>
        <v>1.52</v>
      </c>
      <c r="G313" s="15">
        <f>VLOOKUP(C313,away!$B$2:$E$405,4,FALSE)</f>
        <v>1</v>
      </c>
      <c r="H313" s="15">
        <f>VLOOKUP(A313,away!$A$2:$E$405,3,FALSE)</f>
        <v>1.118518519</v>
      </c>
      <c r="I313" s="15">
        <f>VLOOKUP(C313,away!$B$2:$E$405,3,FALSE)</f>
        <v>0.79</v>
      </c>
      <c r="J313" s="15">
        <f>VLOOKUP(B313,home!$B$2:$E$405,4,FALSE)</f>
        <v>0.56999999999999995</v>
      </c>
      <c r="K313" s="17">
        <f t="shared" si="448"/>
        <v>2.0660740740740753</v>
      </c>
      <c r="L313" s="17">
        <f t="shared" si="449"/>
        <v>0.50366888910569996</v>
      </c>
      <c r="M313" s="18">
        <f t="shared" si="450"/>
        <v>7.6555220405630467E-2</v>
      </c>
      <c r="N313" s="18">
        <f t="shared" si="451"/>
        <v>0.15816875611509973</v>
      </c>
      <c r="O313" s="18">
        <f t="shared" si="452"/>
        <v>3.8558482816945905E-2</v>
      </c>
      <c r="P313" s="18">
        <f t="shared" si="453"/>
        <v>7.9664681683722663E-2</v>
      </c>
      <c r="Q313" s="18">
        <f t="shared" si="454"/>
        <v>0.1633941831689765</v>
      </c>
      <c r="R313" s="18">
        <f t="shared" si="455"/>
        <v>9.7103541030061826E-3</v>
      </c>
      <c r="S313" s="18">
        <f t="shared" si="456"/>
        <v>2.0725110169306268E-2</v>
      </c>
      <c r="T313" s="18">
        <f t="shared" si="457"/>
        <v>8.2296566723051634E-2</v>
      </c>
      <c r="U313" s="18">
        <f t="shared" si="458"/>
        <v>2.0062310862299898E-2</v>
      </c>
      <c r="V313" s="18">
        <f t="shared" si="459"/>
        <v>2.3963229791655583E-3</v>
      </c>
      <c r="W313" s="18">
        <f t="shared" si="460"/>
        <v>0.11252816189997764</v>
      </c>
      <c r="X313" s="18">
        <f t="shared" si="461"/>
        <v>5.6676934297268076E-2</v>
      </c>
      <c r="Y313" s="18">
        <f t="shared" si="462"/>
        <v>1.4273204267710881E-2</v>
      </c>
      <c r="Z313" s="18">
        <f t="shared" si="463"/>
        <v>1.6302677546280332E-3</v>
      </c>
      <c r="AA313" s="18">
        <f t="shared" si="464"/>
        <v>3.3682539416359358E-3</v>
      </c>
      <c r="AB313" s="18">
        <f t="shared" si="465"/>
        <v>3.4795310718559107E-3</v>
      </c>
      <c r="AC313" s="18">
        <f t="shared" si="466"/>
        <v>1.5585343685178469E-4</v>
      </c>
      <c r="AD313" s="18">
        <f t="shared" si="467"/>
        <v>5.8122879476188487E-2</v>
      </c>
      <c r="AE313" s="18">
        <f t="shared" si="468"/>
        <v>2.9274686137396342E-2</v>
      </c>
      <c r="AF313" s="18">
        <f t="shared" si="469"/>
        <v>7.3723743228702246E-3</v>
      </c>
      <c r="AG313" s="18">
        <f t="shared" si="470"/>
        <v>1.2377451950904776E-3</v>
      </c>
      <c r="AH313" s="18">
        <f t="shared" si="471"/>
        <v>2.0527878722958632E-4</v>
      </c>
      <c r="AI313" s="18">
        <f t="shared" si="472"/>
        <v>4.2412118025241669E-4</v>
      </c>
      <c r="AJ313" s="18">
        <f t="shared" si="473"/>
        <v>4.38132887392608E-4</v>
      </c>
      <c r="AK313" s="18">
        <f t="shared" si="474"/>
        <v>3.017383332136945E-4</v>
      </c>
      <c r="AL313" s="18">
        <f t="shared" si="475"/>
        <v>6.4873508927673001E-6</v>
      </c>
      <c r="AM313" s="18">
        <f t="shared" si="476"/>
        <v>2.4017234879257051E-2</v>
      </c>
      <c r="AN313" s="18">
        <f t="shared" si="477"/>
        <v>1.2096734011026067E-2</v>
      </c>
      <c r="AO313" s="18">
        <f t="shared" si="478"/>
        <v>3.0463742905703188E-3</v>
      </c>
      <c r="AP313" s="18">
        <f t="shared" si="479"/>
        <v>5.1145465157723905E-4</v>
      </c>
      <c r="AQ313" s="18">
        <f t="shared" si="480"/>
        <v>6.4400949046962701E-5</v>
      </c>
      <c r="AR313" s="18">
        <f t="shared" si="481"/>
        <v>2.0678507744178225E-5</v>
      </c>
      <c r="AS313" s="18">
        <f t="shared" si="482"/>
        <v>4.2723328740786624E-5</v>
      </c>
      <c r="AT313" s="18">
        <f t="shared" si="483"/>
        <v>4.4134780934741537E-5</v>
      </c>
      <c r="AU313" s="18">
        <f t="shared" si="484"/>
        <v>3.0395242218069416E-5</v>
      </c>
      <c r="AV313" s="18">
        <f t="shared" si="485"/>
        <v>1.5699705480488755E-5</v>
      </c>
      <c r="AW313" s="18">
        <f t="shared" si="486"/>
        <v>1.8752358722405799E-7</v>
      </c>
      <c r="AX313" s="18">
        <f t="shared" si="487"/>
        <v>8.2702310524967598E-3</v>
      </c>
      <c r="AY313" s="18">
        <f t="shared" si="488"/>
        <v>4.165458086858506E-3</v>
      </c>
      <c r="AZ313" s="18">
        <f t="shared" si="489"/>
        <v>1.0490058236121891E-3</v>
      </c>
      <c r="BA313" s="18">
        <f t="shared" si="490"/>
        <v>1.7611719928138704E-4</v>
      </c>
      <c r="BB313" s="18">
        <f t="shared" si="491"/>
        <v>2.2176188528615844E-5</v>
      </c>
      <c r="BC313" s="18">
        <f t="shared" si="492"/>
        <v>2.2338912481613025E-6</v>
      </c>
      <c r="BD313" s="18">
        <f t="shared" si="493"/>
        <v>1.7358535039789755E-6</v>
      </c>
      <c r="BE313" s="18">
        <f t="shared" si="494"/>
        <v>3.5864019209616012E-6</v>
      </c>
      <c r="BF313" s="18">
        <f t="shared" si="495"/>
        <v>3.7048860140541133E-6</v>
      </c>
      <c r="BG313" s="18">
        <f t="shared" si="496"/>
        <v>2.551522980345614E-6</v>
      </c>
      <c r="BH313" s="18">
        <f t="shared" si="497"/>
        <v>1.3179088697740725E-6</v>
      </c>
      <c r="BI313" s="18">
        <f t="shared" si="498"/>
        <v>5.4457946956649574E-7</v>
      </c>
      <c r="BJ313" s="19">
        <f t="shared" si="499"/>
        <v>0.73676691262713301</v>
      </c>
      <c r="BK313" s="19">
        <f t="shared" si="500"/>
        <v>0.183669134112428</v>
      </c>
      <c r="BL313" s="19">
        <f t="shared" si="501"/>
        <v>7.6715276701709079E-2</v>
      </c>
      <c r="BM313" s="19">
        <f t="shared" si="502"/>
        <v>0.46856464233924555</v>
      </c>
      <c r="BN313" s="19">
        <f t="shared" si="503"/>
        <v>0.5260516782933814</v>
      </c>
    </row>
    <row r="314" spans="1:66" x14ac:dyDescent="0.25">
      <c r="A314" t="s">
        <v>10</v>
      </c>
      <c r="B314" t="s">
        <v>49</v>
      </c>
      <c r="C314" t="s">
        <v>245</v>
      </c>
      <c r="D314" s="11">
        <v>44533</v>
      </c>
      <c r="E314">
        <f>VLOOKUP(A314,home!$A$2:$E$405,3,FALSE)</f>
        <v>1.4962962962963</v>
      </c>
      <c r="F314">
        <f>VLOOKUP(B314,home!$B$2:$E$405,3,FALSE)</f>
        <v>0.67</v>
      </c>
      <c r="G314">
        <f>VLOOKUP(C314,away!$B$2:$E$405,4,FALSE)</f>
        <v>0.36</v>
      </c>
      <c r="H314">
        <f>VLOOKUP(A314,away!$A$2:$E$405,3,FALSE)</f>
        <v>1.388888889</v>
      </c>
      <c r="I314">
        <f>VLOOKUP(C314,away!$B$2:$E$405,3,FALSE)</f>
        <v>1.6</v>
      </c>
      <c r="J314">
        <f>VLOOKUP(B314,home!$B$2:$E$405,4,FALSE)</f>
        <v>0.57999999999999996</v>
      </c>
      <c r="K314" s="3">
        <f t="shared" ref="K314:K377" si="504">E314*F314*G314</f>
        <v>0.36090666666666754</v>
      </c>
      <c r="L314" s="3">
        <f t="shared" ref="L314:L377" si="505">H314*I314*J314</f>
        <v>1.288888888992</v>
      </c>
      <c r="M314" s="5">
        <f t="shared" ref="M314:M377" si="506">_xlfn.POISSON.DIST(0,K314,FALSE) * _xlfn.POISSON.DIST(0,L314,FALSE)</f>
        <v>0.19208917615170049</v>
      </c>
      <c r="N314" s="5">
        <f t="shared" ref="N314:N377" si="507">_xlfn.POISSON.DIST(1,K314,FALSE) * _xlfn.POISSON.DIST(0,L314,FALSE)</f>
        <v>6.9326264267656548E-2</v>
      </c>
      <c r="O314" s="5">
        <f t="shared" ref="O314:O377" si="508">_xlfn.POISSON.DIST(0,K314,FALSE) * _xlfn.POISSON.DIST(1,L314,FALSE)</f>
        <v>0.24758160483755384</v>
      </c>
      <c r="P314" s="5">
        <f t="shared" ref="P314:P377" si="509">_xlfn.POISSON.DIST(1,K314,FALSE) * _xlfn.POISSON.DIST(1,L314,FALSE)</f>
        <v>8.9353851729905634E-2</v>
      </c>
      <c r="Q314" s="5">
        <f t="shared" ref="Q314:Q377" si="510">_xlfn.POISSON.DIST(2,K314,FALSE) * _xlfn.POISSON.DIST(0,L314,FALSE)</f>
        <v>1.2510155474646213E-2</v>
      </c>
      <c r="R314" s="5">
        <f t="shared" ref="R314:R377" si="511">_xlfn.POISSON.DIST(0,K314,FALSE) * _xlfn.POISSON.DIST(2,L314,FALSE)</f>
        <v>0.15955258979696563</v>
      </c>
      <c r="S314" s="5">
        <f t="shared" ref="S314:S377" si="512">_xlfn.POISSON.DIST(2,K314,FALSE) * _xlfn.POISSON.DIST(2,L314,FALSE)</f>
        <v>1.0391151363813172E-2</v>
      </c>
      <c r="T314" s="5">
        <f t="shared" ref="T314:T377" si="513">_xlfn.POISSON.DIST(2,K314,FALSE) * _xlfn.POISSON.DIST(1,L314,FALSE)</f>
        <v>1.6124200390833943E-2</v>
      </c>
      <c r="U314" s="5">
        <f t="shared" ref="U314:U377" si="514">_xlfn.POISSON.DIST(1,K314,FALSE) * _xlfn.POISSON.DIST(2,L314,FALSE)</f>
        <v>5.7583593341657011E-2</v>
      </c>
      <c r="V314" s="5">
        <f t="shared" ref="V314:V377" si="515">_xlfn.POISSON.DIST(3,K314,FALSE) * _xlfn.POISSON.DIST(3,L314,FALSE)</f>
        <v>5.3707080618980855E-4</v>
      </c>
      <c r="W314" s="5">
        <f t="shared" ref="W314:W377" si="516">_xlfn.POISSON.DIST(3,K314,FALSE) * _xlfn.POISSON.DIST(0,L314,FALSE)</f>
        <v>1.5049995039454422E-3</v>
      </c>
      <c r="X314" s="5">
        <f t="shared" ref="X314:X377" si="517">_xlfn.POISSON.DIST(3,K314,FALSE) * _xlfn.POISSON.DIST(1,L314,FALSE)</f>
        <v>1.9397771385737523E-3</v>
      </c>
      <c r="Y314" s="5">
        <f t="shared" ref="Y314:Y377" si="518">_xlfn.POISSON.DIST(3,K314,FALSE) * _xlfn.POISSON.DIST(2,L314,FALSE)</f>
        <v>1.2500786005142028E-3</v>
      </c>
      <c r="Z314" s="5">
        <f t="shared" ref="Z314:Z377" si="519">_xlfn.POISSON.DIST(0,K314,FALSE) * _xlfn.POISSON.DIST(3,L314,FALSE)</f>
        <v>6.8548520066402469E-2</v>
      </c>
      <c r="AA314" s="5">
        <f t="shared" ref="AA314:AA377" si="520">_xlfn.POISSON.DIST(1,K314,FALSE) * _xlfn.POISSON.DIST(3,L314,FALSE)</f>
        <v>2.4739617882098486E-2</v>
      </c>
      <c r="AB314" s="5">
        <f t="shared" ref="AB314:AB377" si="521">_xlfn.POISSON.DIST(2,K314,FALSE) * _xlfn.POISSON.DIST(3,L314,FALSE)</f>
        <v>4.4643465122176226E-3</v>
      </c>
      <c r="AC314" s="5">
        <f t="shared" ref="AC314:AC377" si="522">_xlfn.POISSON.DIST(4,K314,FALSE) * _xlfn.POISSON.DIST(4,L314,FALSE)</f>
        <v>1.5614279441116822E-5</v>
      </c>
      <c r="AD314" s="5">
        <f t="shared" ref="AD314:AD377" si="523">_xlfn.POISSON.DIST(4,K314,FALSE) * _xlfn.POISSON.DIST(0,L314,FALSE)</f>
        <v>1.3579108857598443E-4</v>
      </c>
      <c r="AE314" s="5">
        <f t="shared" ref="AE314:AE377" si="524">_xlfn.POISSON.DIST(4,K314,FALSE) * _xlfn.POISSON.DIST(1,L314,FALSE)</f>
        <v>1.7501962528971481E-4</v>
      </c>
      <c r="AF314" s="5">
        <f t="shared" ref="AF314:AF377" si="525">_xlfn.POISSON.DIST(4,K314,FALSE) * _xlfn.POISSON.DIST(2,L314,FALSE)</f>
        <v>1.1279042519572839E-4</v>
      </c>
      <c r="AG314" s="5">
        <f t="shared" ref="AG314:AG377" si="526">_xlfn.POISSON.DIST(4,K314,FALSE) * _xlfn.POISSON.DIST(3,L314,FALSE)</f>
        <v>4.8458108606485902E-5</v>
      </c>
      <c r="AH314" s="5">
        <f t="shared" ref="AH314:AH377" si="527">_xlfn.POISSON.DIST(0,K314,FALSE) * _xlfn.POISSON.DIST(4,L314,FALSE)</f>
        <v>2.208785646760783E-2</v>
      </c>
      <c r="AI314" s="5">
        <f t="shared" ref="AI314:AI377" si="528">_xlfn.POISSON.DIST(1,K314,FALSE) * _xlfn.POISSON.DIST(4,L314,FALSE)</f>
        <v>7.971654651536134E-3</v>
      </c>
      <c r="AJ314" s="5">
        <f t="shared" ref="AJ314:AJ377" si="529">_xlfn.POISSON.DIST(2,K314,FALSE) * _xlfn.POISSON.DIST(4,L314,FALSE)</f>
        <v>1.4385116540518708E-3</v>
      </c>
      <c r="AK314" s="5">
        <f t="shared" ref="AK314:AK377" si="530">_xlfn.POISSON.DIST(3,K314,FALSE) * _xlfn.POISSON.DIST(4,L314,FALSE)</f>
        <v>1.7305614867500505E-4</v>
      </c>
      <c r="AL314" s="5">
        <f t="shared" ref="AL314:AL377" si="531">_xlfn.POISSON.DIST(5,K314,FALSE) * _xlfn.POISSON.DIST(5,L314,FALSE)</f>
        <v>2.9053089570211356E-7</v>
      </c>
      <c r="AM314" s="5">
        <f t="shared" ref="AM314:AM377" si="532">_xlfn.POISSON.DIST(5,K314,FALSE) * _xlfn.POISSON.DIST(0,L314,FALSE)</f>
        <v>9.8015818281993501E-6</v>
      </c>
      <c r="AN314" s="5">
        <f t="shared" ref="AN314:AN377" si="533">_xlfn.POISSON.DIST(5,K314,FALSE) * _xlfn.POISSON.DIST(1,L314,FALSE)</f>
        <v>1.2633149912912036E-5</v>
      </c>
      <c r="AO314" s="5">
        <f t="shared" ref="AO314:AO377" si="534">_xlfn.POISSON.DIST(5,K314,FALSE) * _xlfn.POISSON.DIST(2,L314,FALSE)</f>
        <v>8.1413632778612912E-6</v>
      </c>
      <c r="AP314" s="5">
        <f t="shared" ref="AP314:AP377" si="535">_xlfn.POISSON.DIST(5,K314,FALSE) * _xlfn.POISSON.DIST(3,L314,FALSE)</f>
        <v>3.4977708900276368E-6</v>
      </c>
      <c r="AQ314" s="5">
        <f t="shared" ref="AQ314:AQ377" si="536">_xlfn.POISSON.DIST(5,K314,FALSE) * _xlfn.POISSON.DIST(4,L314,FALSE)</f>
        <v>1.1270595090990702E-6</v>
      </c>
      <c r="AR314" s="5">
        <f t="shared" ref="AR314:AR377" si="537">_xlfn.POISSON.DIST(0,K314,FALSE) * _xlfn.POISSON.DIST(5,L314,FALSE)</f>
        <v>5.6937585565499573E-3</v>
      </c>
      <c r="AS314" s="5">
        <f t="shared" ref="AS314:AS377" si="538">_xlfn.POISSON.DIST(1,K314,FALSE) * _xlfn.POISSON.DIST(5,L314,FALSE)</f>
        <v>2.0549154214492614E-3</v>
      </c>
      <c r="AT314" s="5">
        <f t="shared" ref="AT314:AT377" si="539">_xlfn.POISSON.DIST(2,K314,FALSE) * _xlfn.POISSON.DIST(5,L314,FALSE)</f>
        <v>3.7081633751859158E-4</v>
      </c>
      <c r="AU314" s="5">
        <f t="shared" ref="AU314:AU377" si="540">_xlfn.POISSON.DIST(3,K314,FALSE) * _xlfn.POISSON.DIST(5,L314,FALSE)</f>
        <v>4.4610029439792273E-5</v>
      </c>
      <c r="AV314" s="5">
        <f t="shared" ref="AV314:AV377" si="541">_xlfn.POISSON.DIST(4,K314,FALSE) * _xlfn.POISSON.DIST(5,L314,FALSE)</f>
        <v>4.0250142562543331E-6</v>
      </c>
      <c r="AW314" s="5">
        <f t="shared" ref="AW314:AW377" si="542">_xlfn.POISSON.DIST(6,K314,FALSE) * _xlfn.POISSON.DIST(6,L314,FALSE)</f>
        <v>3.7540513297008189E-9</v>
      </c>
      <c r="AX314" s="5">
        <f t="shared" ref="AX314:AX377" si="543">_xlfn.POISSON.DIST(6,K314,FALSE) * _xlfn.POISSON.DIST(0,L314,FALSE)</f>
        <v>5.8957603761266786E-7</v>
      </c>
      <c r="AY314" s="5">
        <f t="shared" ref="AY314:AY377" si="544">_xlfn.POISSON.DIST(6,K314,FALSE) * _xlfn.POISSON.DIST(1,L314,FALSE)</f>
        <v>7.5989800409489711E-7</v>
      </c>
      <c r="AZ314" s="5">
        <f t="shared" ref="AZ314:AZ377" si="545">_xlfn.POISSON.DIST(6,K314,FALSE) * _xlfn.POISSON.DIST(2,L314,FALSE)</f>
        <v>4.8971204712255531E-7</v>
      </c>
      <c r="BA314" s="5">
        <f t="shared" ref="BA314:BA377" si="546">_xlfn.POISSON.DIST(6,K314,FALSE) * _xlfn.POISSON.DIST(3,L314,FALSE)</f>
        <v>2.1039480544726284E-7</v>
      </c>
      <c r="BB314" s="5">
        <f t="shared" ref="BB314:BB377" si="547">_xlfn.POISSON.DIST(6,K314,FALSE) * _xlfn.POISSON.DIST(4,L314,FALSE)</f>
        <v>6.7793881760652656E-8</v>
      </c>
      <c r="BC314" s="5">
        <f t="shared" ref="BC314:BC377" si="548">_xlfn.POISSON.DIST(6,K314,FALSE) * _xlfn.POISSON.DIST(5,L314,FALSE)</f>
        <v>1.7475756188588503E-8</v>
      </c>
      <c r="BD314" s="5">
        <f t="shared" ref="BD314:BD377" si="549">_xlfn.POISSON.DIST(0,K314,FALSE) * _xlfn.POISSON.DIST(6,L314,FALSE)</f>
        <v>1.2231036900233951E-3</v>
      </c>
      <c r="BE314" s="5">
        <f t="shared" ref="BE314:BE377" si="550">_xlfn.POISSON.DIST(1,K314,FALSE) * _xlfn.POISSON.DIST(6,L314,FALSE)</f>
        <v>4.4142627575404446E-4</v>
      </c>
      <c r="BF314" s="5">
        <f t="shared" ref="BF314:BF377" si="551">_xlfn.POISSON.DIST(2,K314,FALSE) * _xlfn.POISSON.DIST(6,L314,FALSE)</f>
        <v>7.9656842880736694E-5</v>
      </c>
      <c r="BG314" s="5">
        <f t="shared" ref="BG314:BG377" si="552">_xlfn.POISSON.DIST(3,K314,FALSE) * _xlfn.POISSON.DIST(6,L314,FALSE)</f>
        <v>9.5828952137590496E-6</v>
      </c>
      <c r="BH314" s="5">
        <f t="shared" ref="BH314:BH377" si="553">_xlfn.POISSON.DIST(4,K314,FALSE) * _xlfn.POISSON.DIST(6,L314,FALSE)</f>
        <v>8.6463269215343521E-7</v>
      </c>
      <c r="BI314" s="5">
        <f t="shared" ref="BI314:BI377" si="554">_xlfn.POISSON.DIST(5,K314,FALSE) * _xlfn.POISSON.DIST(6,L314,FALSE)</f>
        <v>6.2410340563224662E-8</v>
      </c>
      <c r="BJ314" s="8">
        <f t="shared" ref="BJ314:BJ377" si="555">SUM(N314,Q314,T314,W314,X314,Y314,AD314,AE314,AF314,AG314,AM314,AN314,AO314,AP314,AQ314,AX314,AY314,AZ314,BA314,BB314,BC314)</f>
        <v>0.10316487039978836</v>
      </c>
      <c r="BK314" s="8">
        <f t="shared" ref="BK314:BK377" si="556">SUM(M314,P314,S314,V314,AC314,AL314,AY314)</f>
        <v>0.29238791475995002</v>
      </c>
      <c r="BL314" s="8">
        <f t="shared" ref="BL314:BL377" si="557">SUM(O314,R314,U314,AA314,AB314,AH314,AI314,AJ314,AK314,AR314,AS314,AT314,AU314,AV314,BD314,BE314,BF314,BG314,BH314,BI314)</f>
        <v>0.53551565339848195</v>
      </c>
      <c r="BM314" s="8">
        <f t="shared" ref="BM314:BM377" si="558">SUM(S314:BI314)</f>
        <v>0.22920256022224167</v>
      </c>
      <c r="BN314" s="8">
        <f t="shared" ref="BN314:BN377" si="559">SUM(M314:R314)</f>
        <v>0.77041364225842834</v>
      </c>
    </row>
    <row r="315" spans="1:66" x14ac:dyDescent="0.25">
      <c r="A315" t="s">
        <v>13</v>
      </c>
      <c r="B315" t="s">
        <v>58</v>
      </c>
      <c r="C315" t="s">
        <v>62</v>
      </c>
      <c r="D315" s="11">
        <v>44533</v>
      </c>
      <c r="E315">
        <f>VLOOKUP(A315,home!$A$2:$E$405,3,FALSE)</f>
        <v>1.6044444444444399</v>
      </c>
      <c r="F315">
        <f>VLOOKUP(B315,home!$B$2:$E$405,3,FALSE)</f>
        <v>0.72</v>
      </c>
      <c r="G315">
        <f>VLOOKUP(C315,away!$B$2:$E$405,4,FALSE)</f>
        <v>1.25</v>
      </c>
      <c r="H315">
        <f>VLOOKUP(A315,away!$A$2:$E$405,3,FALSE)</f>
        <v>1.4044444439999999</v>
      </c>
      <c r="I315">
        <f>VLOOKUP(C315,away!$B$2:$E$405,3,FALSE)</f>
        <v>1.0900000000000001</v>
      </c>
      <c r="J315">
        <f>VLOOKUP(B315,home!$B$2:$E$405,4,FALSE)</f>
        <v>1.1499999999999999</v>
      </c>
      <c r="K315" s="3">
        <f t="shared" si="504"/>
        <v>1.443999999999996</v>
      </c>
      <c r="L315" s="3">
        <f t="shared" si="505"/>
        <v>1.7604711105539999</v>
      </c>
      <c r="M315" s="5">
        <f t="shared" si="506"/>
        <v>4.0580358486540014E-2</v>
      </c>
      <c r="N315" s="5">
        <f t="shared" si="507"/>
        <v>5.859803765456361E-2</v>
      </c>
      <c r="O315" s="5">
        <f t="shared" si="508"/>
        <v>7.1440548771478526E-2</v>
      </c>
      <c r="P315" s="5">
        <f t="shared" si="509"/>
        <v>0.1031601524260147</v>
      </c>
      <c r="Q315" s="5">
        <f t="shared" si="510"/>
        <v>4.2307783186594818E-2</v>
      </c>
      <c r="R315" s="5">
        <f t="shared" si="511"/>
        <v>6.2884511117156011E-2</v>
      </c>
      <c r="S315" s="5">
        <f t="shared" si="512"/>
        <v>6.556137898639075E-2</v>
      </c>
      <c r="T315" s="5">
        <f t="shared" si="513"/>
        <v>7.4481630051582426E-2</v>
      </c>
      <c r="U315" s="5">
        <f t="shared" si="514"/>
        <v>9.0805234053173034E-2</v>
      </c>
      <c r="V315" s="5">
        <f t="shared" si="515"/>
        <v>1.8518323482745683E-2</v>
      </c>
      <c r="W315" s="5">
        <f t="shared" si="516"/>
        <v>2.0364146307147581E-2</v>
      </c>
      <c r="X315" s="5">
        <f t="shared" si="517"/>
        <v>3.5850491264828241E-2</v>
      </c>
      <c r="Y315" s="5">
        <f t="shared" si="518"/>
        <v>3.1556877085449332E-2</v>
      </c>
      <c r="Z315" s="5">
        <f t="shared" si="519"/>
        <v>3.6902121707688335E-2</v>
      </c>
      <c r="AA315" s="5">
        <f t="shared" si="520"/>
        <v>5.3286663745901804E-2</v>
      </c>
      <c r="AB315" s="5">
        <f t="shared" si="521"/>
        <v>3.8472971224540999E-2</v>
      </c>
      <c r="AC315" s="5">
        <f t="shared" si="522"/>
        <v>2.9422378590308854E-3</v>
      </c>
      <c r="AD315" s="5">
        <f t="shared" si="523"/>
        <v>7.3514568168802563E-3</v>
      </c>
      <c r="AE315" s="5">
        <f t="shared" si="524"/>
        <v>1.2942027346602958E-2</v>
      </c>
      <c r="AF315" s="5">
        <f t="shared" si="525"/>
        <v>1.1392032627847175E-2</v>
      </c>
      <c r="AG315" s="5">
        <f t="shared" si="526"/>
        <v>6.6851147772711735E-3</v>
      </c>
      <c r="AH315" s="5">
        <f t="shared" si="527"/>
        <v>1.6241279796133243E-2</v>
      </c>
      <c r="AI315" s="5">
        <f t="shared" si="528"/>
        <v>2.3452408025616336E-2</v>
      </c>
      <c r="AJ315" s="5">
        <f t="shared" si="529"/>
        <v>1.693263859449495E-2</v>
      </c>
      <c r="AK315" s="5">
        <f t="shared" si="530"/>
        <v>8.1502433768168795E-3</v>
      </c>
      <c r="AL315" s="5">
        <f t="shared" si="531"/>
        <v>2.9918090162943395E-4</v>
      </c>
      <c r="AM315" s="5">
        <f t="shared" si="532"/>
        <v>2.1231007287150121E-3</v>
      </c>
      <c r="AN315" s="5">
        <f t="shared" si="533"/>
        <v>3.7376574976989234E-3</v>
      </c>
      <c r="AO315" s="5">
        <f t="shared" si="534"/>
        <v>3.2900190229222552E-3</v>
      </c>
      <c r="AP315" s="5">
        <f t="shared" si="535"/>
        <v>1.9306611476759092E-3</v>
      </c>
      <c r="AQ315" s="5">
        <f t="shared" si="536"/>
        <v>8.4971829368811729E-4</v>
      </c>
      <c r="AR315" s="5">
        <f t="shared" si="537"/>
        <v>5.7184607759033857E-3</v>
      </c>
      <c r="AS315" s="5">
        <f t="shared" si="538"/>
        <v>8.257457360404466E-3</v>
      </c>
      <c r="AT315" s="5">
        <f t="shared" si="539"/>
        <v>5.961884214212009E-3</v>
      </c>
      <c r="AU315" s="5">
        <f t="shared" si="540"/>
        <v>2.8696536017740388E-3</v>
      </c>
      <c r="AV315" s="5">
        <f t="shared" si="541"/>
        <v>1.0359449502404252E-3</v>
      </c>
      <c r="AW315" s="5">
        <f t="shared" si="542"/>
        <v>2.1126495514163261E-5</v>
      </c>
      <c r="AX315" s="5">
        <f t="shared" si="543"/>
        <v>5.1095957537741158E-4</v>
      </c>
      <c r="AY315" s="5">
        <f t="shared" si="544"/>
        <v>8.9952957111287199E-4</v>
      </c>
      <c r="AZ315" s="5">
        <f t="shared" si="545"/>
        <v>7.9179791151662066E-4</v>
      </c>
      <c r="BA315" s="5">
        <f t="shared" si="546"/>
        <v>4.64645782874001E-4</v>
      </c>
      <c r="BB315" s="5">
        <f t="shared" si="547"/>
        <v>2.0449886934760639E-4</v>
      </c>
      <c r="BC315" s="5">
        <f t="shared" si="548"/>
        <v>7.2002870325483577E-5</v>
      </c>
      <c r="BD315" s="5">
        <f t="shared" si="549"/>
        <v>1.6778641654690181E-3</v>
      </c>
      <c r="BE315" s="5">
        <f t="shared" si="550"/>
        <v>2.4228358549372555E-3</v>
      </c>
      <c r="BF315" s="5">
        <f t="shared" si="551"/>
        <v>1.7492874872646938E-3</v>
      </c>
      <c r="BG315" s="5">
        <f t="shared" si="552"/>
        <v>8.4199037720340364E-4</v>
      </c>
      <c r="BH315" s="5">
        <f t="shared" si="553"/>
        <v>3.0395852617042782E-4</v>
      </c>
      <c r="BI315" s="5">
        <f t="shared" si="554"/>
        <v>8.7783222358019309E-5</v>
      </c>
      <c r="BJ315" s="8">
        <f t="shared" si="555"/>
        <v>0.31640418839002182</v>
      </c>
      <c r="BK315" s="8">
        <f t="shared" si="556"/>
        <v>0.23196116171346434</v>
      </c>
      <c r="BL315" s="8">
        <f t="shared" si="557"/>
        <v>0.41259361924124893</v>
      </c>
      <c r="BM315" s="8">
        <f t="shared" si="558"/>
        <v>0.61801129633447682</v>
      </c>
      <c r="BN315" s="8">
        <f t="shared" si="559"/>
        <v>0.37897139164234772</v>
      </c>
    </row>
    <row r="316" spans="1:66" x14ac:dyDescent="0.25">
      <c r="A316" t="s">
        <v>16</v>
      </c>
      <c r="B316" t="s">
        <v>63</v>
      </c>
      <c r="C316" t="s">
        <v>322</v>
      </c>
      <c r="D316" s="11">
        <v>44533</v>
      </c>
      <c r="E316">
        <f>VLOOKUP(A316,home!$A$2:$E$405,3,FALSE)</f>
        <v>1.56756756756757</v>
      </c>
      <c r="F316">
        <f>VLOOKUP(B316,home!$B$2:$E$405,3,FALSE)</f>
        <v>1.28</v>
      </c>
      <c r="G316">
        <f>VLOOKUP(C316,away!$B$2:$E$405,4,FALSE)</f>
        <v>0.93</v>
      </c>
      <c r="H316">
        <f>VLOOKUP(A316,away!$A$2:$E$405,3,FALSE)</f>
        <v>1.261261261</v>
      </c>
      <c r="I316">
        <f>VLOOKUP(C316,away!$B$2:$E$405,3,FALSE)</f>
        <v>1.18</v>
      </c>
      <c r="J316">
        <f>VLOOKUP(B316,home!$B$2:$E$405,4,FALSE)</f>
        <v>0.61</v>
      </c>
      <c r="K316" s="3">
        <f t="shared" si="504"/>
        <v>1.8660324324324353</v>
      </c>
      <c r="L316" s="3">
        <f t="shared" si="505"/>
        <v>0.90785585566779992</v>
      </c>
      <c r="M316" s="5">
        <f t="shared" si="506"/>
        <v>6.2418829888098604E-2</v>
      </c>
      <c r="N316" s="5">
        <f t="shared" si="507"/>
        <v>0.11647556096567503</v>
      </c>
      <c r="O316" s="5">
        <f t="shared" si="508"/>
        <v>5.6667300217842602E-2</v>
      </c>
      <c r="P316" s="5">
        <f t="shared" si="509"/>
        <v>0.1057430200648799</v>
      </c>
      <c r="Q316" s="5">
        <f t="shared" si="510"/>
        <v>0.10867358717385553</v>
      </c>
      <c r="R316" s="5">
        <f t="shared" si="511"/>
        <v>2.5722870163826798E-2</v>
      </c>
      <c r="S316" s="5">
        <f t="shared" si="512"/>
        <v>4.4784507785901276E-2</v>
      </c>
      <c r="T316" s="5">
        <f t="shared" si="513"/>
        <v>9.8659952472209864E-2</v>
      </c>
      <c r="U316" s="5">
        <f t="shared" si="514"/>
        <v>4.7999709980949434E-2</v>
      </c>
      <c r="V316" s="5">
        <f t="shared" si="515"/>
        <v>8.4298798115357999E-3</v>
      </c>
      <c r="W316" s="5">
        <f t="shared" si="516"/>
        <v>6.7596146071729299E-2</v>
      </c>
      <c r="X316" s="5">
        <f t="shared" si="517"/>
        <v>6.1367557031795403E-2</v>
      </c>
      <c r="Y316" s="5">
        <f t="shared" si="518"/>
        <v>2.7856447999671564E-2</v>
      </c>
      <c r="Z316" s="5">
        <f t="shared" si="519"/>
        <v>7.7842194342708998E-3</v>
      </c>
      <c r="AA316" s="5">
        <f t="shared" si="520"/>
        <v>1.4525605925520364E-2</v>
      </c>
      <c r="AB316" s="5">
        <f t="shared" si="521"/>
        <v>1.3552625878876885E-2</v>
      </c>
      <c r="AC316" s="5">
        <f t="shared" si="522"/>
        <v>8.9256013735540226E-4</v>
      </c>
      <c r="AD316" s="5">
        <f t="shared" si="523"/>
        <v>3.1534150219321821E-2</v>
      </c>
      <c r="AE316" s="5">
        <f t="shared" si="524"/>
        <v>2.8628462930119357E-2</v>
      </c>
      <c r="AF316" s="5">
        <f t="shared" si="525"/>
        <v>1.2995258854938699E-2</v>
      </c>
      <c r="AG316" s="5">
        <f t="shared" si="526"/>
        <v>3.9326072824583088E-3</v>
      </c>
      <c r="AH316" s="5">
        <f t="shared" si="527"/>
        <v>1.7667372988014812E-3</v>
      </c>
      <c r="AI316" s="5">
        <f t="shared" si="528"/>
        <v>3.2967890991516383E-3</v>
      </c>
      <c r="AJ316" s="5">
        <f t="shared" si="529"/>
        <v>3.0759576909533352E-3</v>
      </c>
      <c r="AK316" s="5">
        <f t="shared" si="530"/>
        <v>1.9132789373696361E-3</v>
      </c>
      <c r="AL316" s="5">
        <f t="shared" si="531"/>
        <v>6.0483033522216094E-5</v>
      </c>
      <c r="AM316" s="5">
        <f t="shared" si="532"/>
        <v>1.1768749407690186E-2</v>
      </c>
      <c r="AN316" s="5">
        <f t="shared" si="533"/>
        <v>1.0684328063658486E-2</v>
      </c>
      <c r="AO316" s="5">
        <f t="shared" si="534"/>
        <v>4.8499148982340812E-3</v>
      </c>
      <c r="AP316" s="5">
        <f t="shared" si="535"/>
        <v>1.4676745466174377E-3</v>
      </c>
      <c r="AQ316" s="5">
        <f t="shared" si="536"/>
        <v>3.3310923284030601E-4</v>
      </c>
      <c r="AR316" s="5">
        <f t="shared" si="537"/>
        <v>3.2078856042872732E-4</v>
      </c>
      <c r="AS316" s="5">
        <f t="shared" si="538"/>
        <v>5.9860185771331729E-4</v>
      </c>
      <c r="AT316" s="5">
        <f t="shared" si="539"/>
        <v>5.5850524030367815E-4</v>
      </c>
      <c r="AU316" s="5">
        <f t="shared" si="540"/>
        <v>3.4739629736337809E-4</v>
      </c>
      <c r="AV316" s="5">
        <f t="shared" si="541"/>
        <v>1.6206318944675158E-4</v>
      </c>
      <c r="AW316" s="5">
        <f t="shared" si="542"/>
        <v>2.8462113822197885E-6</v>
      </c>
      <c r="AX316" s="5">
        <f t="shared" si="543"/>
        <v>3.6601446806533121E-3</v>
      </c>
      <c r="AY316" s="5">
        <f t="shared" si="544"/>
        <v>3.3228837809224591E-3</v>
      </c>
      <c r="AZ316" s="5">
        <f t="shared" si="545"/>
        <v>1.5083497491070067E-3</v>
      </c>
      <c r="BA316" s="5">
        <f t="shared" si="546"/>
        <v>4.5645471737395095E-4</v>
      </c>
      <c r="BB316" s="5">
        <f t="shared" si="547"/>
        <v>1.03598772003783E-4</v>
      </c>
      <c r="BC316" s="5">
        <f t="shared" si="548"/>
        <v>1.8810550360725551E-5</v>
      </c>
      <c r="BD316" s="5">
        <f t="shared" si="549"/>
        <v>4.853829550274398E-5</v>
      </c>
      <c r="BE316" s="5">
        <f t="shared" si="550"/>
        <v>9.0574033623109685E-5</v>
      </c>
      <c r="BF316" s="5">
        <f t="shared" si="551"/>
        <v>8.4507042138474292E-5</v>
      </c>
      <c r="BG316" s="5">
        <f t="shared" si="552"/>
        <v>5.2564293799775829E-5</v>
      </c>
      <c r="BH316" s="5">
        <f t="shared" si="553"/>
        <v>2.4521669254572227E-5</v>
      </c>
      <c r="BI316" s="5">
        <f t="shared" si="554"/>
        <v>9.1516460252826169E-6</v>
      </c>
      <c r="BJ316" s="8">
        <f t="shared" si="555"/>
        <v>0.59589374940123674</v>
      </c>
      <c r="BK316" s="8">
        <f t="shared" si="556"/>
        <v>0.22565216450221565</v>
      </c>
      <c r="BL316" s="8">
        <f t="shared" si="557"/>
        <v>0.17081808731889195</v>
      </c>
      <c r="BM316" s="8">
        <f t="shared" si="558"/>
        <v>0.52112701461289668</v>
      </c>
      <c r="BN316" s="8">
        <f t="shared" si="559"/>
        <v>0.47570116847417843</v>
      </c>
    </row>
    <row r="317" spans="1:66" x14ac:dyDescent="0.25">
      <c r="A317" t="s">
        <v>69</v>
      </c>
      <c r="B317" t="s">
        <v>325</v>
      </c>
      <c r="C317" t="s">
        <v>351</v>
      </c>
      <c r="D317" s="11">
        <v>44533</v>
      </c>
      <c r="E317">
        <f>VLOOKUP(A317,home!$A$2:$E$405,3,FALSE)</f>
        <v>1.3216783216783199</v>
      </c>
      <c r="F317">
        <f>VLOOKUP(B317,home!$B$2:$E$405,3,FALSE)</f>
        <v>0.92</v>
      </c>
      <c r="G317">
        <f>VLOOKUP(C317,away!$B$2:$E$405,4,FALSE)</f>
        <v>0.61</v>
      </c>
      <c r="H317">
        <f>VLOOKUP(A317,away!$A$2:$E$405,3,FALSE)</f>
        <v>1.2832167830000001</v>
      </c>
      <c r="I317">
        <f>VLOOKUP(C317,away!$B$2:$E$405,3,FALSE)</f>
        <v>0.96</v>
      </c>
      <c r="J317">
        <f>VLOOKUP(B317,home!$B$2:$E$405,4,FALSE)</f>
        <v>1.28</v>
      </c>
      <c r="K317" s="3">
        <f t="shared" si="504"/>
        <v>0.74172587412587321</v>
      </c>
      <c r="L317" s="3">
        <f t="shared" si="505"/>
        <v>1.5768167829504001</v>
      </c>
      <c r="M317" s="5">
        <f t="shared" si="506"/>
        <v>9.8416908328744085E-2</v>
      </c>
      <c r="N317" s="5">
        <f t="shared" si="507"/>
        <v>7.2998367358903651E-2</v>
      </c>
      <c r="O317" s="5">
        <f t="shared" si="508"/>
        <v>0.15518543277885469</v>
      </c>
      <c r="P317" s="5">
        <f t="shared" si="509"/>
        <v>0.11510505077949794</v>
      </c>
      <c r="Q317" s="5">
        <f t="shared" si="510"/>
        <v>2.7072388919522201E-2</v>
      </c>
      <c r="R317" s="5">
        <f t="shared" si="511"/>
        <v>0.12234949743755962</v>
      </c>
      <c r="S317" s="5">
        <f t="shared" si="512"/>
        <v>3.3655732891685393E-2</v>
      </c>
      <c r="T317" s="5">
        <f t="shared" si="513"/>
        <v>4.268819720286305E-2</v>
      </c>
      <c r="U317" s="5">
        <f t="shared" si="514"/>
        <v>9.0749787935735196E-2</v>
      </c>
      <c r="V317" s="5">
        <f t="shared" si="515"/>
        <v>4.37362159872688E-3</v>
      </c>
      <c r="W317" s="5">
        <f t="shared" si="516"/>
        <v>6.6934304453360694E-3</v>
      </c>
      <c r="X317" s="5">
        <f t="shared" si="517"/>
        <v>1.0554313461717086E-2</v>
      </c>
      <c r="Y317" s="5">
        <f t="shared" si="518"/>
        <v>8.3211092994774187E-3</v>
      </c>
      <c r="Z317" s="5">
        <f t="shared" si="519"/>
        <v>6.4307580315030324E-2</v>
      </c>
      <c r="AA317" s="5">
        <f t="shared" si="520"/>
        <v>4.7698596222085672E-2</v>
      </c>
      <c r="AB317" s="5">
        <f t="shared" si="521"/>
        <v>1.7689641488701779E-2</v>
      </c>
      <c r="AC317" s="5">
        <f t="shared" si="522"/>
        <v>3.1970239207408467E-4</v>
      </c>
      <c r="AD317" s="5">
        <f t="shared" si="523"/>
        <v>1.2411726369919072E-3</v>
      </c>
      <c r="AE317" s="5">
        <f t="shared" si="524"/>
        <v>1.9571018445476438E-3</v>
      </c>
      <c r="AF317" s="5">
        <f t="shared" si="525"/>
        <v>1.5429955172129551E-3</v>
      </c>
      <c r="AG317" s="5">
        <f t="shared" si="526"/>
        <v>8.1100707585287355E-4</v>
      </c>
      <c r="AH317" s="5">
        <f t="shared" si="527"/>
        <v>2.5350317977917643E-2</v>
      </c>
      <c r="AI317" s="5">
        <f t="shared" si="528"/>
        <v>1.8802986761539804E-2</v>
      </c>
      <c r="AJ317" s="5">
        <f t="shared" si="529"/>
        <v>6.9733308959401639E-3</v>
      </c>
      <c r="AK317" s="5">
        <f t="shared" si="530"/>
        <v>1.7240999847867259E-3</v>
      </c>
      <c r="AL317" s="5">
        <f t="shared" si="531"/>
        <v>1.4956519443221211E-5</v>
      </c>
      <c r="AM317" s="5">
        <f t="shared" si="532"/>
        <v>1.8412197182278756E-4</v>
      </c>
      <c r="AN317" s="5">
        <f t="shared" si="533"/>
        <v>2.9032661528009211E-4</v>
      </c>
      <c r="AO317" s="5">
        <f t="shared" si="534"/>
        <v>2.2889593975541667E-4</v>
      </c>
      <c r="AP317" s="5">
        <f t="shared" si="535"/>
        <v>1.2030898645184825E-4</v>
      </c>
      <c r="AQ317" s="5">
        <f t="shared" si="536"/>
        <v>4.7426307244256644E-5</v>
      </c>
      <c r="AR317" s="5">
        <f t="shared" si="537"/>
        <v>7.9945613681419621E-3</v>
      </c>
      <c r="AS317" s="5">
        <f t="shared" si="538"/>
        <v>5.9297730190380352E-3</v>
      </c>
      <c r="AT317" s="5">
        <f t="shared" si="539"/>
        <v>2.1991330379570015E-3</v>
      </c>
      <c r="AU317" s="5">
        <f t="shared" si="540"/>
        <v>5.437179582992481E-4</v>
      </c>
      <c r="AV317" s="5">
        <f t="shared" si="541"/>
        <v>1.008224194743612E-4</v>
      </c>
      <c r="AW317" s="5">
        <f t="shared" si="542"/>
        <v>4.8590649243305567E-7</v>
      </c>
      <c r="AX317" s="5">
        <f t="shared" si="543"/>
        <v>2.2761338416006069E-5</v>
      </c>
      <c r="AY317" s="5">
        <f t="shared" si="544"/>
        <v>3.5890460416772047E-5</v>
      </c>
      <c r="AZ317" s="5">
        <f t="shared" si="545"/>
        <v>2.8296340166491591E-5</v>
      </c>
      <c r="BA317" s="5">
        <f t="shared" si="546"/>
        <v>1.4872714690199153E-5</v>
      </c>
      <c r="BB317" s="5">
        <f t="shared" si="547"/>
        <v>5.8628865328847446E-6</v>
      </c>
      <c r="BC317" s="5">
        <f t="shared" si="548"/>
        <v>1.8489395763173108E-6</v>
      </c>
      <c r="BD317" s="5">
        <f t="shared" si="549"/>
        <v>2.1009930896021905E-3</v>
      </c>
      <c r="BE317" s="5">
        <f t="shared" si="550"/>
        <v>1.558360935917604E-3</v>
      </c>
      <c r="BF317" s="5">
        <f t="shared" si="551"/>
        <v>5.7793831369854919E-4</v>
      </c>
      <c r="BG317" s="5">
        <f t="shared" si="552"/>
        <v>1.4289060030629652E-4</v>
      </c>
      <c r="BH317" s="5">
        <f t="shared" si="553"/>
        <v>2.6496413854139633E-5</v>
      </c>
      <c r="BI317" s="5">
        <f t="shared" si="554"/>
        <v>3.930615145432525E-6</v>
      </c>
      <c r="BJ317" s="8">
        <f t="shared" si="555"/>
        <v>0.17486069626277792</v>
      </c>
      <c r="BK317" s="8">
        <f t="shared" si="556"/>
        <v>0.25192186297058838</v>
      </c>
      <c r="BL317" s="8">
        <f t="shared" si="557"/>
        <v>0.50770230925455617</v>
      </c>
      <c r="BM317" s="8">
        <f t="shared" si="558"/>
        <v>0.40762939864594616</v>
      </c>
      <c r="BN317" s="8">
        <f t="shared" si="559"/>
        <v>0.59112764560308217</v>
      </c>
    </row>
    <row r="318" spans="1:66" x14ac:dyDescent="0.25">
      <c r="A318" t="s">
        <v>80</v>
      </c>
      <c r="B318" t="s">
        <v>83</v>
      </c>
      <c r="C318" t="s">
        <v>359</v>
      </c>
      <c r="D318" s="11">
        <v>44533</v>
      </c>
      <c r="E318">
        <f>VLOOKUP(A318,home!$A$2:$E$405,3,FALSE)</f>
        <v>1.2186788154897501</v>
      </c>
      <c r="F318">
        <f>VLOOKUP(B318,home!$B$2:$E$405,3,FALSE)</f>
        <v>1.08</v>
      </c>
      <c r="G318">
        <f>VLOOKUP(C318,away!$B$2:$E$405,4,FALSE)</f>
        <v>0.86</v>
      </c>
      <c r="H318">
        <f>VLOOKUP(A318,away!$A$2:$E$405,3,FALSE)</f>
        <v>1.0296127559999999</v>
      </c>
      <c r="I318">
        <f>VLOOKUP(C318,away!$B$2:$E$405,3,FALSE)</f>
        <v>1.3</v>
      </c>
      <c r="J318">
        <f>VLOOKUP(B318,home!$B$2:$E$405,4,FALSE)</f>
        <v>1.07</v>
      </c>
      <c r="K318" s="3">
        <f t="shared" si="504"/>
        <v>1.13190888382688</v>
      </c>
      <c r="L318" s="3">
        <f t="shared" si="505"/>
        <v>1.4321913435960001</v>
      </c>
      <c r="M318" s="5">
        <f t="shared" si="506"/>
        <v>7.6988422357817679E-2</v>
      </c>
      <c r="N318" s="5">
        <f t="shared" si="507"/>
        <v>8.7143879218629816E-2</v>
      </c>
      <c r="O318" s="5">
        <f t="shared" si="508"/>
        <v>0.11026215205797923</v>
      </c>
      <c r="P318" s="5">
        <f t="shared" si="509"/>
        <v>0.12480670946429699</v>
      </c>
      <c r="Q318" s="5">
        <f t="shared" si="510"/>
        <v>4.9319465529351868E-2</v>
      </c>
      <c r="R318" s="5">
        <f t="shared" si="511"/>
        <v>7.8958249851851889E-2</v>
      </c>
      <c r="S318" s="5">
        <f t="shared" si="512"/>
        <v>5.0581354475968593E-2</v>
      </c>
      <c r="T318" s="5">
        <f t="shared" si="513"/>
        <v>7.0634911601919065E-2</v>
      </c>
      <c r="U318" s="5">
        <f t="shared" si="514"/>
        <v>8.9373544458733592E-2</v>
      </c>
      <c r="V318" s="5">
        <f t="shared" si="515"/>
        <v>9.1108827637204366E-3</v>
      </c>
      <c r="W318" s="5">
        <f t="shared" si="516"/>
        <v>1.8608380392755648E-2</v>
      </c>
      <c r="X318" s="5">
        <f t="shared" si="517"/>
        <v>2.6650761316846176E-2</v>
      </c>
      <c r="Y318" s="5">
        <f t="shared" si="518"/>
        <v>1.9084494829115121E-2</v>
      </c>
      <c r="Z318" s="5">
        <f t="shared" si="519"/>
        <v>3.7694440647770826E-2</v>
      </c>
      <c r="AA318" s="5">
        <f t="shared" si="520"/>
        <v>4.2666672240096848E-2</v>
      </c>
      <c r="AB318" s="5">
        <f t="shared" si="521"/>
        <v>2.414739267594768E-2</v>
      </c>
      <c r="AC318" s="5">
        <f t="shared" si="522"/>
        <v>9.231090071975792E-4</v>
      </c>
      <c r="AD318" s="5">
        <f t="shared" si="523"/>
        <v>5.2657477700475104E-3</v>
      </c>
      <c r="AE318" s="5">
        <f t="shared" si="524"/>
        <v>7.5415583738219849E-3</v>
      </c>
      <c r="AF318" s="5">
        <f t="shared" si="525"/>
        <v>5.4004773101058888E-3</v>
      </c>
      <c r="AG318" s="5">
        <f t="shared" si="526"/>
        <v>2.578172284940089E-3</v>
      </c>
      <c r="AH318" s="5">
        <f t="shared" si="527"/>
        <v>1.3496412899357647E-2</v>
      </c>
      <c r="AI318" s="5">
        <f t="shared" si="528"/>
        <v>1.5276709660578619E-2</v>
      </c>
      <c r="AJ318" s="5">
        <f t="shared" si="529"/>
        <v>8.6459216902264324E-3</v>
      </c>
      <c r="AK318" s="5">
        <f t="shared" si="530"/>
        <v>3.2621318566796028E-3</v>
      </c>
      <c r="AL318" s="5">
        <f t="shared" si="531"/>
        <v>5.9858453589150589E-5</v>
      </c>
      <c r="AM318" s="5">
        <f t="shared" si="532"/>
        <v>1.1920693361816724E-3</v>
      </c>
      <c r="AN318" s="5">
        <f t="shared" si="533"/>
        <v>1.7072713842456212E-3</v>
      </c>
      <c r="AO318" s="5">
        <f t="shared" si="534"/>
        <v>1.2225696488428698E-3</v>
      </c>
      <c r="AP318" s="5">
        <f t="shared" si="535"/>
        <v>5.8365122267198678E-4</v>
      </c>
      <c r="AQ318" s="5">
        <f t="shared" si="536"/>
        <v>2.0897505719751029E-4</v>
      </c>
      <c r="AR318" s="5">
        <f t="shared" si="537"/>
        <v>3.8658891448114792E-3</v>
      </c>
      <c r="AS318" s="5">
        <f t="shared" si="538"/>
        <v>4.375834266902013E-3</v>
      </c>
      <c r="AT318" s="5">
        <f t="shared" si="539"/>
        <v>2.4765228404302364E-3</v>
      </c>
      <c r="AU318" s="5">
        <f t="shared" si="540"/>
        <v>9.3439940136105413E-4</v>
      </c>
      <c r="AV318" s="5">
        <f t="shared" si="541"/>
        <v>2.6441374586077388E-4</v>
      </c>
      <c r="AW318" s="5">
        <f t="shared" si="542"/>
        <v>2.6954762220110959E-6</v>
      </c>
      <c r="AX318" s="5">
        <f t="shared" si="543"/>
        <v>2.2488564529360742E-4</v>
      </c>
      <c r="AY318" s="5">
        <f t="shared" si="544"/>
        <v>3.2207927448850513E-4</v>
      </c>
      <c r="AZ318" s="5">
        <f t="shared" si="545"/>
        <v>2.3063957443705859E-4</v>
      </c>
      <c r="BA318" s="5">
        <f t="shared" si="546"/>
        <v>1.1010666733314024E-4</v>
      </c>
      <c r="BB318" s="5">
        <f t="shared" si="547"/>
        <v>3.942345395668199E-5</v>
      </c>
      <c r="BC318" s="5">
        <f t="shared" si="548"/>
        <v>1.1292385898283075E-5</v>
      </c>
      <c r="BD318" s="5">
        <f t="shared" si="549"/>
        <v>9.2278216141679153E-4</v>
      </c>
      <c r="BE318" s="5">
        <f t="shared" si="550"/>
        <v>1.0445053263446363E-3</v>
      </c>
      <c r="BF318" s="5">
        <f t="shared" si="551"/>
        <v>5.9114242904699434E-4</v>
      </c>
      <c r="BG318" s="5">
        <f t="shared" si="552"/>
        <v>2.230397890150979E-4</v>
      </c>
      <c r="BH318" s="5">
        <f t="shared" si="553"/>
        <v>6.3115179658265567E-5</v>
      </c>
      <c r="BI318" s="5">
        <f t="shared" si="554"/>
        <v>1.428812651190408E-5</v>
      </c>
      <c r="BJ318" s="8">
        <f t="shared" si="555"/>
        <v>0.2980808122780802</v>
      </c>
      <c r="BK318" s="8">
        <f t="shared" si="556"/>
        <v>0.26279241579707896</v>
      </c>
      <c r="BL318" s="8">
        <f t="shared" si="557"/>
        <v>0.40086511980281087</v>
      </c>
      <c r="BM318" s="8">
        <f t="shared" si="558"/>
        <v>0.47163452624754676</v>
      </c>
      <c r="BN318" s="8">
        <f t="shared" si="559"/>
        <v>0.52747887847992747</v>
      </c>
    </row>
    <row r="319" spans="1:66" x14ac:dyDescent="0.25">
      <c r="A319" t="s">
        <v>122</v>
      </c>
      <c r="B319" t="s">
        <v>143</v>
      </c>
      <c r="C319" t="s">
        <v>123</v>
      </c>
      <c r="D319" s="11">
        <v>44533</v>
      </c>
      <c r="E319">
        <f>VLOOKUP(A319,home!$A$2:$E$405,3,FALSE)</f>
        <v>1.28571428571429</v>
      </c>
      <c r="F319">
        <f>VLOOKUP(B319,home!$B$2:$E$405,3,FALSE)</f>
        <v>0.73</v>
      </c>
      <c r="G319">
        <f>VLOOKUP(C319,away!$B$2:$E$405,4,FALSE)</f>
        <v>0.92</v>
      </c>
      <c r="H319">
        <f>VLOOKUP(A319,away!$A$2:$E$405,3,FALSE)</f>
        <v>1.1234866830000001</v>
      </c>
      <c r="I319">
        <f>VLOOKUP(C319,away!$B$2:$E$405,3,FALSE)</f>
        <v>0.73</v>
      </c>
      <c r="J319">
        <f>VLOOKUP(B319,home!$B$2:$E$405,4,FALSE)</f>
        <v>1.0900000000000001</v>
      </c>
      <c r="K319" s="3">
        <f t="shared" si="504"/>
        <v>0.86348571428571719</v>
      </c>
      <c r="L319" s="3">
        <f t="shared" si="505"/>
        <v>0.89395835366310017</v>
      </c>
      <c r="M319" s="5">
        <f t="shared" si="506"/>
        <v>0.17248516125019278</v>
      </c>
      <c r="N319" s="5">
        <f t="shared" si="507"/>
        <v>0.14893847266580981</v>
      </c>
      <c r="O319" s="5">
        <f t="shared" si="508"/>
        <v>0.15419455078253669</v>
      </c>
      <c r="P319" s="5">
        <f t="shared" si="509"/>
        <v>0.13314479182142397</v>
      </c>
      <c r="Q319" s="5">
        <f t="shared" si="510"/>
        <v>6.4303121727230267E-2</v>
      </c>
      <c r="R319" s="5">
        <f t="shared" si="511"/>
        <v>6.8921753380688899E-2</v>
      </c>
      <c r="S319" s="5">
        <f t="shared" si="512"/>
        <v>2.5694290831569308E-2</v>
      </c>
      <c r="T319" s="5">
        <f t="shared" si="513"/>
        <v>5.7484312834672695E-2</v>
      </c>
      <c r="U319" s="5">
        <f t="shared" si="514"/>
        <v>5.9512949447748181E-2</v>
      </c>
      <c r="V319" s="5">
        <f t="shared" si="515"/>
        <v>2.2037715392585829E-3</v>
      </c>
      <c r="W319" s="5">
        <f t="shared" si="516"/>
        <v>1.8508275665146283E-2</v>
      </c>
      <c r="X319" s="5">
        <f t="shared" si="517"/>
        <v>1.654562764275699E-2</v>
      </c>
      <c r="Y319" s="5">
        <f t="shared" si="518"/>
        <v>7.3955510239208594E-3</v>
      </c>
      <c r="Z319" s="5">
        <f t="shared" si="519"/>
        <v>2.0537725727924956E-2</v>
      </c>
      <c r="AA319" s="5">
        <f t="shared" si="520"/>
        <v>1.773403276998143E-2</v>
      </c>
      <c r="AB319" s="5">
        <f t="shared" si="521"/>
        <v>7.6565419767768645E-3</v>
      </c>
      <c r="AC319" s="5">
        <f t="shared" si="522"/>
        <v>1.0632099476333761E-4</v>
      </c>
      <c r="AD319" s="5">
        <f t="shared" si="523"/>
        <v>3.9954079082289489E-3</v>
      </c>
      <c r="AE319" s="5">
        <f t="shared" si="524"/>
        <v>3.5717282758528819E-3</v>
      </c>
      <c r="AF319" s="5">
        <f t="shared" si="525"/>
        <v>1.5964881646066927E-3</v>
      </c>
      <c r="AG319" s="5">
        <f t="shared" si="526"/>
        <v>4.7573131042480795E-4</v>
      </c>
      <c r="AH319" s="5">
        <f t="shared" si="527"/>
        <v>4.5899678699300207E-3</v>
      </c>
      <c r="AI319" s="5">
        <f t="shared" si="528"/>
        <v>3.963371684715015E-3</v>
      </c>
      <c r="AJ319" s="5">
        <f t="shared" si="529"/>
        <v>1.7111574150779655E-3</v>
      </c>
      <c r="AK319" s="5">
        <f t="shared" si="530"/>
        <v>4.9251999427129959E-4</v>
      </c>
      <c r="AL319" s="5">
        <f t="shared" si="531"/>
        <v>3.2828532289749028E-6</v>
      </c>
      <c r="AM319" s="5">
        <f t="shared" si="532"/>
        <v>6.8999553029997559E-4</v>
      </c>
      <c r="AN319" s="5">
        <f t="shared" si="533"/>
        <v>6.1682726830186382E-4</v>
      </c>
      <c r="AO319" s="5">
        <f t="shared" si="534"/>
        <v>2.7570894463282075E-4</v>
      </c>
      <c r="AP319" s="5">
        <f t="shared" si="535"/>
        <v>8.2157438078049117E-5</v>
      </c>
      <c r="AQ319" s="5">
        <f t="shared" si="536"/>
        <v>1.8361332021357716E-5</v>
      </c>
      <c r="AR319" s="5">
        <f t="shared" si="537"/>
        <v>8.2064802407383407E-4</v>
      </c>
      <c r="AS319" s="5">
        <f t="shared" si="538"/>
        <v>7.0861784524455689E-4</v>
      </c>
      <c r="AT319" s="5">
        <f t="shared" si="539"/>
        <v>3.05940693128301E-4</v>
      </c>
      <c r="AU319" s="5">
        <f t="shared" si="540"/>
        <v>8.8058472644986127E-5</v>
      </c>
      <c r="AV319" s="5">
        <f t="shared" si="541"/>
        <v>1.9009308287691284E-5</v>
      </c>
      <c r="AW319" s="5">
        <f t="shared" si="542"/>
        <v>7.0391692857009639E-8</v>
      </c>
      <c r="AX319" s="5">
        <f t="shared" si="543"/>
        <v>9.9300213889171079E-5</v>
      </c>
      <c r="AY319" s="5">
        <f t="shared" si="544"/>
        <v>8.8770255726757091E-5</v>
      </c>
      <c r="AZ319" s="5">
        <f t="shared" si="545"/>
        <v>3.9678455831872074E-5</v>
      </c>
      <c r="BA319" s="5">
        <f t="shared" si="546"/>
        <v>1.1823629017118135E-5</v>
      </c>
      <c r="BB319" s="5">
        <f t="shared" si="547"/>
        <v>2.6424579826165459E-6</v>
      </c>
      <c r="BC319" s="5">
        <f t="shared" si="548"/>
        <v>4.7244947755276108E-7</v>
      </c>
      <c r="BD319" s="5">
        <f t="shared" si="549"/>
        <v>1.2227085942298675E-4</v>
      </c>
      <c r="BE319" s="5">
        <f t="shared" si="550"/>
        <v>1.0557914038518621E-4</v>
      </c>
      <c r="BF319" s="5">
        <f t="shared" si="551"/>
        <v>4.5583039724587261E-5</v>
      </c>
      <c r="BG319" s="5">
        <f t="shared" si="552"/>
        <v>1.3120101205299817E-5</v>
      </c>
      <c r="BH319" s="5">
        <f t="shared" si="553"/>
        <v>2.8322549901898027E-6</v>
      </c>
      <c r="BI319" s="5">
        <f t="shared" si="554"/>
        <v>4.8912234464866583E-7</v>
      </c>
      <c r="BJ319" s="8">
        <f t="shared" si="555"/>
        <v>0.32474045519390932</v>
      </c>
      <c r="BK319" s="8">
        <f t="shared" si="556"/>
        <v>0.33372638954616374</v>
      </c>
      <c r="BL319" s="8">
        <f t="shared" si="557"/>
        <v>0.32100899418317863</v>
      </c>
      <c r="BM319" s="8">
        <f t="shared" si="558"/>
        <v>0.25793701315926032</v>
      </c>
      <c r="BN319" s="8">
        <f t="shared" si="559"/>
        <v>0.74198785162788239</v>
      </c>
    </row>
    <row r="320" spans="1:66" x14ac:dyDescent="0.25">
      <c r="A320" t="s">
        <v>21</v>
      </c>
      <c r="B320" t="s">
        <v>273</v>
      </c>
      <c r="C320" t="s">
        <v>274</v>
      </c>
      <c r="D320" s="11">
        <v>44533</v>
      </c>
      <c r="E320">
        <f>VLOOKUP(A320,home!$A$2:$E$405,3,FALSE)</f>
        <v>1.36551724137931</v>
      </c>
      <c r="F320">
        <f>VLOOKUP(B320,home!$B$2:$E$405,3,FALSE)</f>
        <v>0.63</v>
      </c>
      <c r="G320">
        <f>VLOOKUP(C320,away!$B$2:$E$405,4,FALSE)</f>
        <v>0.68</v>
      </c>
      <c r="H320">
        <f>VLOOKUP(A320,away!$A$2:$E$405,3,FALSE)</f>
        <v>1.3172413789999999</v>
      </c>
      <c r="I320">
        <f>VLOOKUP(C320,away!$B$2:$E$405,3,FALSE)</f>
        <v>1.37</v>
      </c>
      <c r="J320">
        <f>VLOOKUP(B320,home!$B$2:$E$405,4,FALSE)</f>
        <v>0.7</v>
      </c>
      <c r="K320" s="3">
        <f t="shared" si="504"/>
        <v>0.5849875862068965</v>
      </c>
      <c r="L320" s="3">
        <f t="shared" si="505"/>
        <v>1.263234482461</v>
      </c>
      <c r="M320" s="5">
        <f t="shared" si="506"/>
        <v>0.15751697186200708</v>
      </c>
      <c r="N320" s="5">
        <f t="shared" si="507"/>
        <v>9.2145473156175162E-2</v>
      </c>
      <c r="O320" s="5">
        <f t="shared" si="508"/>
        <v>0.19898087042892643</v>
      </c>
      <c r="P320" s="5">
        <f t="shared" si="509"/>
        <v>0.1164013390935649</v>
      </c>
      <c r="Q320" s="5">
        <f t="shared" si="510"/>
        <v>2.6951978960761635E-2</v>
      </c>
      <c r="R320" s="5">
        <f t="shared" si="511"/>
        <v>0.12567974843796209</v>
      </c>
      <c r="S320" s="5">
        <f t="shared" si="512"/>
        <v>2.1504463269273823E-2</v>
      </c>
      <c r="T320" s="5">
        <f t="shared" si="513"/>
        <v>3.4046669193797487E-2</v>
      </c>
      <c r="U320" s="5">
        <f t="shared" si="514"/>
        <v>7.3521092673813418E-2</v>
      </c>
      <c r="V320" s="5">
        <f t="shared" si="515"/>
        <v>1.765699200143433E-3</v>
      </c>
      <c r="W320" s="5">
        <f t="shared" si="516"/>
        <v>5.2555243719183365E-3</v>
      </c>
      <c r="X320" s="5">
        <f t="shared" si="517"/>
        <v>6.6389596100214316E-3</v>
      </c>
      <c r="Y320" s="5">
        <f t="shared" si="518"/>
        <v>4.1932813535224536E-3</v>
      </c>
      <c r="Z320" s="5">
        <f t="shared" si="519"/>
        <v>5.2920997324619246E-2</v>
      </c>
      <c r="AA320" s="5">
        <f t="shared" si="520"/>
        <v>3.0958126484590641E-2</v>
      </c>
      <c r="AB320" s="5">
        <f t="shared" si="521"/>
        <v>9.055059842854235E-3</v>
      </c>
      <c r="AC320" s="5">
        <f t="shared" si="522"/>
        <v>8.155063741051451E-5</v>
      </c>
      <c r="AD320" s="5">
        <f t="shared" si="523"/>
        <v>7.6860412914500577E-4</v>
      </c>
      <c r="AE320" s="5">
        <f t="shared" si="524"/>
        <v>9.7092723929787894E-4</v>
      </c>
      <c r="AF320" s="5">
        <f t="shared" si="525"/>
        <v>6.1325438432087193E-4</v>
      </c>
      <c r="AG320" s="5">
        <f t="shared" si="526"/>
        <v>2.5822802826483865E-4</v>
      </c>
      <c r="AH320" s="5">
        <f t="shared" si="527"/>
        <v>1.6712907166671346E-2</v>
      </c>
      <c r="AI320" s="5">
        <f t="shared" si="528"/>
        <v>9.7768432219310121E-3</v>
      </c>
      <c r="AJ320" s="5">
        <f t="shared" si="529"/>
        <v>2.8596659585603396E-3</v>
      </c>
      <c r="AK320" s="5">
        <f t="shared" si="530"/>
        <v>5.5762302881874799E-4</v>
      </c>
      <c r="AL320" s="5">
        <f t="shared" si="531"/>
        <v>2.4105601539454823E-6</v>
      </c>
      <c r="AM320" s="5">
        <f t="shared" si="532"/>
        <v>8.9924774851438154E-5</v>
      </c>
      <c r="AN320" s="5">
        <f t="shared" si="533"/>
        <v>1.1359607641987843E-4</v>
      </c>
      <c r="AO320" s="5">
        <f t="shared" si="534"/>
        <v>7.1749240402932675E-5</v>
      </c>
      <c r="AP320" s="5">
        <f t="shared" si="535"/>
        <v>3.0212038189122845E-5</v>
      </c>
      <c r="AQ320" s="5">
        <f t="shared" si="536"/>
        <v>9.5412221064821444E-6</v>
      </c>
      <c r="AR320" s="5">
        <f t="shared" si="537"/>
        <v>4.2224641270217581E-3</v>
      </c>
      <c r="AS320" s="5">
        <f t="shared" si="538"/>
        <v>2.4700890975116688E-3</v>
      </c>
      <c r="AT320" s="5">
        <f t="shared" si="539"/>
        <v>7.2248572943466114E-4</v>
      </c>
      <c r="AU320" s="5">
        <f t="shared" si="540"/>
        <v>1.4088172764363711E-4</v>
      </c>
      <c r="AV320" s="5">
        <f t="shared" si="541"/>
        <v>2.0603515448727167E-5</v>
      </c>
      <c r="AW320" s="5">
        <f t="shared" si="542"/>
        <v>4.9481868977877783E-8</v>
      </c>
      <c r="AX320" s="5">
        <f t="shared" si="543"/>
        <v>8.7674794967569032E-6</v>
      </c>
      <c r="AY320" s="5">
        <f t="shared" si="544"/>
        <v>1.1075382424573135E-5</v>
      </c>
      <c r="AZ320" s="5">
        <f t="shared" si="545"/>
        <v>6.9954024925816509E-6</v>
      </c>
      <c r="BA320" s="5">
        <f t="shared" si="546"/>
        <v>2.9456112157742571E-6</v>
      </c>
      <c r="BB320" s="5">
        <f t="shared" si="547"/>
        <v>9.3024941492247807E-7</v>
      </c>
      <c r="BC320" s="5">
        <f t="shared" si="548"/>
        <v>2.3502462764384867E-7</v>
      </c>
      <c r="BD320" s="5">
        <f t="shared" si="549"/>
        <v>8.8899371436807905E-4</v>
      </c>
      <c r="BE320" s="5">
        <f t="shared" si="550"/>
        <v>5.2005028712128582E-4</v>
      </c>
      <c r="BF320" s="5">
        <f t="shared" si="551"/>
        <v>1.521114810846422E-4</v>
      </c>
      <c r="BG320" s="5">
        <f t="shared" si="552"/>
        <v>2.9661109384686946E-5</v>
      </c>
      <c r="BH320" s="5">
        <f t="shared" si="553"/>
        <v>4.3378451957916852E-6</v>
      </c>
      <c r="BI320" s="5">
        <f t="shared" si="554"/>
        <v>5.0751711808507213E-7</v>
      </c>
      <c r="BJ320" s="8">
        <f t="shared" si="555"/>
        <v>0.1721888729288672</v>
      </c>
      <c r="BK320" s="8">
        <f t="shared" si="556"/>
        <v>0.29728351000497816</v>
      </c>
      <c r="BL320" s="8">
        <f t="shared" si="557"/>
        <v>0.47727412339546127</v>
      </c>
      <c r="BM320" s="8">
        <f t="shared" si="558"/>
        <v>0.28198009581397315</v>
      </c>
      <c r="BN320" s="8">
        <f t="shared" si="559"/>
        <v>0.7176763819393972</v>
      </c>
    </row>
    <row r="321" spans="1:66" x14ac:dyDescent="0.25">
      <c r="A321" t="s">
        <v>24</v>
      </c>
      <c r="B321" t="s">
        <v>25</v>
      </c>
      <c r="C321" t="s">
        <v>288</v>
      </c>
      <c r="D321" s="11">
        <v>44533</v>
      </c>
      <c r="E321">
        <f>VLOOKUP(A321,home!$A$2:$E$405,3,FALSE)</f>
        <v>1.6156716417910399</v>
      </c>
      <c r="F321">
        <f>VLOOKUP(B321,home!$B$2:$E$405,3,FALSE)</f>
        <v>1</v>
      </c>
      <c r="G321">
        <f>VLOOKUP(C321,away!$B$2:$E$405,4,FALSE)</f>
        <v>1.81</v>
      </c>
      <c r="H321">
        <f>VLOOKUP(A321,away!$A$2:$E$405,3,FALSE)</f>
        <v>1.3992537309999999</v>
      </c>
      <c r="I321">
        <f>VLOOKUP(C321,away!$B$2:$E$405,3,FALSE)</f>
        <v>0.53</v>
      </c>
      <c r="J321">
        <f>VLOOKUP(B321,home!$B$2:$E$405,4,FALSE)</f>
        <v>0.88</v>
      </c>
      <c r="K321" s="3">
        <f t="shared" si="504"/>
        <v>2.9243656716417825</v>
      </c>
      <c r="L321" s="3">
        <f t="shared" si="505"/>
        <v>0.65261194013840007</v>
      </c>
      <c r="M321" s="5">
        <f t="shared" si="506"/>
        <v>2.7960076885529917E-2</v>
      </c>
      <c r="N321" s="5">
        <f t="shared" si="507"/>
        <v>8.176548902050855E-2</v>
      </c>
      <c r="O321" s="5">
        <f t="shared" si="508"/>
        <v>1.8247080022684513E-2</v>
      </c>
      <c r="P321" s="5">
        <f t="shared" si="509"/>
        <v>5.3361134426039139E-2</v>
      </c>
      <c r="Q321" s="5">
        <f t="shared" si="510"/>
        <v>0.11955609460828918</v>
      </c>
      <c r="R321" s="5">
        <f t="shared" si="511"/>
        <v>5.9541311477323902E-3</v>
      </c>
      <c r="S321" s="5">
        <f t="shared" si="512"/>
        <v>2.545961049115919E-2</v>
      </c>
      <c r="T321" s="5">
        <f t="shared" si="513"/>
        <v>7.8023734857685711E-2</v>
      </c>
      <c r="U321" s="5">
        <f t="shared" si="514"/>
        <v>1.7412056732881685E-2</v>
      </c>
      <c r="V321" s="5">
        <f t="shared" si="515"/>
        <v>5.3987838263318388E-3</v>
      </c>
      <c r="W321" s="5">
        <f t="shared" si="516"/>
        <v>0.11654191296934603</v>
      </c>
      <c r="X321" s="5">
        <f t="shared" si="517"/>
        <v>7.6056643930365486E-2</v>
      </c>
      <c r="Y321" s="5">
        <f t="shared" si="518"/>
        <v>2.4817736977905642E-2</v>
      </c>
      <c r="Z321" s="5">
        <f t="shared" si="519"/>
        <v>1.2952456933867048E-3</v>
      </c>
      <c r="AA321" s="5">
        <f t="shared" si="520"/>
        <v>3.7877720420819365E-3</v>
      </c>
      <c r="AB321" s="5">
        <f t="shared" si="521"/>
        <v>5.5384152659344555E-3</v>
      </c>
      <c r="AC321" s="5">
        <f t="shared" si="522"/>
        <v>6.439655698047968E-4</v>
      </c>
      <c r="AD321" s="5">
        <f t="shared" si="523"/>
        <v>8.5202792398754959E-2</v>
      </c>
      <c r="AE321" s="5">
        <f t="shared" si="524"/>
        <v>5.5604359652560796E-2</v>
      </c>
      <c r="AF321" s="5">
        <f t="shared" si="525"/>
        <v>1.8144034516505536E-2</v>
      </c>
      <c r="AG321" s="5">
        <f t="shared" si="526"/>
        <v>3.9470045225849255E-3</v>
      </c>
      <c r="AH321" s="5">
        <f t="shared" si="527"/>
        <v>2.1132320122925111E-4</v>
      </c>
      <c r="AI321" s="5">
        <f t="shared" si="528"/>
        <v>6.1798631529627038E-4</v>
      </c>
      <c r="AJ321" s="5">
        <f t="shared" si="529"/>
        <v>9.0360898299840433E-4</v>
      </c>
      <c r="AK321" s="5">
        <f t="shared" si="530"/>
        <v>8.808276968225589E-4</v>
      </c>
      <c r="AL321" s="5">
        <f t="shared" si="531"/>
        <v>4.9159712223650263E-5</v>
      </c>
      <c r="AM321" s="5">
        <f t="shared" si="532"/>
        <v>4.9832824243788064E-2</v>
      </c>
      <c r="AN321" s="5">
        <f t="shared" si="533"/>
        <v>3.2521496112314426E-2</v>
      </c>
      <c r="AO321" s="5">
        <f t="shared" si="534"/>
        <v>1.0611958337030476E-2</v>
      </c>
      <c r="AP321" s="5">
        <f t="shared" si="535"/>
        <v>2.3084969063324433E-3</v>
      </c>
      <c r="AQ321" s="5">
        <f t="shared" si="536"/>
        <v>3.7663816121127745E-4</v>
      </c>
      <c r="AR321" s="5">
        <f t="shared" si="537"/>
        <v>2.7582408870095822E-5</v>
      </c>
      <c r="AS321" s="5">
        <f t="shared" si="538"/>
        <v>8.0661049640896014E-5</v>
      </c>
      <c r="AT321" s="5">
        <f t="shared" si="539"/>
        <v>1.1794120230421505E-4</v>
      </c>
      <c r="AU321" s="5">
        <f t="shared" si="540"/>
        <v>1.1496773443020174E-4</v>
      </c>
      <c r="AV321" s="5">
        <f t="shared" si="541"/>
        <v>8.4051923978527762E-5</v>
      </c>
      <c r="AW321" s="5">
        <f t="shared" si="542"/>
        <v>2.6061146865574714E-6</v>
      </c>
      <c r="AX321" s="5">
        <f t="shared" si="543"/>
        <v>2.4288233423248703E-2</v>
      </c>
      <c r="AY321" s="5">
        <f t="shared" si="544"/>
        <v>1.5850791136880669E-2</v>
      </c>
      <c r="AZ321" s="5">
        <f t="shared" si="545"/>
        <v>5.1722077782841245E-3</v>
      </c>
      <c r="BA321" s="5">
        <f t="shared" si="546"/>
        <v>1.125148184328309E-3</v>
      </c>
      <c r="BB321" s="5">
        <f t="shared" si="547"/>
        <v>1.8357128487942395E-4</v>
      </c>
      <c r="BC321" s="5">
        <f t="shared" si="548"/>
        <v>2.3960162475771963E-5</v>
      </c>
      <c r="BD321" s="5">
        <f t="shared" si="549"/>
        <v>3.0001015610673077E-6</v>
      </c>
      <c r="BE321" s="5">
        <f t="shared" si="550"/>
        <v>8.7733940166241566E-6</v>
      </c>
      <c r="BF321" s="5">
        <f t="shared" si="551"/>
        <v>1.2828306143001552E-5</v>
      </c>
      <c r="BG321" s="5">
        <f t="shared" si="552"/>
        <v>1.2504886036635045E-5</v>
      </c>
      <c r="BH321" s="5">
        <f t="shared" si="553"/>
        <v>9.1422148633320502E-6</v>
      </c>
      <c r="BI321" s="5">
        <f t="shared" si="554"/>
        <v>5.3470358618203016E-6</v>
      </c>
      <c r="BJ321" s="8">
        <f t="shared" si="555"/>
        <v>0.80195512918528056</v>
      </c>
      <c r="BK321" s="8">
        <f t="shared" si="556"/>
        <v>0.12872352204796919</v>
      </c>
      <c r="BL321" s="8">
        <f t="shared" si="557"/>
        <v>5.403000166536788E-2</v>
      </c>
      <c r="BM321" s="8">
        <f t="shared" si="558"/>
        <v>0.66331170745902646</v>
      </c>
      <c r="BN321" s="8">
        <f t="shared" si="559"/>
        <v>0.30684400611078372</v>
      </c>
    </row>
    <row r="322" spans="1:66" x14ac:dyDescent="0.25">
      <c r="A322" t="s">
        <v>24</v>
      </c>
      <c r="B322" t="s">
        <v>292</v>
      </c>
      <c r="C322" t="s">
        <v>183</v>
      </c>
      <c r="D322" s="11">
        <v>44533</v>
      </c>
      <c r="E322">
        <f>VLOOKUP(A322,home!$A$2:$E$405,3,FALSE)</f>
        <v>1.6156716417910399</v>
      </c>
      <c r="F322">
        <f>VLOOKUP(B322,home!$B$2:$E$405,3,FALSE)</f>
        <v>1.68</v>
      </c>
      <c r="G322">
        <f>VLOOKUP(C322,away!$B$2:$E$405,4,FALSE)</f>
        <v>1.24</v>
      </c>
      <c r="H322">
        <f>VLOOKUP(A322,away!$A$2:$E$405,3,FALSE)</f>
        <v>1.3992537309999999</v>
      </c>
      <c r="I322">
        <f>VLOOKUP(C322,away!$B$2:$E$405,3,FALSE)</f>
        <v>0.84</v>
      </c>
      <c r="J322">
        <f>VLOOKUP(B322,home!$B$2:$E$405,4,FALSE)</f>
        <v>1.02</v>
      </c>
      <c r="K322" s="3">
        <f t="shared" si="504"/>
        <v>3.3657671641790943</v>
      </c>
      <c r="L322" s="3">
        <f t="shared" si="505"/>
        <v>1.1988805967208001</v>
      </c>
      <c r="M322" s="5">
        <f t="shared" si="506"/>
        <v>1.0413546619108165E-2</v>
      </c>
      <c r="N322" s="5">
        <f t="shared" si="507"/>
        <v>3.5049573273242478E-2</v>
      </c>
      <c r="O322" s="5">
        <f t="shared" si="508"/>
        <v>1.2484598984696267E-2</v>
      </c>
      <c r="P322" s="5">
        <f t="shared" si="509"/>
        <v>4.2020253320634353E-2</v>
      </c>
      <c r="Q322" s="5">
        <f t="shared" si="510"/>
        <v>5.8984351420784377E-2</v>
      </c>
      <c r="R322" s="5">
        <f t="shared" si="511"/>
        <v>7.4837717402962802E-3</v>
      </c>
      <c r="S322" s="5">
        <f t="shared" si="512"/>
        <v>4.2389537246857338E-2</v>
      </c>
      <c r="T322" s="5">
        <f t="shared" si="513"/>
        <v>7.0715194428539338E-2</v>
      </c>
      <c r="U322" s="5">
        <f t="shared" si="514"/>
        <v>2.5188633187700652E-2</v>
      </c>
      <c r="V322" s="5">
        <f t="shared" si="515"/>
        <v>1.9005362901146385E-2</v>
      </c>
      <c r="W322" s="5">
        <f t="shared" si="516"/>
        <v>6.6175864404158846E-2</v>
      </c>
      <c r="X322" s="5">
        <f t="shared" si="517"/>
        <v>7.9336959805372712E-2</v>
      </c>
      <c r="Y322" s="5">
        <f t="shared" si="518"/>
        <v>4.7557770856739699E-2</v>
      </c>
      <c r="Z322" s="5">
        <f t="shared" si="519"/>
        <v>2.9907162432428872E-3</v>
      </c>
      <c r="AA322" s="5">
        <f t="shared" si="520"/>
        <v>1.0066054528883967E-2</v>
      </c>
      <c r="AB322" s="5">
        <f t="shared" si="521"/>
        <v>1.6939997903076962E-2</v>
      </c>
      <c r="AC322" s="5">
        <f t="shared" si="522"/>
        <v>4.7930966315270608E-3</v>
      </c>
      <c r="AD322" s="5">
        <f t="shared" si="523"/>
        <v>5.5683137868171501E-2</v>
      </c>
      <c r="AE322" s="5">
        <f t="shared" si="524"/>
        <v>6.6757433554680029E-2</v>
      </c>
      <c r="AF322" s="5">
        <f t="shared" si="525"/>
        <v>4.0017095887791988E-2</v>
      </c>
      <c r="AG322" s="5">
        <f t="shared" si="526"/>
        <v>1.5991906598996505E-2</v>
      </c>
      <c r="AH322" s="5">
        <f t="shared" si="527"/>
        <v>8.9637791858040603E-4</v>
      </c>
      <c r="AI322" s="5">
        <f t="shared" si="528"/>
        <v>3.0169993650531321E-3</v>
      </c>
      <c r="AJ322" s="5">
        <f t="shared" si="529"/>
        <v>5.0772586986225056E-3</v>
      </c>
      <c r="AK322" s="5">
        <f t="shared" si="530"/>
        <v>5.6962902039554364E-3</v>
      </c>
      <c r="AL322" s="5">
        <f t="shared" si="531"/>
        <v>7.7363511976785064E-4</v>
      </c>
      <c r="AM322" s="5">
        <f t="shared" si="532"/>
        <v>3.7483295407029819E-2</v>
      </c>
      <c r="AN322" s="5">
        <f t="shared" si="533"/>
        <v>4.4937995564641932E-2</v>
      </c>
      <c r="AO322" s="5">
        <f t="shared" si="534"/>
        <v>2.6937645468987303E-2</v>
      </c>
      <c r="AP322" s="5">
        <f t="shared" si="535"/>
        <v>1.0765006824704281E-2</v>
      </c>
      <c r="AQ322" s="5">
        <f t="shared" si="536"/>
        <v>3.2264894514262405E-3</v>
      </c>
      <c r="AR322" s="5">
        <f t="shared" si="537"/>
        <v>2.1493001878300491E-4</v>
      </c>
      <c r="AS322" s="5">
        <f t="shared" si="538"/>
        <v>7.2340439981623391E-4</v>
      </c>
      <c r="AT322" s="5">
        <f t="shared" si="539"/>
        <v>1.217405387662083E-3</v>
      </c>
      <c r="AU322" s="5">
        <f t="shared" si="540"/>
        <v>1.3658343597625865E-3</v>
      </c>
      <c r="AV322" s="5">
        <f t="shared" si="541"/>
        <v>1.1492701099491225E-3</v>
      </c>
      <c r="AW322" s="5">
        <f t="shared" si="542"/>
        <v>8.6714889800725028E-5</v>
      </c>
      <c r="AX322" s="5">
        <f t="shared" si="543"/>
        <v>2.102667414770101E-2</v>
      </c>
      <c r="AY322" s="5">
        <f t="shared" si="544"/>
        <v>2.5208471649249605E-2</v>
      </c>
      <c r="AZ322" s="5">
        <f t="shared" si="545"/>
        <v>1.5110973766635873E-2</v>
      </c>
      <c r="BA322" s="5">
        <f t="shared" si="546"/>
        <v>6.0387510821255886E-3</v>
      </c>
      <c r="BB322" s="5">
        <f t="shared" si="547"/>
        <v>1.8099353751967768E-3</v>
      </c>
      <c r="BC322" s="5">
        <f t="shared" si="548"/>
        <v>4.3397928052839888E-4</v>
      </c>
      <c r="BD322" s="5">
        <f t="shared" si="549"/>
        <v>4.2945904861963606E-5</v>
      </c>
      <c r="BE322" s="5">
        <f t="shared" si="550"/>
        <v>1.4454591642035642E-4</v>
      </c>
      <c r="BF322" s="5">
        <f t="shared" si="551"/>
        <v>2.4325394960190576E-4</v>
      </c>
      <c r="BG322" s="5">
        <f t="shared" si="552"/>
        <v>2.7291205204232357E-4</v>
      </c>
      <c r="BH322" s="5">
        <f t="shared" si="553"/>
        <v>2.2963960586819718E-4</v>
      </c>
      <c r="BI322" s="5">
        <f t="shared" si="554"/>
        <v>1.5458268900524135E-4</v>
      </c>
      <c r="BJ322" s="8">
        <f t="shared" si="555"/>
        <v>0.72924850611670411</v>
      </c>
      <c r="BK322" s="8">
        <f t="shared" si="556"/>
        <v>0.14460390348829075</v>
      </c>
      <c r="BL322" s="8">
        <f t="shared" si="557"/>
        <v>9.2608706924638656E-2</v>
      </c>
      <c r="BM322" s="8">
        <f t="shared" si="558"/>
        <v>0.77789398065466564</v>
      </c>
      <c r="BN322" s="8">
        <f t="shared" si="559"/>
        <v>0.16643609535876192</v>
      </c>
    </row>
    <row r="323" spans="1:66" x14ac:dyDescent="0.25">
      <c r="A323" t="s">
        <v>27</v>
      </c>
      <c r="B323" t="s">
        <v>186</v>
      </c>
      <c r="C323" t="s">
        <v>190</v>
      </c>
      <c r="D323" s="11">
        <v>44533</v>
      </c>
      <c r="E323">
        <f>VLOOKUP(A323,home!$A$2:$E$405,3,FALSE)</f>
        <v>1.24827586206897</v>
      </c>
      <c r="F323">
        <f>VLOOKUP(B323,home!$B$2:$E$405,3,FALSE)</f>
        <v>1.1200000000000001</v>
      </c>
      <c r="G323">
        <f>VLOOKUP(C323,away!$B$2:$E$405,4,FALSE)</f>
        <v>1.49</v>
      </c>
      <c r="H323">
        <f>VLOOKUP(A323,away!$A$2:$E$405,3,FALSE)</f>
        <v>1.096551724</v>
      </c>
      <c r="I323">
        <f>VLOOKUP(C323,away!$B$2:$E$405,3,FALSE)</f>
        <v>1.2</v>
      </c>
      <c r="J323">
        <f>VLOOKUP(B323,home!$B$2:$E$405,4,FALSE)</f>
        <v>0.73</v>
      </c>
      <c r="K323" s="3">
        <f t="shared" si="504"/>
        <v>2.0831227586206973</v>
      </c>
      <c r="L323" s="3">
        <f t="shared" si="505"/>
        <v>0.960579310224</v>
      </c>
      <c r="M323" s="5">
        <f t="shared" si="506"/>
        <v>4.7658128832062475E-2</v>
      </c>
      <c r="N323" s="5">
        <f t="shared" si="507"/>
        <v>9.9277732803346549E-2</v>
      </c>
      <c r="O323" s="5">
        <f t="shared" si="508"/>
        <v>4.577941252006909E-2</v>
      </c>
      <c r="P323" s="5">
        <f t="shared" si="509"/>
        <v>9.536413609684119E-2</v>
      </c>
      <c r="Q323" s="5">
        <f t="shared" si="510"/>
        <v>0.10340385231345792</v>
      </c>
      <c r="R323" s="5">
        <f t="shared" si="511"/>
        <v>2.1987378250493961E-2</v>
      </c>
      <c r="S323" s="5">
        <f t="shared" si="512"/>
        <v>4.7706019289717502E-2</v>
      </c>
      <c r="T323" s="5">
        <f t="shared" si="513"/>
        <v>9.9327601129765769E-2</v>
      </c>
      <c r="U323" s="5">
        <f t="shared" si="514"/>
        <v>4.5802408036005687E-2</v>
      </c>
      <c r="V323" s="5">
        <f t="shared" si="515"/>
        <v>1.0606662791554089E-2</v>
      </c>
      <c r="W323" s="5">
        <f t="shared" si="516"/>
        <v>7.1800972694405871E-2</v>
      </c>
      <c r="X323" s="5">
        <f t="shared" si="517"/>
        <v>6.8970528824204652E-2</v>
      </c>
      <c r="Y323" s="5">
        <f t="shared" si="518"/>
        <v>3.3125831501869506E-2</v>
      </c>
      <c r="Z323" s="5">
        <f t="shared" si="519"/>
        <v>7.0402068778312238E-3</v>
      </c>
      <c r="AA323" s="5">
        <f t="shared" si="520"/>
        <v>1.4665615172608183E-2</v>
      </c>
      <c r="AB323" s="5">
        <f t="shared" si="521"/>
        <v>1.5275138367616561E-2</v>
      </c>
      <c r="AC323" s="5">
        <f t="shared" si="522"/>
        <v>1.326498829758099E-3</v>
      </c>
      <c r="AD323" s="5">
        <f t="shared" si="523"/>
        <v>3.7392560077705021E-2</v>
      </c>
      <c r="AE323" s="5">
        <f t="shared" si="524"/>
        <v>3.5918519566951364E-2</v>
      </c>
      <c r="AF323" s="5">
        <f t="shared" si="525"/>
        <v>1.7251293374944694E-2</v>
      </c>
      <c r="AG323" s="5">
        <f t="shared" si="526"/>
        <v>5.5237451635254129E-3</v>
      </c>
      <c r="AH323" s="5">
        <f t="shared" si="527"/>
        <v>1.6906692666353439E-3</v>
      </c>
      <c r="AI323" s="5">
        <f t="shared" si="528"/>
        <v>3.521871626628648E-3</v>
      </c>
      <c r="AJ323" s="5">
        <f t="shared" si="529"/>
        <v>3.6682454691853174E-3</v>
      </c>
      <c r="AK323" s="5">
        <f t="shared" si="530"/>
        <v>2.5471352070223973E-3</v>
      </c>
      <c r="AL323" s="5">
        <f t="shared" si="531"/>
        <v>1.061732116081298E-4</v>
      </c>
      <c r="AM323" s="5">
        <f t="shared" si="532"/>
        <v>1.5578658580191808E-2</v>
      </c>
      <c r="AN323" s="5">
        <f t="shared" si="533"/>
        <v>1.4964537113175845E-2</v>
      </c>
      <c r="AO323" s="5">
        <f t="shared" si="534"/>
        <v>7.1873123689979506E-3</v>
      </c>
      <c r="AP323" s="5">
        <f t="shared" si="535"/>
        <v>2.3013278525921589E-3</v>
      </c>
      <c r="AQ323" s="5">
        <f t="shared" si="536"/>
        <v>5.5265198031056366E-4</v>
      </c>
      <c r="AR323" s="5">
        <f t="shared" si="537"/>
        <v>3.2480438359229903E-4</v>
      </c>
      <c r="AS323" s="5">
        <f t="shared" si="538"/>
        <v>6.7660740356088498E-4</v>
      </c>
      <c r="AT323" s="5">
        <f t="shared" si="539"/>
        <v>7.0472814050446934E-4</v>
      </c>
      <c r="AU323" s="5">
        <f t="shared" si="540"/>
        <v>4.8934507604176812E-4</v>
      </c>
      <c r="AV323" s="5">
        <f t="shared" si="541"/>
        <v>2.5484146618039567E-4</v>
      </c>
      <c r="AW323" s="5">
        <f t="shared" si="542"/>
        <v>5.9014746450794106E-6</v>
      </c>
      <c r="AX323" s="5">
        <f t="shared" si="543"/>
        <v>5.408709706196526E-3</v>
      </c>
      <c r="AY323" s="5">
        <f t="shared" si="544"/>
        <v>5.1954946387801123E-3</v>
      </c>
      <c r="AZ323" s="5">
        <f t="shared" si="545"/>
        <v>2.495342328195945E-3</v>
      </c>
      <c r="BA323" s="5">
        <f t="shared" si="546"/>
        <v>7.9899140413040382E-4</v>
      </c>
      <c r="BB323" s="5">
        <f t="shared" si="547"/>
        <v>1.9187365296362209E-4</v>
      </c>
      <c r="BC323" s="5">
        <f t="shared" si="548"/>
        <v>3.6861972242791061E-5</v>
      </c>
      <c r="BD323" s="5">
        <f t="shared" si="549"/>
        <v>5.2000061791470334E-5</v>
      </c>
      <c r="BE323" s="5">
        <f t="shared" si="550"/>
        <v>1.0832251216749438E-4</v>
      </c>
      <c r="BF323" s="5">
        <f t="shared" si="551"/>
        <v>1.1282454518353752E-4</v>
      </c>
      <c r="BG323" s="5">
        <f t="shared" si="552"/>
        <v>7.8342459267618717E-5</v>
      </c>
      <c r="BH323" s="5">
        <f t="shared" si="553"/>
        <v>4.0799239966672869E-5</v>
      </c>
      <c r="BI323" s="5">
        <f t="shared" si="554"/>
        <v>1.6997965061800679E-5</v>
      </c>
      <c r="BJ323" s="8">
        <f t="shared" si="555"/>
        <v>0.62670439904795439</v>
      </c>
      <c r="BK323" s="8">
        <f t="shared" si="556"/>
        <v>0.20796311369032158</v>
      </c>
      <c r="BL323" s="8">
        <f t="shared" si="557"/>
        <v>0.15779748716958356</v>
      </c>
      <c r="BM323" s="8">
        <f t="shared" si="558"/>
        <v>0.5808449728052848</v>
      </c>
      <c r="BN323" s="8">
        <f t="shared" si="559"/>
        <v>0.41347064081627122</v>
      </c>
    </row>
    <row r="324" spans="1:66" x14ac:dyDescent="0.25">
      <c r="A324" t="s">
        <v>27</v>
      </c>
      <c r="B324" t="s">
        <v>328</v>
      </c>
      <c r="C324" t="s">
        <v>29</v>
      </c>
      <c r="D324" s="11">
        <v>44533</v>
      </c>
      <c r="E324">
        <f>VLOOKUP(A324,home!$A$2:$E$405,3,FALSE)</f>
        <v>1.24827586206897</v>
      </c>
      <c r="F324">
        <f>VLOOKUP(B324,home!$B$2:$E$405,3,FALSE)</f>
        <v>1.2</v>
      </c>
      <c r="G324">
        <f>VLOOKUP(C324,away!$B$2:$E$405,4,FALSE)</f>
        <v>1.1399999999999999</v>
      </c>
      <c r="H324">
        <f>VLOOKUP(A324,away!$A$2:$E$405,3,FALSE)</f>
        <v>1.096551724</v>
      </c>
      <c r="I324">
        <f>VLOOKUP(C324,away!$B$2:$E$405,3,FALSE)</f>
        <v>0.56999999999999995</v>
      </c>
      <c r="J324">
        <f>VLOOKUP(B324,home!$B$2:$E$405,4,FALSE)</f>
        <v>0.98</v>
      </c>
      <c r="K324" s="3">
        <f t="shared" si="504"/>
        <v>1.7076413793103506</v>
      </c>
      <c r="L324" s="3">
        <f t="shared" si="505"/>
        <v>0.61253379302639999</v>
      </c>
      <c r="M324" s="5">
        <f t="shared" si="506"/>
        <v>9.8256372298421865E-2</v>
      </c>
      <c r="N324" s="5">
        <f t="shared" si="507"/>
        <v>0.16778664711770844</v>
      </c>
      <c r="O324" s="5">
        <f t="shared" si="508"/>
        <v>6.0185348412966459E-2</v>
      </c>
      <c r="P324" s="5">
        <f t="shared" si="509"/>
        <v>0.10277499137819206</v>
      </c>
      <c r="Q324" s="5">
        <f t="shared" si="510"/>
        <v>0.14325971075697139</v>
      </c>
      <c r="R324" s="5">
        <f t="shared" si="511"/>
        <v>1.8432779874004882E-2</v>
      </c>
      <c r="S324" s="5">
        <f t="shared" si="512"/>
        <v>2.687535323588652E-2</v>
      </c>
      <c r="T324" s="5">
        <f t="shared" si="513"/>
        <v>8.7751414017832666E-2</v>
      </c>
      <c r="U324" s="5">
        <f t="shared" si="514"/>
        <v>3.1476577648569766E-2</v>
      </c>
      <c r="V324" s="5">
        <f t="shared" si="515"/>
        <v>3.1234775951619435E-3</v>
      </c>
      <c r="W324" s="5">
        <f t="shared" si="516"/>
        <v>8.1545403358878818E-2</v>
      </c>
      <c r="X324" s="5">
        <f t="shared" si="517"/>
        <v>4.994931522328179E-2</v>
      </c>
      <c r="Y324" s="5">
        <f t="shared" si="518"/>
        <v>1.5297821756394048E-2</v>
      </c>
      <c r="Z324" s="5">
        <f t="shared" si="519"/>
        <v>3.7635668574149657E-3</v>
      </c>
      <c r="AA324" s="5">
        <f t="shared" si="520"/>
        <v>6.4268224995228142E-3</v>
      </c>
      <c r="AB324" s="5">
        <f t="shared" si="521"/>
        <v>5.4873540188339681E-3</v>
      </c>
      <c r="AC324" s="5">
        <f t="shared" si="522"/>
        <v>2.0419501517021494E-4</v>
      </c>
      <c r="AD324" s="5">
        <f t="shared" si="523"/>
        <v>3.4812576267043677E-2</v>
      </c>
      <c r="AE324" s="5">
        <f t="shared" si="524"/>
        <v>2.1323879385873101E-2</v>
      </c>
      <c r="AF324" s="5">
        <f t="shared" si="525"/>
        <v>6.5307983611331546E-3</v>
      </c>
      <c r="AG324" s="5">
        <f t="shared" si="526"/>
        <v>1.3334448972118294E-3</v>
      </c>
      <c r="AH324" s="5">
        <f t="shared" si="527"/>
        <v>5.7632797062020927E-4</v>
      </c>
      <c r="AI324" s="5">
        <f t="shared" si="528"/>
        <v>9.8416149068502939E-4</v>
      </c>
      <c r="AJ324" s="5">
        <f t="shared" si="529"/>
        <v>8.402974427087574E-4</v>
      </c>
      <c r="AK324" s="5">
        <f t="shared" si="530"/>
        <v>4.7830889469938081E-4</v>
      </c>
      <c r="AL324" s="5">
        <f t="shared" si="531"/>
        <v>8.5434218392879501E-6</v>
      </c>
      <c r="AM324" s="5">
        <f t="shared" si="532"/>
        <v>1.1889479150800238E-2</v>
      </c>
      <c r="AN324" s="5">
        <f t="shared" si="533"/>
        <v>7.2827077613479728E-3</v>
      </c>
      <c r="AO324" s="5">
        <f t="shared" si="534"/>
        <v>2.2304523042806375E-3</v>
      </c>
      <c r="AP324" s="5">
        <f t="shared" si="535"/>
        <v>4.5540913670183105E-4</v>
      </c>
      <c r="AQ324" s="5">
        <f t="shared" si="536"/>
        <v>6.9738371470712699E-5</v>
      </c>
      <c r="AR324" s="5">
        <f t="shared" si="537"/>
        <v>7.0604071574240909E-5</v>
      </c>
      <c r="AS324" s="5">
        <f t="shared" si="538"/>
        <v>1.2056643416796345E-4</v>
      </c>
      <c r="AT324" s="5">
        <f t="shared" si="539"/>
        <v>1.0294211597055588E-4</v>
      </c>
      <c r="AU324" s="5">
        <f t="shared" si="540"/>
        <v>5.8596072301695358E-5</v>
      </c>
      <c r="AV324" s="5">
        <f t="shared" si="541"/>
        <v>2.5015269431859019E-5</v>
      </c>
      <c r="AW324" s="5">
        <f t="shared" si="542"/>
        <v>2.4823103222882074E-7</v>
      </c>
      <c r="AX324" s="5">
        <f t="shared" si="543"/>
        <v>3.3838277627256958E-3</v>
      </c>
      <c r="AY324" s="5">
        <f t="shared" si="544"/>
        <v>2.0727088544504079E-3</v>
      </c>
      <c r="AZ324" s="5">
        <f t="shared" si="545"/>
        <v>6.3480210822795629E-4</v>
      </c>
      <c r="BA324" s="5">
        <f t="shared" si="546"/>
        <v>1.2961258105800846E-4</v>
      </c>
      <c r="BB324" s="5">
        <f t="shared" si="547"/>
        <v>1.9848021474850907E-5</v>
      </c>
      <c r="BC324" s="5">
        <f t="shared" si="548"/>
        <v>2.4315167756119744E-6</v>
      </c>
      <c r="BD324" s="5">
        <f t="shared" si="549"/>
        <v>7.2078966274128665E-6</v>
      </c>
      <c r="BE324" s="5">
        <f t="shared" si="550"/>
        <v>1.2308502538761731E-5</v>
      </c>
      <c r="BF324" s="5">
        <f t="shared" si="551"/>
        <v>1.050925412626802E-5</v>
      </c>
      <c r="BG324" s="5">
        <f t="shared" si="552"/>
        <v>5.982012403901104E-6</v>
      </c>
      <c r="BH324" s="5">
        <f t="shared" si="553"/>
        <v>2.5537829781123262E-6</v>
      </c>
      <c r="BI324" s="5">
        <f t="shared" si="554"/>
        <v>8.7218909744060487E-7</v>
      </c>
      <c r="BJ324" s="8">
        <f t="shared" si="555"/>
        <v>0.63776202871164289</v>
      </c>
      <c r="BK324" s="8">
        <f t="shared" si="556"/>
        <v>0.23331564179912229</v>
      </c>
      <c r="BL324" s="8">
        <f t="shared" si="557"/>
        <v>0.12530513585382946</v>
      </c>
      <c r="BM324" s="8">
        <f t="shared" si="558"/>
        <v>0.4073780627603264</v>
      </c>
      <c r="BN324" s="8">
        <f t="shared" si="559"/>
        <v>0.59069584983826517</v>
      </c>
    </row>
    <row r="325" spans="1:66" x14ac:dyDescent="0.25">
      <c r="A325" t="s">
        <v>32</v>
      </c>
      <c r="B325" t="s">
        <v>308</v>
      </c>
      <c r="C325" t="s">
        <v>313</v>
      </c>
      <c r="D325" s="11">
        <v>44533</v>
      </c>
      <c r="E325">
        <f>VLOOKUP(A325,home!$A$2:$E$405,3,FALSE)</f>
        <v>1.2705314009661799</v>
      </c>
      <c r="F325">
        <f>VLOOKUP(B325,home!$B$2:$E$405,3,FALSE)</f>
        <v>0.98</v>
      </c>
      <c r="G325">
        <f>VLOOKUP(C325,away!$B$2:$E$405,4,FALSE)</f>
        <v>1.1200000000000001</v>
      </c>
      <c r="H325">
        <f>VLOOKUP(A325,away!$A$2:$E$405,3,FALSE)</f>
        <v>1.101449275</v>
      </c>
      <c r="I325">
        <f>VLOOKUP(C325,away!$B$2:$E$405,3,FALSE)</f>
        <v>0.92</v>
      </c>
      <c r="J325">
        <f>VLOOKUP(B325,home!$B$2:$E$405,4,FALSE)</f>
        <v>1.44</v>
      </c>
      <c r="K325" s="3">
        <f t="shared" si="504"/>
        <v>1.3945352657004793</v>
      </c>
      <c r="L325" s="3">
        <f t="shared" si="505"/>
        <v>1.45919999952</v>
      </c>
      <c r="M325" s="5">
        <f t="shared" si="506"/>
        <v>5.7628660020861408E-2</v>
      </c>
      <c r="N325" s="5">
        <f t="shared" si="507"/>
        <v>8.0365198714154554E-2</v>
      </c>
      <c r="O325" s="5">
        <f t="shared" si="508"/>
        <v>8.4091740674779217E-2</v>
      </c>
      <c r="P325" s="5">
        <f t="shared" si="509"/>
        <v>0.11726889792511903</v>
      </c>
      <c r="Q325" s="5">
        <f t="shared" si="510"/>
        <v>5.6036051870957677E-2</v>
      </c>
      <c r="R325" s="5">
        <f t="shared" si="511"/>
        <v>6.135333397613691E-2</v>
      </c>
      <c r="S325" s="5">
        <f t="shared" si="512"/>
        <v>5.9657791867769483E-2</v>
      </c>
      <c r="T325" s="5">
        <f t="shared" si="513"/>
        <v>8.1767806863204145E-2</v>
      </c>
      <c r="U325" s="5">
        <f t="shared" si="514"/>
        <v>8.5559387898022324E-2</v>
      </c>
      <c r="V325" s="5">
        <f t="shared" si="515"/>
        <v>1.3488665578795378E-2</v>
      </c>
      <c r="W325" s="5">
        <f t="shared" si="516"/>
        <v>2.6048083494890597E-2</v>
      </c>
      <c r="X325" s="5">
        <f t="shared" si="517"/>
        <v>3.800936342324128E-2</v>
      </c>
      <c r="Y325" s="5">
        <f t="shared" si="518"/>
        <v>2.7731631544474594E-2</v>
      </c>
      <c r="Z325" s="5">
        <f t="shared" si="519"/>
        <v>2.984226163617645E-2</v>
      </c>
      <c r="AA325" s="5">
        <f t="shared" si="520"/>
        <v>4.1616086259908543E-2</v>
      </c>
      <c r="AB325" s="5">
        <f t="shared" si="521"/>
        <v>2.901754995493782E-2</v>
      </c>
      <c r="AC325" s="5">
        <f t="shared" si="522"/>
        <v>1.7155102885582619E-3</v>
      </c>
      <c r="AD325" s="5">
        <f t="shared" si="523"/>
        <v>9.081242759383882E-3</v>
      </c>
      <c r="AE325" s="5">
        <f t="shared" si="524"/>
        <v>1.3251349430133966E-2</v>
      </c>
      <c r="AF325" s="5">
        <f t="shared" si="525"/>
        <v>9.6681845410454183E-3</v>
      </c>
      <c r="AG325" s="5">
        <f t="shared" si="526"/>
        <v>4.7026049592175804E-3</v>
      </c>
      <c r="AH325" s="5">
        <f t="shared" si="527"/>
        <v>1.0886457041296104E-2</v>
      </c>
      <c r="AI325" s="5">
        <f t="shared" si="528"/>
        <v>1.5181548262620715E-2</v>
      </c>
      <c r="AJ325" s="5">
        <f t="shared" si="529"/>
        <v>1.0585602220079217E-2</v>
      </c>
      <c r="AK325" s="5">
        <f t="shared" si="530"/>
        <v>4.9206652015259169E-3</v>
      </c>
      <c r="AL325" s="5">
        <f t="shared" si="531"/>
        <v>1.3963607749727658E-4</v>
      </c>
      <c r="AM325" s="5">
        <f t="shared" si="532"/>
        <v>2.5328226568695918E-3</v>
      </c>
      <c r="AN325" s="5">
        <f t="shared" si="533"/>
        <v>3.6958948196883536E-3</v>
      </c>
      <c r="AO325" s="5">
        <f t="shared" si="534"/>
        <v>2.6965248595576083E-3</v>
      </c>
      <c r="AP325" s="5">
        <f t="shared" si="535"/>
        <v>1.3115896912573764E-3</v>
      </c>
      <c r="AQ325" s="5">
        <f t="shared" si="536"/>
        <v>4.7846791921330042E-4</v>
      </c>
      <c r="AR325" s="5">
        <f t="shared" si="537"/>
        <v>3.1771036218867532E-3</v>
      </c>
      <c r="AS325" s="5">
        <f t="shared" si="538"/>
        <v>4.430583043505798E-3</v>
      </c>
      <c r="AT325" s="5">
        <f t="shared" si="539"/>
        <v>3.0893021508916988E-3</v>
      </c>
      <c r="AU325" s="5">
        <f t="shared" si="540"/>
        <v>1.4360469319409388E-3</v>
      </c>
      <c r="AV325" s="5">
        <f t="shared" si="541"/>
        <v>5.0065452244815387E-4</v>
      </c>
      <c r="AW325" s="5">
        <f t="shared" si="542"/>
        <v>7.8929520064632654E-6</v>
      </c>
      <c r="AX325" s="5">
        <f t="shared" si="543"/>
        <v>5.8868508612830385E-4</v>
      </c>
      <c r="AY325" s="5">
        <f t="shared" si="544"/>
        <v>8.5900927739585215E-4</v>
      </c>
      <c r="AZ325" s="5">
        <f t="shared" si="545"/>
        <v>6.2673316858185158E-4</v>
      </c>
      <c r="BA325" s="5">
        <f t="shared" si="546"/>
        <v>3.0484301309793523E-4</v>
      </c>
      <c r="BB325" s="5">
        <f t="shared" si="547"/>
        <v>1.1120673114154568E-4</v>
      </c>
      <c r="BC325" s="5">
        <f t="shared" si="548"/>
        <v>3.2454572405672819E-5</v>
      </c>
      <c r="BD325" s="5">
        <f t="shared" si="549"/>
        <v>7.7267160058869006E-4</v>
      </c>
      <c r="BE325" s="5">
        <f t="shared" si="550"/>
        <v>1.0775177958261635E-3</v>
      </c>
      <c r="BF325" s="5">
        <f t="shared" si="551"/>
        <v>7.5131828284971702E-4</v>
      </c>
      <c r="BG325" s="5">
        <f t="shared" si="552"/>
        <v>3.4924661373315257E-4</v>
      </c>
      <c r="BH325" s="5">
        <f t="shared" si="553"/>
        <v>1.2175917981933866E-4</v>
      </c>
      <c r="BI325" s="5">
        <f t="shared" si="554"/>
        <v>3.3959494036166778E-5</v>
      </c>
      <c r="BJ325" s="8">
        <f t="shared" si="555"/>
        <v>0.35989974939604114</v>
      </c>
      <c r="BK325" s="8">
        <f t="shared" si="556"/>
        <v>0.25075817103599674</v>
      </c>
      <c r="BL325" s="8">
        <f t="shared" si="557"/>
        <v>0.35895253472683331</v>
      </c>
      <c r="BM325" s="8">
        <f t="shared" si="558"/>
        <v>0.54185771728764942</v>
      </c>
      <c r="BN325" s="8">
        <f t="shared" si="559"/>
        <v>0.45674388318200876</v>
      </c>
    </row>
    <row r="326" spans="1:66" x14ac:dyDescent="0.25">
      <c r="A326" t="s">
        <v>37</v>
      </c>
      <c r="B326" t="s">
        <v>231</v>
      </c>
      <c r="C326" t="s">
        <v>230</v>
      </c>
      <c r="D326" s="11">
        <v>44533</v>
      </c>
      <c r="E326">
        <f>VLOOKUP(A326,home!$A$2:$E$405,3,FALSE)</f>
        <v>1.59183673469388</v>
      </c>
      <c r="F326">
        <f>VLOOKUP(B326,home!$B$2:$E$405,3,FALSE)</f>
        <v>0.75</v>
      </c>
      <c r="G326">
        <f>VLOOKUP(C326,away!$B$2:$E$405,4,FALSE)</f>
        <v>0.88</v>
      </c>
      <c r="H326">
        <f>VLOOKUP(A326,away!$A$2:$E$405,3,FALSE)</f>
        <v>1.2857142859999999</v>
      </c>
      <c r="I326">
        <f>VLOOKUP(C326,away!$B$2:$E$405,3,FALSE)</f>
        <v>1.01</v>
      </c>
      <c r="J326">
        <f>VLOOKUP(B326,home!$B$2:$E$405,4,FALSE)</f>
        <v>0.78</v>
      </c>
      <c r="K326" s="3">
        <f t="shared" si="504"/>
        <v>1.0506122448979609</v>
      </c>
      <c r="L326" s="3">
        <f t="shared" si="505"/>
        <v>1.0128857145107999</v>
      </c>
      <c r="M326" s="5">
        <f t="shared" si="506"/>
        <v>0.12700891991881089</v>
      </c>
      <c r="N326" s="5">
        <f t="shared" si="507"/>
        <v>0.13343712647796724</v>
      </c>
      <c r="O326" s="5">
        <f t="shared" si="508"/>
        <v>0.12864552060120971</v>
      </c>
      <c r="P326" s="5">
        <f t="shared" si="509"/>
        <v>0.1351565591949038</v>
      </c>
      <c r="Q326" s="5">
        <f t="shared" si="510"/>
        <v>7.0095339500875153E-2</v>
      </c>
      <c r="R326" s="5">
        <f t="shared" si="511"/>
        <v>6.5151605026385062E-2</v>
      </c>
      <c r="S326" s="5">
        <f t="shared" si="512"/>
        <v>3.595671765629279E-2</v>
      </c>
      <c r="T326" s="5">
        <f t="shared" si="513"/>
        <v>7.0998568034221013E-2</v>
      </c>
      <c r="U326" s="5">
        <f t="shared" si="514"/>
        <v>6.8449074015475675E-2</v>
      </c>
      <c r="V326" s="5">
        <f t="shared" si="515"/>
        <v>4.2514828805145233E-3</v>
      </c>
      <c r="W326" s="5">
        <f t="shared" si="516"/>
        <v>2.4547673996633049E-2</v>
      </c>
      <c r="X326" s="5">
        <f t="shared" si="517"/>
        <v>2.4863988315657847E-2</v>
      </c>
      <c r="Y326" s="5">
        <f t="shared" si="518"/>
        <v>1.2592189285346637E-2</v>
      </c>
      <c r="Z326" s="5">
        <f t="shared" si="519"/>
        <v>2.1997043336225153E-2</v>
      </c>
      <c r="AA326" s="5">
        <f t="shared" si="520"/>
        <v>2.3110363080589235E-2</v>
      </c>
      <c r="AB326" s="5">
        <f t="shared" si="521"/>
        <v>1.2140015218252406E-2</v>
      </c>
      <c r="AC326" s="5">
        <f t="shared" si="522"/>
        <v>2.8276350490466458E-4</v>
      </c>
      <c r="AD326" s="5">
        <f t="shared" si="523"/>
        <v>6.4475217211564873E-3</v>
      </c>
      <c r="AE326" s="5">
        <f t="shared" si="524"/>
        <v>6.5306026453574905E-3</v>
      </c>
      <c r="AF326" s="5">
        <f t="shared" si="525"/>
        <v>3.3073770633145205E-3</v>
      </c>
      <c r="AG326" s="5">
        <f t="shared" si="526"/>
        <v>1.1166649933106532E-3</v>
      </c>
      <c r="AH326" s="5">
        <f t="shared" si="527"/>
        <v>5.5701227391843598E-3</v>
      </c>
      <c r="AI326" s="5">
        <f t="shared" si="528"/>
        <v>5.852039155371659E-3</v>
      </c>
      <c r="AJ326" s="5">
        <f t="shared" si="529"/>
        <v>3.0741119971278929E-3</v>
      </c>
      <c r="AK326" s="5">
        <f t="shared" si="530"/>
        <v>1.0765665687900963E-3</v>
      </c>
      <c r="AL326" s="5">
        <f t="shared" si="531"/>
        <v>1.2036112869312122E-5</v>
      </c>
      <c r="AM326" s="5">
        <f t="shared" si="532"/>
        <v>1.354769053898517E-3</v>
      </c>
      <c r="AN326" s="5">
        <f t="shared" si="533"/>
        <v>1.3722262211551194E-3</v>
      </c>
      <c r="AO326" s="5">
        <f t="shared" si="534"/>
        <v>6.9495416824257895E-4</v>
      </c>
      <c r="AP326" s="5">
        <f t="shared" si="535"/>
        <v>2.3463638308421445E-4</v>
      </c>
      <c r="AQ326" s="5">
        <f t="shared" si="536"/>
        <v>5.941496013262107E-5</v>
      </c>
      <c r="AR326" s="5">
        <f t="shared" si="537"/>
        <v>1.1283795501183214E-3</v>
      </c>
      <c r="AS326" s="5">
        <f t="shared" si="538"/>
        <v>1.1854893722467608E-3</v>
      </c>
      <c r="AT326" s="5">
        <f t="shared" si="539"/>
        <v>6.2274482533942186E-4</v>
      </c>
      <c r="AU326" s="5">
        <f t="shared" si="540"/>
        <v>2.1808777964947953E-4</v>
      </c>
      <c r="AV326" s="5">
        <f t="shared" si="541"/>
        <v>5.7281422940587882E-5</v>
      </c>
      <c r="AW326" s="5">
        <f t="shared" si="542"/>
        <v>3.5578419796937077E-7</v>
      </c>
      <c r="AX326" s="5">
        <f t="shared" si="543"/>
        <v>2.3722282617243446E-4</v>
      </c>
      <c r="AY326" s="5">
        <f t="shared" si="544"/>
        <v>2.4027961178593754E-4</v>
      </c>
      <c r="AZ326" s="5">
        <f t="shared" si="545"/>
        <v>1.2168789313308847E-4</v>
      </c>
      <c r="BA326" s="5">
        <f t="shared" si="546"/>
        <v>4.1085309527807394E-5</v>
      </c>
      <c r="BB326" s="5">
        <f t="shared" si="547"/>
        <v>1.0403680774242641E-5</v>
      </c>
      <c r="BC326" s="5">
        <f t="shared" si="548"/>
        <v>2.1075479269122068E-6</v>
      </c>
      <c r="BD326" s="5">
        <f t="shared" si="549"/>
        <v>1.904865878101617E-4</v>
      </c>
      <c r="BE326" s="5">
        <f t="shared" si="550"/>
        <v>2.0012754164218654E-4</v>
      </c>
      <c r="BF326" s="5">
        <f t="shared" si="551"/>
        <v>1.0512822289530387E-4</v>
      </c>
      <c r="BG326" s="5">
        <f t="shared" si="552"/>
        <v>3.6816332752722804E-5</v>
      </c>
      <c r="BH326" s="5">
        <f t="shared" si="553"/>
        <v>9.6699225005621083E-6</v>
      </c>
      <c r="BI326" s="5">
        <f t="shared" si="554"/>
        <v>2.0318677972609729E-6</v>
      </c>
      <c r="BJ326" s="8">
        <f t="shared" si="555"/>
        <v>0.35830583968967356</v>
      </c>
      <c r="BK326" s="8">
        <f t="shared" si="556"/>
        <v>0.3029087588800819</v>
      </c>
      <c r="BL326" s="8">
        <f t="shared" si="557"/>
        <v>0.31682566182807875</v>
      </c>
      <c r="BM326" s="8">
        <f t="shared" si="558"/>
        <v>0.3403023091863196</v>
      </c>
      <c r="BN326" s="8">
        <f t="shared" si="559"/>
        <v>0.65949507072015179</v>
      </c>
    </row>
    <row r="327" spans="1:66" x14ac:dyDescent="0.25">
      <c r="A327" t="s">
        <v>340</v>
      </c>
      <c r="B327" t="s">
        <v>394</v>
      </c>
      <c r="C327" t="s">
        <v>428</v>
      </c>
      <c r="D327" s="11">
        <v>44533</v>
      </c>
      <c r="E327">
        <f>VLOOKUP(A327,home!$A$2:$E$405,3,FALSE)</f>
        <v>1.3592592592592601</v>
      </c>
      <c r="F327">
        <f>VLOOKUP(B327,home!$B$2:$E$405,3,FALSE)</f>
        <v>1.1000000000000001</v>
      </c>
      <c r="G327">
        <f>VLOOKUP(C327,away!$B$2:$E$405,4,FALSE)</f>
        <v>1.1599999999999999</v>
      </c>
      <c r="H327">
        <f>VLOOKUP(A327,away!$A$2:$E$405,3,FALSE)</f>
        <v>1.118518519</v>
      </c>
      <c r="I327">
        <f>VLOOKUP(C327,away!$B$2:$E$405,3,FALSE)</f>
        <v>0.63</v>
      </c>
      <c r="J327">
        <f>VLOOKUP(B327,home!$B$2:$E$405,4,FALSE)</f>
        <v>1.0900000000000001</v>
      </c>
      <c r="K327" s="3">
        <f t="shared" si="504"/>
        <v>1.734414814814816</v>
      </c>
      <c r="L327" s="3">
        <f t="shared" si="505"/>
        <v>0.7680866669973001</v>
      </c>
      <c r="M327" s="5">
        <f t="shared" si="506"/>
        <v>8.1879921098581221E-2</v>
      </c>
      <c r="N327" s="5">
        <f t="shared" si="507"/>
        <v>0.14201374818924747</v>
      </c>
      <c r="O327" s="5">
        <f t="shared" si="508"/>
        <v>6.2890875690611164E-2</v>
      </c>
      <c r="P327" s="5">
        <f t="shared" si="509"/>
        <v>0.10907886651447296</v>
      </c>
      <c r="Q327" s="5">
        <f t="shared" si="510"/>
        <v>0.12315537438340582</v>
      </c>
      <c r="R327" s="5">
        <f t="shared" si="511"/>
        <v>2.4152821546871522E-2</v>
      </c>
      <c r="S327" s="5">
        <f t="shared" si="512"/>
        <v>3.632819548567072E-2</v>
      </c>
      <c r="T327" s="5">
        <f t="shared" si="513"/>
        <v>9.4594001032954844E-2</v>
      </c>
      <c r="U327" s="5">
        <f t="shared" si="514"/>
        <v>4.1891011510472462E-2</v>
      </c>
      <c r="V327" s="5">
        <f t="shared" si="515"/>
        <v>5.3773031056081463E-3</v>
      </c>
      <c r="W327" s="5">
        <f t="shared" si="516"/>
        <v>7.1200835284881386E-2</v>
      </c>
      <c r="X327" s="5">
        <f t="shared" si="517"/>
        <v>5.4688412261388299E-2</v>
      </c>
      <c r="Y327" s="5">
        <f t="shared" si="518"/>
        <v>2.1002720148612007E-2</v>
      </c>
      <c r="Z327" s="5">
        <f t="shared" si="519"/>
        <v>6.1838200668390417E-3</v>
      </c>
      <c r="AA327" s="5">
        <f t="shared" si="520"/>
        <v>1.0725309136074779E-2</v>
      </c>
      <c r="AB327" s="5">
        <f t="shared" si="521"/>
        <v>9.3010675295383972E-3</v>
      </c>
      <c r="AC327" s="5">
        <f t="shared" si="522"/>
        <v>4.4772127876007431E-4</v>
      </c>
      <c r="AD327" s="5">
        <f t="shared" si="523"/>
        <v>3.087294588632197E-2</v>
      </c>
      <c r="AE327" s="5">
        <f t="shared" si="524"/>
        <v>2.3713098106213047E-2</v>
      </c>
      <c r="AF327" s="5">
        <f t="shared" si="525"/>
        <v>9.1068572442905837E-3</v>
      </c>
      <c r="AG327" s="5">
        <f t="shared" si="526"/>
        <v>2.3316185425291242E-3</v>
      </c>
      <c r="AH327" s="5">
        <f t="shared" si="527"/>
        <v>1.187427436112355E-3</v>
      </c>
      <c r="AI327" s="5">
        <f t="shared" si="528"/>
        <v>2.0594917367108417E-3</v>
      </c>
      <c r="AJ327" s="5">
        <f t="shared" si="529"/>
        <v>1.7860064895699895E-3</v>
      </c>
      <c r="AK327" s="5">
        <f t="shared" si="530"/>
        <v>1.0325587049551978E-3</v>
      </c>
      <c r="AL327" s="5">
        <f t="shared" si="531"/>
        <v>2.3857829341462542E-5</v>
      </c>
      <c r="AM327" s="5">
        <f t="shared" si="532"/>
        <v>1.0709298944442572E-2</v>
      </c>
      <c r="AN327" s="5">
        <f t="shared" si="533"/>
        <v>8.2256697321145995E-3</v>
      </c>
      <c r="AO327" s="5">
        <f t="shared" si="534"/>
        <v>3.1590136241802379E-3</v>
      </c>
      <c r="AP327" s="5">
        <f t="shared" si="535"/>
        <v>8.0879874853188698E-4</v>
      </c>
      <c r="AQ327" s="5">
        <f t="shared" si="536"/>
        <v>1.553068837578611E-4</v>
      </c>
      <c r="AR327" s="5">
        <f t="shared" si="537"/>
        <v>1.8240943634093771E-4</v>
      </c>
      <c r="AS327" s="5">
        <f t="shared" si="538"/>
        <v>3.1637362875174246E-4</v>
      </c>
      <c r="AT327" s="5">
        <f t="shared" si="539"/>
        <v>2.7436155436187242E-4</v>
      </c>
      <c r="AU327" s="5">
        <f t="shared" si="540"/>
        <v>1.5861891483361735E-4</v>
      </c>
      <c r="AV327" s="5">
        <f t="shared" si="541"/>
        <v>6.877774894931894E-5</v>
      </c>
      <c r="AW327" s="5">
        <f t="shared" si="542"/>
        <v>8.8285956745029163E-7</v>
      </c>
      <c r="AX327" s="5">
        <f t="shared" si="543"/>
        <v>3.0957277909203114E-3</v>
      </c>
      <c r="AY327" s="5">
        <f t="shared" si="544"/>
        <v>2.3777872408588963E-3</v>
      </c>
      <c r="AZ327" s="5">
        <f t="shared" si="545"/>
        <v>9.1317333833000798E-4</v>
      </c>
      <c r="BA327" s="5">
        <f t="shared" si="546"/>
        <v>2.3379875527623127E-4</v>
      </c>
      <c r="BB327" s="5">
        <f t="shared" si="547"/>
        <v>4.4894426672059467E-5</v>
      </c>
      <c r="BC327" s="5">
        <f t="shared" si="548"/>
        <v>6.8965621098593724E-6</v>
      </c>
      <c r="BD327" s="5">
        <f t="shared" si="549"/>
        <v>2.3351042664661162E-5</v>
      </c>
      <c r="BE327" s="5">
        <f t="shared" si="550"/>
        <v>4.0500394338961152E-5</v>
      </c>
      <c r="BF327" s="5">
        <f t="shared" si="551"/>
        <v>3.5122241973668167E-5</v>
      </c>
      <c r="BG327" s="5">
        <f t="shared" si="552"/>
        <v>2.0305512269546948E-5</v>
      </c>
      <c r="BH327" s="5">
        <f t="shared" si="553"/>
        <v>8.8045453256765686E-6</v>
      </c>
      <c r="BI327" s="5">
        <f t="shared" si="554"/>
        <v>3.0541467701123908E-6</v>
      </c>
      <c r="BJ327" s="8">
        <f t="shared" si="555"/>
        <v>0.60240997712703914</v>
      </c>
      <c r="BK327" s="8">
        <f t="shared" si="556"/>
        <v>0.23551365255329351</v>
      </c>
      <c r="BL327" s="8">
        <f t="shared" si="557"/>
        <v>0.15615824894749686</v>
      </c>
      <c r="BM327" s="8">
        <f t="shared" si="558"/>
        <v>0.45471718689018681</v>
      </c>
      <c r="BN327" s="8">
        <f t="shared" si="559"/>
        <v>0.54317160742319015</v>
      </c>
    </row>
    <row r="328" spans="1:66" x14ac:dyDescent="0.25">
      <c r="A328" t="s">
        <v>342</v>
      </c>
      <c r="B328" t="s">
        <v>363</v>
      </c>
      <c r="C328" t="s">
        <v>409</v>
      </c>
      <c r="D328" s="11">
        <v>44533</v>
      </c>
      <c r="E328">
        <f>VLOOKUP(A328,home!$A$2:$E$405,3,FALSE)</f>
        <v>1.1786833855799399</v>
      </c>
      <c r="F328">
        <f>VLOOKUP(B328,home!$B$2:$E$405,3,FALSE)</f>
        <v>1.07</v>
      </c>
      <c r="G328">
        <f>VLOOKUP(C328,away!$B$2:$E$405,4,FALSE)</f>
        <v>0.96</v>
      </c>
      <c r="H328">
        <f>VLOOKUP(A328,away!$A$2:$E$405,3,FALSE)</f>
        <v>0.84639498400000002</v>
      </c>
      <c r="I328">
        <f>VLOOKUP(C328,away!$B$2:$E$405,3,FALSE)</f>
        <v>0.74</v>
      </c>
      <c r="J328">
        <f>VLOOKUP(B328,home!$B$2:$E$405,4,FALSE)</f>
        <v>1.42</v>
      </c>
      <c r="K328" s="3">
        <f t="shared" si="504"/>
        <v>1.2107435736677143</v>
      </c>
      <c r="L328" s="3">
        <f t="shared" si="505"/>
        <v>0.88939184918719993</v>
      </c>
      <c r="M328" s="5">
        <f t="shared" si="506"/>
        <v>0.12243984597670021</v>
      </c>
      <c r="N328" s="5">
        <f t="shared" si="507"/>
        <v>0.14824325667715454</v>
      </c>
      <c r="O328" s="5">
        <f t="shared" si="508"/>
        <v>0.10889700102741336</v>
      </c>
      <c r="P328" s="5">
        <f t="shared" si="509"/>
        <v>0.13184634418562721</v>
      </c>
      <c r="Q328" s="5">
        <f t="shared" si="510"/>
        <v>8.9742285180719195E-2</v>
      </c>
      <c r="R328" s="5">
        <f t="shared" si="511"/>
        <v>4.8426052557355777E-2</v>
      </c>
      <c r="S328" s="5">
        <f t="shared" si="512"/>
        <v>3.5493875250428839E-2</v>
      </c>
      <c r="T328" s="5">
        <f t="shared" si="513"/>
        <v>7.98160569671649E-2</v>
      </c>
      <c r="U328" s="5">
        <f t="shared" si="514"/>
        <v>5.8631531931913491E-2</v>
      </c>
      <c r="V328" s="5">
        <f t="shared" si="515"/>
        <v>4.2467454169202497E-3</v>
      </c>
      <c r="W328" s="5">
        <f t="shared" si="516"/>
        <v>3.6218298356270377E-2</v>
      </c>
      <c r="X328" s="5">
        <f t="shared" si="517"/>
        <v>3.2212259349497036E-2</v>
      </c>
      <c r="Y328" s="5">
        <f t="shared" si="518"/>
        <v>1.4324660454673416E-2</v>
      </c>
      <c r="Z328" s="5">
        <f t="shared" si="519"/>
        <v>1.4356578810941066E-2</v>
      </c>
      <c r="AA328" s="5">
        <f t="shared" si="520"/>
        <v>1.738213553520097E-2</v>
      </c>
      <c r="AB328" s="5">
        <f t="shared" si="521"/>
        <v>1.0522654447932898E-2</v>
      </c>
      <c r="AC328" s="5">
        <f t="shared" si="522"/>
        <v>2.8581272575195423E-4</v>
      </c>
      <c r="AD328" s="5">
        <f t="shared" si="523"/>
        <v>1.0962767996008579E-2</v>
      </c>
      <c r="AE328" s="5">
        <f t="shared" si="524"/>
        <v>9.7501965001803251E-3</v>
      </c>
      <c r="AF328" s="5">
        <f t="shared" si="525"/>
        <v>4.3358726476169715E-3</v>
      </c>
      <c r="AG328" s="5">
        <f t="shared" si="526"/>
        <v>1.2854299306347531E-3</v>
      </c>
      <c r="AH328" s="5">
        <f t="shared" si="527"/>
        <v>3.1921560441661606E-3</v>
      </c>
      <c r="AI328" s="5">
        <f t="shared" si="528"/>
        <v>3.8648824166187313E-3</v>
      </c>
      <c r="AJ328" s="5">
        <f t="shared" si="529"/>
        <v>2.3396907744512381E-3</v>
      </c>
      <c r="AK328" s="5">
        <f t="shared" si="530"/>
        <v>9.442551898454915E-4</v>
      </c>
      <c r="AL328" s="5">
        <f t="shared" si="531"/>
        <v>1.2310816862443758E-5</v>
      </c>
      <c r="AM328" s="5">
        <f t="shared" si="532"/>
        <v>2.6546201801554942E-3</v>
      </c>
      <c r="AN328" s="5">
        <f t="shared" si="533"/>
        <v>2.3609975509181528E-3</v>
      </c>
      <c r="AO328" s="5">
        <f t="shared" si="534"/>
        <v>1.0499259888687731E-3</v>
      </c>
      <c r="AP328" s="5">
        <f t="shared" si="535"/>
        <v>3.1126520558323253E-4</v>
      </c>
      <c r="AQ328" s="5">
        <f t="shared" si="536"/>
        <v>6.9209184195326263E-5</v>
      </c>
      <c r="AR328" s="5">
        <f t="shared" si="537"/>
        <v>5.6781551340300798E-4</v>
      </c>
      <c r="AS328" s="5">
        <f t="shared" si="538"/>
        <v>6.8747898388152589E-4</v>
      </c>
      <c r="AT328" s="5">
        <f t="shared" si="539"/>
        <v>4.1618038088308391E-4</v>
      </c>
      <c r="AU328" s="5">
        <f t="shared" si="540"/>
        <v>1.6796257388025852E-4</v>
      </c>
      <c r="AV328" s="5">
        <f t="shared" si="541"/>
        <v>5.0839901735552946E-5</v>
      </c>
      <c r="AW328" s="5">
        <f t="shared" si="542"/>
        <v>3.6823891953370076E-7</v>
      </c>
      <c r="AX328" s="5">
        <f t="shared" si="543"/>
        <v>5.3567738727531579E-4</v>
      </c>
      <c r="AY328" s="5">
        <f t="shared" si="544"/>
        <v>4.7642710203656097E-4</v>
      </c>
      <c r="AZ328" s="5">
        <f t="shared" si="545"/>
        <v>2.1186519064159785E-4</v>
      </c>
      <c r="BA328" s="5">
        <f t="shared" si="546"/>
        <v>6.2810391227709791E-5</v>
      </c>
      <c r="BB328" s="5">
        <f t="shared" si="547"/>
        <v>1.3965762500546069E-5</v>
      </c>
      <c r="BC328" s="5">
        <f t="shared" si="548"/>
        <v>2.4842070671339856E-6</v>
      </c>
      <c r="BD328" s="5">
        <f t="shared" si="549"/>
        <v>8.416841491044671E-5</v>
      </c>
      <c r="BE328" s="5">
        <f t="shared" si="550"/>
        <v>1.0190636745862119E-4</v>
      </c>
      <c r="BF328" s="5">
        <f t="shared" si="551"/>
        <v>6.1691239758173157E-5</v>
      </c>
      <c r="BG328" s="5">
        <f t="shared" si="552"/>
        <v>2.4897424029600785E-5</v>
      </c>
      <c r="BH328" s="5">
        <f t="shared" si="553"/>
        <v>7.5360990361798234E-6</v>
      </c>
      <c r="BI328" s="5">
        <f t="shared" si="554"/>
        <v>1.8248566957156349E-6</v>
      </c>
      <c r="BJ328" s="8">
        <f t="shared" si="555"/>
        <v>0.43464033221039</v>
      </c>
      <c r="BK328" s="8">
        <f t="shared" si="556"/>
        <v>0.29480136147432751</v>
      </c>
      <c r="BL328" s="8">
        <f t="shared" si="557"/>
        <v>0.25637266168057027</v>
      </c>
      <c r="BM328" s="8">
        <f t="shared" si="558"/>
        <v>0.35010008970814138</v>
      </c>
      <c r="BN328" s="8">
        <f t="shared" si="559"/>
        <v>0.6495947856049703</v>
      </c>
    </row>
    <row r="329" spans="1:66" x14ac:dyDescent="0.25">
      <c r="A329" t="s">
        <v>342</v>
      </c>
      <c r="B329" t="s">
        <v>430</v>
      </c>
      <c r="C329" t="s">
        <v>436</v>
      </c>
      <c r="D329" s="11">
        <v>44533</v>
      </c>
      <c r="E329">
        <f>VLOOKUP(A329,home!$A$2:$E$405,3,FALSE)</f>
        <v>1.1786833855799399</v>
      </c>
      <c r="F329">
        <f>VLOOKUP(B329,home!$B$2:$E$405,3,FALSE)</f>
        <v>1.33</v>
      </c>
      <c r="G329">
        <f>VLOOKUP(C329,away!$B$2:$E$405,4,FALSE)</f>
        <v>1.02</v>
      </c>
      <c r="H329">
        <f>VLOOKUP(A329,away!$A$2:$E$405,3,FALSE)</f>
        <v>0.84639498400000002</v>
      </c>
      <c r="I329">
        <f>VLOOKUP(C329,away!$B$2:$E$405,3,FALSE)</f>
        <v>0.4</v>
      </c>
      <c r="J329">
        <f>VLOOKUP(B329,home!$B$2:$E$405,4,FALSE)</f>
        <v>1.01</v>
      </c>
      <c r="K329" s="3">
        <f t="shared" si="504"/>
        <v>1.5990018808777464</v>
      </c>
      <c r="L329" s="3">
        <f t="shared" si="505"/>
        <v>0.34194357353600008</v>
      </c>
      <c r="M329" s="5">
        <f t="shared" si="506"/>
        <v>0.14356814845121044</v>
      </c>
      <c r="N329" s="5">
        <f t="shared" si="507"/>
        <v>0.22956573940762098</v>
      </c>
      <c r="O329" s="5">
        <f t="shared" si="508"/>
        <v>4.9092205727353844E-2</v>
      </c>
      <c r="P329" s="5">
        <f t="shared" si="509"/>
        <v>7.8498529294476066E-2</v>
      </c>
      <c r="Q329" s="5">
        <f t="shared" si="510"/>
        <v>0.18353802454893833</v>
      </c>
      <c r="R329" s="5">
        <f t="shared" si="511"/>
        <v>8.3933821295879302E-3</v>
      </c>
      <c r="S329" s="5">
        <f t="shared" si="512"/>
        <v>1.0730129154465263E-2</v>
      </c>
      <c r="T329" s="5">
        <f t="shared" si="513"/>
        <v>6.2759647994002077E-2</v>
      </c>
      <c r="U329" s="5">
        <f t="shared" si="514"/>
        <v>1.3421033812136765E-2</v>
      </c>
      <c r="V329" s="5">
        <f t="shared" si="515"/>
        <v>6.5187730383862248E-4</v>
      </c>
      <c r="W329" s="5">
        <f t="shared" si="516"/>
        <v>9.7825882155446145E-2</v>
      </c>
      <c r="X329" s="5">
        <f t="shared" si="517"/>
        <v>3.3450931728544873E-2</v>
      </c>
      <c r="Y329" s="5">
        <f t="shared" si="518"/>
        <v>5.7191655666837E-3</v>
      </c>
      <c r="Z329" s="5">
        <f t="shared" si="519"/>
        <v>9.5668769314816659E-4</v>
      </c>
      <c r="AA329" s="5">
        <f t="shared" si="520"/>
        <v>1.5297454207565107E-3</v>
      </c>
      <c r="AB329" s="5">
        <f t="shared" si="521"/>
        <v>1.2230329025268904E-3</v>
      </c>
      <c r="AC329" s="5">
        <f t="shared" si="522"/>
        <v>2.2276620103331126E-5</v>
      </c>
      <c r="AD329" s="5">
        <f t="shared" si="523"/>
        <v>3.9105942391270784E-2</v>
      </c>
      <c r="AE329" s="5">
        <f t="shared" si="524"/>
        <v>1.3372025687764084E-2</v>
      </c>
      <c r="AF329" s="5">
        <f t="shared" si="525"/>
        <v>2.2862391245446196E-3</v>
      </c>
      <c r="AG329" s="5">
        <f t="shared" si="526"/>
        <v>2.6058825873486786E-4</v>
      </c>
      <c r="AH329" s="5">
        <f t="shared" si="527"/>
        <v>8.1783302138249084E-5</v>
      </c>
      <c r="AI329" s="5">
        <f t="shared" si="528"/>
        <v>1.307716539434533E-4</v>
      </c>
      <c r="AJ329" s="5">
        <f t="shared" si="529"/>
        <v>1.0455206031053783E-4</v>
      </c>
      <c r="AK329" s="5">
        <f t="shared" si="530"/>
        <v>5.5726313695397866E-5</v>
      </c>
      <c r="AL329" s="5">
        <f t="shared" si="531"/>
        <v>4.8720609261253181E-7</v>
      </c>
      <c r="AM329" s="5">
        <f t="shared" si="532"/>
        <v>1.2506095087427758E-2</v>
      </c>
      <c r="AN329" s="5">
        <f t="shared" si="533"/>
        <v>4.2763788451760628E-3</v>
      </c>
      <c r="AO329" s="5">
        <f t="shared" si="534"/>
        <v>7.3114013205662792E-4</v>
      </c>
      <c r="AP329" s="5">
        <f t="shared" si="535"/>
        <v>8.3336223170342127E-5</v>
      </c>
      <c r="AQ329" s="5">
        <f t="shared" si="536"/>
        <v>7.1240714889650984E-6</v>
      </c>
      <c r="AR329" s="5">
        <f t="shared" si="537"/>
        <v>5.5930549177454581E-6</v>
      </c>
      <c r="AS329" s="5">
        <f t="shared" si="538"/>
        <v>8.9433053333275173E-6</v>
      </c>
      <c r="AT329" s="5">
        <f t="shared" si="539"/>
        <v>7.1501810246273426E-6</v>
      </c>
      <c r="AU329" s="5">
        <f t="shared" si="540"/>
        <v>3.8110509689984979E-6</v>
      </c>
      <c r="AV329" s="5">
        <f t="shared" si="541"/>
        <v>1.5234694168873889E-6</v>
      </c>
      <c r="AW329" s="5">
        <f t="shared" si="542"/>
        <v>7.3996917812923272E-9</v>
      </c>
      <c r="AX329" s="5">
        <f t="shared" si="543"/>
        <v>3.3328782612054874E-3</v>
      </c>
      <c r="AY329" s="5">
        <f t="shared" si="544"/>
        <v>1.1396563027970545E-3</v>
      </c>
      <c r="AZ329" s="5">
        <f t="shared" si="545"/>
        <v>1.9484907439062526E-4</v>
      </c>
      <c r="BA329" s="5">
        <f t="shared" si="546"/>
        <v>2.220912959910411E-5</v>
      </c>
      <c r="BB329" s="5">
        <f t="shared" si="547"/>
        <v>1.8985672850604527E-6</v>
      </c>
      <c r="BC329" s="5">
        <f t="shared" si="548"/>
        <v>1.2984057641042259E-7</v>
      </c>
      <c r="BD329" s="5">
        <f t="shared" si="549"/>
        <v>3.1875153092616341E-7</v>
      </c>
      <c r="BE329" s="5">
        <f t="shared" si="550"/>
        <v>5.0968429748359638E-7</v>
      </c>
      <c r="BF329" s="5">
        <f t="shared" si="551"/>
        <v>4.0749307516506188E-7</v>
      </c>
      <c r="BG329" s="5">
        <f t="shared" si="552"/>
        <v>2.1719406454453032E-7</v>
      </c>
      <c r="BH329" s="5">
        <f t="shared" si="553"/>
        <v>8.6823429430546652E-8</v>
      </c>
      <c r="BI329" s="5">
        <f t="shared" si="554"/>
        <v>2.7766165392740079E-8</v>
      </c>
      <c r="BJ329" s="8">
        <f t="shared" si="555"/>
        <v>0.69017988239872397</v>
      </c>
      <c r="BK329" s="8">
        <f t="shared" si="556"/>
        <v>0.23461110433298335</v>
      </c>
      <c r="BL329" s="8">
        <f t="shared" si="557"/>
        <v>7.4060822096674098E-2</v>
      </c>
      <c r="BM329" s="8">
        <f t="shared" si="558"/>
        <v>0.3060128180592368</v>
      </c>
      <c r="BN329" s="8">
        <f t="shared" si="559"/>
        <v>0.69265602955918759</v>
      </c>
    </row>
    <row r="330" spans="1:66" x14ac:dyDescent="0.25">
      <c r="A330" t="s">
        <v>40</v>
      </c>
      <c r="B330" t="s">
        <v>234</v>
      </c>
      <c r="C330" t="s">
        <v>320</v>
      </c>
      <c r="D330" s="11">
        <v>44533</v>
      </c>
      <c r="E330">
        <f>VLOOKUP(A330,home!$A$2:$E$405,3,FALSE)</f>
        <v>1.45333333333333</v>
      </c>
      <c r="F330">
        <f>VLOOKUP(B330,home!$B$2:$E$405,3,FALSE)</f>
        <v>0.92</v>
      </c>
      <c r="G330">
        <f>VLOOKUP(C330,away!$B$2:$E$405,4,FALSE)</f>
        <v>1.03</v>
      </c>
      <c r="H330">
        <f>VLOOKUP(A330,away!$A$2:$E$405,3,FALSE)</f>
        <v>1.163333333</v>
      </c>
      <c r="I330">
        <f>VLOOKUP(C330,away!$B$2:$E$405,3,FALSE)</f>
        <v>1.47</v>
      </c>
      <c r="J330">
        <f>VLOOKUP(B330,home!$B$2:$E$405,4,FALSE)</f>
        <v>1.38</v>
      </c>
      <c r="K330" s="3">
        <f t="shared" si="504"/>
        <v>1.3771786666666637</v>
      </c>
      <c r="L330" s="3">
        <f t="shared" si="505"/>
        <v>2.3599379993237997</v>
      </c>
      <c r="M330" s="5">
        <f t="shared" si="506"/>
        <v>2.3822692980933476E-2</v>
      </c>
      <c r="N330" s="5">
        <f t="shared" si="507"/>
        <v>3.2808104555891254E-2</v>
      </c>
      <c r="O330" s="5">
        <f t="shared" si="508"/>
        <v>5.6220078411929268E-2</v>
      </c>
      <c r="P330" s="5">
        <f t="shared" si="509"/>
        <v>7.7425092627236042E-2</v>
      </c>
      <c r="Q330" s="5">
        <f t="shared" si="510"/>
        <v>2.2591310844071406E-2</v>
      </c>
      <c r="R330" s="5">
        <f t="shared" si="511"/>
        <v>6.633794968463777E-2</v>
      </c>
      <c r="S330" s="5">
        <f t="shared" si="512"/>
        <v>6.2908976885336851E-2</v>
      </c>
      <c r="T330" s="5">
        <f t="shared" si="513"/>
        <v>5.3314092915459937E-2</v>
      </c>
      <c r="U330" s="5">
        <f t="shared" si="514"/>
        <v>9.1359209096089675E-2</v>
      </c>
      <c r="V330" s="5">
        <f t="shared" si="515"/>
        <v>2.2717523844130724E-2</v>
      </c>
      <c r="W330" s="5">
        <f t="shared" si="516"/>
        <v>1.0370757115496799E-2</v>
      </c>
      <c r="X330" s="5">
        <f t="shared" si="517"/>
        <v>2.4474343798618577E-2</v>
      </c>
      <c r="Y330" s="5">
        <f t="shared" si="518"/>
        <v>2.8878966969437387E-2</v>
      </c>
      <c r="Z330" s="5">
        <f t="shared" si="519"/>
        <v>5.218448275266898E-2</v>
      </c>
      <c r="AA330" s="5">
        <f t="shared" si="520"/>
        <v>7.1867356378010186E-2</v>
      </c>
      <c r="AB330" s="5">
        <f t="shared" si="521"/>
        <v>4.9487095016763009E-2</v>
      </c>
      <c r="AC330" s="5">
        <f t="shared" si="522"/>
        <v>4.6145769217322708E-3</v>
      </c>
      <c r="AD330" s="5">
        <f t="shared" si="523"/>
        <v>3.5705963641609229E-3</v>
      </c>
      <c r="AE330" s="5">
        <f t="shared" si="524"/>
        <v>8.4263860400307609E-3</v>
      </c>
      <c r="AF330" s="5">
        <f t="shared" si="525"/>
        <v>9.9428743064200967E-3</v>
      </c>
      <c r="AG330" s="5">
        <f t="shared" si="526"/>
        <v>7.8215222994070192E-3</v>
      </c>
      <c r="AH330" s="5">
        <f t="shared" si="527"/>
        <v>3.0788035955770239E-2</v>
      </c>
      <c r="AI330" s="5">
        <f t="shared" si="528"/>
        <v>4.2400626306852963E-2</v>
      </c>
      <c r="AJ330" s="5">
        <f t="shared" si="529"/>
        <v>2.9196619001551617E-2</v>
      </c>
      <c r="AK330" s="5">
        <f t="shared" si="530"/>
        <v>1.3402986942577143E-2</v>
      </c>
      <c r="AL330" s="5">
        <f t="shared" si="531"/>
        <v>5.9990538582112328E-4</v>
      </c>
      <c r="AM330" s="5">
        <f t="shared" si="532"/>
        <v>9.8346982799999501E-4</v>
      </c>
      <c r="AN330" s="5">
        <f t="shared" si="533"/>
        <v>2.3209278182856293E-3</v>
      </c>
      <c r="AO330" s="5">
        <f t="shared" si="534"/>
        <v>2.7386228760299704E-3</v>
      </c>
      <c r="AP330" s="5">
        <f t="shared" si="535"/>
        <v>2.1543267303201861E-3</v>
      </c>
      <c r="AQ330" s="5">
        <f t="shared" si="536"/>
        <v>1.2710193784604008E-3</v>
      </c>
      <c r="AR330" s="5">
        <f t="shared" si="537"/>
        <v>1.4531571195313921E-2</v>
      </c>
      <c r="AS330" s="5">
        <f t="shared" si="538"/>
        <v>2.0012569843334126E-2</v>
      </c>
      <c r="AT330" s="5">
        <f t="shared" si="539"/>
        <v>1.3780442126708188E-2</v>
      </c>
      <c r="AU330" s="5">
        <f t="shared" si="540"/>
        <v>6.3260436380457004E-3</v>
      </c>
      <c r="AV330" s="5">
        <f t="shared" si="541"/>
        <v>2.1780230856797262E-3</v>
      </c>
      <c r="AW330" s="5">
        <f t="shared" si="542"/>
        <v>5.415906274971697E-5</v>
      </c>
      <c r="AX330" s="5">
        <f t="shared" si="543"/>
        <v>2.2573561107198779E-4</v>
      </c>
      <c r="AY330" s="5">
        <f t="shared" si="544"/>
        <v>5.3272204636936225E-4</v>
      </c>
      <c r="AZ330" s="5">
        <f t="shared" si="545"/>
        <v>6.2859550015229666E-4</v>
      </c>
      <c r="BA330" s="5">
        <f t="shared" si="546"/>
        <v>4.9448213567111808E-4</v>
      </c>
      <c r="BB330" s="5">
        <f t="shared" si="547"/>
        <v>2.9173679548926453E-4</v>
      </c>
      <c r="BC330" s="5">
        <f t="shared" si="548"/>
        <v>1.3769614989521425E-4</v>
      </c>
      <c r="BD330" s="5">
        <f t="shared" si="549"/>
        <v>5.7156011756167467E-3</v>
      </c>
      <c r="BE330" s="5">
        <f t="shared" si="550"/>
        <v>7.8714040062342876E-3</v>
      </c>
      <c r="BF330" s="5">
        <f t="shared" si="551"/>
        <v>5.420164837050186E-3</v>
      </c>
      <c r="BG330" s="5">
        <f t="shared" si="552"/>
        <v>2.4881784611341029E-3</v>
      </c>
      <c r="BH330" s="5">
        <f t="shared" si="553"/>
        <v>8.5666657388334337E-4</v>
      </c>
      <c r="BI330" s="5">
        <f t="shared" si="554"/>
        <v>2.3595658599971224E-4</v>
      </c>
      <c r="BJ330" s="8">
        <f t="shared" si="555"/>
        <v>0.21397829007873964</v>
      </c>
      <c r="BK330" s="8">
        <f t="shared" si="556"/>
        <v>0.19262149069155987</v>
      </c>
      <c r="BL330" s="8">
        <f t="shared" si="557"/>
        <v>0.53047657832318207</v>
      </c>
      <c r="BM330" s="8">
        <f t="shared" si="558"/>
        <v>0.70957704975783142</v>
      </c>
      <c r="BN330" s="8">
        <f t="shared" si="559"/>
        <v>0.27920522910469925</v>
      </c>
    </row>
    <row r="331" spans="1:66" x14ac:dyDescent="0.25">
      <c r="A331" t="s">
        <v>13</v>
      </c>
      <c r="B331" t="s">
        <v>52</v>
      </c>
      <c r="C331" t="s">
        <v>249</v>
      </c>
      <c r="D331" t="s">
        <v>493</v>
      </c>
      <c r="E331">
        <f>VLOOKUP(A331,home!$A$2:$E$405,3,FALSE)</f>
        <v>1.6044444444444399</v>
      </c>
      <c r="F331">
        <f>VLOOKUP(B331,home!$B$2:$E$405,3,FALSE)</f>
        <v>0.53</v>
      </c>
      <c r="G331">
        <f>VLOOKUP(C331,away!$B$2:$E$405,4,FALSE)</f>
        <v>0.99</v>
      </c>
      <c r="H331">
        <f>VLOOKUP(A331,away!$A$2:$E$405,3,FALSE)</f>
        <v>1.4044444439999999</v>
      </c>
      <c r="I331">
        <f>VLOOKUP(C331,away!$B$2:$E$405,3,FALSE)</f>
        <v>0.68</v>
      </c>
      <c r="J331">
        <f>VLOOKUP(B331,home!$B$2:$E$405,4,FALSE)</f>
        <v>1.1000000000000001</v>
      </c>
      <c r="K331" s="3">
        <f t="shared" si="504"/>
        <v>0.84185199999999771</v>
      </c>
      <c r="L331" s="3">
        <f t="shared" si="505"/>
        <v>1.0505244441120001</v>
      </c>
      <c r="M331" s="5">
        <f t="shared" si="506"/>
        <v>0.15071322137606194</v>
      </c>
      <c r="N331" s="5">
        <f t="shared" si="507"/>
        <v>0.12687822684188016</v>
      </c>
      <c r="O331" s="5">
        <f t="shared" si="508"/>
        <v>0.15832792310641627</v>
      </c>
      <c r="P331" s="5">
        <f t="shared" si="509"/>
        <v>0.13328867872298239</v>
      </c>
      <c r="Q331" s="5">
        <f t="shared" si="510"/>
        <v>5.3406344511645089E-2</v>
      </c>
      <c r="R331" s="5">
        <f t="shared" si="511"/>
        <v>8.3163676704387721E-2</v>
      </c>
      <c r="S331" s="5">
        <f t="shared" si="512"/>
        <v>2.9469663831596996E-2</v>
      </c>
      <c r="T331" s="5">
        <f t="shared" si="513"/>
        <v>5.6104670380149921E-2</v>
      </c>
      <c r="U331" s="5">
        <f t="shared" si="514"/>
        <v>7.001150756094203E-2</v>
      </c>
      <c r="V331" s="5">
        <f t="shared" si="515"/>
        <v>2.8958401324200942E-3</v>
      </c>
      <c r="W331" s="5">
        <f t="shared" si="516"/>
        <v>1.498674597993911E-2</v>
      </c>
      <c r="X331" s="5">
        <f t="shared" si="517"/>
        <v>1.5743942989623286E-2</v>
      </c>
      <c r="Y331" s="5">
        <f t="shared" si="518"/>
        <v>8.2696984786525107E-3</v>
      </c>
      <c r="Z331" s="5">
        <f t="shared" si="519"/>
        <v>2.9121825080062339E-2</v>
      </c>
      <c r="AA331" s="5">
        <f t="shared" si="520"/>
        <v>2.4516266687300576E-2</v>
      </c>
      <c r="AB331" s="5">
        <f t="shared" si="521"/>
        <v>1.0319534071618652E-2</v>
      </c>
      <c r="AC331" s="5">
        <f t="shared" si="522"/>
        <v>1.6006504834111015E-4</v>
      </c>
      <c r="AD331" s="5">
        <f t="shared" si="523"/>
        <v>3.1541555191759159E-3</v>
      </c>
      <c r="AE331" s="5">
        <f t="shared" si="524"/>
        <v>3.3135174734250758E-3</v>
      </c>
      <c r="AF331" s="5">
        <f t="shared" si="525"/>
        <v>1.7404655509126383E-3</v>
      </c>
      <c r="AG331" s="5">
        <f t="shared" si="526"/>
        <v>6.0946720178952859E-4</v>
      </c>
      <c r="AH331" s="5">
        <f t="shared" si="527"/>
        <v>7.6482972759398466E-3</v>
      </c>
      <c r="AI331" s="5">
        <f t="shared" si="528"/>
        <v>6.4387343583444945E-3</v>
      </c>
      <c r="AJ331" s="5">
        <f t="shared" si="529"/>
        <v>2.7102306985205067E-3</v>
      </c>
      <c r="AK331" s="5">
        <f t="shared" si="530"/>
        <v>7.6053771133695997E-4</v>
      </c>
      <c r="AL331" s="5">
        <f t="shared" si="531"/>
        <v>5.6623721816367595E-6</v>
      </c>
      <c r="AM331" s="5">
        <f t="shared" si="532"/>
        <v>5.3106642642585542E-4</v>
      </c>
      <c r="AN331" s="5">
        <f t="shared" si="533"/>
        <v>5.5789826240756814E-4</v>
      </c>
      <c r="AO331" s="5">
        <f t="shared" si="534"/>
        <v>2.9304288099338066E-4</v>
      </c>
      <c r="AP331" s="5">
        <f t="shared" si="535"/>
        <v>1.0261623655218342E-4</v>
      </c>
      <c r="AQ331" s="5">
        <f t="shared" si="536"/>
        <v>2.6950216215211992E-5</v>
      </c>
      <c r="AR331" s="5">
        <f t="shared" si="537"/>
        <v>1.6069446488420069E-3</v>
      </c>
      <c r="AS331" s="5">
        <f t="shared" si="538"/>
        <v>1.3528095665169375E-3</v>
      </c>
      <c r="AT331" s="5">
        <f t="shared" si="539"/>
        <v>5.6943271959570684E-4</v>
      </c>
      <c r="AU331" s="5">
        <f t="shared" si="540"/>
        <v>1.5979269128569459E-4</v>
      </c>
      <c r="AV331" s="5">
        <f t="shared" si="541"/>
        <v>3.3630449186061043E-5</v>
      </c>
      <c r="AW331" s="5">
        <f t="shared" si="542"/>
        <v>1.3910342430426559E-7</v>
      </c>
      <c r="AX331" s="5">
        <f t="shared" si="543"/>
        <v>7.4513222203242957E-5</v>
      </c>
      <c r="AY331" s="5">
        <f t="shared" si="544"/>
        <v>7.8277961334055745E-5</v>
      </c>
      <c r="AZ331" s="5">
        <f t="shared" si="545"/>
        <v>4.1116455908339778E-5</v>
      </c>
      <c r="BA331" s="5">
        <f t="shared" si="546"/>
        <v>1.4397947328988071E-5</v>
      </c>
      <c r="BB331" s="5">
        <f t="shared" si="547"/>
        <v>3.7813489035347617E-6</v>
      </c>
      <c r="BC331" s="5">
        <f t="shared" si="548"/>
        <v>7.9447989097587553E-7</v>
      </c>
      <c r="BD331" s="5">
        <f t="shared" si="549"/>
        <v>2.813557723239169E-4</v>
      </c>
      <c r="BE331" s="5">
        <f t="shared" si="550"/>
        <v>2.3685991964243346E-4</v>
      </c>
      <c r="BF331" s="5">
        <f t="shared" si="551"/>
        <v>9.9700498535410651E-5</v>
      </c>
      <c r="BG331" s="5">
        <f t="shared" si="552"/>
        <v>2.7977688031010773E-5</v>
      </c>
      <c r="BH331" s="5">
        <f t="shared" si="553"/>
        <v>5.8882681560706029E-6</v>
      </c>
      <c r="BI331" s="5">
        <f t="shared" si="554"/>
        <v>9.9141006474486767E-7</v>
      </c>
      <c r="BJ331" s="8">
        <f t="shared" si="555"/>
        <v>0.28593169036535648</v>
      </c>
      <c r="BK331" s="8">
        <f t="shared" si="556"/>
        <v>0.31661140944491828</v>
      </c>
      <c r="BL331" s="8">
        <f t="shared" si="557"/>
        <v>0.36827209180698711</v>
      </c>
      <c r="BM331" s="8">
        <f t="shared" si="558"/>
        <v>0.29408080657604085</v>
      </c>
      <c r="BN331" s="8">
        <f t="shared" si="559"/>
        <v>0.70577807126337366</v>
      </c>
    </row>
    <row r="332" spans="1:66" x14ac:dyDescent="0.25">
      <c r="A332" t="s">
        <v>13</v>
      </c>
      <c r="B332" t="s">
        <v>14</v>
      </c>
      <c r="C332" t="s">
        <v>53</v>
      </c>
      <c r="D332" t="s">
        <v>493</v>
      </c>
      <c r="E332">
        <f>VLOOKUP(A332,home!$A$2:$E$405,3,FALSE)</f>
        <v>1.6044444444444399</v>
      </c>
      <c r="F332">
        <f>VLOOKUP(B332,home!$B$2:$E$405,3,FALSE)</f>
        <v>1.1499999999999999</v>
      </c>
      <c r="G332">
        <f>VLOOKUP(C332,away!$B$2:$E$405,4,FALSE)</f>
        <v>1.1000000000000001</v>
      </c>
      <c r="H332">
        <f>VLOOKUP(A332,away!$A$2:$E$405,3,FALSE)</f>
        <v>1.4044444439999999</v>
      </c>
      <c r="I332">
        <f>VLOOKUP(C332,away!$B$2:$E$405,3,FALSE)</f>
        <v>0.53</v>
      </c>
      <c r="J332">
        <f>VLOOKUP(B332,home!$B$2:$E$405,4,FALSE)</f>
        <v>0.77</v>
      </c>
      <c r="K332" s="3">
        <f t="shared" si="504"/>
        <v>2.0296222222222164</v>
      </c>
      <c r="L332" s="3">
        <f t="shared" si="505"/>
        <v>0.57315377759639996</v>
      </c>
      <c r="M332" s="5">
        <f t="shared" si="506"/>
        <v>7.4067680692647825E-2</v>
      </c>
      <c r="N332" s="5">
        <f t="shared" si="507"/>
        <v>0.15032941068225747</v>
      </c>
      <c r="O332" s="5">
        <f t="shared" si="508"/>
        <v>4.2452170986795039E-2</v>
      </c>
      <c r="P332" s="5">
        <f t="shared" si="509"/>
        <v>8.6161869616376466E-2</v>
      </c>
      <c r="Q332" s="5">
        <f t="shared" si="510"/>
        <v>0.1525559562871398</v>
      </c>
      <c r="R332" s="5">
        <f t="shared" si="511"/>
        <v>1.2165811084124933E-2</v>
      </c>
      <c r="S332" s="5">
        <f t="shared" si="512"/>
        <v>2.5057716491068593E-2</v>
      </c>
      <c r="T332" s="5">
        <f t="shared" si="513"/>
        <v>8.7438022640805441E-2</v>
      </c>
      <c r="U332" s="5">
        <f t="shared" si="514"/>
        <v>2.4692000527697322E-2</v>
      </c>
      <c r="V332" s="5">
        <f t="shared" si="515"/>
        <v>3.2388090954972104E-3</v>
      </c>
      <c r="W332" s="5">
        <f t="shared" si="516"/>
        <v>0.10321031967091333</v>
      </c>
      <c r="X332" s="5">
        <f t="shared" si="517"/>
        <v>5.9155384606316003E-2</v>
      </c>
      <c r="Y332" s="5">
        <f t="shared" si="518"/>
        <v>1.6952566076138972E-2</v>
      </c>
      <c r="Z332" s="5">
        <f t="shared" si="519"/>
        <v>2.3242935267967866E-3</v>
      </c>
      <c r="AA332" s="5">
        <f t="shared" si="520"/>
        <v>4.7174377929540077E-3</v>
      </c>
      <c r="AB332" s="5">
        <f t="shared" si="521"/>
        <v>4.7873082882651909E-3</v>
      </c>
      <c r="AC332" s="5">
        <f t="shared" si="522"/>
        <v>2.3547875772950432E-4</v>
      </c>
      <c r="AD332" s="5">
        <f t="shared" si="523"/>
        <v>5.2369489591686143E-2</v>
      </c>
      <c r="AE332" s="5">
        <f t="shared" si="524"/>
        <v>3.0015770790270263E-2</v>
      </c>
      <c r="AF332" s="5">
        <f t="shared" si="525"/>
        <v>8.6018262079555399E-3</v>
      </c>
      <c r="AG332" s="5">
        <f t="shared" si="526"/>
        <v>1.6433897284391448E-3</v>
      </c>
      <c r="AH332" s="5">
        <f t="shared" si="527"/>
        <v>3.3304440378160923E-4</v>
      </c>
      <c r="AI332" s="5">
        <f t="shared" si="528"/>
        <v>6.7595432290190301E-4</v>
      </c>
      <c r="AJ332" s="5">
        <f t="shared" si="529"/>
        <v>6.8596595748443708E-4</v>
      </c>
      <c r="AK332" s="5">
        <f t="shared" si="530"/>
        <v>4.6408391699945115E-4</v>
      </c>
      <c r="AL332" s="5">
        <f t="shared" si="531"/>
        <v>1.0957162331089333E-5</v>
      </c>
      <c r="AM332" s="5">
        <f t="shared" si="532"/>
        <v>2.1258055968344236E-2</v>
      </c>
      <c r="AN332" s="5">
        <f t="shared" si="533"/>
        <v>1.2184135082612194E-2</v>
      </c>
      <c r="AO332" s="5">
        <f t="shared" si="534"/>
        <v>3.4916915246720019E-3</v>
      </c>
      <c r="AP332" s="5">
        <f t="shared" si="535"/>
        <v>6.6709206252236379E-4</v>
      </c>
      <c r="AQ332" s="5">
        <f t="shared" si="536"/>
        <v>9.5586583909816619E-5</v>
      </c>
      <c r="AR332" s="5">
        <f t="shared" si="537"/>
        <v>3.8177131626954023E-5</v>
      </c>
      <c r="AS332" s="5">
        <f t="shared" si="538"/>
        <v>7.7485154730768502E-5</v>
      </c>
      <c r="AT332" s="5">
        <f t="shared" si="539"/>
        <v>7.863279596694733E-5</v>
      </c>
      <c r="AU332" s="5">
        <f t="shared" si="540"/>
        <v>5.3198290029993926E-5</v>
      </c>
      <c r="AV332" s="5">
        <f t="shared" si="541"/>
        <v>2.6993107907274581E-5</v>
      </c>
      <c r="AW332" s="5">
        <f t="shared" si="542"/>
        <v>3.5406415655852645E-7</v>
      </c>
      <c r="AX332" s="5">
        <f t="shared" si="543"/>
        <v>7.1909704657658422E-3</v>
      </c>
      <c r="AY332" s="5">
        <f t="shared" si="544"/>
        <v>4.1215318870378359E-3</v>
      </c>
      <c r="AZ332" s="5">
        <f t="shared" si="545"/>
        <v>1.1811357852698772E-3</v>
      </c>
      <c r="BA332" s="5">
        <f t="shared" si="546"/>
        <v>2.256574790605735E-4</v>
      </c>
      <c r="BB332" s="5">
        <f t="shared" si="547"/>
        <v>3.2334109141612041E-5</v>
      </c>
      <c r="BC332" s="5">
        <f t="shared" si="548"/>
        <v>3.7064833599458468E-6</v>
      </c>
      <c r="BD332" s="5">
        <f t="shared" si="549"/>
        <v>3.6468945349639485E-6</v>
      </c>
      <c r="BE332" s="5">
        <f t="shared" si="550"/>
        <v>7.4018181902635866E-6</v>
      </c>
      <c r="BF332" s="5">
        <f t="shared" si="551"/>
        <v>7.5114473419038039E-6</v>
      </c>
      <c r="BG332" s="5">
        <f t="shared" si="552"/>
        <v>5.0818001487266529E-6</v>
      </c>
      <c r="BH332" s="5">
        <f t="shared" si="553"/>
        <v>2.5785336276869463E-6</v>
      </c>
      <c r="BI332" s="5">
        <f t="shared" si="554"/>
        <v>1.0466898303001377E-6</v>
      </c>
      <c r="BJ332" s="8">
        <f t="shared" si="555"/>
        <v>0.71272403371361837</v>
      </c>
      <c r="BK332" s="8">
        <f t="shared" si="556"/>
        <v>0.19289404370268853</v>
      </c>
      <c r="BL332" s="8">
        <f t="shared" si="557"/>
        <v>9.1275530944939703E-2</v>
      </c>
      <c r="BM332" s="8">
        <f t="shared" si="558"/>
        <v>0.47736382471582056</v>
      </c>
      <c r="BN332" s="8">
        <f t="shared" si="559"/>
        <v>0.51773289934934152</v>
      </c>
    </row>
    <row r="333" spans="1:66" x14ac:dyDescent="0.25">
      <c r="A333" t="s">
        <v>13</v>
      </c>
      <c r="B333" t="s">
        <v>57</v>
      </c>
      <c r="C333" t="s">
        <v>248</v>
      </c>
      <c r="D333" t="s">
        <v>493</v>
      </c>
      <c r="E333">
        <f>VLOOKUP(A333,home!$A$2:$E$405,3,FALSE)</f>
        <v>1.6044444444444399</v>
      </c>
      <c r="F333">
        <f>VLOOKUP(B333,home!$B$2:$E$405,3,FALSE)</f>
        <v>0.62</v>
      </c>
      <c r="G333">
        <f>VLOOKUP(C333,away!$B$2:$E$405,4,FALSE)</f>
        <v>0.82</v>
      </c>
      <c r="H333">
        <f>VLOOKUP(A333,away!$A$2:$E$405,3,FALSE)</f>
        <v>1.4044444439999999</v>
      </c>
      <c r="I333">
        <f>VLOOKUP(C333,away!$B$2:$E$405,3,FALSE)</f>
        <v>1.34</v>
      </c>
      <c r="J333">
        <f>VLOOKUP(B333,home!$B$2:$E$405,4,FALSE)</f>
        <v>1.01</v>
      </c>
      <c r="K333" s="3">
        <f t="shared" si="504"/>
        <v>0.81569955555555318</v>
      </c>
      <c r="L333" s="3">
        <f t="shared" si="505"/>
        <v>1.9007751105096</v>
      </c>
      <c r="M333" s="5">
        <f t="shared" si="506"/>
        <v>6.6107394760126212E-2</v>
      </c>
      <c r="N333" s="5">
        <f t="shared" si="507"/>
        <v>5.3923772524770451E-2</v>
      </c>
      <c r="O333" s="5">
        <f t="shared" si="508"/>
        <v>0.12565529058068065</v>
      </c>
      <c r="P333" s="5">
        <f t="shared" si="509"/>
        <v>0.10249696467986509</v>
      </c>
      <c r="Q333" s="5">
        <f t="shared" si="510"/>
        <v>2.1992798641167002E-2</v>
      </c>
      <c r="R333" s="5">
        <f t="shared" si="511"/>
        <v>0.11942122441980461</v>
      </c>
      <c r="S333" s="5">
        <f t="shared" si="512"/>
        <v>3.972939716769084E-2</v>
      </c>
      <c r="T333" s="5">
        <f t="shared" si="513"/>
        <v>4.1803364267579586E-2</v>
      </c>
      <c r="U333" s="5">
        <f t="shared" si="514"/>
        <v>9.7411839683134605E-2</v>
      </c>
      <c r="V333" s="5">
        <f t="shared" si="515"/>
        <v>6.8443219182716944E-3</v>
      </c>
      <c r="W333" s="5">
        <f t="shared" si="516"/>
        <v>5.9798386923408994E-3</v>
      </c>
      <c r="X333" s="5">
        <f t="shared" si="517"/>
        <v>1.1366328551263856E-2</v>
      </c>
      <c r="Y333" s="5">
        <f t="shared" si="518"/>
        <v>1.0802417204058491E-2</v>
      </c>
      <c r="Z333" s="5">
        <f t="shared" si="519"/>
        <v>7.5664297014581952E-2</v>
      </c>
      <c r="AA333" s="5">
        <f t="shared" si="520"/>
        <v>6.1719333446217862E-2</v>
      </c>
      <c r="AB333" s="5">
        <f t="shared" si="521"/>
        <v>2.5172216430632447E-2</v>
      </c>
      <c r="AC333" s="5">
        <f t="shared" si="522"/>
        <v>6.6324106446433379E-4</v>
      </c>
      <c r="AD333" s="5">
        <f t="shared" si="523"/>
        <v>1.2194379409090929E-3</v>
      </c>
      <c r="AE333" s="5">
        <f t="shared" si="524"/>
        <v>2.3178772868910802E-3</v>
      </c>
      <c r="AF333" s="5">
        <f t="shared" si="525"/>
        <v>2.2028817280690433E-3</v>
      </c>
      <c r="AG333" s="5">
        <f t="shared" si="526"/>
        <v>1.3957275867033381E-3</v>
      </c>
      <c r="AH333" s="5">
        <f t="shared" si="527"/>
        <v>3.5955203129880813E-2</v>
      </c>
      <c r="AI333" s="5">
        <f t="shared" si="528"/>
        <v>2.9328643212953413E-2</v>
      </c>
      <c r="AJ333" s="5">
        <f t="shared" si="529"/>
        <v>1.1961680616926743E-2</v>
      </c>
      <c r="AK333" s="5">
        <f t="shared" si="530"/>
        <v>3.25237918764154E-3</v>
      </c>
      <c r="AL333" s="5">
        <f t="shared" si="531"/>
        <v>4.1133187114879506E-5</v>
      </c>
      <c r="AM333" s="5">
        <f t="shared" si="532"/>
        <v>1.9893899728542523E-4</v>
      </c>
      <c r="AN333" s="5">
        <f t="shared" si="533"/>
        <v>3.7813829454987318E-4</v>
      </c>
      <c r="AO333" s="5">
        <f t="shared" si="534"/>
        <v>3.5937792930547358E-4</v>
      </c>
      <c r="AP333" s="5">
        <f t="shared" si="535"/>
        <v>2.2769887443010756E-4</v>
      </c>
      <c r="AQ333" s="5">
        <f t="shared" si="536"/>
        <v>1.0820108830194983E-4</v>
      </c>
      <c r="AR333" s="5">
        <f t="shared" si="537"/>
        <v>1.3668551040518853E-2</v>
      </c>
      <c r="AS333" s="5">
        <f t="shared" si="538"/>
        <v>1.1149431008839621E-2</v>
      </c>
      <c r="AT333" s="5">
        <f t="shared" si="539"/>
        <v>4.5472929593038903E-3</v>
      </c>
      <c r="AU333" s="5">
        <f t="shared" si="540"/>
        <v>1.2364082819616934E-3</v>
      </c>
      <c r="AV333" s="5">
        <f t="shared" si="541"/>
        <v>2.5213442152033957E-4</v>
      </c>
      <c r="AW333" s="5">
        <f t="shared" si="542"/>
        <v>1.7715394280364783E-6</v>
      </c>
      <c r="AX333" s="5">
        <f t="shared" si="543"/>
        <v>2.7045741944731452E-5</v>
      </c>
      <c r="AY333" s="5">
        <f t="shared" si="544"/>
        <v>5.1407873133811052E-5</v>
      </c>
      <c r="AZ333" s="5">
        <f t="shared" si="545"/>
        <v>4.8857402868491615E-5</v>
      </c>
      <c r="BA333" s="5">
        <f t="shared" si="546"/>
        <v>3.0955645112189733E-5</v>
      </c>
      <c r="BB333" s="5">
        <f t="shared" si="547"/>
        <v>1.4709929939754604E-5</v>
      </c>
      <c r="BC333" s="5">
        <f t="shared" si="548"/>
        <v>5.5920537413651017E-6</v>
      </c>
      <c r="BD333" s="5">
        <f t="shared" si="549"/>
        <v>4.3301402690913869E-3</v>
      </c>
      <c r="BE333" s="5">
        <f t="shared" si="550"/>
        <v>3.5320934929910478E-3</v>
      </c>
      <c r="BF333" s="5">
        <f t="shared" si="551"/>
        <v>1.4405635462067293E-3</v>
      </c>
      <c r="BG333" s="5">
        <f t="shared" si="552"/>
        <v>3.9168901479678692E-4</v>
      </c>
      <c r="BH333" s="5">
        <f t="shared" si="553"/>
        <v>7.9875138821432895E-5</v>
      </c>
      <c r="BI333" s="5">
        <f t="shared" si="554"/>
        <v>1.3030823047316187E-5</v>
      </c>
      <c r="BJ333" s="8">
        <f t="shared" si="555"/>
        <v>0.15445536825436604</v>
      </c>
      <c r="BK333" s="8">
        <f t="shared" si="556"/>
        <v>0.21593386065066686</v>
      </c>
      <c r="BL333" s="8">
        <f t="shared" si="557"/>
        <v>0.55051902070497183</v>
      </c>
      <c r="BM333" s="8">
        <f t="shared" si="558"/>
        <v>0.50692546468446675</v>
      </c>
      <c r="BN333" s="8">
        <f t="shared" si="559"/>
        <v>0.48959744560641399</v>
      </c>
    </row>
    <row r="334" spans="1:66" x14ac:dyDescent="0.25">
      <c r="A334" t="s">
        <v>13</v>
      </c>
      <c r="B334" t="s">
        <v>59</v>
      </c>
      <c r="C334" t="s">
        <v>251</v>
      </c>
      <c r="D334" t="s">
        <v>493</v>
      </c>
      <c r="E334">
        <f>VLOOKUP(A334,home!$A$2:$E$405,3,FALSE)</f>
        <v>1.6044444444444399</v>
      </c>
      <c r="F334">
        <f>VLOOKUP(B334,home!$B$2:$E$405,3,FALSE)</f>
        <v>1.25</v>
      </c>
      <c r="G334">
        <f>VLOOKUP(C334,away!$B$2:$E$405,4,FALSE)</f>
        <v>2.08</v>
      </c>
      <c r="H334">
        <f>VLOOKUP(A334,away!$A$2:$E$405,3,FALSE)</f>
        <v>1.4044444439999999</v>
      </c>
      <c r="I334">
        <f>VLOOKUP(C334,away!$B$2:$E$405,3,FALSE)</f>
        <v>0.42</v>
      </c>
      <c r="J334">
        <f>VLOOKUP(B334,home!$B$2:$E$405,4,FALSE)</f>
        <v>0.47</v>
      </c>
      <c r="K334" s="3">
        <f t="shared" si="504"/>
        <v>4.1715555555555435</v>
      </c>
      <c r="L334" s="3">
        <f t="shared" si="505"/>
        <v>0.27723733324559996</v>
      </c>
      <c r="M334" s="5">
        <f t="shared" si="506"/>
        <v>1.1692672811318456E-2</v>
      </c>
      <c r="N334" s="5">
        <f t="shared" si="507"/>
        <v>4.8776634225348767E-2</v>
      </c>
      <c r="O334" s="5">
        <f t="shared" si="508"/>
        <v>3.2416454287232613E-3</v>
      </c>
      <c r="P334" s="5">
        <f t="shared" si="509"/>
        <v>1.3522703997331752E-2</v>
      </c>
      <c r="Q334" s="5">
        <f t="shared" si="510"/>
        <v>0.10173721974202718</v>
      </c>
      <c r="R334" s="5">
        <f t="shared" si="511"/>
        <v>4.4935256699351321E-4</v>
      </c>
      <c r="S334" s="5">
        <f t="shared" si="512"/>
        <v>3.9097887700757583E-3</v>
      </c>
      <c r="T334" s="5">
        <f t="shared" si="513"/>
        <v>2.8205355493101221E-2</v>
      </c>
      <c r="U334" s="5">
        <f t="shared" si="514"/>
        <v>1.8744991972449345E-3</v>
      </c>
      <c r="V334" s="5">
        <f t="shared" si="515"/>
        <v>5.0241260852453983E-4</v>
      </c>
      <c r="W334" s="5">
        <f t="shared" si="516"/>
        <v>0.14146748807387619</v>
      </c>
      <c r="X334" s="5">
        <f t="shared" si="517"/>
        <v>3.9220069134555148E-2</v>
      </c>
      <c r="Y334" s="5">
        <f t="shared" si="518"/>
        <v>5.4366336882860668E-3</v>
      </c>
      <c r="Z334" s="5">
        <f t="shared" si="519"/>
        <v>4.1525769120115469E-5</v>
      </c>
      <c r="AA334" s="5">
        <f t="shared" si="520"/>
        <v>1.732270528717345E-4</v>
      </c>
      <c r="AB334" s="5">
        <f t="shared" si="521"/>
        <v>3.6131313738979907E-4</v>
      </c>
      <c r="AC334" s="5">
        <f t="shared" si="522"/>
        <v>3.6315354812567579E-5</v>
      </c>
      <c r="AD334" s="5">
        <f t="shared" si="523"/>
        <v>0.14753487145126645</v>
      </c>
      <c r="AE334" s="5">
        <f t="shared" si="524"/>
        <v>4.0902174321881507E-2</v>
      </c>
      <c r="AF334" s="5">
        <f t="shared" si="525"/>
        <v>5.6698048664725427E-3</v>
      </c>
      <c r="AG334" s="5">
        <f t="shared" si="526"/>
        <v>5.239605270679241E-4</v>
      </c>
      <c r="AH334" s="5">
        <f t="shared" si="527"/>
        <v>2.8781233729583243E-6</v>
      </c>
      <c r="AI334" s="5">
        <f t="shared" si="528"/>
        <v>1.2006251546038558E-5</v>
      </c>
      <c r="AJ334" s="5">
        <f t="shared" si="529"/>
        <v>2.5042372669137247E-5</v>
      </c>
      <c r="AK334" s="5">
        <f t="shared" si="530"/>
        <v>3.4821882944077251E-5</v>
      </c>
      <c r="AL334" s="5">
        <f t="shared" si="531"/>
        <v>1.6799642018993758E-6</v>
      </c>
      <c r="AM334" s="5">
        <f t="shared" si="532"/>
        <v>0.1230899825281407</v>
      </c>
      <c r="AN334" s="5">
        <f t="shared" si="533"/>
        <v>3.412513850534922E-2</v>
      </c>
      <c r="AO334" s="5">
        <f t="shared" si="534"/>
        <v>4.7303811979298779E-3</v>
      </c>
      <c r="AP334" s="5">
        <f t="shared" si="535"/>
        <v>4.3714608951640191E-4</v>
      </c>
      <c r="AQ334" s="5">
        <f t="shared" si="536"/>
        <v>3.0298304024067403E-5</v>
      </c>
      <c r="AR334" s="5">
        <f t="shared" si="537"/>
        <v>1.5958464973415949E-7</v>
      </c>
      <c r="AS334" s="5">
        <f t="shared" si="538"/>
        <v>6.6571623217991853E-7</v>
      </c>
      <c r="AT334" s="5">
        <f t="shared" si="539"/>
        <v>1.3885361233868219E-6</v>
      </c>
      <c r="AU334" s="5">
        <f t="shared" si="540"/>
        <v>1.9307851932012844E-6</v>
      </c>
      <c r="AV334" s="5">
        <f t="shared" si="541"/>
        <v>2.0135944248208005E-6</v>
      </c>
      <c r="AW334" s="5">
        <f t="shared" si="542"/>
        <v>5.396936040151838E-8</v>
      </c>
      <c r="AX334" s="5">
        <f t="shared" si="543"/>
        <v>8.5579450074749999E-2</v>
      </c>
      <c r="AY334" s="5">
        <f t="shared" si="544"/>
        <v>2.372581851934865E-2</v>
      </c>
      <c r="AZ334" s="5">
        <f t="shared" si="545"/>
        <v>3.2888413276866441E-3</v>
      </c>
      <c r="BA334" s="5">
        <f t="shared" si="546"/>
        <v>3.0392986638525448E-4</v>
      </c>
      <c r="BB334" s="5">
        <f t="shared" si="547"/>
        <v>2.106517641258487E-5</v>
      </c>
      <c r="BC334" s="5">
        <f t="shared" si="548"/>
        <v>1.1680106665946292E-6</v>
      </c>
      <c r="BD334" s="5">
        <f t="shared" si="549"/>
        <v>7.3738037865385801E-9</v>
      </c>
      <c r="BE334" s="5">
        <f t="shared" si="550"/>
        <v>3.0760232151311517E-8</v>
      </c>
      <c r="BF334" s="5">
        <f t="shared" si="551"/>
        <v>6.4159008660490923E-8</v>
      </c>
      <c r="BG334" s="5">
        <f t="shared" si="552"/>
        <v>8.9214289672202353E-8</v>
      </c>
      <c r="BH334" s="5">
        <f t="shared" si="553"/>
        <v>9.3040591429254332E-8</v>
      </c>
      <c r="BI334" s="5">
        <f t="shared" si="554"/>
        <v>7.7624799213775877E-8</v>
      </c>
      <c r="BJ334" s="8">
        <f t="shared" si="555"/>
        <v>0.83480743112409306</v>
      </c>
      <c r="BK334" s="8">
        <f t="shared" si="556"/>
        <v>5.3391392025613618E-2</v>
      </c>
      <c r="BL334" s="8">
        <f t="shared" si="557"/>
        <v>6.1813064031036894E-3</v>
      </c>
      <c r="BM334" s="8">
        <f t="shared" si="558"/>
        <v>0.6912756620001993</v>
      </c>
      <c r="BN334" s="8">
        <f t="shared" si="559"/>
        <v>0.17942022877174296</v>
      </c>
    </row>
    <row r="335" spans="1:66" x14ac:dyDescent="0.25">
      <c r="A335" t="s">
        <v>13</v>
      </c>
      <c r="B335" t="s">
        <v>51</v>
      </c>
      <c r="C335" t="s">
        <v>54</v>
      </c>
      <c r="D335" t="s">
        <v>493</v>
      </c>
      <c r="E335">
        <f>VLOOKUP(A335,home!$A$2:$E$405,3,FALSE)</f>
        <v>1.6044444444444399</v>
      </c>
      <c r="F335">
        <f>VLOOKUP(B335,home!$B$2:$E$405,3,FALSE)</f>
        <v>1.4</v>
      </c>
      <c r="G335">
        <f>VLOOKUP(C335,away!$B$2:$E$405,4,FALSE)</f>
        <v>1.01</v>
      </c>
      <c r="H335">
        <f>VLOOKUP(A335,away!$A$2:$E$405,3,FALSE)</f>
        <v>1.4044444439999999</v>
      </c>
      <c r="I335">
        <f>VLOOKUP(C335,away!$B$2:$E$405,3,FALSE)</f>
        <v>0.72</v>
      </c>
      <c r="J335">
        <f>VLOOKUP(B335,home!$B$2:$E$405,4,FALSE)</f>
        <v>0.83</v>
      </c>
      <c r="K335" s="3">
        <f t="shared" si="504"/>
        <v>2.2686844444444381</v>
      </c>
      <c r="L335" s="3">
        <f t="shared" si="505"/>
        <v>0.83929599973439983</v>
      </c>
      <c r="M335" s="5">
        <f t="shared" si="506"/>
        <v>4.469112047537744E-2</v>
      </c>
      <c r="N335" s="5">
        <f t="shared" si="507"/>
        <v>0.10139004982728111</v>
      </c>
      <c r="O335" s="5">
        <f t="shared" si="508"/>
        <v>3.7509078638632412E-2</v>
      </c>
      <c r="P335" s="5">
        <f t="shared" si="509"/>
        <v>8.5096263232908517E-2</v>
      </c>
      <c r="Q335" s="5">
        <f t="shared" si="510"/>
        <v>0.11501101443229961</v>
      </c>
      <c r="R335" s="5">
        <f t="shared" si="511"/>
        <v>1.5740609827563604E-2</v>
      </c>
      <c r="S335" s="5">
        <f t="shared" si="512"/>
        <v>4.0507901453232152E-2</v>
      </c>
      <c r="T335" s="5">
        <f t="shared" si="513"/>
        <v>9.6528284338424392E-2</v>
      </c>
      <c r="U335" s="5">
        <f t="shared" si="514"/>
        <v>3.5710476661862799E-2</v>
      </c>
      <c r="V335" s="5">
        <f t="shared" si="515"/>
        <v>8.5701116871405823E-3</v>
      </c>
      <c r="W335" s="5">
        <f t="shared" si="516"/>
        <v>8.6974566460777614E-2</v>
      </c>
      <c r="X335" s="5">
        <f t="shared" si="517"/>
        <v>7.2997405709164354E-2</v>
      </c>
      <c r="Y335" s="5">
        <f t="shared" si="518"/>
        <v>3.0633215301345336E-2</v>
      </c>
      <c r="Z335" s="5">
        <f t="shared" si="519"/>
        <v>4.4036769538847052E-3</v>
      </c>
      <c r="AA335" s="5">
        <f t="shared" si="520"/>
        <v>9.9905534036366962E-3</v>
      </c>
      <c r="AB335" s="5">
        <f t="shared" si="521"/>
        <v>1.1332706549111008E-2</v>
      </c>
      <c r="AC335" s="5">
        <f t="shared" si="522"/>
        <v>1.0198956642658746E-3</v>
      </c>
      <c r="AD335" s="5">
        <f t="shared" si="523"/>
        <v>4.9329461497966298E-2</v>
      </c>
      <c r="AE335" s="5">
        <f t="shared" si="524"/>
        <v>4.1402019704295211E-2</v>
      </c>
      <c r="AF335" s="5">
        <f t="shared" si="525"/>
        <v>1.7374274759369882E-2</v>
      </c>
      <c r="AG335" s="5">
        <f t="shared" si="526"/>
        <v>4.860719767941832E-3</v>
      </c>
      <c r="AH335" s="5">
        <f t="shared" si="527"/>
        <v>9.2399711287949977E-4</v>
      </c>
      <c r="AI335" s="5">
        <f t="shared" si="528"/>
        <v>2.0962578767012925E-3</v>
      </c>
      <c r="AJ335" s="5">
        <f t="shared" si="529"/>
        <v>2.3778738182081757E-3</v>
      </c>
      <c r="AK335" s="5">
        <f t="shared" si="530"/>
        <v>1.7982151140735296E-3</v>
      </c>
      <c r="AL335" s="5">
        <f t="shared" si="531"/>
        <v>7.767924276079626E-5</v>
      </c>
      <c r="AM335" s="5">
        <f t="shared" si="532"/>
        <v>2.238259639065137E-2</v>
      </c>
      <c r="AN335" s="5">
        <f t="shared" si="533"/>
        <v>1.8785623614343314E-2</v>
      </c>
      <c r="AO335" s="5">
        <f t="shared" si="534"/>
        <v>7.88334937601721E-3</v>
      </c>
      <c r="AP335" s="5">
        <f t="shared" si="535"/>
        <v>2.2054878652666404E-3</v>
      </c>
      <c r="AQ335" s="5">
        <f t="shared" si="536"/>
        <v>4.6276428569526291E-4</v>
      </c>
      <c r="AR335" s="5">
        <f t="shared" si="537"/>
        <v>1.5510141612117985E-4</v>
      </c>
      <c r="AS335" s="5">
        <f t="shared" si="538"/>
        <v>3.5187617006542452E-4</v>
      </c>
      <c r="AT335" s="5">
        <f t="shared" si="539"/>
        <v>3.991479966990572E-4</v>
      </c>
      <c r="AU335" s="5">
        <f t="shared" si="540"/>
        <v>3.0184695038077032E-4</v>
      </c>
      <c r="AV335" s="5">
        <f t="shared" si="541"/>
        <v>1.7119887023296149E-4</v>
      </c>
      <c r="AW335" s="5">
        <f t="shared" si="542"/>
        <v>4.1085798223905065E-6</v>
      </c>
      <c r="AX335" s="5">
        <f t="shared" si="543"/>
        <v>8.4631747096248384E-3</v>
      </c>
      <c r="AY335" s="5">
        <f t="shared" si="544"/>
        <v>7.1031086788414686E-3</v>
      </c>
      <c r="AZ335" s="5">
        <f t="shared" si="545"/>
        <v>2.9808053499151706E-3</v>
      </c>
      <c r="BA335" s="5">
        <f t="shared" si="546"/>
        <v>8.3392600205690025E-4</v>
      </c>
      <c r="BB335" s="5">
        <f t="shared" si="547"/>
        <v>1.7497768940021429E-4</v>
      </c>
      <c r="BC335" s="5">
        <f t="shared" si="548"/>
        <v>2.9371614951273643E-5</v>
      </c>
      <c r="BD335" s="5">
        <f t="shared" si="549"/>
        <v>2.1695999683941118E-5</v>
      </c>
      <c r="BE335" s="5">
        <f t="shared" si="550"/>
        <v>4.9221376989628664E-5</v>
      </c>
      <c r="BF335" s="5">
        <f t="shared" si="551"/>
        <v>5.583388615525299E-5</v>
      </c>
      <c r="BG335" s="5">
        <f t="shared" si="552"/>
        <v>4.222315633110137E-5</v>
      </c>
      <c r="BH335" s="5">
        <f t="shared" si="553"/>
        <v>2.3947754490928853E-5</v>
      </c>
      <c r="BI335" s="5">
        <f t="shared" si="554"/>
        <v>1.0865979618588934E-5</v>
      </c>
      <c r="BJ335" s="8">
        <f t="shared" si="555"/>
        <v>0.68780619737562931</v>
      </c>
      <c r="BK335" s="8">
        <f t="shared" si="556"/>
        <v>0.18706608043452688</v>
      </c>
      <c r="BL335" s="8">
        <f t="shared" si="557"/>
        <v>0.11906272855943784</v>
      </c>
      <c r="BM335" s="8">
        <f t="shared" si="558"/>
        <v>0.59180154679039687</v>
      </c>
      <c r="BN335" s="8">
        <f t="shared" si="559"/>
        <v>0.39943813643406267</v>
      </c>
    </row>
    <row r="336" spans="1:66" x14ac:dyDescent="0.25">
      <c r="A336" t="s">
        <v>16</v>
      </c>
      <c r="B336" t="s">
        <v>253</v>
      </c>
      <c r="C336" t="s">
        <v>65</v>
      </c>
      <c r="D336" t="s">
        <v>493</v>
      </c>
      <c r="E336">
        <f>VLOOKUP(A336,home!$A$2:$E$405,3,FALSE)</f>
        <v>1.56756756756757</v>
      </c>
      <c r="F336">
        <f>VLOOKUP(B336,home!$B$2:$E$405,3,FALSE)</f>
        <v>0.88</v>
      </c>
      <c r="G336">
        <f>VLOOKUP(C336,away!$B$2:$E$405,4,FALSE)</f>
        <v>1.03</v>
      </c>
      <c r="H336">
        <f>VLOOKUP(A336,away!$A$2:$E$405,3,FALSE)</f>
        <v>1.261261261</v>
      </c>
      <c r="I336">
        <f>VLOOKUP(C336,away!$B$2:$E$405,3,FALSE)</f>
        <v>0.59</v>
      </c>
      <c r="J336">
        <f>VLOOKUP(B336,home!$B$2:$E$405,4,FALSE)</f>
        <v>1.04</v>
      </c>
      <c r="K336" s="3">
        <f t="shared" si="504"/>
        <v>1.4208432432432454</v>
      </c>
      <c r="L336" s="3">
        <f t="shared" si="505"/>
        <v>0.77390990974959994</v>
      </c>
      <c r="M336" s="5">
        <f t="shared" si="506"/>
        <v>0.1113860534255507</v>
      </c>
      <c r="N336" s="5">
        <f t="shared" si="507"/>
        <v>0.15826212140122486</v>
      </c>
      <c r="O336" s="5">
        <f t="shared" si="508"/>
        <v>8.6202770553932065E-2</v>
      </c>
      <c r="P336" s="5">
        <f t="shared" si="509"/>
        <v>0.12248062409040217</v>
      </c>
      <c r="Q336" s="5">
        <f t="shared" si="510"/>
        <v>0.11243283292713631</v>
      </c>
      <c r="R336" s="5">
        <f t="shared" si="511"/>
        <v>3.3356589189779517E-2</v>
      </c>
      <c r="S336" s="5">
        <f t="shared" si="512"/>
        <v>3.3670066440591818E-2</v>
      </c>
      <c r="T336" s="5">
        <f t="shared" si="513"/>
        <v>8.7012883583531916E-2</v>
      </c>
      <c r="U336" s="5">
        <f t="shared" si="514"/>
        <v>4.7394484367938909E-2</v>
      </c>
      <c r="V336" s="5">
        <f t="shared" si="515"/>
        <v>4.1137513519493869E-3</v>
      </c>
      <c r="W336" s="5">
        <f t="shared" si="516"/>
        <v>5.3249810327739462E-2</v>
      </c>
      <c r="X336" s="5">
        <f t="shared" si="517"/>
        <v>4.1210555904924159E-2</v>
      </c>
      <c r="Y336" s="5">
        <f t="shared" si="518"/>
        <v>1.5946628800555352E-2</v>
      </c>
      <c r="Z336" s="5">
        <f t="shared" si="519"/>
        <v>8.6049983098055813E-3</v>
      </c>
      <c r="AA336" s="5">
        <f t="shared" si="520"/>
        <v>1.2226353706606807E-2</v>
      </c>
      <c r="AB336" s="5">
        <f t="shared" si="521"/>
        <v>8.6858660267671479E-3</v>
      </c>
      <c r="AC336" s="5">
        <f t="shared" si="522"/>
        <v>2.8271876137317967E-4</v>
      </c>
      <c r="AD336" s="5">
        <f t="shared" si="523"/>
        <v>1.8914908302038236E-2</v>
      </c>
      <c r="AE336" s="5">
        <f t="shared" si="524"/>
        <v>1.463843497695237E-2</v>
      </c>
      <c r="AF336" s="5">
        <f t="shared" si="525"/>
        <v>5.6644149459442981E-3</v>
      </c>
      <c r="AG336" s="5">
        <f t="shared" si="526"/>
        <v>1.461248953200012E-3</v>
      </c>
      <c r="AH336" s="5">
        <f t="shared" si="527"/>
        <v>1.6648733663342744E-3</v>
      </c>
      <c r="AI336" s="5">
        <f t="shared" si="528"/>
        <v>2.3655240734116898E-3</v>
      </c>
      <c r="AJ336" s="5">
        <f t="shared" si="529"/>
        <v>1.6805194482181196E-3</v>
      </c>
      <c r="AK336" s="5">
        <f t="shared" si="530"/>
        <v>7.9591823437986117E-4</v>
      </c>
      <c r="AL336" s="5">
        <f t="shared" si="531"/>
        <v>1.2435154768526656E-5</v>
      </c>
      <c r="AM336" s="5">
        <f t="shared" si="532"/>
        <v>5.3750239315033185E-3</v>
      </c>
      <c r="AN336" s="5">
        <f t="shared" si="533"/>
        <v>4.1597842857316733E-3</v>
      </c>
      <c r="AO336" s="5">
        <f t="shared" si="534"/>
        <v>1.6096491405742017E-3</v>
      </c>
      <c r="AP336" s="5">
        <f t="shared" si="535"/>
        <v>4.1524114037010042E-4</v>
      </c>
      <c r="AQ336" s="5">
        <f t="shared" si="536"/>
        <v>8.0339808367036345E-5</v>
      </c>
      <c r="AR336" s="5">
        <f t="shared" si="537"/>
        <v>2.5769239933685429E-4</v>
      </c>
      <c r="AS336" s="5">
        <f t="shared" si="538"/>
        <v>3.661405044329096E-4</v>
      </c>
      <c r="AT336" s="5">
        <f t="shared" si="539"/>
        <v>2.6011413090058663E-4</v>
      </c>
      <c r="AU336" s="5">
        <f t="shared" si="540"/>
        <v>1.2319380178739593E-4</v>
      </c>
      <c r="AV336" s="5">
        <f t="shared" si="541"/>
        <v>4.375977021976725E-5</v>
      </c>
      <c r="AW336" s="5">
        <f t="shared" si="542"/>
        <v>3.7982650577023343E-7</v>
      </c>
      <c r="AX336" s="5">
        <f t="shared" si="543"/>
        <v>1.272844405891206E-3</v>
      </c>
      <c r="AY336" s="5">
        <f t="shared" si="544"/>
        <v>9.8506689928854634E-4</v>
      </c>
      <c r="AZ336" s="5">
        <f t="shared" si="545"/>
        <v>3.8117651756285862E-4</v>
      </c>
      <c r="BA336" s="5">
        <f t="shared" si="546"/>
        <v>9.8332094768579546E-5</v>
      </c>
      <c r="BB336" s="5">
        <f t="shared" si="547"/>
        <v>1.9025045646960124E-5</v>
      </c>
      <c r="BC336" s="5">
        <f t="shared" si="548"/>
        <v>2.9447342719241873E-6</v>
      </c>
      <c r="BD336" s="5">
        <f t="shared" si="549"/>
        <v>3.3238450252323777E-5</v>
      </c>
      <c r="BE336" s="5">
        <f t="shared" si="550"/>
        <v>4.7226627456890981E-5</v>
      </c>
      <c r="BF336" s="5">
        <f t="shared" si="551"/>
        <v>3.3550817261644748E-5</v>
      </c>
      <c r="BG336" s="5">
        <f t="shared" si="552"/>
        <v>1.5890150670498937E-5</v>
      </c>
      <c r="BH336" s="5">
        <f t="shared" si="553"/>
        <v>5.6443533035738803E-6</v>
      </c>
      <c r="BI336" s="5">
        <f t="shared" si="554"/>
        <v>1.6039482507721278E-6</v>
      </c>
      <c r="BJ336" s="8">
        <f t="shared" si="555"/>
        <v>0.52319326812722344</v>
      </c>
      <c r="BK336" s="8">
        <f t="shared" si="556"/>
        <v>0.27293071612392439</v>
      </c>
      <c r="BL336" s="8">
        <f t="shared" si="557"/>
        <v>0.19556095392124159</v>
      </c>
      <c r="BM336" s="8">
        <f t="shared" si="558"/>
        <v>0.37518425782138637</v>
      </c>
      <c r="BN336" s="8">
        <f t="shared" si="559"/>
        <v>0.6241209915880257</v>
      </c>
    </row>
    <row r="337" spans="1:66" x14ac:dyDescent="0.25">
      <c r="A337" t="s">
        <v>16</v>
      </c>
      <c r="B337" t="s">
        <v>257</v>
      </c>
      <c r="C337" t="s">
        <v>66</v>
      </c>
      <c r="D337" t="s">
        <v>493</v>
      </c>
      <c r="E337">
        <f>VLOOKUP(A337,home!$A$2:$E$405,3,FALSE)</f>
        <v>1.56756756756757</v>
      </c>
      <c r="F337">
        <f>VLOOKUP(B337,home!$B$2:$E$405,3,FALSE)</f>
        <v>0.98</v>
      </c>
      <c r="G337">
        <f>VLOOKUP(C337,away!$B$2:$E$405,4,FALSE)</f>
        <v>0.98</v>
      </c>
      <c r="H337">
        <f>VLOOKUP(A337,away!$A$2:$E$405,3,FALSE)</f>
        <v>1.261261261</v>
      </c>
      <c r="I337">
        <f>VLOOKUP(C337,away!$B$2:$E$405,3,FALSE)</f>
        <v>0.74</v>
      </c>
      <c r="J337">
        <f>VLOOKUP(B337,home!$B$2:$E$405,4,FALSE)</f>
        <v>1.1000000000000001</v>
      </c>
      <c r="K337" s="3">
        <f t="shared" si="504"/>
        <v>1.505491891891894</v>
      </c>
      <c r="L337" s="3">
        <f t="shared" si="505"/>
        <v>1.0266666664540001</v>
      </c>
      <c r="M337" s="5">
        <f t="shared" si="506"/>
        <v>7.9487257089966609E-2</v>
      </c>
      <c r="N337" s="5">
        <f t="shared" si="507"/>
        <v>0.11966742105767118</v>
      </c>
      <c r="O337" s="5">
        <f t="shared" si="508"/>
        <v>8.1606917262128098E-2</v>
      </c>
      <c r="P337" s="5">
        <f t="shared" si="509"/>
        <v>0.12285855226042648</v>
      </c>
      <c r="Q337" s="5">
        <f t="shared" si="510"/>
        <v>9.0079166062968674E-2</v>
      </c>
      <c r="R337" s="5">
        <f t="shared" si="511"/>
        <v>4.1891550852548219E-2</v>
      </c>
      <c r="S337" s="5">
        <f t="shared" si="512"/>
        <v>4.7473722254762644E-2</v>
      </c>
      <c r="T337" s="5">
        <f t="shared" si="513"/>
        <v>9.2481277138824328E-2</v>
      </c>
      <c r="U337" s="5">
        <f t="shared" si="514"/>
        <v>6.3067390147288308E-2</v>
      </c>
      <c r="V337" s="5">
        <f t="shared" si="515"/>
        <v>8.1530228172747368E-3</v>
      </c>
      <c r="W337" s="5">
        <f t="shared" si="516"/>
        <v>4.520448471206092E-2</v>
      </c>
      <c r="X337" s="5">
        <f t="shared" si="517"/>
        <v>4.6409937628102395E-2</v>
      </c>
      <c r="Y337" s="5">
        <f t="shared" si="518"/>
        <v>2.3823767977490973E-2</v>
      </c>
      <c r="Z337" s="5">
        <f t="shared" si="519"/>
        <v>1.4336219622124636E-2</v>
      </c>
      <c r="AA337" s="5">
        <f t="shared" si="520"/>
        <v>2.1583062401490112E-2</v>
      </c>
      <c r="AB337" s="5">
        <f t="shared" si="521"/>
        <v>1.6246562723820083E-2</v>
      </c>
      <c r="AC337" s="5">
        <f t="shared" si="522"/>
        <v>7.876015418600942E-4</v>
      </c>
      <c r="AD337" s="5">
        <f t="shared" si="523"/>
        <v>1.701374630278971E-2</v>
      </c>
      <c r="AE337" s="5">
        <f t="shared" si="524"/>
        <v>1.7467446200579179E-2</v>
      </c>
      <c r="AF337" s="5">
        <f t="shared" si="525"/>
        <v>8.9666223811066068E-3</v>
      </c>
      <c r="AG337" s="5">
        <f t="shared" si="526"/>
        <v>3.068577436454183E-3</v>
      </c>
      <c r="AH337" s="5">
        <f t="shared" si="527"/>
        <v>3.6796297022497807E-3</v>
      </c>
      <c r="AI337" s="5">
        <f t="shared" si="528"/>
        <v>5.5396526819016289E-3</v>
      </c>
      <c r="AJ337" s="5">
        <f t="shared" si="529"/>
        <v>4.1699510982500451E-3</v>
      </c>
      <c r="AK337" s="5">
        <f t="shared" si="530"/>
        <v>2.0926091893337137E-3</v>
      </c>
      <c r="AL337" s="5">
        <f t="shared" si="531"/>
        <v>4.8693885653389856E-5</v>
      </c>
      <c r="AM337" s="5">
        <f t="shared" si="532"/>
        <v>5.1228114219111194E-3</v>
      </c>
      <c r="AN337" s="5">
        <f t="shared" si="533"/>
        <v>5.2594197254059649E-3</v>
      </c>
      <c r="AO337" s="5">
        <f t="shared" si="534"/>
        <v>2.6998354584824766E-3</v>
      </c>
      <c r="AP337" s="5">
        <f t="shared" si="535"/>
        <v>9.2394369004483712E-4</v>
      </c>
      <c r="AQ337" s="5">
        <f t="shared" si="536"/>
        <v>2.3714554706238519E-4</v>
      </c>
      <c r="AR337" s="5">
        <f t="shared" si="537"/>
        <v>7.5555063203878168E-4</v>
      </c>
      <c r="AS337" s="5">
        <f t="shared" si="538"/>
        <v>1.1374753504481815E-3</v>
      </c>
      <c r="AT337" s="5">
        <f t="shared" si="539"/>
        <v>8.5622995866331433E-4</v>
      </c>
      <c r="AU337" s="5">
        <f t="shared" si="540"/>
        <v>4.2968242012085035E-4</v>
      </c>
      <c r="AV337" s="5">
        <f t="shared" si="541"/>
        <v>1.6172084989510676E-4</v>
      </c>
      <c r="AW337" s="5">
        <f t="shared" si="542"/>
        <v>2.0906426857756345E-6</v>
      </c>
      <c r="AX337" s="5">
        <f t="shared" si="543"/>
        <v>1.2853918432297277E-3</v>
      </c>
      <c r="AY337" s="5">
        <f t="shared" si="544"/>
        <v>1.3196689587758271E-3</v>
      </c>
      <c r="AZ337" s="5">
        <f t="shared" si="545"/>
        <v>6.7743006536459982E-4</v>
      </c>
      <c r="BA337" s="5">
        <f t="shared" si="546"/>
        <v>2.3183162232119636E-4</v>
      </c>
      <c r="BB337" s="5">
        <f t="shared" si="547"/>
        <v>5.9503449716781348E-5</v>
      </c>
      <c r="BC337" s="5">
        <f t="shared" si="548"/>
        <v>1.2218041672648228E-5</v>
      </c>
      <c r="BD337" s="5">
        <f t="shared" si="549"/>
        <v>1.2928310812207811E-4</v>
      </c>
      <c r="BE337" s="5">
        <f t="shared" si="550"/>
        <v>1.9463467103637163E-4</v>
      </c>
      <c r="BF337" s="5">
        <f t="shared" si="551"/>
        <v>1.4651045956315183E-4</v>
      </c>
      <c r="BG337" s="5">
        <f t="shared" si="552"/>
        <v>7.3523436316560078E-5</v>
      </c>
      <c r="BH337" s="5">
        <f t="shared" si="553"/>
        <v>2.7672234309652822E-5</v>
      </c>
      <c r="BI337" s="5">
        <f t="shared" si="554"/>
        <v>8.3320648767430015E-6</v>
      </c>
      <c r="BJ337" s="8">
        <f t="shared" si="555"/>
        <v>0.48201164672203572</v>
      </c>
      <c r="BK337" s="8">
        <f t="shared" si="556"/>
        <v>0.26012851880871979</v>
      </c>
      <c r="BL337" s="8">
        <f t="shared" si="557"/>
        <v>0.24379794124440074</v>
      </c>
      <c r="BM337" s="8">
        <f t="shared" si="558"/>
        <v>0.46336588349548163</v>
      </c>
      <c r="BN337" s="8">
        <f t="shared" si="559"/>
        <v>0.53559086458570926</v>
      </c>
    </row>
    <row r="338" spans="1:66" x14ac:dyDescent="0.25">
      <c r="A338" t="s">
        <v>69</v>
      </c>
      <c r="B338" t="s">
        <v>72</v>
      </c>
      <c r="C338" t="s">
        <v>77</v>
      </c>
      <c r="D338" t="s">
        <v>493</v>
      </c>
      <c r="E338">
        <f>VLOOKUP(A338,home!$A$2:$E$405,3,FALSE)</f>
        <v>1.3216783216783199</v>
      </c>
      <c r="F338">
        <f>VLOOKUP(B338,home!$B$2:$E$405,3,FALSE)</f>
        <v>1.03</v>
      </c>
      <c r="G338">
        <f>VLOOKUP(C338,away!$B$2:$E$405,4,FALSE)</f>
        <v>0.71</v>
      </c>
      <c r="H338">
        <f>VLOOKUP(A338,away!$A$2:$E$405,3,FALSE)</f>
        <v>1.2832167830000001</v>
      </c>
      <c r="I338">
        <f>VLOOKUP(C338,away!$B$2:$E$405,3,FALSE)</f>
        <v>0.96</v>
      </c>
      <c r="J338">
        <f>VLOOKUP(B338,home!$B$2:$E$405,4,FALSE)</f>
        <v>0.95</v>
      </c>
      <c r="K338" s="3">
        <f t="shared" si="504"/>
        <v>0.96654335664335522</v>
      </c>
      <c r="L338" s="3">
        <f t="shared" si="505"/>
        <v>1.1702937060959999</v>
      </c>
      <c r="M338" s="5">
        <f t="shared" si="506"/>
        <v>0.11802756704929247</v>
      </c>
      <c r="N338" s="5">
        <f t="shared" si="507"/>
        <v>0.11407876083227181</v>
      </c>
      <c r="O338" s="5">
        <f t="shared" si="508"/>
        <v>0.13812691886361064</v>
      </c>
      <c r="P338" s="5">
        <f t="shared" si="509"/>
        <v>0.1335056558012386</v>
      </c>
      <c r="Q338" s="5">
        <f t="shared" si="510"/>
        <v>5.5131034208269265E-2</v>
      </c>
      <c r="R338" s="5">
        <f t="shared" si="511"/>
        <v>8.0824531894258186E-2</v>
      </c>
      <c r="S338" s="5">
        <f t="shared" si="512"/>
        <v>3.7753383757107697E-2</v>
      </c>
      <c r="T338" s="5">
        <f t="shared" si="513"/>
        <v>6.4519502344500795E-2</v>
      </c>
      <c r="U338" s="5">
        <f t="shared" si="514"/>
        <v>7.8120414356204232E-2</v>
      </c>
      <c r="V338" s="5">
        <f t="shared" si="515"/>
        <v>4.7449275182216907E-3</v>
      </c>
      <c r="W338" s="5">
        <f t="shared" si="516"/>
        <v>1.7762178286293406E-2</v>
      </c>
      <c r="X338" s="5">
        <f t="shared" si="517"/>
        <v>2.0786965455004209E-2</v>
      </c>
      <c r="Y338" s="5">
        <f t="shared" si="518"/>
        <v>1.21634274204132E-2</v>
      </c>
      <c r="Z338" s="5">
        <f t="shared" si="519"/>
        <v>3.1529480324668589E-2</v>
      </c>
      <c r="AA338" s="5">
        <f t="shared" si="520"/>
        <v>3.0474609746225803E-2</v>
      </c>
      <c r="AB338" s="5">
        <f t="shared" si="521"/>
        <v>1.4727515798256699E-2</v>
      </c>
      <c r="AC338" s="5">
        <f t="shared" si="522"/>
        <v>3.3544846549756071E-4</v>
      </c>
      <c r="AD338" s="5">
        <f t="shared" si="523"/>
        <v>4.2919788555329363E-3</v>
      </c>
      <c r="AE338" s="5">
        <f t="shared" si="524"/>
        <v>5.0228758413273086E-3</v>
      </c>
      <c r="AF338" s="5">
        <f t="shared" si="525"/>
        <v>2.9391199918035E-3</v>
      </c>
      <c r="AG338" s="5">
        <f t="shared" si="526"/>
        <v>1.1465445426228544E-3</v>
      </c>
      <c r="AH338" s="5">
        <f t="shared" si="527"/>
        <v>9.2246880951093249E-3</v>
      </c>
      <c r="AI338" s="5">
        <f t="shared" si="528"/>
        <v>8.9160609954349653E-3</v>
      </c>
      <c r="AJ338" s="5">
        <f t="shared" si="529"/>
        <v>4.3088797612823035E-3</v>
      </c>
      <c r="AK338" s="5">
        <f t="shared" si="530"/>
        <v>1.3882397026141388E-3</v>
      </c>
      <c r="AL338" s="5">
        <f t="shared" si="531"/>
        <v>1.5177561816577144E-5</v>
      </c>
      <c r="AM338" s="5">
        <f t="shared" si="532"/>
        <v>8.2967672993382237E-4</v>
      </c>
      <c r="AN338" s="5">
        <f t="shared" si="533"/>
        <v>9.7096545513586309E-4</v>
      </c>
      <c r="AO338" s="5">
        <f t="shared" si="534"/>
        <v>5.6815738049106933E-4</v>
      </c>
      <c r="AP338" s="5">
        <f t="shared" si="535"/>
        <v>2.216370021535629E-4</v>
      </c>
      <c r="AQ338" s="5">
        <f t="shared" si="536"/>
        <v>6.4845097164575031E-5</v>
      </c>
      <c r="AR338" s="5">
        <f t="shared" si="537"/>
        <v>2.1591188836810279E-3</v>
      </c>
      <c r="AS338" s="5">
        <f t="shared" si="538"/>
        <v>2.0868820132251146E-3</v>
      </c>
      <c r="AT338" s="5">
        <f t="shared" si="539"/>
        <v>1.0085309729906226E-3</v>
      </c>
      <c r="AU338" s="5">
        <f t="shared" si="540"/>
        <v>3.249296373043818E-4</v>
      </c>
      <c r="AV338" s="5">
        <f t="shared" si="541"/>
        <v>7.8514645578271289E-5</v>
      </c>
      <c r="AW338" s="5">
        <f t="shared" si="542"/>
        <v>4.768872585455954E-7</v>
      </c>
      <c r="AX338" s="5">
        <f t="shared" si="543"/>
        <v>1.3365308857985313E-4</v>
      </c>
      <c r="AY338" s="5">
        <f t="shared" si="544"/>
        <v>1.5641336836529331E-4</v>
      </c>
      <c r="AZ338" s="5">
        <f t="shared" si="545"/>
        <v>9.1524790273588987E-5</v>
      </c>
      <c r="BA338" s="5">
        <f t="shared" si="546"/>
        <v>3.5703628669645862E-5</v>
      </c>
      <c r="BB338" s="5">
        <f t="shared" si="547"/>
        <v>1.0445932979218809E-5</v>
      </c>
      <c r="BC338" s="5">
        <f t="shared" si="548"/>
        <v>2.4449619239760813E-6</v>
      </c>
      <c r="BD338" s="5">
        <f t="shared" si="549"/>
        <v>4.2113387338082114E-4</v>
      </c>
      <c r="BE338" s="5">
        <f t="shared" si="550"/>
        <v>4.0704414757371655E-4</v>
      </c>
      <c r="BF338" s="5">
        <f t="shared" si="551"/>
        <v>1.9671290834896664E-4</v>
      </c>
      <c r="BG338" s="5">
        <f t="shared" si="552"/>
        <v>6.3377184910228974E-5</v>
      </c>
      <c r="BH338" s="5">
        <f t="shared" si="553"/>
        <v>1.5314199259434825E-5</v>
      </c>
      <c r="BI338" s="5">
        <f t="shared" si="554"/>
        <v>2.9603675113038651E-6</v>
      </c>
      <c r="BJ338" s="8">
        <f t="shared" si="555"/>
        <v>0.3009278552137099</v>
      </c>
      <c r="BK338" s="8">
        <f t="shared" si="556"/>
        <v>0.29453857352153989</v>
      </c>
      <c r="BL338" s="8">
        <f t="shared" si="557"/>
        <v>0.37287637804676016</v>
      </c>
      <c r="BM338" s="8">
        <f t="shared" si="558"/>
        <v>0.36002188197663088</v>
      </c>
      <c r="BN338" s="8">
        <f t="shared" si="559"/>
        <v>0.63969446864894097</v>
      </c>
    </row>
    <row r="339" spans="1:66" x14ac:dyDescent="0.25">
      <c r="A339" t="s">
        <v>69</v>
      </c>
      <c r="B339" t="s">
        <v>263</v>
      </c>
      <c r="C339" t="s">
        <v>71</v>
      </c>
      <c r="D339" t="s">
        <v>493</v>
      </c>
      <c r="E339">
        <f>VLOOKUP(A339,home!$A$2:$E$405,3,FALSE)</f>
        <v>1.3216783216783199</v>
      </c>
      <c r="F339">
        <f>VLOOKUP(B339,home!$B$2:$E$405,3,FALSE)</f>
        <v>0.76</v>
      </c>
      <c r="G339">
        <f>VLOOKUP(C339,away!$B$2:$E$405,4,FALSE)</f>
        <v>1.3</v>
      </c>
      <c r="H339">
        <f>VLOOKUP(A339,away!$A$2:$E$405,3,FALSE)</f>
        <v>1.2832167830000001</v>
      </c>
      <c r="I339">
        <f>VLOOKUP(C339,away!$B$2:$E$405,3,FALSE)</f>
        <v>0.59</v>
      </c>
      <c r="J339">
        <f>VLOOKUP(B339,home!$B$2:$E$405,4,FALSE)</f>
        <v>1.0900000000000001</v>
      </c>
      <c r="K339" s="3">
        <f t="shared" si="504"/>
        <v>1.30581818181818</v>
      </c>
      <c r="L339" s="3">
        <f t="shared" si="505"/>
        <v>0.82523671314730007</v>
      </c>
      <c r="M339" s="5">
        <f t="shared" si="506"/>
        <v>0.11871199908744089</v>
      </c>
      <c r="N339" s="5">
        <f t="shared" si="507"/>
        <v>0.15501628680836349</v>
      </c>
      <c r="O339" s="5">
        <f t="shared" si="508"/>
        <v>9.7965499938064998E-2</v>
      </c>
      <c r="P339" s="5">
        <f t="shared" si="509"/>
        <v>0.12792513101003303</v>
      </c>
      <c r="Q339" s="5">
        <f t="shared" si="510"/>
        <v>0.10121154289615138</v>
      </c>
      <c r="R339" s="5">
        <f t="shared" si="511"/>
        <v>4.0422363585360388E-2</v>
      </c>
      <c r="S339" s="5">
        <f t="shared" si="512"/>
        <v>3.4463321462306663E-2</v>
      </c>
      <c r="T339" s="5">
        <f t="shared" si="513"/>
        <v>8.3523480992186927E-2</v>
      </c>
      <c r="U339" s="5">
        <f t="shared" si="514"/>
        <v>5.2784257321828704E-2</v>
      </c>
      <c r="V339" s="5">
        <f t="shared" si="515"/>
        <v>4.1264432192543244E-3</v>
      </c>
      <c r="W339" s="5">
        <f t="shared" si="516"/>
        <v>4.4054624307888368E-2</v>
      </c>
      <c r="X339" s="5">
        <f t="shared" si="517"/>
        <v>3.635549336278094E-2</v>
      </c>
      <c r="Y339" s="5">
        <f t="shared" si="518"/>
        <v>1.5000943923774912E-2</v>
      </c>
      <c r="Z339" s="5">
        <f t="shared" si="519"/>
        <v>1.1119339487609309E-2</v>
      </c>
      <c r="AA339" s="5">
        <f t="shared" si="520"/>
        <v>1.4519835672729079E-2</v>
      </c>
      <c r="AB339" s="5">
        <f t="shared" si="521"/>
        <v>9.480132709230921E-3</v>
      </c>
      <c r="AC339" s="5">
        <f t="shared" si="522"/>
        <v>2.7791829884849575E-4</v>
      </c>
      <c r="AD339" s="5">
        <f t="shared" si="523"/>
        <v>1.4381832353602448E-2</v>
      </c>
      <c r="AE339" s="5">
        <f t="shared" si="524"/>
        <v>1.1868416060522382E-2</v>
      </c>
      <c r="AF339" s="5">
        <f t="shared" si="525"/>
        <v>4.8971263300250593E-3</v>
      </c>
      <c r="AG339" s="5">
        <f t="shared" si="526"/>
        <v>1.3470961454856603E-3</v>
      </c>
      <c r="AH339" s="5">
        <f t="shared" si="527"/>
        <v>2.2940217927809219E-3</v>
      </c>
      <c r="AI339" s="5">
        <f t="shared" si="528"/>
        <v>2.9955753665004644E-3</v>
      </c>
      <c r="AJ339" s="5">
        <f t="shared" si="529"/>
        <v>1.9558383892914828E-3</v>
      </c>
      <c r="AK339" s="5">
        <f t="shared" si="530"/>
        <v>8.5132310981160032E-4</v>
      </c>
      <c r="AL339" s="5">
        <f t="shared" si="531"/>
        <v>1.1979491563979783E-5</v>
      </c>
      <c r="AM339" s="5">
        <f t="shared" si="532"/>
        <v>3.7560116350390037E-3</v>
      </c>
      <c r="AN339" s="5">
        <f t="shared" si="533"/>
        <v>3.0995986962426038E-3</v>
      </c>
      <c r="AO339" s="5">
        <f t="shared" si="534"/>
        <v>1.2789513200814513E-3</v>
      </c>
      <c r="AP339" s="5">
        <f t="shared" si="535"/>
        <v>3.5181252788647256E-4</v>
      </c>
      <c r="AQ339" s="5">
        <f t="shared" si="536"/>
        <v>7.2582153539268841E-5</v>
      </c>
      <c r="AR339" s="5">
        <f t="shared" si="537"/>
        <v>3.7862220083256109E-4</v>
      </c>
      <c r="AS339" s="5">
        <f t="shared" si="538"/>
        <v>4.9441175388717268E-4</v>
      </c>
      <c r="AT339" s="5">
        <f t="shared" si="539"/>
        <v>3.2280592876524268E-4</v>
      </c>
      <c r="AU339" s="5">
        <f t="shared" si="540"/>
        <v>1.4050861699345268E-4</v>
      </c>
      <c r="AV339" s="5">
        <f t="shared" si="541"/>
        <v>4.5869676693044363E-5</v>
      </c>
      <c r="AW339" s="5">
        <f t="shared" si="542"/>
        <v>3.5858914373912238E-7</v>
      </c>
      <c r="AX339" s="5">
        <f t="shared" si="543"/>
        <v>8.1744471402575884E-4</v>
      </c>
      <c r="AY339" s="5">
        <f t="shared" si="544"/>
        <v>6.745853889822518E-4</v>
      </c>
      <c r="AZ339" s="5">
        <f t="shared" si="545"/>
        <v>2.7834631457045319E-4</v>
      </c>
      <c r="BA339" s="5">
        <f t="shared" si="546"/>
        <v>7.656719925092842E-5</v>
      </c>
      <c r="BB339" s="5">
        <f t="shared" si="547"/>
        <v>1.5796515961182642E-5</v>
      </c>
      <c r="BC339" s="5">
        <f t="shared" si="548"/>
        <v>2.6071729821970464E-6</v>
      </c>
      <c r="BD339" s="5">
        <f t="shared" si="549"/>
        <v>5.2075490089943256E-5</v>
      </c>
      <c r="BE339" s="5">
        <f t="shared" si="550"/>
        <v>6.800112178654034E-5</v>
      </c>
      <c r="BF339" s="5">
        <f t="shared" si="551"/>
        <v>4.4398550606448379E-5</v>
      </c>
      <c r="BG339" s="5">
        <f t="shared" si="552"/>
        <v>1.9325478209424956E-5</v>
      </c>
      <c r="BH339" s="5">
        <f t="shared" si="553"/>
        <v>6.3088902045495392E-6</v>
      </c>
      <c r="BI339" s="5">
        <f t="shared" si="554"/>
        <v>1.6476527072390803E-6</v>
      </c>
      <c r="BJ339" s="8">
        <f t="shared" si="555"/>
        <v>0.47808114681934311</v>
      </c>
      <c r="BK339" s="8">
        <f t="shared" si="556"/>
        <v>0.28619137795842964</v>
      </c>
      <c r="BL339" s="8">
        <f t="shared" si="557"/>
        <v>0.2248428232463742</v>
      </c>
      <c r="BM339" s="8">
        <f t="shared" si="558"/>
        <v>0.35830763738650356</v>
      </c>
      <c r="BN339" s="8">
        <f t="shared" si="559"/>
        <v>0.64125282332541422</v>
      </c>
    </row>
    <row r="340" spans="1:66" x14ac:dyDescent="0.25">
      <c r="A340" t="s">
        <v>69</v>
      </c>
      <c r="B340" t="s">
        <v>381</v>
      </c>
      <c r="C340" t="s">
        <v>75</v>
      </c>
      <c r="D340" t="s">
        <v>493</v>
      </c>
      <c r="E340">
        <f>VLOOKUP(A340,home!$A$2:$E$405,3,FALSE)</f>
        <v>1.3216783216783199</v>
      </c>
      <c r="F340">
        <f>VLOOKUP(B340,home!$B$2:$E$405,3,FALSE)</f>
        <v>1.03</v>
      </c>
      <c r="G340">
        <f>VLOOKUP(C340,away!$B$2:$E$405,4,FALSE)</f>
        <v>1.1299999999999999</v>
      </c>
      <c r="H340">
        <f>VLOOKUP(A340,away!$A$2:$E$405,3,FALSE)</f>
        <v>1.2832167830000001</v>
      </c>
      <c r="I340">
        <f>VLOOKUP(C340,away!$B$2:$E$405,3,FALSE)</f>
        <v>0.54</v>
      </c>
      <c r="J340">
        <f>VLOOKUP(B340,home!$B$2:$E$405,4,FALSE)</f>
        <v>1.22</v>
      </c>
      <c r="K340" s="3">
        <f t="shared" si="504"/>
        <v>1.5383013986013963</v>
      </c>
      <c r="L340" s="3">
        <f t="shared" si="505"/>
        <v>0.84538321664040017</v>
      </c>
      <c r="M340" s="5">
        <f t="shared" si="506"/>
        <v>9.2210191722243817E-2</v>
      </c>
      <c r="N340" s="5">
        <f t="shared" si="507"/>
        <v>0.14184706689163054</v>
      </c>
      <c r="O340" s="5">
        <f t="shared" si="508"/>
        <v>7.7952948485178475E-2</v>
      </c>
      <c r="P340" s="5">
        <f t="shared" si="509"/>
        <v>0.11991512967985263</v>
      </c>
      <c r="Q340" s="5">
        <f t="shared" si="510"/>
        <v>0.10910177069345055</v>
      </c>
      <c r="R340" s="5">
        <f t="shared" si="511"/>
        <v>3.2950057168501787E-2</v>
      </c>
      <c r="S340" s="5">
        <f t="shared" si="512"/>
        <v>3.8986033044618111E-2</v>
      </c>
      <c r="T340" s="5">
        <f t="shared" si="513"/>
        <v>9.2232805849992563E-2</v>
      </c>
      <c r="U340" s="5">
        <f t="shared" si="514"/>
        <v>5.0687119026302255E-2</v>
      </c>
      <c r="V340" s="5">
        <f t="shared" si="515"/>
        <v>5.6332833122666294E-3</v>
      </c>
      <c r="W340" s="5">
        <f t="shared" si="516"/>
        <v>5.5943802149207945E-2</v>
      </c>
      <c r="X340" s="5">
        <f t="shared" si="517"/>
        <v>4.7293951411991546E-2</v>
      </c>
      <c r="Y340" s="5">
        <f t="shared" si="518"/>
        <v>1.9990756386152098E-2</v>
      </c>
      <c r="Z340" s="5">
        <f t="shared" si="519"/>
        <v>9.2851417725310428E-3</v>
      </c>
      <c r="AA340" s="5">
        <f t="shared" si="520"/>
        <v>1.4283346574896747E-2</v>
      </c>
      <c r="AB340" s="5">
        <f t="shared" si="521"/>
        <v>1.0986046006436066E-2</v>
      </c>
      <c r="AC340" s="5">
        <f t="shared" si="522"/>
        <v>4.5786417849869872E-4</v>
      </c>
      <c r="AD340" s="5">
        <f t="shared" si="523"/>
        <v>2.1514607272301603E-2</v>
      </c>
      <c r="AE340" s="5">
        <f t="shared" si="524"/>
        <v>1.8188087900613274E-2</v>
      </c>
      <c r="AF340" s="5">
        <f t="shared" si="525"/>
        <v>7.6879521269793945E-3</v>
      </c>
      <c r="AG340" s="5">
        <f t="shared" si="526"/>
        <v>2.1664218994944164E-3</v>
      </c>
      <c r="AH340" s="5">
        <f t="shared" si="527"/>
        <v>1.9623757546561094E-3</v>
      </c>
      <c r="AI340" s="5">
        <f t="shared" si="528"/>
        <v>3.0187253679689629E-3</v>
      </c>
      <c r="AJ340" s="5">
        <f t="shared" si="529"/>
        <v>2.3218547277700854E-3</v>
      </c>
      <c r="AK340" s="5">
        <f t="shared" si="530"/>
        <v>1.1905707916926623E-3</v>
      </c>
      <c r="AL340" s="5">
        <f t="shared" si="531"/>
        <v>2.3817255474672666E-5</v>
      </c>
      <c r="AM340" s="5">
        <f t="shared" si="532"/>
        <v>6.6191900914682666E-3</v>
      </c>
      <c r="AN340" s="5">
        <f t="shared" si="533"/>
        <v>5.5957522110797082E-3</v>
      </c>
      <c r="AO340" s="5">
        <f t="shared" si="534"/>
        <v>2.3652775018625969E-3</v>
      </c>
      <c r="AP340" s="5">
        <f t="shared" si="535"/>
        <v>6.6652196759059098E-4</v>
      </c>
      <c r="AQ340" s="5">
        <f t="shared" si="536"/>
        <v>1.4086662123080556E-4</v>
      </c>
      <c r="AR340" s="5">
        <f t="shared" si="537"/>
        <v>3.3179190554566299E-4</v>
      </c>
      <c r="AS340" s="5">
        <f t="shared" si="538"/>
        <v>5.1039595234551568E-4</v>
      </c>
      <c r="AT340" s="5">
        <f t="shared" si="539"/>
        <v>3.9257140366679924E-4</v>
      </c>
      <c r="AU340" s="5">
        <f t="shared" si="540"/>
        <v>2.0129771310385024E-4</v>
      </c>
      <c r="AV340" s="5">
        <f t="shared" si="541"/>
        <v>7.741413840072888E-5</v>
      </c>
      <c r="AW340" s="5">
        <f t="shared" si="542"/>
        <v>8.6036804293419853E-7</v>
      </c>
      <c r="AX340" s="5">
        <f t="shared" si="543"/>
        <v>1.6970515625523547E-3</v>
      </c>
      <c r="AY340" s="5">
        <f t="shared" si="544"/>
        <v>1.434658908755127E-3</v>
      </c>
      <c r="AZ340" s="5">
        <f t="shared" si="545"/>
        <v>6.0641828153260762E-4</v>
      </c>
      <c r="BA340" s="5">
        <f t="shared" si="546"/>
        <v>1.7088527915719325E-4</v>
      </c>
      <c r="BB340" s="5">
        <f t="shared" si="547"/>
        <v>3.6115886742600181E-5</v>
      </c>
      <c r="BC340" s="5">
        <f t="shared" si="548"/>
        <v>6.1063529012559478E-6</v>
      </c>
      <c r="BD340" s="5">
        <f t="shared" si="549"/>
        <v>4.6748551394240048E-5</v>
      </c>
      <c r="BE340" s="5">
        <f t="shared" si="550"/>
        <v>7.1913361992348708E-5</v>
      </c>
      <c r="BF340" s="5">
        <f t="shared" si="551"/>
        <v>5.531221266547927E-5</v>
      </c>
      <c r="BG340" s="5">
        <f t="shared" si="552"/>
        <v>2.836228470101488E-5</v>
      </c>
      <c r="BH340" s="5">
        <f t="shared" si="553"/>
        <v>1.0907435555775546E-5</v>
      </c>
      <c r="BI340" s="5">
        <f t="shared" si="554"/>
        <v>3.3557846741208252E-6</v>
      </c>
      <c r="BJ340" s="8">
        <f t="shared" si="555"/>
        <v>0.53530606724668695</v>
      </c>
      <c r="BK340" s="8">
        <f t="shared" si="556"/>
        <v>0.25866097810170968</v>
      </c>
      <c r="BL340" s="8">
        <f t="shared" si="557"/>
        <v>0.19708311464744865</v>
      </c>
      <c r="BM340" s="8">
        <f t="shared" si="558"/>
        <v>0.42492433858680645</v>
      </c>
      <c r="BN340" s="8">
        <f t="shared" si="559"/>
        <v>0.57397716464085768</v>
      </c>
    </row>
    <row r="341" spans="1:66" x14ac:dyDescent="0.25">
      <c r="A341" t="s">
        <v>69</v>
      </c>
      <c r="B341" t="s">
        <v>76</v>
      </c>
      <c r="C341" t="s">
        <v>262</v>
      </c>
      <c r="D341" t="s">
        <v>493</v>
      </c>
      <c r="E341">
        <f>VLOOKUP(A341,home!$A$2:$E$405,3,FALSE)</f>
        <v>1.3216783216783199</v>
      </c>
      <c r="F341">
        <f>VLOOKUP(B341,home!$B$2:$E$405,3,FALSE)</f>
        <v>0.4</v>
      </c>
      <c r="G341">
        <f>VLOOKUP(C341,away!$B$2:$E$405,4,FALSE)</f>
        <v>0.43</v>
      </c>
      <c r="H341">
        <f>VLOOKUP(A341,away!$A$2:$E$405,3,FALSE)</f>
        <v>1.2832167830000001</v>
      </c>
      <c r="I341">
        <f>VLOOKUP(C341,away!$B$2:$E$405,3,FALSE)</f>
        <v>1.51</v>
      </c>
      <c r="J341">
        <f>VLOOKUP(B341,home!$B$2:$E$405,4,FALSE)</f>
        <v>1.0900000000000001</v>
      </c>
      <c r="K341" s="3">
        <f t="shared" si="504"/>
        <v>0.22732867132867102</v>
      </c>
      <c r="L341" s="3">
        <f t="shared" si="505"/>
        <v>2.1120465031397004</v>
      </c>
      <c r="M341" s="5">
        <f t="shared" si="506"/>
        <v>9.63878450056673E-2</v>
      </c>
      <c r="N341" s="5">
        <f t="shared" si="507"/>
        <v>2.1911720737372225E-2</v>
      </c>
      <c r="O341" s="5">
        <f t="shared" si="508"/>
        <v>0.20357561098939103</v>
      </c>
      <c r="P341" s="5">
        <f t="shared" si="509"/>
        <v>4.627857316114066E-2</v>
      </c>
      <c r="Q341" s="5">
        <f t="shared" si="510"/>
        <v>2.4905811808758581E-3</v>
      </c>
      <c r="R341" s="5">
        <f t="shared" si="511"/>
        <v>0.21498057865733575</v>
      </c>
      <c r="S341" s="5">
        <f t="shared" si="512"/>
        <v>5.5549180856391293E-3</v>
      </c>
      <c r="T341" s="5">
        <f t="shared" si="513"/>
        <v>5.2602232738544006E-3</v>
      </c>
      <c r="U341" s="5">
        <f t="shared" si="514"/>
        <v>4.8871249307640981E-2</v>
      </c>
      <c r="V341" s="5">
        <f t="shared" si="515"/>
        <v>2.9634174887148055E-4</v>
      </c>
      <c r="W341" s="5">
        <f t="shared" si="516"/>
        <v>1.8872683689490042E-4</v>
      </c>
      <c r="X341" s="5">
        <f t="shared" si="517"/>
        <v>3.9859985591249097E-4</v>
      </c>
      <c r="Y341" s="5">
        <f t="shared" si="518"/>
        <v>4.2093071591598272E-4</v>
      </c>
      <c r="Z341" s="5">
        <f t="shared" si="519"/>
        <v>0.15134965979872506</v>
      </c>
      <c r="AA341" s="5">
        <f t="shared" si="520"/>
        <v>3.440611706809054E-2</v>
      </c>
      <c r="AB341" s="5">
        <f t="shared" si="521"/>
        <v>3.9107484393338665E-3</v>
      </c>
      <c r="AC341" s="5">
        <f t="shared" si="522"/>
        <v>8.8926366344758215E-6</v>
      </c>
      <c r="AD341" s="5">
        <f t="shared" si="523"/>
        <v>1.0725755268845129E-5</v>
      </c>
      <c r="AE341" s="5">
        <f t="shared" si="524"/>
        <v>2.2653293909096569E-5</v>
      </c>
      <c r="AF341" s="5">
        <f t="shared" si="525"/>
        <v>2.3922405092651652E-5</v>
      </c>
      <c r="AG341" s="5">
        <f t="shared" si="526"/>
        <v>1.6841744007542092E-5</v>
      </c>
      <c r="AH341" s="5">
        <f t="shared" si="527"/>
        <v>7.9914379932320159E-2</v>
      </c>
      <c r="AI341" s="5">
        <f t="shared" si="528"/>
        <v>1.8166829810068948E-2</v>
      </c>
      <c r="AJ341" s="5">
        <f t="shared" si="529"/>
        <v>2.0649206414885338E-3</v>
      </c>
      <c r="AK341" s="5">
        <f t="shared" si="530"/>
        <v>1.5647188860957848E-4</v>
      </c>
      <c r="AL341" s="5">
        <f t="shared" si="531"/>
        <v>1.7078441169001415E-7</v>
      </c>
      <c r="AM341" s="5">
        <f t="shared" si="532"/>
        <v>4.8765433885261126E-7</v>
      </c>
      <c r="AN341" s="5">
        <f t="shared" si="533"/>
        <v>1.0299486411145602E-6</v>
      </c>
      <c r="AO341" s="5">
        <f t="shared" si="534"/>
        <v>1.0876497129397469E-6</v>
      </c>
      <c r="AP341" s="5">
        <f t="shared" si="535"/>
        <v>7.6572225761843028E-7</v>
      </c>
      <c r="AQ341" s="5">
        <f t="shared" si="536"/>
        <v>4.0431025414481073E-7</v>
      </c>
      <c r="AR341" s="5">
        <f t="shared" si="537"/>
        <v>3.3756577337326836E-2</v>
      </c>
      <c r="AS341" s="5">
        <f t="shared" si="538"/>
        <v>7.6738378746980355E-3</v>
      </c>
      <c r="AT341" s="5">
        <f t="shared" si="539"/>
        <v>8.7224168402336871E-4</v>
      </c>
      <c r="AU341" s="5">
        <f t="shared" si="540"/>
        <v>6.609518103550497E-5</v>
      </c>
      <c r="AV341" s="5">
        <f t="shared" si="541"/>
        <v>3.7563324215073292E-6</v>
      </c>
      <c r="AW341" s="5">
        <f t="shared" si="542"/>
        <v>2.2777361637000015E-9</v>
      </c>
      <c r="AX341" s="5">
        <f t="shared" si="543"/>
        <v>1.8476302153170936E-8</v>
      </c>
      <c r="AY341" s="5">
        <f t="shared" si="544"/>
        <v>3.9022809353557184E-8</v>
      </c>
      <c r="AZ341" s="5">
        <f t="shared" si="545"/>
        <v>4.120899401893384E-8</v>
      </c>
      <c r="BA341" s="5">
        <f t="shared" si="546"/>
        <v>2.9011770571864677E-8</v>
      </c>
      <c r="BB341" s="5">
        <f t="shared" si="547"/>
        <v>1.5318552146549517E-8</v>
      </c>
      <c r="BC341" s="5">
        <f t="shared" si="548"/>
        <v>6.4706988988566102E-9</v>
      </c>
      <c r="BD341" s="5">
        <f t="shared" si="549"/>
        <v>1.1882576853877664E-2</v>
      </c>
      <c r="BE341" s="5">
        <f t="shared" si="550"/>
        <v>2.7012504081528285E-3</v>
      </c>
      <c r="BF341" s="5">
        <f t="shared" si="551"/>
        <v>3.0703583310570643E-4</v>
      </c>
      <c r="BG341" s="5">
        <f t="shared" si="552"/>
        <v>2.3266015996737277E-5</v>
      </c>
      <c r="BH341" s="5">
        <f t="shared" si="553"/>
        <v>1.3222581259124724E-6</v>
      </c>
      <c r="BI341" s="5">
        <f t="shared" si="554"/>
        <v>6.011743658344421E-8</v>
      </c>
      <c r="BJ341" s="8">
        <f t="shared" si="555"/>
        <v>3.0748850593435805E-2</v>
      </c>
      <c r="BK341" s="8">
        <f t="shared" si="556"/>
        <v>0.14852678044517409</v>
      </c>
      <c r="BL341" s="8">
        <f t="shared" si="557"/>
        <v>0.66333492663047999</v>
      </c>
      <c r="BM341" s="8">
        <f t="shared" si="558"/>
        <v>0.40833527099095912</v>
      </c>
      <c r="BN341" s="8">
        <f t="shared" si="559"/>
        <v>0.58562490973178283</v>
      </c>
    </row>
    <row r="342" spans="1:66" x14ac:dyDescent="0.25">
      <c r="A342" t="s">
        <v>80</v>
      </c>
      <c r="B342" t="s">
        <v>86</v>
      </c>
      <c r="C342" t="s">
        <v>98</v>
      </c>
      <c r="D342" t="s">
        <v>493</v>
      </c>
      <c r="E342">
        <f>VLOOKUP(A342,home!$A$2:$E$405,3,FALSE)</f>
        <v>1.2186788154897501</v>
      </c>
      <c r="F342">
        <f>VLOOKUP(B342,home!$B$2:$E$405,3,FALSE)</f>
        <v>1</v>
      </c>
      <c r="G342">
        <f>VLOOKUP(C342,away!$B$2:$E$405,4,FALSE)</f>
        <v>0.82</v>
      </c>
      <c r="H342">
        <f>VLOOKUP(A342,away!$A$2:$E$405,3,FALSE)</f>
        <v>1.0296127559999999</v>
      </c>
      <c r="I342">
        <f>VLOOKUP(C342,away!$B$2:$E$405,3,FALSE)</f>
        <v>1</v>
      </c>
      <c r="J342">
        <f>VLOOKUP(B342,home!$B$2:$E$405,4,FALSE)</f>
        <v>1.08</v>
      </c>
      <c r="K342" s="3">
        <f t="shared" si="504"/>
        <v>0.99931662870159499</v>
      </c>
      <c r="L342" s="3">
        <f t="shared" si="505"/>
        <v>1.11198177648</v>
      </c>
      <c r="M342" s="5">
        <f t="shared" si="506"/>
        <v>0.12108065258022029</v>
      </c>
      <c r="N342" s="5">
        <f t="shared" si="507"/>
        <v>0.12099790953745482</v>
      </c>
      <c r="O342" s="5">
        <f t="shared" si="508"/>
        <v>0.13463947915351102</v>
      </c>
      <c r="P342" s="5">
        <f t="shared" si="509"/>
        <v>0.1345474703978253</v>
      </c>
      <c r="Q342" s="5">
        <f t="shared" si="510"/>
        <v>6.0457611519454953E-2</v>
      </c>
      <c r="R342" s="5">
        <f t="shared" si="511"/>
        <v>7.4858323606731572E-2</v>
      </c>
      <c r="S342" s="5">
        <f t="shared" si="512"/>
        <v>3.7378023252847482E-2</v>
      </c>
      <c r="T342" s="5">
        <f t="shared" si="513"/>
        <v>6.7227762259141205E-2</v>
      </c>
      <c r="U342" s="5">
        <f t="shared" si="514"/>
        <v>7.4807167576932024E-2</v>
      </c>
      <c r="V342" s="5">
        <f t="shared" si="515"/>
        <v>4.6150308079518868E-3</v>
      </c>
      <c r="W342" s="5">
        <f t="shared" si="516"/>
        <v>2.0138765507657481E-2</v>
      </c>
      <c r="X342" s="5">
        <f t="shared" si="517"/>
        <v>2.239394024531911E-2</v>
      </c>
      <c r="Y342" s="5">
        <f t="shared" si="518"/>
        <v>1.2450826728188459E-2</v>
      </c>
      <c r="Z342" s="5">
        <f t="shared" si="519"/>
        <v>2.7747030556176017E-2</v>
      </c>
      <c r="AA342" s="5">
        <f t="shared" si="520"/>
        <v>2.772806903187796E-2</v>
      </c>
      <c r="AB342" s="5">
        <f t="shared" si="521"/>
        <v>1.385456023267069E-2</v>
      </c>
      <c r="AC342" s="5">
        <f t="shared" si="522"/>
        <v>3.2052020068119624E-4</v>
      </c>
      <c r="AD342" s="5">
        <f t="shared" si="523"/>
        <v>5.0312508133310589E-3</v>
      </c>
      <c r="AE342" s="5">
        <f t="shared" si="524"/>
        <v>5.594659217324314E-3</v>
      </c>
      <c r="AF342" s="5">
        <f t="shared" si="525"/>
        <v>3.1105795476402496E-3</v>
      </c>
      <c r="AG342" s="5">
        <f t="shared" si="526"/>
        <v>1.1529692570891193E-3</v>
      </c>
      <c r="AH342" s="5">
        <f t="shared" si="527"/>
        <v>7.7135480824753648E-3</v>
      </c>
      <c r="AI342" s="5">
        <f t="shared" si="528"/>
        <v>7.708276865106934E-3</v>
      </c>
      <c r="AJ342" s="5">
        <f t="shared" si="529"/>
        <v>3.8515046249685803E-3</v>
      </c>
      <c r="AK342" s="5">
        <f t="shared" si="530"/>
        <v>1.2829575390840677E-3</v>
      </c>
      <c r="AL342" s="5">
        <f t="shared" si="531"/>
        <v>1.4246762399793412E-5</v>
      </c>
      <c r="AM342" s="5">
        <f t="shared" si="532"/>
        <v>1.0055625201860305E-3</v>
      </c>
      <c r="AN342" s="5">
        <f t="shared" si="533"/>
        <v>1.1181671975581677E-3</v>
      </c>
      <c r="AO342" s="5">
        <f t="shared" si="534"/>
        <v>6.2169077337119753E-4</v>
      </c>
      <c r="AP342" s="5">
        <f t="shared" si="535"/>
        <v>2.3043627019817629E-4</v>
      </c>
      <c r="AQ342" s="5">
        <f t="shared" si="536"/>
        <v>6.4060233275098355E-5</v>
      </c>
      <c r="AR342" s="5">
        <f t="shared" si="537"/>
        <v>1.71546497994297E-3</v>
      </c>
      <c r="AS342" s="5">
        <f t="shared" si="538"/>
        <v>1.7142926804122581E-3</v>
      </c>
      <c r="AT342" s="5">
        <f t="shared" si="539"/>
        <v>8.5656059099869922E-4</v>
      </c>
      <c r="AU342" s="5">
        <f t="shared" si="540"/>
        <v>2.85325080691822E-4</v>
      </c>
      <c r="AV342" s="5">
        <f t="shared" si="541"/>
        <v>7.1282524430240512E-5</v>
      </c>
      <c r="AW342" s="5">
        <f t="shared" si="542"/>
        <v>4.3975872495884468E-7</v>
      </c>
      <c r="AX342" s="5">
        <f t="shared" si="543"/>
        <v>1.6747922460349721E-4</v>
      </c>
      <c r="AY342" s="5">
        <f t="shared" si="544"/>
        <v>1.8623384569808969E-4</v>
      </c>
      <c r="AZ342" s="5">
        <f t="shared" si="545"/>
        <v>1.0354432129003202E-4</v>
      </c>
      <c r="BA342" s="5">
        <f t="shared" si="546"/>
        <v>3.8379799444168545E-5</v>
      </c>
      <c r="BB342" s="5">
        <f t="shared" si="547"/>
        <v>1.0669409391718167E-5</v>
      </c>
      <c r="BC342" s="5">
        <f t="shared" si="548"/>
        <v>2.3728377618790318E-6</v>
      </c>
      <c r="BD342" s="5">
        <f t="shared" si="549"/>
        <v>3.1792763264770128E-4</v>
      </c>
      <c r="BE342" s="5">
        <f t="shared" si="550"/>
        <v>3.1771037002858001E-4</v>
      </c>
      <c r="BF342" s="5">
        <f t="shared" si="551"/>
        <v>1.5874662794024841E-4</v>
      </c>
      <c r="BG342" s="5">
        <f t="shared" si="552"/>
        <v>5.2879381683665163E-5</v>
      </c>
      <c r="BH342" s="5">
        <f t="shared" si="553"/>
        <v>1.3210811357986284E-5</v>
      </c>
      <c r="BI342" s="5">
        <f t="shared" si="554"/>
        <v>2.6403566937351192E-6</v>
      </c>
      <c r="BJ342" s="8">
        <f t="shared" si="555"/>
        <v>0.32210487106537888</v>
      </c>
      <c r="BK342" s="8">
        <f t="shared" si="556"/>
        <v>0.29814217784762409</v>
      </c>
      <c r="BL342" s="8">
        <f t="shared" si="557"/>
        <v>0.35194992775018613</v>
      </c>
      <c r="BM342" s="8">
        <f t="shared" si="558"/>
        <v>0.35317676633719391</v>
      </c>
      <c r="BN342" s="8">
        <f t="shared" si="559"/>
        <v>0.64658144679519802</v>
      </c>
    </row>
    <row r="343" spans="1:66" x14ac:dyDescent="0.25">
      <c r="A343" t="s">
        <v>80</v>
      </c>
      <c r="B343" t="s">
        <v>82</v>
      </c>
      <c r="C343" t="s">
        <v>87</v>
      </c>
      <c r="D343" t="s">
        <v>493</v>
      </c>
      <c r="E343">
        <f>VLOOKUP(A343,home!$A$2:$E$405,3,FALSE)</f>
        <v>1.2186788154897501</v>
      </c>
      <c r="F343">
        <f>VLOOKUP(B343,home!$B$2:$E$405,3,FALSE)</f>
        <v>0.6</v>
      </c>
      <c r="G343">
        <f>VLOOKUP(C343,away!$B$2:$E$405,4,FALSE)</f>
        <v>1.21</v>
      </c>
      <c r="H343">
        <f>VLOOKUP(A343,away!$A$2:$E$405,3,FALSE)</f>
        <v>1.0296127559999999</v>
      </c>
      <c r="I343">
        <f>VLOOKUP(C343,away!$B$2:$E$405,3,FALSE)</f>
        <v>1.04</v>
      </c>
      <c r="J343">
        <f>VLOOKUP(B343,home!$B$2:$E$405,4,FALSE)</f>
        <v>1.64</v>
      </c>
      <c r="K343" s="3">
        <f t="shared" si="504"/>
        <v>0.88476082004555856</v>
      </c>
      <c r="L343" s="3">
        <f t="shared" si="505"/>
        <v>1.7561075166336</v>
      </c>
      <c r="M343" s="5">
        <f t="shared" si="506"/>
        <v>7.1299330844278586E-2</v>
      </c>
      <c r="N343" s="5">
        <f t="shared" si="507"/>
        <v>6.3082854426483509E-2</v>
      </c>
      <c r="O343" s="5">
        <f t="shared" si="508"/>
        <v>0.1252092908265835</v>
      </c>
      <c r="P343" s="5">
        <f t="shared" si="509"/>
        <v>0.11078027482905085</v>
      </c>
      <c r="Q343" s="5">
        <f t="shared" si="510"/>
        <v>2.7906619006595069E-2</v>
      </c>
      <c r="R343" s="5">
        <f t="shared" si="511"/>
        <v>0.10994048838646288</v>
      </c>
      <c r="S343" s="5">
        <f t="shared" si="512"/>
        <v>4.3030801081441097E-2</v>
      </c>
      <c r="T343" s="5">
        <f t="shared" si="513"/>
        <v>4.9007023401311689E-2</v>
      </c>
      <c r="U343" s="5">
        <f t="shared" si="514"/>
        <v>9.7271036661016108E-2</v>
      </c>
      <c r="V343" s="5">
        <f t="shared" si="515"/>
        <v>7.4287185735422969E-3</v>
      </c>
      <c r="W343" s="5">
        <f t="shared" si="516"/>
        <v>8.2302277056580091E-3</v>
      </c>
      <c r="X343" s="5">
        <f t="shared" si="517"/>
        <v>1.4453164737512137E-2</v>
      </c>
      <c r="Y343" s="5">
        <f t="shared" si="518"/>
        <v>1.2690655617344379E-2</v>
      </c>
      <c r="Z343" s="5">
        <f t="shared" si="519"/>
        <v>6.4355772679278847E-2</v>
      </c>
      <c r="AA343" s="5">
        <f t="shared" si="520"/>
        <v>5.6939466210384301E-2</v>
      </c>
      <c r="AB343" s="5">
        <f t="shared" si="521"/>
        <v>2.5188904408627991E-2</v>
      </c>
      <c r="AC343" s="5">
        <f t="shared" si="522"/>
        <v>7.2139131203950832E-4</v>
      </c>
      <c r="AD343" s="5">
        <f t="shared" si="523"/>
        <v>1.8204457535049138E-3</v>
      </c>
      <c r="AE343" s="5">
        <f t="shared" si="524"/>
        <v>3.1968984713536966E-3</v>
      </c>
      <c r="AF343" s="5">
        <f t="shared" si="525"/>
        <v>2.8070487177293464E-3</v>
      </c>
      <c r="AG343" s="5">
        <f t="shared" si="526"/>
        <v>1.6431597842537383E-3</v>
      </c>
      <c r="AH343" s="5">
        <f t="shared" si="527"/>
        <v>2.8253914035211204E-2</v>
      </c>
      <c r="AI343" s="5">
        <f t="shared" si="528"/>
        <v>2.499795615129018E-2</v>
      </c>
      <c r="AJ343" s="5">
        <f t="shared" si="529"/>
        <v>1.1058606091939207E-2</v>
      </c>
      <c r="AK343" s="5">
        <f t="shared" si="530"/>
        <v>3.2614071314883142E-3</v>
      </c>
      <c r="AL343" s="5">
        <f t="shared" si="531"/>
        <v>4.483404085885002E-5</v>
      </c>
      <c r="AM343" s="5">
        <f t="shared" si="532"/>
        <v>3.2213181554389253E-4</v>
      </c>
      <c r="AN343" s="5">
        <f t="shared" si="533"/>
        <v>5.6569810262345802E-4</v>
      </c>
      <c r="AO343" s="5">
        <f t="shared" si="534"/>
        <v>4.9671334508121022E-4</v>
      </c>
      <c r="AP343" s="5">
        <f t="shared" si="535"/>
        <v>2.9076067963644422E-4</v>
      </c>
      <c r="AQ343" s="5">
        <f t="shared" si="536"/>
        <v>1.2765175376276339E-4</v>
      </c>
      <c r="AR343" s="5">
        <f t="shared" si="537"/>
        <v>9.923382162310786E-3</v>
      </c>
      <c r="AS343" s="5">
        <f t="shared" si="538"/>
        <v>8.7798197395515601E-3</v>
      </c>
      <c r="AT343" s="5">
        <f t="shared" si="539"/>
        <v>3.8840202563089096E-3</v>
      </c>
      <c r="AU343" s="5">
        <f t="shared" si="540"/>
        <v>1.1454763156818106E-3</v>
      </c>
      <c r="AV343" s="5">
        <f t="shared" si="541"/>
        <v>2.5336814110135094E-4</v>
      </c>
      <c r="AW343" s="5">
        <f t="shared" si="542"/>
        <v>1.9350062262653297E-6</v>
      </c>
      <c r="AX343" s="5">
        <f t="shared" si="543"/>
        <v>4.7501601547229812E-5</v>
      </c>
      <c r="AY343" s="5">
        <f t="shared" si="544"/>
        <v>8.341791952922451E-5</v>
      </c>
      <c r="AZ343" s="5">
        <f t="shared" si="545"/>
        <v>7.3245417753603975E-5</v>
      </c>
      <c r="BA343" s="5">
        <f t="shared" si="546"/>
        <v>4.2875609558690705E-5</v>
      </c>
      <c r="BB343" s="5">
        <f t="shared" si="547"/>
        <v>1.8823545056566036E-5</v>
      </c>
      <c r="BC343" s="5">
        <f t="shared" si="548"/>
        <v>6.6112337927053685E-6</v>
      </c>
      <c r="BD343" s="5">
        <f t="shared" si="549"/>
        <v>2.9044210009436305E-3</v>
      </c>
      <c r="BE343" s="5">
        <f t="shared" si="550"/>
        <v>2.5697179065524286E-3</v>
      </c>
      <c r="BF343" s="5">
        <f t="shared" si="551"/>
        <v>1.1367928611435412E-3</v>
      </c>
      <c r="BG343" s="5">
        <f t="shared" si="552"/>
        <v>3.3526326134909881E-4</v>
      </c>
      <c r="BH343" s="5">
        <f t="shared" si="553"/>
        <v>7.4156949510594268E-5</v>
      </c>
      <c r="BI343" s="5">
        <f t="shared" si="554"/>
        <v>1.3122232692214097E-5</v>
      </c>
      <c r="BJ343" s="8">
        <f t="shared" si="555"/>
        <v>0.18691352864563227</v>
      </c>
      <c r="BK343" s="8">
        <f t="shared" si="556"/>
        <v>0.2333887686007404</v>
      </c>
      <c r="BL343" s="8">
        <f t="shared" si="557"/>
        <v>0.51314061073014994</v>
      </c>
      <c r="BM343" s="8">
        <f t="shared" si="558"/>
        <v>0.48949833942304372</v>
      </c>
      <c r="BN343" s="8">
        <f t="shared" si="559"/>
        <v>0.50821885831945435</v>
      </c>
    </row>
    <row r="344" spans="1:66" x14ac:dyDescent="0.25">
      <c r="A344" t="s">
        <v>80</v>
      </c>
      <c r="B344" t="s">
        <v>85</v>
      </c>
      <c r="C344" t="s">
        <v>97</v>
      </c>
      <c r="D344" t="s">
        <v>493</v>
      </c>
      <c r="E344">
        <f>VLOOKUP(A344,home!$A$2:$E$405,3,FALSE)</f>
        <v>1.2186788154897501</v>
      </c>
      <c r="F344">
        <f>VLOOKUP(B344,home!$B$2:$E$405,3,FALSE)</f>
        <v>1.43</v>
      </c>
      <c r="G344">
        <f>VLOOKUP(C344,away!$B$2:$E$405,4,FALSE)</f>
        <v>0.99</v>
      </c>
      <c r="H344">
        <f>VLOOKUP(A344,away!$A$2:$E$405,3,FALSE)</f>
        <v>1.0296127559999999</v>
      </c>
      <c r="I344">
        <f>VLOOKUP(C344,away!$B$2:$E$405,3,FALSE)</f>
        <v>1.08</v>
      </c>
      <c r="J344">
        <f>VLOOKUP(B344,home!$B$2:$E$405,4,FALSE)</f>
        <v>0.97</v>
      </c>
      <c r="K344" s="3">
        <f t="shared" si="504"/>
        <v>1.7252835990888391</v>
      </c>
      <c r="L344" s="3">
        <f t="shared" si="505"/>
        <v>1.0786223231856</v>
      </c>
      <c r="M344" s="5">
        <f t="shared" si="506"/>
        <v>6.0573006509862505E-2</v>
      </c>
      <c r="N344" s="5">
        <f t="shared" si="507"/>
        <v>0.10450561467896727</v>
      </c>
      <c r="O344" s="5">
        <f t="shared" si="508"/>
        <v>6.533539700400437E-2</v>
      </c>
      <c r="P344" s="5">
        <f t="shared" si="509"/>
        <v>0.11272208889096681</v>
      </c>
      <c r="Q344" s="5">
        <f t="shared" si="510"/>
        <v>9.0150911509160034E-2</v>
      </c>
      <c r="R344" s="5">
        <f t="shared" si="511"/>
        <v>3.5236108851356335E-2</v>
      </c>
      <c r="S344" s="5">
        <f t="shared" si="512"/>
        <v>5.2441962418830021E-2</v>
      </c>
      <c r="T344" s="5">
        <f t="shared" si="513"/>
        <v>9.7238785609309639E-2</v>
      </c>
      <c r="U344" s="5">
        <f t="shared" si="514"/>
        <v>6.0792280696954158E-2</v>
      </c>
      <c r="V344" s="5">
        <f t="shared" si="515"/>
        <v>1.0843421095371565E-2</v>
      </c>
      <c r="W344" s="5">
        <f t="shared" si="516"/>
        <v>5.1845296356554368E-2</v>
      </c>
      <c r="X344" s="5">
        <f t="shared" si="517"/>
        <v>5.5921494002352592E-2</v>
      </c>
      <c r="Y344" s="5">
        <f t="shared" si="518"/>
        <v>3.0159085888413571E-2</v>
      </c>
      <c r="Z344" s="5">
        <f t="shared" si="519"/>
        <v>1.266881786309022E-2</v>
      </c>
      <c r="AA344" s="5">
        <f t="shared" si="520"/>
        <v>2.1857303679033272E-2</v>
      </c>
      <c r="AB344" s="5">
        <f t="shared" si="521"/>
        <v>1.8855023778870123E-2</v>
      </c>
      <c r="AC344" s="5">
        <f t="shared" si="522"/>
        <v>1.2611775721373141E-3</v>
      </c>
      <c r="AD344" s="5">
        <f t="shared" si="523"/>
        <v>2.2361959873465891E-2</v>
      </c>
      <c r="AE344" s="5">
        <f t="shared" si="524"/>
        <v>2.4120109109700947E-2</v>
      </c>
      <c r="AF344" s="5">
        <f t="shared" si="525"/>
        <v>1.3008244061697892E-2</v>
      </c>
      <c r="AG344" s="5">
        <f t="shared" si="526"/>
        <v>4.6769941434646224E-3</v>
      </c>
      <c r="AH344" s="5">
        <f t="shared" si="527"/>
        <v>3.4162174388754E-3</v>
      </c>
      <c r="AI344" s="5">
        <f t="shared" si="528"/>
        <v>5.8939439182130061E-3</v>
      </c>
      <c r="AJ344" s="5">
        <f t="shared" si="529"/>
        <v>5.0843623880211554E-3</v>
      </c>
      <c r="AK344" s="5">
        <f t="shared" si="530"/>
        <v>2.9239890132923547E-3</v>
      </c>
      <c r="AL344" s="5">
        <f t="shared" si="531"/>
        <v>9.3878497096299153E-5</v>
      </c>
      <c r="AM344" s="5">
        <f t="shared" si="532"/>
        <v>7.7161445226346789E-3</v>
      </c>
      <c r="AN344" s="5">
        <f t="shared" si="533"/>
        <v>8.3228057310400592E-3</v>
      </c>
      <c r="AO344" s="5">
        <f t="shared" si="534"/>
        <v>4.4885820265184269E-3</v>
      </c>
      <c r="AP344" s="5">
        <f t="shared" si="535"/>
        <v>1.6138282577508117E-3</v>
      </c>
      <c r="AQ344" s="5">
        <f t="shared" si="536"/>
        <v>4.3517779614943736E-4</v>
      </c>
      <c r="AR344" s="5">
        <f t="shared" si="537"/>
        <v>7.3696167808538922E-4</v>
      </c>
      <c r="AS344" s="5">
        <f t="shared" si="538"/>
        <v>1.2714678963577108E-3</v>
      </c>
      <c r="AT344" s="5">
        <f t="shared" si="539"/>
        <v>1.0968213541769733E-3</v>
      </c>
      <c r="AU344" s="5">
        <f t="shared" si="540"/>
        <v>6.3077596449731435E-4</v>
      </c>
      <c r="AV344" s="5">
        <f t="shared" si="541"/>
        <v>2.7206685656166497E-4</v>
      </c>
      <c r="AW344" s="5">
        <f t="shared" si="542"/>
        <v>4.852812656426618E-6</v>
      </c>
      <c r="AX344" s="5">
        <f t="shared" si="543"/>
        <v>2.2187562655168018E-3</v>
      </c>
      <c r="AY344" s="5">
        <f t="shared" si="544"/>
        <v>2.3932000376943388E-3</v>
      </c>
      <c r="AZ344" s="5">
        <f t="shared" si="545"/>
        <v>1.2906794922528664E-3</v>
      </c>
      <c r="BA344" s="5">
        <f t="shared" si="546"/>
        <v>4.6405190414059919E-4</v>
      </c>
      <c r="BB344" s="5">
        <f t="shared" si="547"/>
        <v>1.2513418573070859E-4</v>
      </c>
      <c r="BC344" s="5">
        <f t="shared" si="548"/>
        <v>2.6994505224559067E-5</v>
      </c>
      <c r="BD344" s="5">
        <f t="shared" si="549"/>
        <v>1.3248388621920344E-4</v>
      </c>
      <c r="BE344" s="5">
        <f t="shared" si="550"/>
        <v>2.2857227603754354E-4</v>
      </c>
      <c r="BF344" s="5">
        <f t="shared" si="551"/>
        <v>1.9717599952699037E-4</v>
      </c>
      <c r="BG344" s="5">
        <f t="shared" si="552"/>
        <v>1.1339483937262175E-4</v>
      </c>
      <c r="BH344" s="5">
        <f t="shared" si="553"/>
        <v>4.8909564147724394E-5</v>
      </c>
      <c r="BI344" s="5">
        <f t="shared" si="554"/>
        <v>1.687657377253046E-5</v>
      </c>
      <c r="BJ344" s="8">
        <f t="shared" si="555"/>
        <v>0.52308384995774027</v>
      </c>
      <c r="BK344" s="8">
        <f t="shared" si="556"/>
        <v>0.24032873502195887</v>
      </c>
      <c r="BL344" s="8">
        <f t="shared" si="557"/>
        <v>0.22414013365737584</v>
      </c>
      <c r="BM344" s="8">
        <f t="shared" si="558"/>
        <v>0.52931006183080986</v>
      </c>
      <c r="BN344" s="8">
        <f t="shared" si="559"/>
        <v>0.46852312744431734</v>
      </c>
    </row>
    <row r="345" spans="1:66" x14ac:dyDescent="0.25">
      <c r="A345" t="s">
        <v>80</v>
      </c>
      <c r="B345" t="s">
        <v>89</v>
      </c>
      <c r="C345" t="s">
        <v>95</v>
      </c>
      <c r="D345" t="s">
        <v>493</v>
      </c>
      <c r="E345">
        <f>VLOOKUP(A345,home!$A$2:$E$405,3,FALSE)</f>
        <v>1.2186788154897501</v>
      </c>
      <c r="F345">
        <f>VLOOKUP(B345,home!$B$2:$E$405,3,FALSE)</f>
        <v>1.38</v>
      </c>
      <c r="G345">
        <f>VLOOKUP(C345,away!$B$2:$E$405,4,FALSE)</f>
        <v>0.6</v>
      </c>
      <c r="H345">
        <f>VLOOKUP(A345,away!$A$2:$E$405,3,FALSE)</f>
        <v>1.0296127559999999</v>
      </c>
      <c r="I345">
        <f>VLOOKUP(C345,away!$B$2:$E$405,3,FALSE)</f>
        <v>0.73</v>
      </c>
      <c r="J345">
        <f>VLOOKUP(B345,home!$B$2:$E$405,4,FALSE)</f>
        <v>1.07</v>
      </c>
      <c r="K345" s="3">
        <f t="shared" si="504"/>
        <v>1.009066059225513</v>
      </c>
      <c r="L345" s="3">
        <f t="shared" si="505"/>
        <v>0.80423052371159998</v>
      </c>
      <c r="M345" s="5">
        <f t="shared" si="506"/>
        <v>0.16311552564368842</v>
      </c>
      <c r="N345" s="5">
        <f t="shared" si="507"/>
        <v>0.16459434065977477</v>
      </c>
      <c r="O345" s="5">
        <f t="shared" si="508"/>
        <v>0.13118248461391643</v>
      </c>
      <c r="P345" s="5">
        <f t="shared" si="509"/>
        <v>0.13237179278877614</v>
      </c>
      <c r="Q345" s="5">
        <f t="shared" si="510"/>
        <v>8.3043281350190262E-2</v>
      </c>
      <c r="R345" s="5">
        <f t="shared" si="511"/>
        <v>5.2750479151419456E-2</v>
      </c>
      <c r="S345" s="5">
        <f t="shared" si="512"/>
        <v>2.6855646415275332E-2</v>
      </c>
      <c r="T345" s="5">
        <f t="shared" si="513"/>
        <v>6.6785941650993261E-2</v>
      </c>
      <c r="U345" s="5">
        <f t="shared" si="514"/>
        <v>5.3228718119580416E-2</v>
      </c>
      <c r="V345" s="5">
        <f t="shared" si="515"/>
        <v>2.421548945797743E-3</v>
      </c>
      <c r="W345" s="5">
        <f t="shared" si="516"/>
        <v>2.7932052219064009E-2</v>
      </c>
      <c r="X345" s="5">
        <f t="shared" si="517"/>
        <v>2.2463808984477602E-2</v>
      </c>
      <c r="Y345" s="5">
        <f t="shared" si="518"/>
        <v>9.0330404320718826E-3</v>
      </c>
      <c r="Z345" s="5">
        <f t="shared" si="519"/>
        <v>1.4141181824661305E-2</v>
      </c>
      <c r="AA345" s="5">
        <f t="shared" si="520"/>
        <v>1.4269386616602433E-2</v>
      </c>
      <c r="AB345" s="5">
        <f t="shared" si="521"/>
        <v>7.1993768603901458E-3</v>
      </c>
      <c r="AC345" s="5">
        <f t="shared" si="522"/>
        <v>1.2282122364505179E-4</v>
      </c>
      <c r="AD345" s="5">
        <f t="shared" si="523"/>
        <v>7.0463214646930405E-3</v>
      </c>
      <c r="AE345" s="5">
        <f t="shared" si="524"/>
        <v>5.6668668017903715E-3</v>
      </c>
      <c r="AF345" s="5">
        <f t="shared" si="525"/>
        <v>2.278733627903875E-3</v>
      </c>
      <c r="AG345" s="5">
        <f t="shared" si="526"/>
        <v>6.1087571298945598E-4</v>
      </c>
      <c r="AH345" s="5">
        <f t="shared" si="527"/>
        <v>2.8431925161870797E-3</v>
      </c>
      <c r="AI345" s="5">
        <f t="shared" si="528"/>
        <v>2.8689690679283668E-3</v>
      </c>
      <c r="AJ345" s="5">
        <f t="shared" si="529"/>
        <v>1.4474896557071849E-3</v>
      </c>
      <c r="AK345" s="5">
        <f t="shared" si="530"/>
        <v>4.8687089421804784E-4</v>
      </c>
      <c r="AL345" s="5">
        <f t="shared" si="531"/>
        <v>3.9868836524908271E-6</v>
      </c>
      <c r="AM345" s="5">
        <f t="shared" si="532"/>
        <v>1.4220407664827907E-3</v>
      </c>
      <c r="AN345" s="5">
        <f t="shared" si="533"/>
        <v>1.1436485903676998E-3</v>
      </c>
      <c r="AO345" s="5">
        <f t="shared" si="534"/>
        <v>4.5987855238672408E-4</v>
      </c>
      <c r="AP345" s="5">
        <f t="shared" si="535"/>
        <v>1.2328278967656923E-4</v>
      </c>
      <c r="AQ345" s="5">
        <f t="shared" si="536"/>
        <v>2.4786945626553569E-5</v>
      </c>
      <c r="AR345" s="5">
        <f t="shared" si="537"/>
        <v>4.5731644126120746E-4</v>
      </c>
      <c r="AS345" s="5">
        <f t="shared" si="538"/>
        <v>4.6146249920248241E-4</v>
      </c>
      <c r="AT345" s="5">
        <f t="shared" si="539"/>
        <v>2.3282307277530266E-4</v>
      </c>
      <c r="AU345" s="5">
        <f t="shared" si="540"/>
        <v>7.8311286847383143E-5</v>
      </c>
      <c r="AV345" s="5">
        <f t="shared" si="541"/>
        <v>1.9755315402991915E-5</v>
      </c>
      <c r="AW345" s="5">
        <f t="shared" si="542"/>
        <v>8.9873408336728986E-8</v>
      </c>
      <c r="AX345" s="5">
        <f t="shared" si="543"/>
        <v>2.3915551204880281E-4</v>
      </c>
      <c r="AY345" s="5">
        <f t="shared" si="544"/>
        <v>1.9233616270352452E-4</v>
      </c>
      <c r="AZ345" s="5">
        <f t="shared" si="545"/>
        <v>7.7341306429867514E-5</v>
      </c>
      <c r="BA345" s="5">
        <f t="shared" si="546"/>
        <v>2.0733413124877233E-5</v>
      </c>
      <c r="BB345" s="5">
        <f t="shared" si="547"/>
        <v>4.1686109239372429E-6</v>
      </c>
      <c r="BC345" s="5">
        <f t="shared" si="548"/>
        <v>6.7050482930158939E-7</v>
      </c>
      <c r="BD345" s="5">
        <f t="shared" si="549"/>
        <v>6.1297973509570977E-5</v>
      </c>
      <c r="BE345" s="5">
        <f t="shared" si="550"/>
        <v>6.1853704567812668E-5</v>
      </c>
      <c r="BF345" s="5">
        <f t="shared" si="551"/>
        <v>3.1207236958370922E-5</v>
      </c>
      <c r="BG345" s="5">
        <f t="shared" si="552"/>
        <v>1.0496721205633375E-5</v>
      </c>
      <c r="BH345" s="5">
        <f t="shared" si="553"/>
        <v>2.6479712754393361E-6</v>
      </c>
      <c r="BI345" s="5">
        <f t="shared" si="554"/>
        <v>5.343955879699855E-7</v>
      </c>
      <c r="BJ345" s="8">
        <f t="shared" si="555"/>
        <v>0.39316330605854916</v>
      </c>
      <c r="BK345" s="8">
        <f t="shared" si="556"/>
        <v>0.32508365806353873</v>
      </c>
      <c r="BL345" s="8">
        <f t="shared" si="557"/>
        <v>0.26769467411454367</v>
      </c>
      <c r="BM345" s="8">
        <f t="shared" si="558"/>
        <v>0.27283266956423219</v>
      </c>
      <c r="BN345" s="8">
        <f t="shared" si="559"/>
        <v>0.72705790420776562</v>
      </c>
    </row>
    <row r="346" spans="1:66" x14ac:dyDescent="0.25">
      <c r="A346" t="s">
        <v>80</v>
      </c>
      <c r="B346" t="s">
        <v>91</v>
      </c>
      <c r="C346" t="s">
        <v>94</v>
      </c>
      <c r="D346" t="s">
        <v>493</v>
      </c>
      <c r="E346">
        <f>VLOOKUP(A346,home!$A$2:$E$405,3,FALSE)</f>
        <v>1.2186788154897501</v>
      </c>
      <c r="F346">
        <f>VLOOKUP(B346,home!$B$2:$E$405,3,FALSE)</f>
        <v>0.6</v>
      </c>
      <c r="G346">
        <f>VLOOKUP(C346,away!$B$2:$E$405,4,FALSE)</f>
        <v>0.86</v>
      </c>
      <c r="H346">
        <f>VLOOKUP(A346,away!$A$2:$E$405,3,FALSE)</f>
        <v>1.0296127559999999</v>
      </c>
      <c r="I346">
        <f>VLOOKUP(C346,away!$B$2:$E$405,3,FALSE)</f>
        <v>0.86</v>
      </c>
      <c r="J346">
        <f>VLOOKUP(B346,home!$B$2:$E$405,4,FALSE)</f>
        <v>1.02</v>
      </c>
      <c r="K346" s="3">
        <f t="shared" si="504"/>
        <v>0.62883826879271099</v>
      </c>
      <c r="L346" s="3">
        <f t="shared" si="505"/>
        <v>0.90317630956319983</v>
      </c>
      <c r="M346" s="5">
        <f t="shared" si="506"/>
        <v>0.21609987836023695</v>
      </c>
      <c r="N346" s="5">
        <f t="shared" si="507"/>
        <v>0.13589187339436681</v>
      </c>
      <c r="O346" s="5">
        <f t="shared" si="508"/>
        <v>0.19517629063445519</v>
      </c>
      <c r="P346" s="5">
        <f t="shared" si="509"/>
        <v>0.12273432071195381</v>
      </c>
      <c r="Q346" s="5">
        <f t="shared" si="510"/>
        <v>4.2727005204155941E-2</v>
      </c>
      <c r="R346" s="5">
        <f t="shared" si="511"/>
        <v>8.8139300944730867E-2</v>
      </c>
      <c r="S346" s="5">
        <f t="shared" si="512"/>
        <v>1.7426795418544416E-2</v>
      </c>
      <c r="T346" s="5">
        <f t="shared" si="513"/>
        <v>3.8590018878977193E-2</v>
      </c>
      <c r="U346" s="5">
        <f t="shared" si="514"/>
        <v>5.5425365418684314E-2</v>
      </c>
      <c r="V346" s="5">
        <f t="shared" si="515"/>
        <v>1.0997311439254257E-3</v>
      </c>
      <c r="W346" s="5">
        <f t="shared" si="516"/>
        <v>8.9561253277595267E-3</v>
      </c>
      <c r="X346" s="5">
        <f t="shared" si="517"/>
        <v>8.0889602215113536E-3</v>
      </c>
      <c r="Y346" s="5">
        <f t="shared" si="518"/>
        <v>3.6528786205340734E-3</v>
      </c>
      <c r="Z346" s="5">
        <f t="shared" si="519"/>
        <v>2.6535109518247429E-2</v>
      </c>
      <c r="AA346" s="5">
        <f t="shared" si="520"/>
        <v>1.6686292331679699E-2</v>
      </c>
      <c r="AB346" s="5">
        <f t="shared" si="521"/>
        <v>5.2464895912112744E-3</v>
      </c>
      <c r="AC346" s="5">
        <f t="shared" si="522"/>
        <v>3.9037144519600625E-5</v>
      </c>
      <c r="AD346" s="5">
        <f t="shared" si="523"/>
        <v>1.4079885865497127E-3</v>
      </c>
      <c r="AE346" s="5">
        <f t="shared" si="524"/>
        <v>1.2716619355070756E-3</v>
      </c>
      <c r="AF346" s="5">
        <f t="shared" si="525"/>
        <v>5.7426746696163803E-4</v>
      </c>
      <c r="AG346" s="5">
        <f t="shared" si="526"/>
        <v>1.7288825717087303E-4</v>
      </c>
      <c r="AH346" s="5">
        <f t="shared" si="527"/>
        <v>5.9914705721365114E-3</v>
      </c>
      <c r="AI346" s="5">
        <f t="shared" si="528"/>
        <v>3.7676659821047971E-3</v>
      </c>
      <c r="AJ346" s="5">
        <f t="shared" si="529"/>
        <v>1.1846262767879847E-3</v>
      </c>
      <c r="AK346" s="5">
        <f t="shared" si="530"/>
        <v>2.4831277902057048E-4</v>
      </c>
      <c r="AL346" s="5">
        <f t="shared" si="531"/>
        <v>8.8684870190637785E-7</v>
      </c>
      <c r="AM346" s="5">
        <f t="shared" si="532"/>
        <v>1.7707942104916357E-4</v>
      </c>
      <c r="AN346" s="5">
        <f t="shared" si="533"/>
        <v>1.5993393800277155E-4</v>
      </c>
      <c r="AO346" s="5">
        <f t="shared" si="534"/>
        <v>7.2224271949626397E-5</v>
      </c>
      <c r="AP346" s="5">
        <f t="shared" si="535"/>
        <v>2.174375046678417E-5</v>
      </c>
      <c r="AQ346" s="5">
        <f t="shared" si="536"/>
        <v>4.9096100756633062E-6</v>
      </c>
      <c r="AR346" s="5">
        <f t="shared" si="537"/>
        <v>1.082270856039754E-3</v>
      </c>
      <c r="AS346" s="5">
        <f t="shared" si="538"/>
        <v>6.805733314768442E-4</v>
      </c>
      <c r="AT346" s="5">
        <f t="shared" si="539"/>
        <v>2.1398527777619322E-4</v>
      </c>
      <c r="AU346" s="5">
        <f t="shared" si="540"/>
        <v>4.4854043874636252E-5</v>
      </c>
      <c r="AV346" s="5">
        <f t="shared" si="541"/>
        <v>7.0514848246196387E-6</v>
      </c>
      <c r="AW346" s="5">
        <f t="shared" si="542"/>
        <v>1.3991315012489834E-8</v>
      </c>
      <c r="AX346" s="5">
        <f t="shared" si="543"/>
        <v>1.8559052761895245E-5</v>
      </c>
      <c r="AY346" s="5">
        <f t="shared" si="544"/>
        <v>1.6762096782477259E-5</v>
      </c>
      <c r="AZ346" s="5">
        <f t="shared" si="545"/>
        <v>7.5695643562694981E-6</v>
      </c>
      <c r="BA346" s="5">
        <f t="shared" si="546"/>
        <v>2.278883733432208E-6</v>
      </c>
      <c r="BB346" s="5">
        <f t="shared" si="547"/>
        <v>5.1455845007122707E-7</v>
      </c>
      <c r="BC346" s="5">
        <f t="shared" si="548"/>
        <v>9.2947400397978205E-8</v>
      </c>
      <c r="BD346" s="5">
        <f t="shared" si="549"/>
        <v>1.6291356628429828E-4</v>
      </c>
      <c r="BE346" s="5">
        <f t="shared" si="550"/>
        <v>1.0244628498506468E-4</v>
      </c>
      <c r="BF346" s="5">
        <f t="shared" si="551"/>
        <v>3.2211072247126386E-5</v>
      </c>
      <c r="BG346" s="5">
        <f t="shared" si="552"/>
        <v>6.7518516359466335E-6</v>
      </c>
      <c r="BH346" s="5">
        <f t="shared" si="553"/>
        <v>1.0614556734734782E-6</v>
      </c>
      <c r="BI346" s="5">
        <f t="shared" si="554"/>
        <v>1.3349678962145272E-7</v>
      </c>
      <c r="BJ346" s="8">
        <f t="shared" si="555"/>
        <v>0.24181533598852276</v>
      </c>
      <c r="BK346" s="8">
        <f t="shared" si="556"/>
        <v>0.35741741172466457</v>
      </c>
      <c r="BL346" s="8">
        <f t="shared" si="557"/>
        <v>0.37420006725241872</v>
      </c>
      <c r="BM346" s="8">
        <f t="shared" si="558"/>
        <v>0.19918250712848654</v>
      </c>
      <c r="BN346" s="8">
        <f t="shared" si="559"/>
        <v>0.80076866924989953</v>
      </c>
    </row>
    <row r="347" spans="1:66" x14ac:dyDescent="0.25">
      <c r="A347" t="s">
        <v>80</v>
      </c>
      <c r="B347" t="s">
        <v>81</v>
      </c>
      <c r="C347" t="s">
        <v>84</v>
      </c>
      <c r="D347" t="s">
        <v>493</v>
      </c>
      <c r="E347">
        <f>VLOOKUP(A347,home!$A$2:$E$405,3,FALSE)</f>
        <v>1.2186788154897501</v>
      </c>
      <c r="F347">
        <f>VLOOKUP(B347,home!$B$2:$E$405,3,FALSE)</f>
        <v>1.08</v>
      </c>
      <c r="G347">
        <f>VLOOKUP(C347,away!$B$2:$E$405,4,FALSE)</f>
        <v>0.91</v>
      </c>
      <c r="H347">
        <f>VLOOKUP(A347,away!$A$2:$E$405,3,FALSE)</f>
        <v>1.0296127559999999</v>
      </c>
      <c r="I347">
        <f>VLOOKUP(C347,away!$B$2:$E$405,3,FALSE)</f>
        <v>0.69</v>
      </c>
      <c r="J347">
        <f>VLOOKUP(B347,home!$B$2:$E$405,4,FALSE)</f>
        <v>0.92</v>
      </c>
      <c r="K347" s="3">
        <f t="shared" si="504"/>
        <v>1.1977175398633266</v>
      </c>
      <c r="L347" s="3">
        <f t="shared" si="505"/>
        <v>0.65359817750879989</v>
      </c>
      <c r="M347" s="5">
        <f t="shared" si="506"/>
        <v>0.1570304226802845</v>
      </c>
      <c r="N347" s="5">
        <f t="shared" si="507"/>
        <v>0.18807809153632865</v>
      </c>
      <c r="O347" s="5">
        <f t="shared" si="508"/>
        <v>0.10263479807727047</v>
      </c>
      <c r="P347" s="5">
        <f t="shared" si="509"/>
        <v>0.12292749785747766</v>
      </c>
      <c r="Q347" s="5">
        <f t="shared" si="510"/>
        <v>0.11263221454854058</v>
      </c>
      <c r="R347" s="5">
        <f t="shared" si="511"/>
        <v>3.3540958486143822E-2</v>
      </c>
      <c r="S347" s="5">
        <f t="shared" si="512"/>
        <v>2.4057710397090804E-2</v>
      </c>
      <c r="T347" s="5">
        <f t="shared" si="513"/>
        <v>7.3616210157706252E-2</v>
      </c>
      <c r="U347" s="5">
        <f t="shared" si="514"/>
        <v>4.0172594282682147E-2</v>
      </c>
      <c r="V347" s="5">
        <f t="shared" si="515"/>
        <v>2.0925556920870611E-3</v>
      </c>
      <c r="W347" s="5">
        <f t="shared" si="516"/>
        <v>4.4967192972812133E-2</v>
      </c>
      <c r="X347" s="5">
        <f t="shared" si="517"/>
        <v>2.9390475374716524E-2</v>
      </c>
      <c r="Y347" s="5">
        <f t="shared" si="518"/>
        <v>9.6047805705159906E-3</v>
      </c>
      <c r="Z347" s="5">
        <f t="shared" si="519"/>
        <v>7.3074364461473071E-3</v>
      </c>
      <c r="AA347" s="5">
        <f t="shared" si="520"/>
        <v>8.7522448029871622E-3</v>
      </c>
      <c r="AB347" s="5">
        <f t="shared" si="521"/>
        <v>5.2413585568576856E-3</v>
      </c>
      <c r="AC347" s="5">
        <f t="shared" si="522"/>
        <v>1.0238168779856957E-4</v>
      </c>
      <c r="AD347" s="5">
        <f t="shared" si="523"/>
        <v>1.3464498935489008E-2</v>
      </c>
      <c r="AE347" s="5">
        <f t="shared" si="524"/>
        <v>8.8003719653047905E-3</v>
      </c>
      <c r="AF347" s="5">
        <f t="shared" si="525"/>
        <v>2.8759535389613735E-3</v>
      </c>
      <c r="AG347" s="5">
        <f t="shared" si="526"/>
        <v>6.265726638883791E-4</v>
      </c>
      <c r="AH347" s="5">
        <f t="shared" si="527"/>
        <v>1.194031785865815E-3</v>
      </c>
      <c r="AI347" s="5">
        <f t="shared" si="528"/>
        <v>1.4301128130858182E-3</v>
      </c>
      <c r="AJ347" s="5">
        <f t="shared" si="529"/>
        <v>8.56435600108084E-4</v>
      </c>
      <c r="AK347" s="5">
        <f t="shared" si="530"/>
        <v>3.4192264667094204E-4</v>
      </c>
      <c r="AL347" s="5">
        <f t="shared" si="531"/>
        <v>3.2058818903207996E-6</v>
      </c>
      <c r="AM347" s="5">
        <f t="shared" si="532"/>
        <v>3.2253333081012554E-3</v>
      </c>
      <c r="AN347" s="5">
        <f t="shared" si="533"/>
        <v>2.108071972033409E-3</v>
      </c>
      <c r="AO347" s="5">
        <f t="shared" si="534"/>
        <v>6.8891599948920886E-4</v>
      </c>
      <c r="AP347" s="5">
        <f t="shared" si="535"/>
        <v>1.500914139076001E-4</v>
      </c>
      <c r="AQ347" s="5">
        <f t="shared" si="536"/>
        <v>2.4524868647431584E-5</v>
      </c>
      <c r="AR347" s="5">
        <f t="shared" si="537"/>
        <v>1.5608339982589494E-4</v>
      </c>
      <c r="AS347" s="5">
        <f t="shared" si="538"/>
        <v>1.8694382565297485E-4</v>
      </c>
      <c r="AT347" s="5">
        <f t="shared" si="539"/>
        <v>1.1195294947685986E-4</v>
      </c>
      <c r="AU347" s="5">
        <f t="shared" si="540"/>
        <v>4.4696003742622633E-5</v>
      </c>
      <c r="AV347" s="5">
        <f t="shared" si="541"/>
        <v>1.3383296911084007E-5</v>
      </c>
      <c r="AW347" s="5">
        <f t="shared" si="542"/>
        <v>6.9712436127762521E-8</v>
      </c>
      <c r="AX347" s="5">
        <f t="shared" si="543"/>
        <v>6.4383971250304593E-4</v>
      </c>
      <c r="AY347" s="5">
        <f t="shared" si="544"/>
        <v>4.2081246269978046E-4</v>
      </c>
      <c r="AZ347" s="5">
        <f t="shared" si="545"/>
        <v>1.3752112934678316E-4</v>
      </c>
      <c r="BA347" s="5">
        <f t="shared" si="546"/>
        <v>2.9961186503336473E-5</v>
      </c>
      <c r="BB347" s="5">
        <f t="shared" si="547"/>
        <v>4.8956442236454918E-6</v>
      </c>
      <c r="BC347" s="5">
        <f t="shared" si="548"/>
        <v>6.399568284612357E-7</v>
      </c>
      <c r="BD347" s="5">
        <f t="shared" si="549"/>
        <v>1.700263761093037E-5</v>
      </c>
      <c r="BE347" s="5">
        <f t="shared" si="550"/>
        <v>2.036435729055119E-5</v>
      </c>
      <c r="BF347" s="5">
        <f t="shared" si="551"/>
        <v>1.2195373957468388E-5</v>
      </c>
      <c r="BG347" s="5">
        <f t="shared" si="552"/>
        <v>4.8688710980174396E-6</v>
      </c>
      <c r="BH347" s="5">
        <f t="shared" si="553"/>
        <v>1.4578830783572756E-6</v>
      </c>
      <c r="BI347" s="5">
        <f t="shared" si="554"/>
        <v>3.4922642680368997E-7</v>
      </c>
      <c r="BJ347" s="8">
        <f t="shared" si="555"/>
        <v>0.49149096991854768</v>
      </c>
      <c r="BK347" s="8">
        <f t="shared" si="556"/>
        <v>0.30663458665932869</v>
      </c>
      <c r="BL347" s="8">
        <f t="shared" si="557"/>
        <v>0.19473375487674352</v>
      </c>
      <c r="BM347" s="8">
        <f t="shared" si="558"/>
        <v>0.28290202196445774</v>
      </c>
      <c r="BN347" s="8">
        <f t="shared" si="559"/>
        <v>0.7168439831860457</v>
      </c>
    </row>
    <row r="348" spans="1:66" x14ac:dyDescent="0.25">
      <c r="A348" t="s">
        <v>80</v>
      </c>
      <c r="B348" t="s">
        <v>93</v>
      </c>
      <c r="C348" t="s">
        <v>412</v>
      </c>
      <c r="D348" t="s">
        <v>493</v>
      </c>
      <c r="E348">
        <f>VLOOKUP(A348,home!$A$2:$E$405,3,FALSE)</f>
        <v>1.2186788154897501</v>
      </c>
      <c r="F348">
        <f>VLOOKUP(B348,home!$B$2:$E$405,3,FALSE)</f>
        <v>0.69</v>
      </c>
      <c r="G348">
        <f>VLOOKUP(C348,away!$B$2:$E$405,4,FALSE)</f>
        <v>0.86</v>
      </c>
      <c r="H348">
        <f>VLOOKUP(A348,away!$A$2:$E$405,3,FALSE)</f>
        <v>1.0296127559999999</v>
      </c>
      <c r="I348">
        <f>VLOOKUP(C348,away!$B$2:$E$405,3,FALSE)</f>
        <v>0.99</v>
      </c>
      <c r="J348">
        <f>VLOOKUP(B348,home!$B$2:$E$405,4,FALSE)</f>
        <v>0.92</v>
      </c>
      <c r="K348" s="3">
        <f t="shared" si="504"/>
        <v>0.72316400911161771</v>
      </c>
      <c r="L348" s="3">
        <f t="shared" si="505"/>
        <v>0.93777129816479998</v>
      </c>
      <c r="M348" s="5">
        <f t="shared" si="506"/>
        <v>0.18996122487073969</v>
      </c>
      <c r="N348" s="5">
        <f t="shared" si="507"/>
        <v>0.13737312095327764</v>
      </c>
      <c r="O348" s="5">
        <f t="shared" si="508"/>
        <v>0.17814018444800905</v>
      </c>
      <c r="P348" s="5">
        <f t="shared" si="509"/>
        <v>0.12882456996930527</v>
      </c>
      <c r="Q348" s="5">
        <f t="shared" si="510"/>
        <v>4.9671648446373715E-2</v>
      </c>
      <c r="R348" s="5">
        <f t="shared" si="511"/>
        <v>8.3527376012563159E-2</v>
      </c>
      <c r="S348" s="5">
        <f t="shared" si="512"/>
        <v>2.1840996549518356E-2</v>
      </c>
      <c r="T348" s="5">
        <f t="shared" si="513"/>
        <v>4.6580646245541452E-2</v>
      </c>
      <c r="U348" s="5">
        <f t="shared" si="514"/>
        <v>6.0403992107818744E-2</v>
      </c>
      <c r="V348" s="5">
        <f t="shared" si="515"/>
        <v>1.6457493072934894E-3</v>
      </c>
      <c r="W348" s="5">
        <f t="shared" si="516"/>
        <v>1.197358280988749E-2</v>
      </c>
      <c r="X348" s="5">
        <f t="shared" si="517"/>
        <v>1.1228482295311926E-2</v>
      </c>
      <c r="Y348" s="5">
        <f t="shared" si="518"/>
        <v>5.2648742092475682E-3</v>
      </c>
      <c r="Z348" s="5">
        <f t="shared" si="519"/>
        <v>2.6109858611866918E-2</v>
      </c>
      <c r="AA348" s="5">
        <f t="shared" si="520"/>
        <v>1.8881710031095178E-2</v>
      </c>
      <c r="AB348" s="5">
        <f t="shared" si="521"/>
        <v>6.8272865624849173E-3</v>
      </c>
      <c r="AC348" s="5">
        <f t="shared" si="522"/>
        <v>6.9755336560668927E-5</v>
      </c>
      <c r="AD348" s="5">
        <f t="shared" si="523"/>
        <v>2.1647160370570468E-3</v>
      </c>
      <c r="AE348" s="5">
        <f t="shared" si="524"/>
        <v>2.030008568229148E-3</v>
      </c>
      <c r="AF348" s="5">
        <f t="shared" si="525"/>
        <v>9.5184188515695732E-4</v>
      </c>
      <c r="AG348" s="5">
        <f t="shared" si="526"/>
        <v>2.9753666676375688E-4</v>
      </c>
      <c r="AH348" s="5">
        <f t="shared" si="527"/>
        <v>6.1212690013374539E-3</v>
      </c>
      <c r="AI348" s="5">
        <f t="shared" si="528"/>
        <v>4.4266814318578611E-3</v>
      </c>
      <c r="AJ348" s="5">
        <f t="shared" si="529"/>
        <v>1.6006083456611435E-3</v>
      </c>
      <c r="AK348" s="5">
        <f t="shared" si="530"/>
        <v>3.8583411608860882E-4</v>
      </c>
      <c r="AL348" s="5">
        <f t="shared" si="531"/>
        <v>1.8922180021964072E-6</v>
      </c>
      <c r="AM348" s="5">
        <f t="shared" si="532"/>
        <v>3.1308894558927745E-4</v>
      </c>
      <c r="AN348" s="5">
        <f t="shared" si="533"/>
        <v>2.9360582694630517E-4</v>
      </c>
      <c r="AO348" s="5">
        <f t="shared" si="534"/>
        <v>1.3766755874209307E-4</v>
      </c>
      <c r="AP348" s="5">
        <f t="shared" si="535"/>
        <v>4.3033561758917174E-5</v>
      </c>
      <c r="AQ348" s="5">
        <f t="shared" si="536"/>
        <v>1.008890976882871E-5</v>
      </c>
      <c r="AR348" s="5">
        <f t="shared" si="537"/>
        <v>1.148070075560035E-3</v>
      </c>
      <c r="AS348" s="5">
        <f t="shared" si="538"/>
        <v>8.3024295858307275E-4</v>
      </c>
      <c r="AT348" s="5">
        <f t="shared" si="539"/>
        <v>3.0020091323281281E-4</v>
      </c>
      <c r="AU348" s="5">
        <f t="shared" si="540"/>
        <v>7.2364831984136601E-5</v>
      </c>
      <c r="AV348" s="5">
        <f t="shared" si="541"/>
        <v>1.3082910504084212E-5</v>
      </c>
      <c r="AW348" s="5">
        <f t="shared" si="542"/>
        <v>3.564531109309292E-8</v>
      </c>
      <c r="AX348" s="5">
        <f t="shared" si="543"/>
        <v>3.773577618347849E-5</v>
      </c>
      <c r="AY348" s="5">
        <f t="shared" si="544"/>
        <v>3.5387527818836962E-5</v>
      </c>
      <c r="AZ348" s="5">
        <f t="shared" si="545"/>
        <v>1.6592703950756854E-5</v>
      </c>
      <c r="BA348" s="5">
        <f t="shared" si="546"/>
        <v>5.1867205079884881E-6</v>
      </c>
      <c r="BB348" s="5">
        <f t="shared" si="547"/>
        <v>1.2159894059985884E-6</v>
      </c>
      <c r="BC348" s="5">
        <f t="shared" si="548"/>
        <v>2.2806399276358815E-7</v>
      </c>
      <c r="BD348" s="5">
        <f t="shared" si="549"/>
        <v>1.7943786085701559E-4</v>
      </c>
      <c r="BE348" s="5">
        <f t="shared" si="550"/>
        <v>1.2976300284377201E-4</v>
      </c>
      <c r="BF348" s="5">
        <f t="shared" si="551"/>
        <v>4.6919966685432205E-5</v>
      </c>
      <c r="BG348" s="5">
        <f t="shared" si="552"/>
        <v>1.1310277071873564E-5</v>
      </c>
      <c r="BH348" s="5">
        <f t="shared" si="553"/>
        <v>2.0447963278648238E-6</v>
      </c>
      <c r="BI348" s="5">
        <f t="shared" si="554"/>
        <v>2.9574462205508802E-7</v>
      </c>
      <c r="BJ348" s="8">
        <f t="shared" si="555"/>
        <v>0.26843028970151206</v>
      </c>
      <c r="BK348" s="8">
        <f t="shared" si="556"/>
        <v>0.34237957577923855</v>
      </c>
      <c r="BL348" s="8">
        <f t="shared" si="557"/>
        <v>0.36304867539518831</v>
      </c>
      <c r="BM348" s="8">
        <f t="shared" si="558"/>
        <v>0.23243492290502946</v>
      </c>
      <c r="BN348" s="8">
        <f t="shared" si="559"/>
        <v>0.76749812470026857</v>
      </c>
    </row>
    <row r="349" spans="1:66" x14ac:dyDescent="0.25">
      <c r="A349" t="s">
        <v>80</v>
      </c>
      <c r="B349" t="s">
        <v>410</v>
      </c>
      <c r="C349" t="s">
        <v>96</v>
      </c>
      <c r="D349" t="s">
        <v>493</v>
      </c>
      <c r="E349">
        <f>VLOOKUP(A349,home!$A$2:$E$405,3,FALSE)</f>
        <v>1.2186788154897501</v>
      </c>
      <c r="F349">
        <f>VLOOKUP(B349,home!$B$2:$E$405,3,FALSE)</f>
        <v>0.91</v>
      </c>
      <c r="G349">
        <f>VLOOKUP(C349,away!$B$2:$E$405,4,FALSE)</f>
        <v>1.47</v>
      </c>
      <c r="H349">
        <f>VLOOKUP(A349,away!$A$2:$E$405,3,FALSE)</f>
        <v>1.0296127559999999</v>
      </c>
      <c r="I349">
        <f>VLOOKUP(C349,away!$B$2:$E$405,3,FALSE)</f>
        <v>0.69</v>
      </c>
      <c r="J349">
        <f>VLOOKUP(B349,home!$B$2:$E$405,4,FALSE)</f>
        <v>1.1200000000000001</v>
      </c>
      <c r="K349" s="3">
        <f t="shared" si="504"/>
        <v>1.6302266514806387</v>
      </c>
      <c r="L349" s="3">
        <f t="shared" si="505"/>
        <v>0.79568473783679994</v>
      </c>
      <c r="M349" s="5">
        <f t="shared" si="506"/>
        <v>8.8397517764716022E-2</v>
      </c>
      <c r="N349" s="5">
        <f t="shared" si="507"/>
        <v>0.14410798938477329</v>
      </c>
      <c r="O349" s="5">
        <f t="shared" si="508"/>
        <v>7.0336555748041929E-2</v>
      </c>
      <c r="P349" s="5">
        <f t="shared" si="509"/>
        <v>0.11466452775381168</v>
      </c>
      <c r="Q349" s="5">
        <f t="shared" si="510"/>
        <v>0.1174643424931732</v>
      </c>
      <c r="R349" s="5">
        <f t="shared" si="511"/>
        <v>2.79828619603621E-2</v>
      </c>
      <c r="S349" s="5">
        <f t="shared" si="512"/>
        <v>3.7184171732061545E-2</v>
      </c>
      <c r="T349" s="5">
        <f t="shared" si="513"/>
        <v>9.3464584561852596E-2</v>
      </c>
      <c r="U349" s="5">
        <f t="shared" si="514"/>
        <v>4.5618407352486047E-2</v>
      </c>
      <c r="V349" s="5">
        <f t="shared" si="515"/>
        <v>5.3592574384296841E-3</v>
      </c>
      <c r="W349" s="5">
        <f t="shared" si="516"/>
        <v>6.3831167243673534E-2</v>
      </c>
      <c r="X349" s="5">
        <f t="shared" si="517"/>
        <v>5.0789485574099312E-2</v>
      </c>
      <c r="Y349" s="5">
        <f t="shared" si="518"/>
        <v>2.0206209256946567E-2</v>
      </c>
      <c r="Z349" s="5">
        <f t="shared" si="519"/>
        <v>7.4218453942846933E-3</v>
      </c>
      <c r="AA349" s="5">
        <f t="shared" si="520"/>
        <v>1.2099290164931737E-2</v>
      </c>
      <c r="AB349" s="5">
        <f t="shared" si="521"/>
        <v>9.8622926454346466E-3</v>
      </c>
      <c r="AC349" s="5">
        <f t="shared" si="522"/>
        <v>4.3448386534752285E-4</v>
      </c>
      <c r="AD349" s="5">
        <f t="shared" si="523"/>
        <v>2.601481750893864E-2</v>
      </c>
      <c r="AE349" s="5">
        <f t="shared" si="524"/>
        <v>2.0699593249472036E-2</v>
      </c>
      <c r="AF349" s="5">
        <f t="shared" si="525"/>
        <v>8.2351752140172735E-3</v>
      </c>
      <c r="AG349" s="5">
        <f t="shared" si="526"/>
        <v>2.1842010770684824E-3</v>
      </c>
      <c r="AH349" s="5">
        <f t="shared" si="527"/>
        <v>1.4763622767041693E-3</v>
      </c>
      <c r="AI349" s="5">
        <f t="shared" si="528"/>
        <v>2.4068051307237701E-3</v>
      </c>
      <c r="AJ349" s="5">
        <f t="shared" si="529"/>
        <v>1.9618189345131168E-3</v>
      </c>
      <c r="AK349" s="5">
        <f t="shared" si="530"/>
        <v>1.0660698374742106E-3</v>
      </c>
      <c r="AL349" s="5">
        <f t="shared" si="531"/>
        <v>2.2543568415270646E-5</v>
      </c>
      <c r="AM349" s="5">
        <f t="shared" si="532"/>
        <v>8.4820097672953891E-3</v>
      </c>
      <c r="AN349" s="5">
        <f t="shared" si="533"/>
        <v>6.7490057180196088E-3</v>
      </c>
      <c r="AO349" s="5">
        <f t="shared" si="534"/>
        <v>2.6850404227007473E-3</v>
      </c>
      <c r="AP349" s="5">
        <f t="shared" si="535"/>
        <v>7.1214856160595164E-4</v>
      </c>
      <c r="AQ349" s="5">
        <f t="shared" si="536"/>
        <v>1.4166143538557144E-4</v>
      </c>
      <c r="AR349" s="5">
        <f t="shared" si="537"/>
        <v>2.3494378621829971E-4</v>
      </c>
      <c r="AS349" s="5">
        <f t="shared" si="538"/>
        <v>3.8301162189284174E-4</v>
      </c>
      <c r="AT349" s="5">
        <f t="shared" si="539"/>
        <v>3.1219787691826799E-4</v>
      </c>
      <c r="AU349" s="5">
        <f t="shared" si="540"/>
        <v>1.6965109982927751E-4</v>
      </c>
      <c r="AV349" s="5">
        <f t="shared" si="541"/>
        <v>6.9142436098672673E-5</v>
      </c>
      <c r="AW349" s="5">
        <f t="shared" si="542"/>
        <v>8.1228639156506395E-7</v>
      </c>
      <c r="AX349" s="5">
        <f t="shared" si="543"/>
        <v>2.3045997301273402E-3</v>
      </c>
      <c r="AY349" s="5">
        <f t="shared" si="544"/>
        <v>1.8337348320851326E-3</v>
      </c>
      <c r="AZ349" s="5">
        <f t="shared" si="545"/>
        <v>7.2953740956493345E-4</v>
      </c>
      <c r="BA349" s="5">
        <f t="shared" si="546"/>
        <v>1.9349392749060408E-4</v>
      </c>
      <c r="BB349" s="5">
        <f t="shared" si="547"/>
        <v>3.849004124209352E-5</v>
      </c>
      <c r="BC349" s="5">
        <f t="shared" si="548"/>
        <v>6.1251876750085623E-6</v>
      </c>
      <c r="BD349" s="5">
        <f t="shared" si="549"/>
        <v>3.1156864157248815E-5</v>
      </c>
      <c r="BE349" s="5">
        <f t="shared" si="550"/>
        <v>5.0792750325708863E-5</v>
      </c>
      <c r="BF349" s="5">
        <f t="shared" si="551"/>
        <v>4.140184764148625E-5</v>
      </c>
      <c r="BG349" s="5">
        <f t="shared" si="552"/>
        <v>2.2498131815230565E-5</v>
      </c>
      <c r="BH349" s="5">
        <f t="shared" si="553"/>
        <v>9.1692635234283373E-6</v>
      </c>
      <c r="BI349" s="5">
        <f t="shared" si="554"/>
        <v>2.98959555406843E-6</v>
      </c>
      <c r="BJ349" s="8">
        <f t="shared" si="555"/>
        <v>0.57087341259720725</v>
      </c>
      <c r="BK349" s="8">
        <f t="shared" si="556"/>
        <v>0.24789623695486684</v>
      </c>
      <c r="BL349" s="8">
        <f t="shared" si="557"/>
        <v>0.17413741932464624</v>
      </c>
      <c r="BM349" s="8">
        <f t="shared" si="558"/>
        <v>0.43554219662043325</v>
      </c>
      <c r="BN349" s="8">
        <f t="shared" si="559"/>
        <v>0.56295379510487831</v>
      </c>
    </row>
    <row r="350" spans="1:66" x14ac:dyDescent="0.25">
      <c r="A350" t="s">
        <v>80</v>
      </c>
      <c r="B350" t="s">
        <v>435</v>
      </c>
      <c r="C350" t="s">
        <v>88</v>
      </c>
      <c r="D350" t="s">
        <v>493</v>
      </c>
      <c r="E350">
        <f>VLOOKUP(A350,home!$A$2:$E$405,3,FALSE)</f>
        <v>1.2186788154897501</v>
      </c>
      <c r="F350">
        <f>VLOOKUP(B350,home!$B$2:$E$405,3,FALSE)</f>
        <v>0.52</v>
      </c>
      <c r="G350">
        <f>VLOOKUP(C350,away!$B$2:$E$405,4,FALSE)</f>
        <v>1.34</v>
      </c>
      <c r="H350">
        <f>VLOOKUP(A350,away!$A$2:$E$405,3,FALSE)</f>
        <v>1.0296127559999999</v>
      </c>
      <c r="I350">
        <f>VLOOKUP(C350,away!$B$2:$E$405,3,FALSE)</f>
        <v>1.04</v>
      </c>
      <c r="J350">
        <f>VLOOKUP(B350,home!$B$2:$E$405,4,FALSE)</f>
        <v>1.23</v>
      </c>
      <c r="K350" s="3">
        <f t="shared" si="504"/>
        <v>0.84917539863325786</v>
      </c>
      <c r="L350" s="3">
        <f t="shared" si="505"/>
        <v>1.3170806374752</v>
      </c>
      <c r="M350" s="5">
        <f t="shared" si="506"/>
        <v>0.11460589501437671</v>
      </c>
      <c r="N350" s="5">
        <f t="shared" si="507"/>
        <v>9.7320506584554642E-2</v>
      </c>
      <c r="O350" s="5">
        <f t="shared" si="508"/>
        <v>0.15094520526395111</v>
      </c>
      <c r="P350" s="5">
        <f t="shared" si="509"/>
        <v>0.12817895485179462</v>
      </c>
      <c r="Q350" s="5">
        <f t="shared" si="510"/>
        <v>4.132108998706488E-2</v>
      </c>
      <c r="R350" s="5">
        <f t="shared" si="511"/>
        <v>9.9403503586434822E-2</v>
      </c>
      <c r="S350" s="5">
        <f t="shared" si="512"/>
        <v>3.5839876440992333E-2</v>
      </c>
      <c r="T350" s="5">
        <f t="shared" si="513"/>
        <v>5.4423207541333514E-2</v>
      </c>
      <c r="U350" s="5">
        <f t="shared" si="514"/>
        <v>8.4411009783553273E-2</v>
      </c>
      <c r="V350" s="5">
        <f t="shared" si="515"/>
        <v>4.4538313027223247E-3</v>
      </c>
      <c r="W350" s="5">
        <f t="shared" si="516"/>
        <v>1.169628435390885E-2</v>
      </c>
      <c r="X350" s="5">
        <f t="shared" si="517"/>
        <v>1.5404949652937474E-2</v>
      </c>
      <c r="Y350" s="5">
        <f t="shared" si="518"/>
        <v>1.0144780454582124E-2</v>
      </c>
      <c r="Z350" s="5">
        <f t="shared" si="519"/>
        <v>4.3640809956963296E-2</v>
      </c>
      <c r="AA350" s="5">
        <f t="shared" si="520"/>
        <v>3.7058702191882564E-2</v>
      </c>
      <c r="AB350" s="5">
        <f t="shared" si="521"/>
        <v>1.5734669103311526E-2</v>
      </c>
      <c r="AC350" s="5">
        <f t="shared" si="522"/>
        <v>3.1133184804626519E-4</v>
      </c>
      <c r="AD350" s="5">
        <f t="shared" si="523"/>
        <v>2.4830492321896202E-3</v>
      </c>
      <c r="AE350" s="5">
        <f t="shared" si="524"/>
        <v>3.2703760656146107E-3</v>
      </c>
      <c r="AF350" s="5">
        <f t="shared" si="525"/>
        <v>2.1536744966416639E-3</v>
      </c>
      <c r="AG350" s="5">
        <f t="shared" si="526"/>
        <v>9.4552099298362776E-4</v>
      </c>
      <c r="AH350" s="5">
        <f t="shared" si="527"/>
        <v>1.4369616449512823E-2</v>
      </c>
      <c r="AI350" s="5">
        <f t="shared" si="528"/>
        <v>1.2202324776722071E-2</v>
      </c>
      <c r="AJ350" s="5">
        <f t="shared" si="529"/>
        <v>5.1809570032627207E-3</v>
      </c>
      <c r="AK350" s="5">
        <f t="shared" si="530"/>
        <v>1.4665137428491303E-3</v>
      </c>
      <c r="AL350" s="5">
        <f t="shared" si="531"/>
        <v>1.3928145978753367E-5</v>
      </c>
      <c r="AM350" s="5">
        <f t="shared" si="532"/>
        <v>4.2170886431412534E-4</v>
      </c>
      <c r="AN350" s="5">
        <f t="shared" si="533"/>
        <v>5.5542457983979077E-4</v>
      </c>
      <c r="AO350" s="5">
        <f t="shared" si="534"/>
        <v>3.6576947984239341E-4</v>
      </c>
      <c r="AP350" s="5">
        <f t="shared" si="535"/>
        <v>1.6058263322659726E-4</v>
      </c>
      <c r="AQ350" s="5">
        <f t="shared" si="536"/>
        <v>5.2875069234383246E-5</v>
      </c>
      <c r="AR350" s="5">
        <f t="shared" si="537"/>
        <v>3.7851887187196941E-3</v>
      </c>
      <c r="AS350" s="5">
        <f t="shared" si="538"/>
        <v>3.214289139120907E-3</v>
      </c>
      <c r="AT350" s="5">
        <f t="shared" si="539"/>
        <v>1.3647476305177733E-3</v>
      </c>
      <c r="AU350" s="5">
        <f t="shared" si="540"/>
        <v>3.8630337105957489E-4</v>
      </c>
      <c r="AV350" s="5">
        <f t="shared" si="541"/>
        <v>8.2009829778221429E-5</v>
      </c>
      <c r="AW350" s="5">
        <f t="shared" si="542"/>
        <v>4.3271363289429432E-7</v>
      </c>
      <c r="AX350" s="5">
        <f t="shared" si="543"/>
        <v>5.9684132160187606E-5</v>
      </c>
      <c r="AY350" s="5">
        <f t="shared" si="544"/>
        <v>7.8608814832693971E-5</v>
      </c>
      <c r="AZ350" s="5">
        <f t="shared" si="545"/>
        <v>5.1767073975507273E-5</v>
      </c>
      <c r="BA350" s="5">
        <f t="shared" si="546"/>
        <v>2.2727136930628983E-5</v>
      </c>
      <c r="BB350" s="5">
        <f t="shared" si="547"/>
        <v>7.4833679991447468E-6</v>
      </c>
      <c r="BC350" s="5">
        <f t="shared" si="548"/>
        <v>1.9712398189550153E-6</v>
      </c>
      <c r="BD350" s="5">
        <f t="shared" si="549"/>
        <v>8.3089979510254399E-4</v>
      </c>
      <c r="BE350" s="5">
        <f t="shared" si="550"/>
        <v>7.0557966473049516E-4</v>
      </c>
      <c r="BF350" s="5">
        <f t="shared" si="551"/>
        <v>2.9958044653251921E-4</v>
      </c>
      <c r="BG350" s="5">
        <f t="shared" si="552"/>
        <v>8.479878170232716E-5</v>
      </c>
      <c r="BH350" s="5">
        <f t="shared" si="553"/>
        <v>1.8002259813922063E-5</v>
      </c>
      <c r="BI350" s="5">
        <f t="shared" si="554"/>
        <v>3.0574152307573509E-6</v>
      </c>
      <c r="BJ350" s="8">
        <f t="shared" si="555"/>
        <v>0.24094204175398534</v>
      </c>
      <c r="BK350" s="8">
        <f t="shared" si="556"/>
        <v>0.28348242641874372</v>
      </c>
      <c r="BL350" s="8">
        <f t="shared" si="557"/>
        <v>0.4315469589537887</v>
      </c>
      <c r="BM350" s="8">
        <f t="shared" si="558"/>
        <v>0.36775890569410452</v>
      </c>
      <c r="BN350" s="8">
        <f t="shared" si="559"/>
        <v>0.63177515528817674</v>
      </c>
    </row>
    <row r="351" spans="1:66" x14ac:dyDescent="0.25">
      <c r="A351" t="s">
        <v>99</v>
      </c>
      <c r="B351" t="s">
        <v>120</v>
      </c>
      <c r="C351" t="s">
        <v>103</v>
      </c>
      <c r="D351" t="s">
        <v>493</v>
      </c>
      <c r="E351">
        <f>VLOOKUP(A351,home!$A$2:$E$405,3,FALSE)</f>
        <v>1.33253012048193</v>
      </c>
      <c r="F351">
        <f>VLOOKUP(B351,home!$B$2:$E$405,3,FALSE)</f>
        <v>0.83</v>
      </c>
      <c r="G351">
        <f>VLOOKUP(C351,away!$B$2:$E$405,4,FALSE)</f>
        <v>0.88</v>
      </c>
      <c r="H351">
        <f>VLOOKUP(A351,away!$A$2:$E$405,3,FALSE)</f>
        <v>1.2626506019999999</v>
      </c>
      <c r="I351">
        <f>VLOOKUP(C351,away!$B$2:$E$405,3,FALSE)</f>
        <v>1.08</v>
      </c>
      <c r="J351">
        <f>VLOOKUP(B351,home!$B$2:$E$405,4,FALSE)</f>
        <v>1.25</v>
      </c>
      <c r="K351" s="3">
        <f t="shared" si="504"/>
        <v>0.9732800000000017</v>
      </c>
      <c r="L351" s="3">
        <f t="shared" si="505"/>
        <v>1.7045783127</v>
      </c>
      <c r="M351" s="5">
        <f t="shared" si="506"/>
        <v>6.8710152346670939E-2</v>
      </c>
      <c r="N351" s="5">
        <f t="shared" si="507"/>
        <v>6.6874217075968009E-2</v>
      </c>
      <c r="O351" s="5">
        <f t="shared" si="508"/>
        <v>0.11712183555244829</v>
      </c>
      <c r="P351" s="5">
        <f t="shared" si="509"/>
        <v>0.11399234010648707</v>
      </c>
      <c r="Q351" s="5">
        <f t="shared" si="510"/>
        <v>3.2543668997849128E-2</v>
      </c>
      <c r="R351" s="5">
        <f t="shared" si="511"/>
        <v>9.9821670413159619E-2</v>
      </c>
      <c r="S351" s="5">
        <f t="shared" si="512"/>
        <v>4.7279234433187101E-2</v>
      </c>
      <c r="T351" s="5">
        <f t="shared" si="513"/>
        <v>5.5473232389420965E-2</v>
      </c>
      <c r="U351" s="5">
        <f t="shared" si="514"/>
        <v>9.7154435379720155E-2</v>
      </c>
      <c r="V351" s="5">
        <f t="shared" si="515"/>
        <v>8.7153068803672348E-3</v>
      </c>
      <c r="W351" s="5">
        <f t="shared" si="516"/>
        <v>1.0558034054075552E-2</v>
      </c>
      <c r="X351" s="5">
        <f t="shared" si="517"/>
        <v>1.7996995873325244E-2</v>
      </c>
      <c r="Y351" s="5">
        <f t="shared" si="518"/>
        <v>1.5338644429710807E-2</v>
      </c>
      <c r="Z351" s="5">
        <f t="shared" si="519"/>
        <v>5.6717951507919709E-2</v>
      </c>
      <c r="AA351" s="5">
        <f t="shared" si="520"/>
        <v>5.5202447843628183E-2</v>
      </c>
      <c r="AB351" s="5">
        <f t="shared" si="521"/>
        <v>2.686371921862327E-2</v>
      </c>
      <c r="AC351" s="5">
        <f t="shared" si="522"/>
        <v>9.0368580197829019E-4</v>
      </c>
      <c r="AD351" s="5">
        <f t="shared" si="523"/>
        <v>2.5689808460376672E-3</v>
      </c>
      <c r="AE351" s="5">
        <f t="shared" si="524"/>
        <v>4.379029035897505E-3</v>
      </c>
      <c r="AF351" s="5">
        <f t="shared" si="525"/>
        <v>3.7321989626372394E-3</v>
      </c>
      <c r="AG351" s="5">
        <f t="shared" si="526"/>
        <v>2.1206084701309584E-3</v>
      </c>
      <c r="AH351" s="5">
        <f t="shared" si="527"/>
        <v>2.417004752029257E-2</v>
      </c>
      <c r="AI351" s="5">
        <f t="shared" si="528"/>
        <v>2.3524223850550391E-2</v>
      </c>
      <c r="AJ351" s="5">
        <f t="shared" si="529"/>
        <v>1.1447828294631864E-2</v>
      </c>
      <c r="AK351" s="5">
        <f t="shared" si="530"/>
        <v>3.7139807741997733E-3</v>
      </c>
      <c r="AL351" s="5">
        <f t="shared" si="531"/>
        <v>5.996974582083211E-5</v>
      </c>
      <c r="AM351" s="5">
        <f t="shared" si="532"/>
        <v>5.0006753556630916E-4</v>
      </c>
      <c r="AN351" s="5">
        <f t="shared" si="533"/>
        <v>8.524042760116665E-4</v>
      </c>
      <c r="AO351" s="5">
        <f t="shared" si="534"/>
        <v>7.2649492127111598E-4</v>
      </c>
      <c r="AP351" s="5">
        <f t="shared" si="535"/>
        <v>4.1278916236181274E-4</v>
      </c>
      <c r="AQ351" s="5">
        <f t="shared" si="536"/>
        <v>1.7590786346988643E-4</v>
      </c>
      <c r="AR351" s="5">
        <f t="shared" si="537"/>
        <v>8.2399477640038143E-3</v>
      </c>
      <c r="AS351" s="5">
        <f t="shared" si="538"/>
        <v>8.019776359749646E-3</v>
      </c>
      <c r="AT351" s="5">
        <f t="shared" si="539"/>
        <v>3.9027439677085749E-3</v>
      </c>
      <c r="AU351" s="5">
        <f t="shared" si="540"/>
        <v>1.2661542162971363E-3</v>
      </c>
      <c r="AV351" s="5">
        <f t="shared" si="541"/>
        <v>3.0808064390941962E-4</v>
      </c>
      <c r="AW351" s="5">
        <f t="shared" si="542"/>
        <v>2.7636590600084928E-6</v>
      </c>
      <c r="AX351" s="5">
        <f t="shared" si="543"/>
        <v>8.1117621835996353E-5</v>
      </c>
      <c r="AY351" s="5">
        <f t="shared" si="544"/>
        <v>1.3827133895943932E-4</v>
      </c>
      <c r="AZ351" s="5">
        <f t="shared" si="545"/>
        <v>1.1784716282912547E-4</v>
      </c>
      <c r="BA351" s="5">
        <f t="shared" si="546"/>
        <v>6.6959905990584279E-5</v>
      </c>
      <c r="BB351" s="5">
        <f t="shared" si="547"/>
        <v>2.8534600892995218E-5</v>
      </c>
      <c r="BC351" s="5">
        <f t="shared" si="548"/>
        <v>9.7278923687499273E-6</v>
      </c>
      <c r="BD351" s="5">
        <f t="shared" si="549"/>
        <v>2.3409393760502935E-3</v>
      </c>
      <c r="BE351" s="5">
        <f t="shared" si="550"/>
        <v>2.2783894759222335E-3</v>
      </c>
      <c r="BF351" s="5">
        <f t="shared" si="551"/>
        <v>1.1087554545627977E-3</v>
      </c>
      <c r="BG351" s="5">
        <f t="shared" si="552"/>
        <v>3.5970983627229392E-4</v>
      </c>
      <c r="BH351" s="5">
        <f t="shared" si="553"/>
        <v>8.7524597361774681E-5</v>
      </c>
      <c r="BI351" s="5">
        <f t="shared" si="554"/>
        <v>1.7037188024053649E-5</v>
      </c>
      <c r="BJ351" s="8">
        <f t="shared" si="555"/>
        <v>0.21469573241661072</v>
      </c>
      <c r="BK351" s="8">
        <f t="shared" si="556"/>
        <v>0.23979896065347089</v>
      </c>
      <c r="BL351" s="8">
        <f t="shared" si="557"/>
        <v>0.48694924772711612</v>
      </c>
      <c r="BM351" s="8">
        <f t="shared" si="558"/>
        <v>0.49896250013263499</v>
      </c>
      <c r="BN351" s="8">
        <f t="shared" si="559"/>
        <v>0.49906388449258299</v>
      </c>
    </row>
    <row r="352" spans="1:66" x14ac:dyDescent="0.25">
      <c r="A352" t="s">
        <v>99</v>
      </c>
      <c r="B352" t="s">
        <v>111</v>
      </c>
      <c r="C352" t="s">
        <v>108</v>
      </c>
      <c r="D352" t="s">
        <v>493</v>
      </c>
      <c r="E352">
        <f>VLOOKUP(A352,home!$A$2:$E$405,3,FALSE)</f>
        <v>1.33253012048193</v>
      </c>
      <c r="F352">
        <f>VLOOKUP(B352,home!$B$2:$E$405,3,FALSE)</f>
        <v>0.85</v>
      </c>
      <c r="G352">
        <f>VLOOKUP(C352,away!$B$2:$E$405,4,FALSE)</f>
        <v>0.79</v>
      </c>
      <c r="H352">
        <f>VLOOKUP(A352,away!$A$2:$E$405,3,FALSE)</f>
        <v>1.2626506019999999</v>
      </c>
      <c r="I352">
        <f>VLOOKUP(C352,away!$B$2:$E$405,3,FALSE)</f>
        <v>0.71</v>
      </c>
      <c r="J352">
        <f>VLOOKUP(B352,home!$B$2:$E$405,4,FALSE)</f>
        <v>0.69</v>
      </c>
      <c r="K352" s="3">
        <f t="shared" si="504"/>
        <v>0.89479397590361609</v>
      </c>
      <c r="L352" s="3">
        <f t="shared" si="505"/>
        <v>0.61857252991979983</v>
      </c>
      <c r="M352" s="5">
        <f t="shared" si="506"/>
        <v>0.22016753365486361</v>
      </c>
      <c r="N352" s="5">
        <f t="shared" si="507"/>
        <v>0.19700458280392863</v>
      </c>
      <c r="O352" s="5">
        <f t="shared" si="508"/>
        <v>0.13618958829909167</v>
      </c>
      <c r="P352" s="5">
        <f t="shared" si="509"/>
        <v>0.12186162319082082</v>
      </c>
      <c r="Q352" s="5">
        <f t="shared" si="510"/>
        <v>8.8139256959180221E-2</v>
      </c>
      <c r="R352" s="5">
        <f t="shared" si="511"/>
        <v>4.2121569091452551E-2</v>
      </c>
      <c r="S352" s="5">
        <f t="shared" si="512"/>
        <v>1.6862448972586683E-2</v>
      </c>
      <c r="T352" s="5">
        <f t="shared" si="513"/>
        <v>5.4520523162491431E-2</v>
      </c>
      <c r="U352" s="5">
        <f t="shared" si="514"/>
        <v>3.7690126278639692E-2</v>
      </c>
      <c r="V352" s="5">
        <f t="shared" si="515"/>
        <v>1.0370311940083557E-3</v>
      </c>
      <c r="W352" s="5">
        <f t="shared" si="516"/>
        <v>2.6288825389231781E-2</v>
      </c>
      <c r="X352" s="5">
        <f t="shared" si="517"/>
        <v>1.6261545229636968E-2</v>
      </c>
      <c r="Y352" s="5">
        <f t="shared" si="518"/>
        <v>5.0294725865508956E-3</v>
      </c>
      <c r="Z352" s="5">
        <f t="shared" si="519"/>
        <v>8.6850818523638157E-3</v>
      </c>
      <c r="AA352" s="5">
        <f t="shared" si="520"/>
        <v>7.7713589217249619E-3</v>
      </c>
      <c r="AB352" s="5">
        <f t="shared" si="521"/>
        <v>3.4768825738721583E-3</v>
      </c>
      <c r="AC352" s="5">
        <f t="shared" si="522"/>
        <v>3.5874472073468433E-5</v>
      </c>
      <c r="AD352" s="5">
        <f t="shared" si="523"/>
        <v>5.8807706479666565E-3</v>
      </c>
      <c r="AE352" s="5">
        <f t="shared" si="524"/>
        <v>3.6376831775908353E-3</v>
      </c>
      <c r="AF352" s="5">
        <f t="shared" si="525"/>
        <v>1.1250854431045297E-3</v>
      </c>
      <c r="AG352" s="5">
        <f t="shared" si="526"/>
        <v>2.3198231630570265E-4</v>
      </c>
      <c r="AH352" s="5">
        <f t="shared" si="527"/>
        <v>1.3430882634943068E-3</v>
      </c>
      <c r="AI352" s="5">
        <f t="shared" si="528"/>
        <v>1.2017872872815544E-3</v>
      </c>
      <c r="AJ352" s="5">
        <f t="shared" si="529"/>
        <v>5.3767601248854162E-4</v>
      </c>
      <c r="AK352" s="5">
        <f t="shared" si="530"/>
        <v>1.6036975232087486E-4</v>
      </c>
      <c r="AL352" s="5">
        <f t="shared" si="531"/>
        <v>7.9425359868722195E-7</v>
      </c>
      <c r="AM352" s="5">
        <f t="shared" si="532"/>
        <v>1.0524156298942742E-3</v>
      </c>
      <c r="AN352" s="5">
        <f t="shared" si="533"/>
        <v>6.5099539871084095E-4</v>
      </c>
      <c r="AO352" s="5">
        <f t="shared" si="534"/>
        <v>2.0134393537335683E-4</v>
      </c>
      <c r="AP352" s="5">
        <f t="shared" si="535"/>
        <v>4.1515275829302004E-5</v>
      </c>
      <c r="AQ352" s="5">
        <f t="shared" si="536"/>
        <v>6.4200523000124149E-6</v>
      </c>
      <c r="AR352" s="5">
        <f t="shared" si="537"/>
        <v>1.6615950101105285E-4</v>
      </c>
      <c r="AS352" s="5">
        <f t="shared" si="538"/>
        <v>1.486785205438409E-4</v>
      </c>
      <c r="AT352" s="5">
        <f t="shared" si="539"/>
        <v>6.6518322264445438E-5</v>
      </c>
      <c r="AU352" s="5">
        <f t="shared" si="540"/>
        <v>1.9840064683147056E-5</v>
      </c>
      <c r="AV352" s="5">
        <f t="shared" si="541"/>
        <v>4.4381925900045161E-6</v>
      </c>
      <c r="AW352" s="5">
        <f t="shared" si="542"/>
        <v>1.2211538180650348E-8</v>
      </c>
      <c r="AX352" s="5">
        <f t="shared" si="543"/>
        <v>1.5694919429603426E-4</v>
      </c>
      <c r="AY352" s="5">
        <f t="shared" si="544"/>
        <v>9.7084460184572138E-5</v>
      </c>
      <c r="AZ352" s="5">
        <f t="shared" si="545"/>
        <v>3.0026890076134433E-5</v>
      </c>
      <c r="BA352" s="5">
        <f t="shared" si="546"/>
        <v>6.1912697866727354E-6</v>
      </c>
      <c r="BB352" s="5">
        <f t="shared" si="547"/>
        <v>9.5743735383954349E-7</v>
      </c>
      <c r="BC352" s="5">
        <f t="shared" si="548"/>
        <v>1.1844888924084901E-7</v>
      </c>
      <c r="BD352" s="5">
        <f t="shared" si="549"/>
        <v>1.7130283818436408E-5</v>
      </c>
      <c r="BE352" s="5">
        <f t="shared" si="550"/>
        <v>1.5328074766256093E-5</v>
      </c>
      <c r="BF352" s="5">
        <f t="shared" si="551"/>
        <v>6.857734481523089E-6</v>
      </c>
      <c r="BG352" s="5">
        <f t="shared" si="552"/>
        <v>2.0454198341377899E-6</v>
      </c>
      <c r="BH352" s="5">
        <f t="shared" si="553"/>
        <v>4.5755733644506679E-7</v>
      </c>
      <c r="BI352" s="5">
        <f t="shared" si="554"/>
        <v>8.1883909656310001E-8</v>
      </c>
      <c r="BJ352" s="8">
        <f t="shared" si="555"/>
        <v>0.400363745708682</v>
      </c>
      <c r="BK352" s="8">
        <f t="shared" si="556"/>
        <v>0.36006239019813618</v>
      </c>
      <c r="BL352" s="8">
        <f t="shared" si="557"/>
        <v>0.23093998203560523</v>
      </c>
      <c r="BM352" s="8">
        <f t="shared" si="558"/>
        <v>0.19446997354680329</v>
      </c>
      <c r="BN352" s="8">
        <f t="shared" si="559"/>
        <v>0.80548415399933759</v>
      </c>
    </row>
    <row r="353" spans="1:66" x14ac:dyDescent="0.25">
      <c r="A353" t="s">
        <v>99</v>
      </c>
      <c r="B353" t="s">
        <v>104</v>
      </c>
      <c r="C353" t="s">
        <v>100</v>
      </c>
      <c r="D353" t="s">
        <v>493</v>
      </c>
      <c r="E353">
        <f>VLOOKUP(A353,home!$A$2:$E$405,3,FALSE)</f>
        <v>1.33253012048193</v>
      </c>
      <c r="F353">
        <f>VLOOKUP(B353,home!$B$2:$E$405,3,FALSE)</f>
        <v>0.93</v>
      </c>
      <c r="G353">
        <f>VLOOKUP(C353,away!$B$2:$E$405,4,FALSE)</f>
        <v>1.1499999999999999</v>
      </c>
      <c r="H353">
        <f>VLOOKUP(A353,away!$A$2:$E$405,3,FALSE)</f>
        <v>1.2626506019999999</v>
      </c>
      <c r="I353">
        <f>VLOOKUP(C353,away!$B$2:$E$405,3,FALSE)</f>
        <v>0.67</v>
      </c>
      <c r="J353">
        <f>VLOOKUP(B353,home!$B$2:$E$405,4,FALSE)</f>
        <v>1.1599999999999999</v>
      </c>
      <c r="K353" s="3">
        <f t="shared" si="504"/>
        <v>1.4251409638554242</v>
      </c>
      <c r="L353" s="3">
        <f t="shared" si="505"/>
        <v>0.98133204787439987</v>
      </c>
      <c r="M353" s="5">
        <f t="shared" si="506"/>
        <v>9.0132631355279033E-2</v>
      </c>
      <c r="N353" s="5">
        <f t="shared" si="507"/>
        <v>0.12845170512448797</v>
      </c>
      <c r="O353" s="5">
        <f t="shared" si="508"/>
        <v>8.8450039708184325E-2</v>
      </c>
      <c r="P353" s="5">
        <f t="shared" si="509"/>
        <v>0.12605377484277233</v>
      </c>
      <c r="Q353" s="5">
        <f t="shared" si="510"/>
        <v>9.1530893424992793E-2</v>
      </c>
      <c r="R353" s="5">
        <f t="shared" si="511"/>
        <v>4.3399429300702251E-2</v>
      </c>
      <c r="S353" s="5">
        <f t="shared" si="512"/>
        <v>4.4072701288060477E-2</v>
      </c>
      <c r="T353" s="5">
        <f t="shared" si="513"/>
        <v>8.9822199088521612E-2</v>
      </c>
      <c r="U353" s="5">
        <f t="shared" si="514"/>
        <v>6.1850304504378138E-2</v>
      </c>
      <c r="V353" s="5">
        <f t="shared" si="515"/>
        <v>6.8485868255631537E-3</v>
      </c>
      <c r="W353" s="5">
        <f t="shared" si="516"/>
        <v>4.3481475226080778E-2</v>
      </c>
      <c r="X353" s="5">
        <f t="shared" si="517"/>
        <v>4.266976512820983E-2</v>
      </c>
      <c r="Y353" s="5">
        <f t="shared" si="518"/>
        <v>2.0936603997792902E-2</v>
      </c>
      <c r="Z353" s="5">
        <f t="shared" si="519"/>
        <v>1.419641694407946E-2</v>
      </c>
      <c r="AA353" s="5">
        <f t="shared" si="520"/>
        <v>2.0231895326978874E-2</v>
      </c>
      <c r="AB353" s="5">
        <f t="shared" si="521"/>
        <v>1.4416651403456366E-2</v>
      </c>
      <c r="AC353" s="5">
        <f t="shared" si="522"/>
        <v>5.9862491580453016E-4</v>
      </c>
      <c r="AD353" s="5">
        <f t="shared" si="523"/>
        <v>1.5491807878388128E-2</v>
      </c>
      <c r="AE353" s="5">
        <f t="shared" si="524"/>
        <v>1.5202607550575382E-2</v>
      </c>
      <c r="AF353" s="5">
        <f t="shared" si="525"/>
        <v>7.4594030003184769E-3</v>
      </c>
      <c r="AG353" s="5">
        <f t="shared" si="526"/>
        <v>2.440050407407658E-3</v>
      </c>
      <c r="AH353" s="5">
        <f t="shared" si="527"/>
        <v>3.482849728053081E-3</v>
      </c>
      <c r="AI353" s="5">
        <f t="shared" si="528"/>
        <v>4.9635518184011698E-3</v>
      </c>
      <c r="AJ353" s="5">
        <f t="shared" si="529"/>
        <v>3.5368805113112937E-3</v>
      </c>
      <c r="AK353" s="5">
        <f t="shared" si="530"/>
        <v>1.6801844336438809E-3</v>
      </c>
      <c r="AL353" s="5">
        <f t="shared" si="531"/>
        <v>3.348795179612969E-5</v>
      </c>
      <c r="AM353" s="5">
        <f t="shared" si="532"/>
        <v>4.4156020023338217E-3</v>
      </c>
      <c r="AN353" s="5">
        <f t="shared" si="533"/>
        <v>4.3331717555485493E-3</v>
      </c>
      <c r="AO353" s="5">
        <f t="shared" si="534"/>
        <v>2.1261401563319833E-3</v>
      </c>
      <c r="AP353" s="5">
        <f t="shared" si="535"/>
        <v>6.9548315789375395E-4</v>
      </c>
      <c r="AQ353" s="5">
        <f t="shared" si="536"/>
        <v>1.7062497789950803E-4</v>
      </c>
      <c r="AR353" s="5">
        <f t="shared" si="537"/>
        <v>6.835664112138255E-4</v>
      </c>
      <c r="AS353" s="5">
        <f t="shared" si="538"/>
        <v>9.7417849413646441E-4</v>
      </c>
      <c r="AT353" s="5">
        <f t="shared" si="539"/>
        <v>6.9417083905043344E-4</v>
      </c>
      <c r="AU353" s="5">
        <f t="shared" si="540"/>
        <v>3.2976376621488777E-4</v>
      </c>
      <c r="AV353" s="5">
        <f t="shared" si="541"/>
        <v>1.1748996290701997E-4</v>
      </c>
      <c r="AW353" s="5">
        <f t="shared" si="542"/>
        <v>1.3009478587837224E-6</v>
      </c>
      <c r="AX353" s="5">
        <f t="shared" si="543"/>
        <v>1.0488092156013267E-3</v>
      </c>
      <c r="AY353" s="5">
        <f t="shared" si="544"/>
        <v>1.029230095375593E-3</v>
      </c>
      <c r="AZ353" s="5">
        <f t="shared" si="545"/>
        <v>5.0500823861444725E-4</v>
      </c>
      <c r="BA353" s="5">
        <f t="shared" si="546"/>
        <v>1.6519358966431971E-4</v>
      </c>
      <c r="BB353" s="5">
        <f t="shared" si="547"/>
        <v>4.0527440910252536E-5</v>
      </c>
      <c r="BC353" s="5">
        <f t="shared" si="548"/>
        <v>7.9541753167133718E-6</v>
      </c>
      <c r="BD353" s="5">
        <f t="shared" si="549"/>
        <v>1.1180093769576955E-4</v>
      </c>
      <c r="BE353" s="5">
        <f t="shared" si="550"/>
        <v>1.5933209610768923E-4</v>
      </c>
      <c r="BF353" s="5">
        <f t="shared" si="551"/>
        <v>1.1353534851000867E-4</v>
      </c>
      <c r="BG353" s="5">
        <f t="shared" si="552"/>
        <v>5.3934625335738421E-5</v>
      </c>
      <c r="BH353" s="5">
        <f t="shared" si="553"/>
        <v>1.9216110984038861E-5</v>
      </c>
      <c r="BI353" s="5">
        <f t="shared" si="554"/>
        <v>5.4771333858691879E-6</v>
      </c>
      <c r="BJ353" s="8">
        <f t="shared" si="555"/>
        <v>0.4720242556322658</v>
      </c>
      <c r="BK353" s="8">
        <f t="shared" si="556"/>
        <v>0.26876903727465123</v>
      </c>
      <c r="BL353" s="8">
        <f t="shared" si="557"/>
        <v>0.24527425246065113</v>
      </c>
      <c r="BM353" s="8">
        <f t="shared" si="558"/>
        <v>0.43121755940771223</v>
      </c>
      <c r="BN353" s="8">
        <f t="shared" si="559"/>
        <v>0.56801847375641867</v>
      </c>
    </row>
    <row r="354" spans="1:66" x14ac:dyDescent="0.25">
      <c r="A354" t="s">
        <v>99</v>
      </c>
      <c r="B354" t="s">
        <v>105</v>
      </c>
      <c r="C354" t="s">
        <v>417</v>
      </c>
      <c r="D354" t="s">
        <v>493</v>
      </c>
      <c r="E354">
        <f>VLOOKUP(A354,home!$A$2:$E$405,3,FALSE)</f>
        <v>1.33253012048193</v>
      </c>
      <c r="F354">
        <f>VLOOKUP(B354,home!$B$2:$E$405,3,FALSE)</f>
        <v>1.25</v>
      </c>
      <c r="G354">
        <f>VLOOKUP(C354,away!$B$2:$E$405,4,FALSE)</f>
        <v>0.75</v>
      </c>
      <c r="H354">
        <f>VLOOKUP(A354,away!$A$2:$E$405,3,FALSE)</f>
        <v>1.2626506019999999</v>
      </c>
      <c r="I354">
        <f>VLOOKUP(C354,away!$B$2:$E$405,3,FALSE)</f>
        <v>0.71</v>
      </c>
      <c r="J354">
        <f>VLOOKUP(B354,home!$B$2:$E$405,4,FALSE)</f>
        <v>1.45</v>
      </c>
      <c r="K354" s="3">
        <f t="shared" si="504"/>
        <v>1.2492469879518096</v>
      </c>
      <c r="L354" s="3">
        <f t="shared" si="505"/>
        <v>1.2998987947589997</v>
      </c>
      <c r="M354" s="5">
        <f t="shared" si="506"/>
        <v>7.8148393205928632E-2</v>
      </c>
      <c r="N354" s="5">
        <f t="shared" si="507"/>
        <v>9.7626644825779998E-2</v>
      </c>
      <c r="O354" s="5">
        <f t="shared" si="508"/>
        <v>0.10158500214073904</v>
      </c>
      <c r="P354" s="5">
        <f t="shared" si="509"/>
        <v>0.12690475794539635</v>
      </c>
      <c r="Q354" s="5">
        <f t="shared" si="510"/>
        <v>6.0979895996223409E-2</v>
      </c>
      <c r="R354" s="5">
        <f t="shared" si="511"/>
        <v>6.6025110924168545E-2</v>
      </c>
      <c r="S354" s="5">
        <f t="shared" si="512"/>
        <v>5.1519989498510492E-2</v>
      </c>
      <c r="T354" s="5">
        <f t="shared" si="513"/>
        <v>7.9267693310019954E-2</v>
      </c>
      <c r="U354" s="5">
        <f t="shared" si="514"/>
        <v>8.2481670951201666E-2</v>
      </c>
      <c r="V354" s="5">
        <f t="shared" si="515"/>
        <v>9.295892835611436E-3</v>
      </c>
      <c r="W354" s="5">
        <f t="shared" si="516"/>
        <v>2.5392983799632229E-2</v>
      </c>
      <c r="X354" s="5">
        <f t="shared" si="517"/>
        <v>3.3008309036476738E-2</v>
      </c>
      <c r="Y354" s="5">
        <f t="shared" si="518"/>
        <v>2.1453730566774357E-2</v>
      </c>
      <c r="Z354" s="5">
        <f t="shared" si="519"/>
        <v>2.8608654038051996E-2</v>
      </c>
      <c r="AA354" s="5">
        <f t="shared" si="520"/>
        <v>3.5739274886391822E-2</v>
      </c>
      <c r="AB354" s="5">
        <f t="shared" si="521"/>
        <v>2.2323590751703377E-2</v>
      </c>
      <c r="AC354" s="5">
        <f t="shared" si="522"/>
        <v>9.4347191749116267E-4</v>
      </c>
      <c r="AD354" s="5">
        <f t="shared" si="523"/>
        <v>7.9305271316999146E-3</v>
      </c>
      <c r="AE354" s="5">
        <f t="shared" si="524"/>
        <v>1.0308882660300266E-2</v>
      </c>
      <c r="AF354" s="5">
        <f t="shared" si="525"/>
        <v>6.7002520727181339E-3</v>
      </c>
      <c r="AG354" s="5">
        <f t="shared" si="526"/>
        <v>2.903216531302598E-3</v>
      </c>
      <c r="AH354" s="5">
        <f t="shared" si="527"/>
        <v>9.2970887259352444E-3</v>
      </c>
      <c r="AI354" s="5">
        <f t="shared" si="528"/>
        <v>1.1614360087595329E-2</v>
      </c>
      <c r="AJ354" s="5">
        <f t="shared" si="529"/>
        <v>7.2546021782080921E-3</v>
      </c>
      <c r="AK354" s="5">
        <f t="shared" si="530"/>
        <v>3.0209299733050311E-3</v>
      </c>
      <c r="AL354" s="5">
        <f t="shared" si="531"/>
        <v>6.128396012032747E-5</v>
      </c>
      <c r="AM354" s="5">
        <f t="shared" si="532"/>
        <v>1.9814374264292452E-3</v>
      </c>
      <c r="AN354" s="5">
        <f t="shared" si="533"/>
        <v>2.5756681225057496E-3</v>
      </c>
      <c r="AO354" s="5">
        <f t="shared" si="534"/>
        <v>1.6740539440722E-3</v>
      </c>
      <c r="AP354" s="5">
        <f t="shared" si="535"/>
        <v>7.253669014203345E-4</v>
      </c>
      <c r="AQ354" s="5">
        <f t="shared" si="536"/>
        <v>2.3572589022859071E-4</v>
      </c>
      <c r="AR354" s="5">
        <f t="shared" si="537"/>
        <v>2.4170548859221417E-3</v>
      </c>
      <c r="AS354" s="5">
        <f t="shared" si="538"/>
        <v>3.0194985359524398E-3</v>
      </c>
      <c r="AT354" s="5">
        <f t="shared" si="539"/>
        <v>1.8860497255817426E-3</v>
      </c>
      <c r="AU354" s="5">
        <f t="shared" si="540"/>
        <v>7.853806462701095E-4</v>
      </c>
      <c r="AV354" s="5">
        <f t="shared" si="541"/>
        <v>2.4528360168714493E-4</v>
      </c>
      <c r="AW354" s="5">
        <f t="shared" si="542"/>
        <v>2.7644082004176193E-6</v>
      </c>
      <c r="AX354" s="5">
        <f t="shared" si="543"/>
        <v>4.1255078946361934E-4</v>
      </c>
      <c r="AY354" s="5">
        <f t="shared" si="544"/>
        <v>5.3627427400063262E-4</v>
      </c>
      <c r="AZ354" s="5">
        <f t="shared" si="545"/>
        <v>3.4855114121683998E-4</v>
      </c>
      <c r="BA354" s="5">
        <f t="shared" si="546"/>
        <v>1.5102706945988145E-4</v>
      </c>
      <c r="BB354" s="5">
        <f t="shared" si="547"/>
        <v>4.9079976391720902E-5</v>
      </c>
      <c r="BC354" s="5">
        <f t="shared" si="548"/>
        <v>1.2759800431679631E-5</v>
      </c>
      <c r="BD354" s="5">
        <f t="shared" si="549"/>
        <v>5.236544555127572E-4</v>
      </c>
      <c r="BE354" s="5">
        <f t="shared" si="550"/>
        <v>6.5417375127685678E-4</v>
      </c>
      <c r="BF354" s="5">
        <f t="shared" si="551"/>
        <v>4.0861229418987486E-4</v>
      </c>
      <c r="BG354" s="5">
        <f t="shared" si="552"/>
        <v>1.7015255925225992E-4</v>
      </c>
      <c r="BH354" s="5">
        <f t="shared" si="553"/>
        <v>5.3140643034544377E-5</v>
      </c>
      <c r="BI354" s="5">
        <f t="shared" si="554"/>
        <v>1.3277157649745379E-5</v>
      </c>
      <c r="BJ354" s="8">
        <f t="shared" si="555"/>
        <v>0.35427463126654812</v>
      </c>
      <c r="BK354" s="8">
        <f t="shared" si="556"/>
        <v>0.2674100636370591</v>
      </c>
      <c r="BL354" s="8">
        <f t="shared" si="557"/>
        <v>0.34951790887557782</v>
      </c>
      <c r="BM354" s="8">
        <f t="shared" si="558"/>
        <v>0.4680079429132008</v>
      </c>
      <c r="BN354" s="8">
        <f t="shared" si="559"/>
        <v>0.53126980503823595</v>
      </c>
    </row>
    <row r="355" spans="1:66" x14ac:dyDescent="0.25">
      <c r="A355" t="s">
        <v>99</v>
      </c>
      <c r="B355" t="s">
        <v>117</v>
      </c>
      <c r="C355" t="s">
        <v>106</v>
      </c>
      <c r="D355" t="s">
        <v>493</v>
      </c>
      <c r="E355">
        <f>VLOOKUP(A355,home!$A$2:$E$405,3,FALSE)</f>
        <v>1.33253012048193</v>
      </c>
      <c r="F355">
        <f>VLOOKUP(B355,home!$B$2:$E$405,3,FALSE)</f>
        <v>1.1299999999999999</v>
      </c>
      <c r="G355">
        <f>VLOOKUP(C355,away!$B$2:$E$405,4,FALSE)</f>
        <v>1.04</v>
      </c>
      <c r="H355">
        <f>VLOOKUP(A355,away!$A$2:$E$405,3,FALSE)</f>
        <v>1.2626506019999999</v>
      </c>
      <c r="I355">
        <f>VLOOKUP(C355,away!$B$2:$E$405,3,FALSE)</f>
        <v>0.96</v>
      </c>
      <c r="J355">
        <f>VLOOKUP(B355,home!$B$2:$E$405,4,FALSE)</f>
        <v>0.84</v>
      </c>
      <c r="K355" s="3">
        <f t="shared" si="504"/>
        <v>1.565989397590364</v>
      </c>
      <c r="L355" s="3">
        <f t="shared" si="505"/>
        <v>1.0182014454527999</v>
      </c>
      <c r="M355" s="5">
        <f t="shared" si="506"/>
        <v>7.5457111552339168E-2</v>
      </c>
      <c r="N355" s="5">
        <f t="shared" si="507"/>
        <v>0.1181650366637565</v>
      </c>
      <c r="O355" s="5">
        <f t="shared" si="508"/>
        <v>7.6830540052284901E-2</v>
      </c>
      <c r="P355" s="5">
        <f t="shared" si="509"/>
        <v>0.12031581113301995</v>
      </c>
      <c r="Q355" s="5">
        <f t="shared" si="510"/>
        <v>9.2522597290659689E-2</v>
      </c>
      <c r="R355" s="5">
        <f t="shared" si="511"/>
        <v>3.911448346807786E-2</v>
      </c>
      <c r="S355" s="5">
        <f t="shared" si="512"/>
        <v>4.7960669679741351E-2</v>
      </c>
      <c r="T355" s="5">
        <f t="shared" si="513"/>
        <v>9.4206642298396995E-2</v>
      </c>
      <c r="U355" s="5">
        <f t="shared" si="514"/>
        <v>6.1252866403233491E-2</v>
      </c>
      <c r="V355" s="5">
        <f t="shared" si="515"/>
        <v>8.4969929073158718E-3</v>
      </c>
      <c r="W355" s="5">
        <f t="shared" si="516"/>
        <v>4.829646879823199E-2</v>
      </c>
      <c r="X355" s="5">
        <f t="shared" si="517"/>
        <v>4.9175534340625854E-2</v>
      </c>
      <c r="Y355" s="5">
        <f t="shared" si="518"/>
        <v>2.5035300073269522E-2</v>
      </c>
      <c r="Z355" s="5">
        <f t="shared" si="519"/>
        <v>1.3275474535112176E-2</v>
      </c>
      <c r="AA355" s="5">
        <f t="shared" si="520"/>
        <v>2.0789252369966531E-2</v>
      </c>
      <c r="AB355" s="5">
        <f t="shared" si="521"/>
        <v>1.6277874397598972E-2</v>
      </c>
      <c r="AC355" s="5">
        <f t="shared" si="522"/>
        <v>8.4677455577374127E-4</v>
      </c>
      <c r="AD355" s="5">
        <f t="shared" si="523"/>
        <v>1.8907939519771277E-2</v>
      </c>
      <c r="AE355" s="5">
        <f t="shared" si="524"/>
        <v>1.9252091349565233E-2</v>
      </c>
      <c r="AF355" s="5">
        <f t="shared" si="525"/>
        <v>9.8012536200583322E-3</v>
      </c>
      <c r="AG355" s="5">
        <f t="shared" si="526"/>
        <v>3.3265502010642943E-3</v>
      </c>
      <c r="AH355" s="5">
        <f t="shared" si="527"/>
        <v>3.3792768401807618E-3</v>
      </c>
      <c r="AI355" s="5">
        <f t="shared" si="528"/>
        <v>5.2919117032457393E-3</v>
      </c>
      <c r="AJ355" s="5">
        <f t="shared" si="529"/>
        <v>4.1435388101335978E-3</v>
      </c>
      <c r="AK355" s="5">
        <f t="shared" si="530"/>
        <v>2.1629126150578015E-3</v>
      </c>
      <c r="AL355" s="5">
        <f t="shared" si="531"/>
        <v>5.4007032831652076E-5</v>
      </c>
      <c r="AM355" s="5">
        <f t="shared" si="532"/>
        <v>5.9219265636483304E-3</v>
      </c>
      <c r="AN355" s="5">
        <f t="shared" si="533"/>
        <v>6.0297141869720622E-3</v>
      </c>
      <c r="AO355" s="5">
        <f t="shared" si="534"/>
        <v>3.0697318504211038E-3</v>
      </c>
      <c r="AP355" s="5">
        <f t="shared" si="535"/>
        <v>1.0418684690837554E-3</v>
      </c>
      <c r="AQ355" s="5">
        <f t="shared" si="536"/>
        <v>2.6520799529819374E-4</v>
      </c>
      <c r="AR355" s="5">
        <f t="shared" si="537"/>
        <v>6.8815691265144486E-4</v>
      </c>
      <c r="AS355" s="5">
        <f t="shared" si="538"/>
        <v>1.0776464290906808E-3</v>
      </c>
      <c r="AT355" s="5">
        <f t="shared" si="539"/>
        <v>8.4379144115356126E-4</v>
      </c>
      <c r="AU355" s="5">
        <f t="shared" si="540"/>
        <v>4.4045615020799002E-4</v>
      </c>
      <c r="AV355" s="5">
        <f t="shared" si="541"/>
        <v>1.7243741533229528E-4</v>
      </c>
      <c r="AW355" s="5">
        <f t="shared" si="542"/>
        <v>2.3920504966883434E-6</v>
      </c>
      <c r="AX355" s="5">
        <f t="shared" si="543"/>
        <v>1.5456123686636719E-3</v>
      </c>
      <c r="AY355" s="5">
        <f t="shared" si="544"/>
        <v>1.5737447478830764E-3</v>
      </c>
      <c r="AZ355" s="5">
        <f t="shared" si="545"/>
        <v>8.0119458853415032E-4</v>
      </c>
      <c r="BA355" s="5">
        <f t="shared" si="546"/>
        <v>2.7192582937814441E-4</v>
      </c>
      <c r="BB355" s="5">
        <f t="shared" si="547"/>
        <v>6.9218818132194492E-5</v>
      </c>
      <c r="BC355" s="5">
        <f t="shared" si="548"/>
        <v>1.4095740134946988E-5</v>
      </c>
      <c r="BD355" s="5">
        <f t="shared" si="549"/>
        <v>1.1678039386000616E-4</v>
      </c>
      <c r="BE355" s="5">
        <f t="shared" si="550"/>
        <v>1.8287685863119647E-4</v>
      </c>
      <c r="BF355" s="5">
        <f t="shared" si="551"/>
        <v>1.4319161084054281E-4</v>
      </c>
      <c r="BG355" s="5">
        <f t="shared" si="552"/>
        <v>7.4745514800058461E-5</v>
      </c>
      <c r="BH355" s="5">
        <f t="shared" si="553"/>
        <v>2.9262670923581295E-5</v>
      </c>
      <c r="BI355" s="5">
        <f t="shared" si="554"/>
        <v>9.1650064823008237E-6</v>
      </c>
      <c r="BJ355" s="8">
        <f t="shared" si="555"/>
        <v>0.49929365531354936</v>
      </c>
      <c r="BK355" s="8">
        <f t="shared" si="556"/>
        <v>0.25470511160890486</v>
      </c>
      <c r="BL355" s="8">
        <f t="shared" si="557"/>
        <v>0.23302116706375331</v>
      </c>
      <c r="BM355" s="8">
        <f t="shared" si="558"/>
        <v>0.47631847566379515</v>
      </c>
      <c r="BN355" s="8">
        <f t="shared" si="559"/>
        <v>0.52240558016013805</v>
      </c>
    </row>
    <row r="356" spans="1:66" x14ac:dyDescent="0.25">
      <c r="A356" t="s">
        <v>99</v>
      </c>
      <c r="B356" t="s">
        <v>121</v>
      </c>
      <c r="C356" t="s">
        <v>112</v>
      </c>
      <c r="D356" t="s">
        <v>493</v>
      </c>
      <c r="E356">
        <f>VLOOKUP(A356,home!$A$2:$E$405,3,FALSE)</f>
        <v>1.33253012048193</v>
      </c>
      <c r="F356">
        <f>VLOOKUP(B356,home!$B$2:$E$405,3,FALSE)</f>
        <v>1.33</v>
      </c>
      <c r="G356">
        <f>VLOOKUP(C356,away!$B$2:$E$405,4,FALSE)</f>
        <v>1.29</v>
      </c>
      <c r="H356">
        <f>VLOOKUP(A356,away!$A$2:$E$405,3,FALSE)</f>
        <v>1.2626506019999999</v>
      </c>
      <c r="I356">
        <f>VLOOKUP(C356,away!$B$2:$E$405,3,FALSE)</f>
        <v>0.71</v>
      </c>
      <c r="J356">
        <f>VLOOKUP(B356,home!$B$2:$E$405,4,FALSE)</f>
        <v>0.84</v>
      </c>
      <c r="K356" s="3">
        <f t="shared" si="504"/>
        <v>2.2862219277108475</v>
      </c>
      <c r="L356" s="3">
        <f t="shared" si="505"/>
        <v>0.75304481903279985</v>
      </c>
      <c r="M356" s="5">
        <f t="shared" si="506"/>
        <v>4.7869977445292339E-2</v>
      </c>
      <c r="N356" s="5">
        <f t="shared" si="507"/>
        <v>0.10944139211445104</v>
      </c>
      <c r="O356" s="5">
        <f t="shared" si="508"/>
        <v>3.6048238502394379E-2</v>
      </c>
      <c r="P356" s="5">
        <f t="shared" si="509"/>
        <v>8.2414273319524459E-2</v>
      </c>
      <c r="Q356" s="5">
        <f t="shared" si="510"/>
        <v>0.12510365522562952</v>
      </c>
      <c r="R356" s="5">
        <f t="shared" si="511"/>
        <v>1.3572969619743391E-2</v>
      </c>
      <c r="S356" s="5">
        <f t="shared" si="512"/>
        <v>3.5471671438259883E-2</v>
      </c>
      <c r="T356" s="5">
        <f t="shared" si="513"/>
        <v>9.4208659409725962E-2</v>
      </c>
      <c r="U356" s="5">
        <f t="shared" si="514"/>
        <v>3.1030820768810502E-2</v>
      </c>
      <c r="V356" s="5">
        <f t="shared" si="515"/>
        <v>6.7854453088381436E-3</v>
      </c>
      <c r="W356" s="5">
        <f t="shared" si="516"/>
        <v>9.5338239937870661E-2</v>
      </c>
      <c r="X356" s="5">
        <f t="shared" si="517"/>
        <v>7.1793967640919457E-2</v>
      </c>
      <c r="Y356" s="5">
        <f t="shared" si="518"/>
        <v>2.7032037684901439E-2</v>
      </c>
      <c r="Z356" s="5">
        <f t="shared" si="519"/>
        <v>3.4070181503457844E-3</v>
      </c>
      <c r="AA356" s="5">
        <f t="shared" si="520"/>
        <v>7.7891996034293847E-3</v>
      </c>
      <c r="AB356" s="5">
        <f t="shared" si="521"/>
        <v>8.9039194663384502E-3</v>
      </c>
      <c r="AC356" s="5">
        <f t="shared" si="522"/>
        <v>7.3012561071859644E-4</v>
      </c>
      <c r="AD356" s="5">
        <f t="shared" si="523"/>
        <v>5.449109367382951E-2</v>
      </c>
      <c r="AE356" s="5">
        <f t="shared" si="524"/>
        <v>4.1034235774508279E-2</v>
      </c>
      <c r="AF356" s="5">
        <f t="shared" si="525"/>
        <v>1.5450309326481917E-2</v>
      </c>
      <c r="AG356" s="5">
        <f t="shared" si="526"/>
        <v>3.8782584635871182E-3</v>
      </c>
      <c r="AH356" s="5">
        <f t="shared" si="527"/>
        <v>6.4140934161715135E-4</v>
      </c>
      <c r="AI356" s="5">
        <f t="shared" si="528"/>
        <v>1.4664041014437093E-3</v>
      </c>
      <c r="AJ356" s="5">
        <f t="shared" si="529"/>
        <v>1.6762626058028653E-3</v>
      </c>
      <c r="AK356" s="5">
        <f t="shared" si="530"/>
        <v>1.2774361086627451E-3</v>
      </c>
      <c r="AL356" s="5">
        <f t="shared" si="531"/>
        <v>5.028017546748581E-5</v>
      </c>
      <c r="AM356" s="5">
        <f t="shared" si="532"/>
        <v>2.4915746644410978E-2</v>
      </c>
      <c r="AN356" s="5">
        <f t="shared" si="533"/>
        <v>1.8762673922907553E-2</v>
      </c>
      <c r="AO356" s="5">
        <f t="shared" si="534"/>
        <v>7.0645671944236758E-3</v>
      </c>
      <c r="AP356" s="5">
        <f t="shared" si="535"/>
        <v>1.7733119081566107E-3</v>
      </c>
      <c r="AQ356" s="5">
        <f t="shared" si="536"/>
        <v>3.3384583624162595E-4</v>
      </c>
      <c r="AR356" s="5">
        <f t="shared" si="537"/>
        <v>9.6601996316807043E-5</v>
      </c>
      <c r="AS356" s="5">
        <f t="shared" si="538"/>
        <v>2.2085360224012679E-4</v>
      </c>
      <c r="AT356" s="5">
        <f t="shared" si="539"/>
        <v>2.5246017412765379E-4</v>
      </c>
      <c r="AU356" s="5">
        <f t="shared" si="540"/>
        <v>1.9239332865478027E-4</v>
      </c>
      <c r="AV356" s="5">
        <f t="shared" si="541"/>
        <v>1.0996346167895963E-4</v>
      </c>
      <c r="AW356" s="5">
        <f t="shared" si="542"/>
        <v>2.404548241737343E-6</v>
      </c>
      <c r="AX356" s="5">
        <f t="shared" si="543"/>
        <v>9.493821053956724E-3</v>
      </c>
      <c r="AY356" s="5">
        <f t="shared" si="544"/>
        <v>7.1492727575066259E-3</v>
      </c>
      <c r="AZ356" s="5">
        <f t="shared" si="545"/>
        <v>2.6918614049463514E-3</v>
      </c>
      <c r="BA356" s="5">
        <f t="shared" si="546"/>
        <v>6.7569742818306795E-4</v>
      </c>
      <c r="BB356" s="5">
        <f t="shared" si="547"/>
        <v>1.2720761188176165E-4</v>
      </c>
      <c r="BC356" s="5">
        <f t="shared" si="548"/>
        <v>1.9158606613819176E-5</v>
      </c>
      <c r="BD356" s="5">
        <f t="shared" si="549"/>
        <v>1.212427213909952E-5</v>
      </c>
      <c r="BE356" s="5">
        <f t="shared" si="550"/>
        <v>2.7718776821943026E-5</v>
      </c>
      <c r="BF356" s="5">
        <f t="shared" si="551"/>
        <v>3.1685637689824677E-5</v>
      </c>
      <c r="BG356" s="5">
        <f t="shared" si="552"/>
        <v>2.4146799893326155E-5</v>
      </c>
      <c r="BH356" s="5">
        <f t="shared" si="553"/>
        <v>1.3801235850042056E-5</v>
      </c>
      <c r="BI356" s="5">
        <f t="shared" si="554"/>
        <v>6.3105376059750424E-6</v>
      </c>
      <c r="BJ356" s="8">
        <f t="shared" si="555"/>
        <v>0.71077901362113394</v>
      </c>
      <c r="BK356" s="8">
        <f t="shared" si="556"/>
        <v>0.18047104605560754</v>
      </c>
      <c r="BL356" s="8">
        <f t="shared" si="557"/>
        <v>0.10339471994126109</v>
      </c>
      <c r="BM356" s="8">
        <f t="shared" si="558"/>
        <v>0.57645442333204822</v>
      </c>
      <c r="BN356" s="8">
        <f t="shared" si="559"/>
        <v>0.41445050622703516</v>
      </c>
    </row>
    <row r="357" spans="1:66" x14ac:dyDescent="0.25">
      <c r="A357" t="s">
        <v>99</v>
      </c>
      <c r="B357" t="s">
        <v>110</v>
      </c>
      <c r="C357" t="s">
        <v>113</v>
      </c>
      <c r="D357" t="s">
        <v>493</v>
      </c>
      <c r="E357">
        <f>VLOOKUP(A357,home!$A$2:$E$405,3,FALSE)</f>
        <v>1.33253012048193</v>
      </c>
      <c r="F357">
        <f>VLOOKUP(B357,home!$B$2:$E$405,3,FALSE)</f>
        <v>0.88</v>
      </c>
      <c r="G357">
        <f>VLOOKUP(C357,away!$B$2:$E$405,4,FALSE)</f>
        <v>1.1299999999999999</v>
      </c>
      <c r="H357">
        <f>VLOOKUP(A357,away!$A$2:$E$405,3,FALSE)</f>
        <v>1.2626506019999999</v>
      </c>
      <c r="I357">
        <f>VLOOKUP(C357,away!$B$2:$E$405,3,FALSE)</f>
        <v>1.1299999999999999</v>
      </c>
      <c r="J357">
        <f>VLOOKUP(B357,home!$B$2:$E$405,4,FALSE)</f>
        <v>0.4</v>
      </c>
      <c r="K357" s="3">
        <f t="shared" si="504"/>
        <v>1.325067951807231</v>
      </c>
      <c r="L357" s="3">
        <f t="shared" si="505"/>
        <v>0.57071807210399994</v>
      </c>
      <c r="M357" s="5">
        <f t="shared" si="506"/>
        <v>0.15020022766445149</v>
      </c>
      <c r="N357" s="5">
        <f t="shared" si="507"/>
        <v>0.19902550803231453</v>
      </c>
      <c r="O357" s="5">
        <f t="shared" si="508"/>
        <v>8.572198436223763E-2</v>
      </c>
      <c r="P357" s="5">
        <f t="shared" si="509"/>
        <v>0.11358745424372171</v>
      </c>
      <c r="Q357" s="5">
        <f t="shared" si="510"/>
        <v>0.13186116114288635</v>
      </c>
      <c r="R357" s="5">
        <f t="shared" si="511"/>
        <v>2.4461542826072744E-2</v>
      </c>
      <c r="S357" s="5">
        <f t="shared" si="512"/>
        <v>2.1474850541493503E-2</v>
      </c>
      <c r="T357" s="5">
        <f t="shared" si="513"/>
        <v>7.5255547672862966E-2</v>
      </c>
      <c r="U357" s="5">
        <f t="shared" si="514"/>
        <v>3.241320645058908E-2</v>
      </c>
      <c r="V357" s="5">
        <f t="shared" si="515"/>
        <v>1.8044606494812536E-3</v>
      </c>
      <c r="W357" s="5">
        <f t="shared" si="516"/>
        <v>5.8241666239509195E-2</v>
      </c>
      <c r="X357" s="5">
        <f t="shared" si="517"/>
        <v>3.3239571472337311E-2</v>
      </c>
      <c r="Y357" s="5">
        <f t="shared" si="518"/>
        <v>9.4852120741277298E-3</v>
      </c>
      <c r="Z357" s="5">
        <f t="shared" si="519"/>
        <v>4.6535481874618893E-3</v>
      </c>
      <c r="AA357" s="5">
        <f t="shared" si="520"/>
        <v>6.1662675653963777E-3</v>
      </c>
      <c r="AB357" s="5">
        <f t="shared" si="521"/>
        <v>4.0853617665875704E-3</v>
      </c>
      <c r="AC357" s="5">
        <f t="shared" si="522"/>
        <v>8.5287858182978157E-5</v>
      </c>
      <c r="AD357" s="5">
        <f t="shared" si="523"/>
        <v>1.9293541348456712E-2</v>
      </c>
      <c r="AE357" s="5">
        <f t="shared" si="524"/>
        <v>1.1011172722450023E-2</v>
      </c>
      <c r="AF357" s="5">
        <f t="shared" si="525"/>
        <v>3.1421376338804144E-3</v>
      </c>
      <c r="AG357" s="5">
        <f t="shared" si="526"/>
        <v>5.9775824423121803E-4</v>
      </c>
      <c r="AH357" s="5">
        <f t="shared" si="527"/>
        <v>6.6396601249782796E-4</v>
      </c>
      <c r="AI357" s="5">
        <f t="shared" si="528"/>
        <v>8.7980008425011136E-4</v>
      </c>
      <c r="AJ357" s="5">
        <f t="shared" si="529"/>
        <v>5.8289744781856226E-4</v>
      </c>
      <c r="AK357" s="5">
        <f t="shared" si="530"/>
        <v>2.574595757648681E-4</v>
      </c>
      <c r="AL357" s="5">
        <f t="shared" si="531"/>
        <v>2.5799243688355255E-6</v>
      </c>
      <c r="AM357" s="5">
        <f t="shared" si="532"/>
        <v>5.1130506635415282E-3</v>
      </c>
      <c r="AN357" s="5">
        <f t="shared" si="533"/>
        <v>2.9181104172664989E-3</v>
      </c>
      <c r="AO357" s="5">
        <f t="shared" si="534"/>
        <v>8.3270917576446749E-4</v>
      </c>
      <c r="AP357" s="5">
        <f t="shared" si="535"/>
        <v>1.5841405847186922E-4</v>
      </c>
      <c r="AQ357" s="5">
        <f t="shared" si="536"/>
        <v>2.2602441511308878E-5</v>
      </c>
      <c r="AR357" s="5">
        <f t="shared" si="537"/>
        <v>7.5787480519068191E-5</v>
      </c>
      <c r="AS357" s="5">
        <f t="shared" si="538"/>
        <v>1.0042356158403211E-4</v>
      </c>
      <c r="AT357" s="5">
        <f t="shared" si="539"/>
        <v>6.6534021530670391E-5</v>
      </c>
      <c r="AU357" s="5">
        <f t="shared" si="540"/>
        <v>2.9387366545047863E-5</v>
      </c>
      <c r="AV357" s="5">
        <f t="shared" si="541"/>
        <v>9.7350643992137355E-6</v>
      </c>
      <c r="AW357" s="5">
        <f t="shared" si="542"/>
        <v>5.4195627499320583E-8</v>
      </c>
      <c r="AX357" s="5">
        <f t="shared" si="543"/>
        <v>1.1291899283709279E-3</v>
      </c>
      <c r="AY357" s="5">
        <f t="shared" si="544"/>
        <v>6.4444909895910985E-4</v>
      </c>
      <c r="AZ357" s="5">
        <f t="shared" si="545"/>
        <v>1.838993736635515E-4</v>
      </c>
      <c r="BA357" s="5">
        <f t="shared" si="546"/>
        <v>3.4984898666131733E-5</v>
      </c>
      <c r="BB357" s="5">
        <f t="shared" si="547"/>
        <v>4.9916284798721249E-6</v>
      </c>
      <c r="BC357" s="5">
        <f t="shared" si="548"/>
        <v>5.6976251653840814E-7</v>
      </c>
      <c r="BD357" s="5">
        <f t="shared" si="549"/>
        <v>7.2088807952436707E-6</v>
      </c>
      <c r="BE357" s="5">
        <f t="shared" si="550"/>
        <v>9.5522569101760141E-6</v>
      </c>
      <c r="BF357" s="5">
        <f t="shared" si="551"/>
        <v>6.3286947495517018E-6</v>
      </c>
      <c r="BG357" s="5">
        <f t="shared" si="552"/>
        <v>2.7953168631338825E-6</v>
      </c>
      <c r="BH357" s="5">
        <f t="shared" si="553"/>
        <v>9.2599619762125746E-7</v>
      </c>
      <c r="BI357" s="5">
        <f t="shared" si="554"/>
        <v>2.4540157699265656E-7</v>
      </c>
      <c r="BJ357" s="8">
        <f t="shared" si="555"/>
        <v>0.55219624803026834</v>
      </c>
      <c r="BK357" s="8">
        <f t="shared" si="556"/>
        <v>0.28779930998065889</v>
      </c>
      <c r="BL357" s="8">
        <f t="shared" si="557"/>
        <v>0.15554141013288558</v>
      </c>
      <c r="BM357" s="8">
        <f t="shared" si="558"/>
        <v>0.29468824315625852</v>
      </c>
      <c r="BN357" s="8">
        <f t="shared" si="559"/>
        <v>0.70485787827168445</v>
      </c>
    </row>
    <row r="358" spans="1:66" x14ac:dyDescent="0.25">
      <c r="A358" t="s">
        <v>99</v>
      </c>
      <c r="B358" t="s">
        <v>107</v>
      </c>
      <c r="C358" t="s">
        <v>116</v>
      </c>
      <c r="D358" t="s">
        <v>493</v>
      </c>
      <c r="E358">
        <f>VLOOKUP(A358,home!$A$2:$E$405,3,FALSE)</f>
        <v>1.33253012048193</v>
      </c>
      <c r="F358">
        <f>VLOOKUP(B358,home!$B$2:$E$405,3,FALSE)</f>
        <v>0.79</v>
      </c>
      <c r="G358">
        <f>VLOOKUP(C358,away!$B$2:$E$405,4,FALSE)</f>
        <v>1.29</v>
      </c>
      <c r="H358">
        <f>VLOOKUP(A358,away!$A$2:$E$405,3,FALSE)</f>
        <v>1.2626506019999999</v>
      </c>
      <c r="I358">
        <f>VLOOKUP(C358,away!$B$2:$E$405,3,FALSE)</f>
        <v>0.75</v>
      </c>
      <c r="J358">
        <f>VLOOKUP(B358,home!$B$2:$E$405,4,FALSE)</f>
        <v>0.67</v>
      </c>
      <c r="K358" s="3">
        <f t="shared" si="504"/>
        <v>1.357981445783135</v>
      </c>
      <c r="L358" s="3">
        <f t="shared" si="505"/>
        <v>0.63448192750499999</v>
      </c>
      <c r="M358" s="5">
        <f t="shared" si="506"/>
        <v>0.13635910799365508</v>
      </c>
      <c r="N358" s="5">
        <f t="shared" si="507"/>
        <v>0.18517313861892234</v>
      </c>
      <c r="O358" s="5">
        <f t="shared" si="508"/>
        <v>8.651738967267672E-2</v>
      </c>
      <c r="P358" s="5">
        <f t="shared" si="509"/>
        <v>0.11748900991308441</v>
      </c>
      <c r="Q358" s="5">
        <f t="shared" si="510"/>
        <v>0.12573084325096254</v>
      </c>
      <c r="R358" s="5">
        <f t="shared" si="511"/>
        <v>2.7446860081110552E-2</v>
      </c>
      <c r="S358" s="5">
        <f t="shared" si="512"/>
        <v>2.5307564073752863E-2</v>
      </c>
      <c r="T358" s="5">
        <f t="shared" si="513"/>
        <v>7.9773947772699735E-2</v>
      </c>
      <c r="U358" s="5">
        <f t="shared" si="514"/>
        <v>3.7272326735153918E-2</v>
      </c>
      <c r="V358" s="5">
        <f t="shared" si="515"/>
        <v>2.4228187615010425E-3</v>
      </c>
      <c r="W358" s="5">
        <f t="shared" si="516"/>
        <v>5.6913384099158262E-2</v>
      </c>
      <c r="X358" s="5">
        <f t="shared" si="517"/>
        <v>3.6110513644066353E-2</v>
      </c>
      <c r="Y358" s="5">
        <f t="shared" si="518"/>
        <v>1.145573415004141E-2</v>
      </c>
      <c r="Z358" s="5">
        <f t="shared" si="519"/>
        <v>5.8048455627410225E-3</v>
      </c>
      <c r="AA358" s="5">
        <f t="shared" si="520"/>
        <v>7.8828725698388679E-3</v>
      </c>
      <c r="AB358" s="5">
        <f t="shared" si="521"/>
        <v>5.3523973446570026E-3</v>
      </c>
      <c r="AC358" s="5">
        <f t="shared" si="522"/>
        <v>1.3047101403598953E-4</v>
      </c>
      <c r="AD358" s="5">
        <f t="shared" si="523"/>
        <v>1.9321829905846463E-2</v>
      </c>
      <c r="AE358" s="5">
        <f t="shared" si="524"/>
        <v>1.2259351881585216E-2</v>
      </c>
      <c r="AF358" s="5">
        <f t="shared" si="525"/>
        <v>3.8891686058951176E-3</v>
      </c>
      <c r="AG358" s="5">
        <f t="shared" si="526"/>
        <v>8.2253573115342285E-4</v>
      </c>
      <c r="AH358" s="5">
        <f t="shared" si="527"/>
        <v>9.2076740037919244E-4</v>
      </c>
      <c r="AI358" s="5">
        <f t="shared" si="528"/>
        <v>1.2503850455969144E-3</v>
      </c>
      <c r="AJ358" s="5">
        <f t="shared" si="529"/>
        <v>8.4899984600265467E-4</v>
      </c>
      <c r="AK358" s="5">
        <f t="shared" si="530"/>
        <v>3.8430867944811456E-4</v>
      </c>
      <c r="AL358" s="5">
        <f t="shared" si="531"/>
        <v>4.4966296676442994E-6</v>
      </c>
      <c r="AM358" s="5">
        <f t="shared" si="532"/>
        <v>5.2477373021434393E-3</v>
      </c>
      <c r="AN358" s="5">
        <f t="shared" si="533"/>
        <v>3.329594478503858E-3</v>
      </c>
      <c r="AO358" s="5">
        <f t="shared" si="534"/>
        <v>1.0562837612655663E-3</v>
      </c>
      <c r="AP358" s="5">
        <f t="shared" si="535"/>
        <v>2.2339765228000265E-4</v>
      </c>
      <c r="AQ358" s="5">
        <f t="shared" si="536"/>
        <v>3.5435443254676956E-5</v>
      </c>
      <c r="AR358" s="5">
        <f t="shared" si="537"/>
        <v>1.1684205499527167E-4</v>
      </c>
      <c r="AS358" s="5">
        <f t="shared" si="538"/>
        <v>1.5866934277075157E-4</v>
      </c>
      <c r="AT358" s="5">
        <f t="shared" si="539"/>
        <v>1.0773501174864254E-4</v>
      </c>
      <c r="AU358" s="5">
        <f t="shared" si="540"/>
        <v>4.8767382338628201E-5</v>
      </c>
      <c r="AV358" s="5">
        <f t="shared" si="541"/>
        <v>1.6556300093817318E-5</v>
      </c>
      <c r="AW358" s="5">
        <f t="shared" si="542"/>
        <v>1.076211709920136E-7</v>
      </c>
      <c r="AX358" s="5">
        <f t="shared" si="543"/>
        <v>1.1877216481091378E-3</v>
      </c>
      <c r="AY358" s="5">
        <f t="shared" si="544"/>
        <v>7.5358792063170109E-4</v>
      </c>
      <c r="AZ358" s="5">
        <f t="shared" si="545"/>
        <v>2.3906895821344332E-4</v>
      </c>
      <c r="BA358" s="5">
        <f t="shared" si="546"/>
        <v>5.0561644471292616E-5</v>
      </c>
      <c r="BB358" s="5">
        <f t="shared" si="547"/>
        <v>8.0201124104920656E-6</v>
      </c>
      <c r="BC358" s="5">
        <f t="shared" si="548"/>
        <v>1.0177232762031559E-6</v>
      </c>
      <c r="BD358" s="5">
        <f t="shared" si="549"/>
        <v>1.2355695377840858E-5</v>
      </c>
      <c r="BE358" s="5">
        <f t="shared" si="550"/>
        <v>1.6778805072856326E-5</v>
      </c>
      <c r="BF358" s="5">
        <f t="shared" si="551"/>
        <v>1.1392652985675418E-5</v>
      </c>
      <c r="BG358" s="5">
        <f t="shared" si="552"/>
        <v>5.1570037909310166E-6</v>
      </c>
      <c r="BH358" s="5">
        <f t="shared" si="553"/>
        <v>1.7507788659794032E-6</v>
      </c>
      <c r="BI358" s="5">
        <f t="shared" si="554"/>
        <v>4.7550504313385351E-7</v>
      </c>
      <c r="BJ358" s="8">
        <f t="shared" si="555"/>
        <v>0.54358287430489072</v>
      </c>
      <c r="BK358" s="8">
        <f t="shared" si="556"/>
        <v>0.28246705630632873</v>
      </c>
      <c r="BL358" s="8">
        <f t="shared" si="557"/>
        <v>0.16837278790794741</v>
      </c>
      <c r="BM358" s="8">
        <f t="shared" si="558"/>
        <v>0.32075773425203569</v>
      </c>
      <c r="BN358" s="8">
        <f t="shared" si="559"/>
        <v>0.6787163495304116</v>
      </c>
    </row>
    <row r="359" spans="1:66" x14ac:dyDescent="0.25">
      <c r="A359" t="s">
        <v>99</v>
      </c>
      <c r="B359" t="s">
        <v>395</v>
      </c>
      <c r="C359" t="s">
        <v>118</v>
      </c>
      <c r="D359" t="s">
        <v>493</v>
      </c>
      <c r="E359">
        <f>VLOOKUP(A359,home!$A$2:$E$405,3,FALSE)</f>
        <v>1.33253012048193</v>
      </c>
      <c r="F359">
        <f>VLOOKUP(B359,home!$B$2:$E$405,3,FALSE)</f>
        <v>1.1100000000000001</v>
      </c>
      <c r="G359">
        <f>VLOOKUP(C359,away!$B$2:$E$405,4,FALSE)</f>
        <v>1.21</v>
      </c>
      <c r="H359">
        <f>VLOOKUP(A359,away!$A$2:$E$405,3,FALSE)</f>
        <v>1.2626506019999999</v>
      </c>
      <c r="I359">
        <f>VLOOKUP(C359,away!$B$2:$E$405,3,FALSE)</f>
        <v>1.08</v>
      </c>
      <c r="J359">
        <f>VLOOKUP(B359,home!$B$2:$E$405,4,FALSE)</f>
        <v>1.08</v>
      </c>
      <c r="K359" s="3">
        <f t="shared" si="504"/>
        <v>1.7897212048192803</v>
      </c>
      <c r="L359" s="3">
        <f t="shared" si="505"/>
        <v>1.4727556621728002</v>
      </c>
      <c r="M359" s="5">
        <f t="shared" si="506"/>
        <v>3.8293432718380975E-2</v>
      </c>
      <c r="N359" s="5">
        <f t="shared" si="507"/>
        <v>6.8534568541406854E-2</v>
      </c>
      <c r="O359" s="5">
        <f t="shared" si="508"/>
        <v>5.6396869860028745E-2</v>
      </c>
      <c r="P359" s="5">
        <f t="shared" si="509"/>
        <v>0.10093467387392681</v>
      </c>
      <c r="Q359" s="5">
        <f t="shared" si="510"/>
        <v>6.1328885290848116E-2</v>
      </c>
      <c r="R359" s="5">
        <f t="shared" si="511"/>
        <v>4.1529404707589944E-2</v>
      </c>
      <c r="S359" s="5">
        <f t="shared" si="512"/>
        <v>6.6511459451543131E-2</v>
      </c>
      <c r="T359" s="5">
        <f t="shared" si="513"/>
        <v>9.0322463066842731E-2</v>
      </c>
      <c r="U359" s="5">
        <f t="shared" si="514"/>
        <v>7.432605622869537E-2</v>
      </c>
      <c r="V359" s="5">
        <f t="shared" si="515"/>
        <v>1.9479152289902813E-2</v>
      </c>
      <c r="W359" s="5">
        <f t="shared" si="516"/>
        <v>3.6587202157653383E-2</v>
      </c>
      <c r="X359" s="5">
        <f t="shared" si="517"/>
        <v>5.3884009140744919E-2</v>
      </c>
      <c r="Y359" s="5">
        <f t="shared" si="518"/>
        <v>3.9678989781301507E-2</v>
      </c>
      <c r="Z359" s="5">
        <f t="shared" si="519"/>
        <v>2.0387555309922936E-2</v>
      </c>
      <c r="AA359" s="5">
        <f t="shared" si="520"/>
        <v>3.648804005259499E-2</v>
      </c>
      <c r="AB359" s="5">
        <f t="shared" si="521"/>
        <v>3.2651709502212238E-2</v>
      </c>
      <c r="AC359" s="5">
        <f t="shared" si="522"/>
        <v>3.2089736805871274E-3</v>
      </c>
      <c r="AD359" s="5">
        <f t="shared" si="523"/>
        <v>1.63702228816405E-2</v>
      </c>
      <c r="AE359" s="5">
        <f t="shared" si="524"/>
        <v>2.4109338439966783E-2</v>
      </c>
      <c r="AF359" s="5">
        <f t="shared" si="525"/>
        <v>1.7753582349350715E-2</v>
      </c>
      <c r="AG359" s="5">
        <f t="shared" si="526"/>
        <v>8.7155629762857793E-3</v>
      </c>
      <c r="AH359" s="5">
        <f t="shared" si="527"/>
        <v>7.506471880137539E-3</v>
      </c>
      <c r="AI359" s="5">
        <f t="shared" si="528"/>
        <v>1.3434491897261805E-2</v>
      </c>
      <c r="AJ359" s="5">
        <f t="shared" si="529"/>
        <v>1.202199751225113E-2</v>
      </c>
      <c r="AK359" s="5">
        <f t="shared" si="530"/>
        <v>7.1720079573201626E-3</v>
      </c>
      <c r="AL359" s="5">
        <f t="shared" si="531"/>
        <v>3.3833134188004433E-4</v>
      </c>
      <c r="AM359" s="5">
        <f t="shared" si="532"/>
        <v>5.859627003777958E-3</v>
      </c>
      <c r="AN359" s="5">
        <f t="shared" si="533"/>
        <v>8.6297988480346279E-3</v>
      </c>
      <c r="AO359" s="5">
        <f t="shared" si="534"/>
        <v>6.3547925584276545E-3</v>
      </c>
      <c r="AP359" s="5">
        <f t="shared" si="535"/>
        <v>3.1196855741192995E-3</v>
      </c>
      <c r="AQ359" s="5">
        <f t="shared" si="536"/>
        <v>1.148633648370751E-3</v>
      </c>
      <c r="AR359" s="5">
        <f t="shared" si="537"/>
        <v>2.2110397928826893E-3</v>
      </c>
      <c r="AS359" s="5">
        <f t="shared" si="538"/>
        <v>3.9571448020213791E-3</v>
      </c>
      <c r="AT359" s="5">
        <f t="shared" si="539"/>
        <v>3.5410929813590279E-3</v>
      </c>
      <c r="AU359" s="5">
        <f t="shared" si="540"/>
        <v>2.1125230656583263E-3</v>
      </c>
      <c r="AV359" s="5">
        <f t="shared" si="541"/>
        <v>9.4520683156963496E-4</v>
      </c>
      <c r="AW359" s="5">
        <f t="shared" si="542"/>
        <v>2.4771700197505022E-5</v>
      </c>
      <c r="AX359" s="5">
        <f t="shared" si="543"/>
        <v>1.7478497834988449E-3</v>
      </c>
      <c r="AY359" s="5">
        <f t="shared" si="544"/>
        <v>2.5741556652754266E-3</v>
      </c>
      <c r="AZ359" s="5">
        <f t="shared" si="545"/>
        <v>1.8955511656742884E-3</v>
      </c>
      <c r="BA359" s="5">
        <f t="shared" si="546"/>
        <v>9.3056123739501955E-4</v>
      </c>
      <c r="BB359" s="5">
        <f t="shared" si="547"/>
        <v>3.4262233284301075E-4</v>
      </c>
      <c r="BC359" s="5">
        <f t="shared" si="548"/>
        <v>1.0091979613627939E-4</v>
      </c>
      <c r="BD359" s="5">
        <f t="shared" si="549"/>
        <v>5.4272022904289262E-4</v>
      </c>
      <c r="BE359" s="5">
        <f t="shared" si="550"/>
        <v>9.7131790220244163E-4</v>
      </c>
      <c r="BF359" s="5">
        <f t="shared" si="551"/>
        <v>8.6919412309614493E-4</v>
      </c>
      <c r="BG359" s="5">
        <f t="shared" si="552"/>
        <v>5.185383844031569E-4</v>
      </c>
      <c r="BH359" s="5">
        <f t="shared" si="553"/>
        <v>2.3200978551976532E-4</v>
      </c>
      <c r="BI359" s="5">
        <f t="shared" si="554"/>
        <v>8.3046566574059442E-5</v>
      </c>
      <c r="BJ359" s="8">
        <f t="shared" si="555"/>
        <v>0.44998902223959447</v>
      </c>
      <c r="BK359" s="8">
        <f t="shared" si="556"/>
        <v>0.23134017902149634</v>
      </c>
      <c r="BL359" s="8">
        <f t="shared" si="557"/>
        <v>0.29751088406242132</v>
      </c>
      <c r="BM359" s="8">
        <f t="shared" si="558"/>
        <v>0.62966042167617564</v>
      </c>
      <c r="BN359" s="8">
        <f t="shared" si="559"/>
        <v>0.36701783499218144</v>
      </c>
    </row>
    <row r="360" spans="1:66" x14ac:dyDescent="0.25">
      <c r="A360" t="s">
        <v>99</v>
      </c>
      <c r="B360" t="s">
        <v>115</v>
      </c>
      <c r="C360" t="s">
        <v>102</v>
      </c>
      <c r="D360" t="s">
        <v>493</v>
      </c>
      <c r="E360">
        <f>VLOOKUP(A360,home!$A$2:$E$405,3,FALSE)</f>
        <v>1.33253012048193</v>
      </c>
      <c r="F360">
        <f>VLOOKUP(B360,home!$B$2:$E$405,3,FALSE)</f>
        <v>1.21</v>
      </c>
      <c r="G360">
        <f>VLOOKUP(C360,away!$B$2:$E$405,4,FALSE)</f>
        <v>1.24</v>
      </c>
      <c r="H360">
        <f>VLOOKUP(A360,away!$A$2:$E$405,3,FALSE)</f>
        <v>1.2626506019999999</v>
      </c>
      <c r="I360">
        <f>VLOOKUP(C360,away!$B$2:$E$405,3,FALSE)</f>
        <v>1.1000000000000001</v>
      </c>
      <c r="J360">
        <f>VLOOKUP(B360,home!$B$2:$E$405,4,FALSE)</f>
        <v>1.01</v>
      </c>
      <c r="K360" s="3">
        <f t="shared" si="504"/>
        <v>1.9993281927710878</v>
      </c>
      <c r="L360" s="3">
        <f t="shared" si="505"/>
        <v>1.4028048188220001</v>
      </c>
      <c r="M360" s="5">
        <f t="shared" si="506"/>
        <v>3.3302160254475813E-2</v>
      </c>
      <c r="N360" s="5">
        <f t="shared" si="507"/>
        <v>6.6581947876954262E-2</v>
      </c>
      <c r="O360" s="5">
        <f t="shared" si="508"/>
        <v>4.6716430882161153E-2</v>
      </c>
      <c r="P360" s="5">
        <f t="shared" si="509"/>
        <v>9.340147732834668E-2</v>
      </c>
      <c r="Q360" s="5">
        <f t="shared" si="510"/>
        <v>6.6559582760004884E-2</v>
      </c>
      <c r="R360" s="5">
        <f t="shared" si="511"/>
        <v>3.2767017179830292E-2</v>
      </c>
      <c r="S360" s="5">
        <f t="shared" si="512"/>
        <v>6.5490015515924233E-2</v>
      </c>
      <c r="T360" s="5">
        <f t="shared" si="513"/>
        <v>9.3370103434516558E-2</v>
      </c>
      <c r="U360" s="5">
        <f t="shared" si="514"/>
        <v>6.5512021240649268E-2</v>
      </c>
      <c r="V360" s="5">
        <f t="shared" si="515"/>
        <v>2.0408633329563594E-2</v>
      </c>
      <c r="W360" s="5">
        <f t="shared" si="516"/>
        <v>4.4358150103719386E-2</v>
      </c>
      <c r="X360" s="5">
        <f t="shared" si="517"/>
        <v>6.2225826719527151E-2</v>
      </c>
      <c r="Y360" s="5">
        <f t="shared" si="518"/>
        <v>4.3645344788667745E-2</v>
      </c>
      <c r="Z360" s="5">
        <f t="shared" si="519"/>
        <v>1.5321909866096401E-2</v>
      </c>
      <c r="AA360" s="5">
        <f t="shared" si="520"/>
        <v>3.0633526362384013E-2</v>
      </c>
      <c r="AB360" s="5">
        <f t="shared" si="521"/>
        <v>3.0623236450155356E-2</v>
      </c>
      <c r="AC360" s="5">
        <f t="shared" si="522"/>
        <v>3.5774640606414999E-3</v>
      </c>
      <c r="AD360" s="5">
        <f t="shared" si="523"/>
        <v>2.2171625020384497E-2</v>
      </c>
      <c r="AE360" s="5">
        <f t="shared" si="524"/>
        <v>3.1102462419709792E-2</v>
      </c>
      <c r="AF360" s="5">
        <f t="shared" si="525"/>
        <v>2.1815342079799536E-2</v>
      </c>
      <c r="AG360" s="5">
        <f t="shared" si="526"/>
        <v>1.020088899793105E-2</v>
      </c>
      <c r="AH360" s="5">
        <f t="shared" si="527"/>
        <v>5.3734122484290934E-3</v>
      </c>
      <c r="AI360" s="5">
        <f t="shared" si="528"/>
        <v>1.0743214599665766E-2</v>
      </c>
      <c r="AJ360" s="5">
        <f t="shared" si="529"/>
        <v>1.0739605915050862E-2</v>
      </c>
      <c r="AK360" s="5">
        <f t="shared" si="530"/>
        <v>7.1573322950707723E-3</v>
      </c>
      <c r="AL360" s="5">
        <f t="shared" si="531"/>
        <v>4.0134384772600275E-4</v>
      </c>
      <c r="AM360" s="5">
        <f t="shared" si="532"/>
        <v>8.8656709965607133E-3</v>
      </c>
      <c r="AN360" s="5">
        <f t="shared" si="533"/>
        <v>1.2436805996065812E-2</v>
      </c>
      <c r="AO360" s="5">
        <f t="shared" si="534"/>
        <v>8.7232056910177356E-3</v>
      </c>
      <c r="AP360" s="5">
        <f t="shared" si="535"/>
        <v>4.0789849929783921E-3</v>
      </c>
      <c r="AQ360" s="5">
        <f t="shared" si="536"/>
        <v>1.4305049510131775E-3</v>
      </c>
      <c r="AR360" s="5">
        <f t="shared" si="537"/>
        <v>1.5075697191226976E-3</v>
      </c>
      <c r="AS360" s="5">
        <f t="shared" si="538"/>
        <v>3.0141266420099988E-3</v>
      </c>
      <c r="AT360" s="5">
        <f t="shared" si="539"/>
        <v>3.0131141859765201E-3</v>
      </c>
      <c r="AU360" s="5">
        <f t="shared" si="540"/>
        <v>2.0080680466871203E-3</v>
      </c>
      <c r="AV360" s="5">
        <f t="shared" si="541"/>
        <v>1.0036967646860828E-3</v>
      </c>
      <c r="AW360" s="5">
        <f t="shared" si="542"/>
        <v>3.1267664860014134E-5</v>
      </c>
      <c r="AX360" s="5">
        <f t="shared" si="543"/>
        <v>2.9542309952094573E-3</v>
      </c>
      <c r="AY360" s="5">
        <f t="shared" si="544"/>
        <v>4.1442094759931393E-3</v>
      </c>
      <c r="AZ360" s="5">
        <f t="shared" si="545"/>
        <v>2.9067585115654868E-3</v>
      </c>
      <c r="BA360" s="5">
        <f t="shared" si="546"/>
        <v>1.3592049490586432E-3</v>
      </c>
      <c r="BB360" s="5">
        <f t="shared" si="547"/>
        <v>4.7667481307654398E-4</v>
      </c>
      <c r="BC360" s="5">
        <f t="shared" si="548"/>
        <v>1.3373634495897035E-4</v>
      </c>
      <c r="BD360" s="5">
        <f t="shared" si="549"/>
        <v>3.5247101111590803E-4</v>
      </c>
      <c r="BE360" s="5">
        <f t="shared" si="550"/>
        <v>7.0470522965856638E-4</v>
      </c>
      <c r="BF360" s="5">
        <f t="shared" si="551"/>
        <v>7.0446851662479804E-4</v>
      </c>
      <c r="BG360" s="5">
        <f t="shared" si="552"/>
        <v>4.6948792206919529E-4</v>
      </c>
      <c r="BH360" s="5">
        <f t="shared" si="553"/>
        <v>2.3466510968961455E-4</v>
      </c>
      <c r="BI360" s="5">
        <f t="shared" si="554"/>
        <v>9.3834513932433228E-5</v>
      </c>
      <c r="BJ360" s="8">
        <f t="shared" si="555"/>
        <v>0.50954126191871296</v>
      </c>
      <c r="BK360" s="8">
        <f t="shared" si="556"/>
        <v>0.22072530381267094</v>
      </c>
      <c r="BL360" s="8">
        <f t="shared" si="557"/>
        <v>0.25337200483496947</v>
      </c>
      <c r="BM360" s="8">
        <f t="shared" si="558"/>
        <v>0.65551892233954334</v>
      </c>
      <c r="BN360" s="8">
        <f t="shared" si="559"/>
        <v>0.33932861628177308</v>
      </c>
    </row>
    <row r="361" spans="1:66" x14ac:dyDescent="0.25">
      <c r="A361" t="s">
        <v>122</v>
      </c>
      <c r="B361" t="s">
        <v>137</v>
      </c>
      <c r="C361" t="s">
        <v>124</v>
      </c>
      <c r="D361" t="s">
        <v>493</v>
      </c>
      <c r="E361">
        <f>VLOOKUP(A361,home!$A$2:$E$405,3,FALSE)</f>
        <v>1.28571428571429</v>
      </c>
      <c r="F361">
        <f>VLOOKUP(B361,home!$B$2:$E$405,3,FALSE)</f>
        <v>1.04</v>
      </c>
      <c r="G361">
        <f>VLOOKUP(C361,away!$B$2:$E$405,4,FALSE)</f>
        <v>0.92</v>
      </c>
      <c r="H361">
        <f>VLOOKUP(A361,away!$A$2:$E$405,3,FALSE)</f>
        <v>1.1234866830000001</v>
      </c>
      <c r="I361">
        <f>VLOOKUP(C361,away!$B$2:$E$405,3,FALSE)</f>
        <v>0.73</v>
      </c>
      <c r="J361">
        <f>VLOOKUP(B361,home!$B$2:$E$405,4,FALSE)</f>
        <v>0.84</v>
      </c>
      <c r="K361" s="3">
        <f t="shared" si="504"/>
        <v>1.2301714285714327</v>
      </c>
      <c r="L361" s="3">
        <f t="shared" si="505"/>
        <v>0.68892203401560004</v>
      </c>
      <c r="M361" s="5">
        <f t="shared" si="506"/>
        <v>0.14673992708627037</v>
      </c>
      <c r="N361" s="5">
        <f t="shared" si="507"/>
        <v>0.1805152657321851</v>
      </c>
      <c r="O361" s="5">
        <f t="shared" si="508"/>
        <v>0.10109236903957422</v>
      </c>
      <c r="P361" s="5">
        <f t="shared" si="509"/>
        <v>0.1243609440390835</v>
      </c>
      <c r="Q361" s="5">
        <f t="shared" si="510"/>
        <v>0.11103236116235697</v>
      </c>
      <c r="R361" s="5">
        <f t="shared" si="511"/>
        <v>3.4822380251099565E-2</v>
      </c>
      <c r="S361" s="5">
        <f t="shared" si="512"/>
        <v>2.6348732600227468E-2</v>
      </c>
      <c r="T361" s="5">
        <f t="shared" si="513"/>
        <v>7.6492640093525674E-2</v>
      </c>
      <c r="U361" s="5">
        <f t="shared" si="514"/>
        <v>4.2837497259752798E-2</v>
      </c>
      <c r="V361" s="5">
        <f t="shared" si="515"/>
        <v>2.4811494923647516E-3</v>
      </c>
      <c r="W361" s="5">
        <f t="shared" si="516"/>
        <v>4.5529612782918637E-2</v>
      </c>
      <c r="X361" s="5">
        <f t="shared" si="517"/>
        <v>3.136635344635097E-2</v>
      </c>
      <c r="Y361" s="5">
        <f t="shared" si="518"/>
        <v>1.0804486007956166E-2</v>
      </c>
      <c r="Z361" s="5">
        <f t="shared" si="519"/>
        <v>7.9966350106173943E-3</v>
      </c>
      <c r="AA361" s="5">
        <f t="shared" si="520"/>
        <v>9.8372319147755332E-3</v>
      </c>
      <c r="AB361" s="5">
        <f t="shared" si="521"/>
        <v>6.050740818893955E-3</v>
      </c>
      <c r="AC361" s="5">
        <f t="shared" si="522"/>
        <v>1.3142217804120877E-4</v>
      </c>
      <c r="AD361" s="5">
        <f t="shared" si="523"/>
        <v>1.400230719986679E-2</v>
      </c>
      <c r="AE361" s="5">
        <f t="shared" si="524"/>
        <v>9.6464979570435091E-3</v>
      </c>
      <c r="AF361" s="5">
        <f t="shared" si="525"/>
        <v>3.3228424968468717E-3</v>
      </c>
      <c r="AG361" s="5">
        <f t="shared" si="526"/>
        <v>7.6305980388040751E-4</v>
      </c>
      <c r="AH361" s="5">
        <f t="shared" si="527"/>
        <v>1.3772645141987231E-3</v>
      </c>
      <c r="AI361" s="5">
        <f t="shared" si="528"/>
        <v>1.6942714549525837E-3</v>
      </c>
      <c r="AJ361" s="5">
        <f t="shared" si="529"/>
        <v>1.0421221680634099E-3</v>
      </c>
      <c r="AK361" s="5">
        <f t="shared" si="530"/>
        <v>4.2732963874417442E-4</v>
      </c>
      <c r="AL361" s="5">
        <f t="shared" si="531"/>
        <v>4.4551708463828043E-6</v>
      </c>
      <c r="AM361" s="5">
        <f t="shared" si="532"/>
        <v>3.4450476502712415E-3</v>
      </c>
      <c r="AN361" s="5">
        <f t="shared" si="533"/>
        <v>2.3733692345055271E-3</v>
      </c>
      <c r="AO361" s="5">
        <f t="shared" si="534"/>
        <v>8.1753318025279745E-4</v>
      </c>
      <c r="AP361" s="5">
        <f t="shared" si="535"/>
        <v>1.8773887380499986E-4</v>
      </c>
      <c r="AQ361" s="5">
        <f t="shared" si="536"/>
        <v>3.2334361701384629E-5</v>
      </c>
      <c r="AR361" s="5">
        <f t="shared" si="537"/>
        <v>1.8976557409985836E-4</v>
      </c>
      <c r="AS361" s="5">
        <f t="shared" si="538"/>
        <v>2.3344418738410083E-4</v>
      </c>
      <c r="AT361" s="5">
        <f t="shared" si="539"/>
        <v>1.4358818474299829E-4</v>
      </c>
      <c r="AU361" s="5">
        <f t="shared" si="540"/>
        <v>5.8879360783757649E-5</v>
      </c>
      <c r="AV361" s="5">
        <f t="shared" si="541"/>
        <v>1.8107926842181977E-5</v>
      </c>
      <c r="AW361" s="5">
        <f t="shared" si="542"/>
        <v>1.0488118206305556E-7</v>
      </c>
      <c r="AX361" s="5">
        <f t="shared" si="543"/>
        <v>7.0633319823846944E-4</v>
      </c>
      <c r="AY361" s="5">
        <f t="shared" si="544"/>
        <v>4.8660850362319043E-4</v>
      </c>
      <c r="AZ361" s="5">
        <f t="shared" si="545"/>
        <v>1.6761766004268786E-4</v>
      </c>
      <c r="BA361" s="5">
        <f t="shared" si="546"/>
        <v>3.8491833097847979E-5</v>
      </c>
      <c r="BB361" s="5">
        <f t="shared" si="547"/>
        <v>6.6294679876896041E-6</v>
      </c>
      <c r="BC361" s="5">
        <f t="shared" si="548"/>
        <v>9.1343731410408601E-7</v>
      </c>
      <c r="BD361" s="5">
        <f t="shared" si="549"/>
        <v>2.1788947549168745E-5</v>
      </c>
      <c r="BE361" s="5">
        <f t="shared" si="550"/>
        <v>2.6804140733628933E-5</v>
      </c>
      <c r="BF361" s="5">
        <f t="shared" si="551"/>
        <v>1.6486844048959019E-5</v>
      </c>
      <c r="BG361" s="5">
        <f t="shared" si="552"/>
        <v>6.7605481654474452E-6</v>
      </c>
      <c r="BH361" s="5">
        <f t="shared" si="553"/>
        <v>2.0791582986536147E-6</v>
      </c>
      <c r="BI361" s="5">
        <f t="shared" si="554"/>
        <v>5.115442268961739E-7</v>
      </c>
      <c r="BJ361" s="8">
        <f t="shared" si="555"/>
        <v>0.49173804408377109</v>
      </c>
      <c r="BK361" s="8">
        <f t="shared" si="556"/>
        <v>0.30055323907045689</v>
      </c>
      <c r="BL361" s="8">
        <f t="shared" si="557"/>
        <v>0.1998994234769306</v>
      </c>
      <c r="BM361" s="8">
        <f t="shared" si="558"/>
        <v>0.30113759070876522</v>
      </c>
      <c r="BN361" s="8">
        <f t="shared" si="559"/>
        <v>0.69856324731056962</v>
      </c>
    </row>
    <row r="362" spans="1:66" x14ac:dyDescent="0.25">
      <c r="A362" t="s">
        <v>122</v>
      </c>
      <c r="B362" t="s">
        <v>362</v>
      </c>
      <c r="C362" t="s">
        <v>127</v>
      </c>
      <c r="D362" t="s">
        <v>493</v>
      </c>
      <c r="E362">
        <f>VLOOKUP(A362,home!$A$2:$E$405,3,FALSE)</f>
        <v>1.28571428571429</v>
      </c>
      <c r="F362">
        <f>VLOOKUP(B362,home!$B$2:$E$405,3,FALSE)</f>
        <v>1.56</v>
      </c>
      <c r="G362">
        <f>VLOOKUP(C362,away!$B$2:$E$405,4,FALSE)</f>
        <v>1.1000000000000001</v>
      </c>
      <c r="H362">
        <f>VLOOKUP(A362,away!$A$2:$E$405,3,FALSE)</f>
        <v>1.1234866830000001</v>
      </c>
      <c r="I362">
        <f>VLOOKUP(C362,away!$B$2:$E$405,3,FALSE)</f>
        <v>0.96</v>
      </c>
      <c r="J362">
        <f>VLOOKUP(B362,home!$B$2:$E$405,4,FALSE)</f>
        <v>1.17</v>
      </c>
      <c r="K362" s="3">
        <f t="shared" si="504"/>
        <v>2.206285714285722</v>
      </c>
      <c r="L362" s="3">
        <f t="shared" si="505"/>
        <v>1.2619002423455998</v>
      </c>
      <c r="M362" s="5">
        <f t="shared" si="506"/>
        <v>3.1173529534394121E-2</v>
      </c>
      <c r="N362" s="5">
        <f t="shared" si="507"/>
        <v>6.877771287559778E-2</v>
      </c>
      <c r="O362" s="5">
        <f t="shared" si="508"/>
        <v>3.933788447421966E-2</v>
      </c>
      <c r="P362" s="5">
        <f t="shared" si="509"/>
        <v>8.6790612545692924E-2</v>
      </c>
      <c r="Q362" s="5">
        <f t="shared" si="510"/>
        <v>7.5871642689338284E-2</v>
      </c>
      <c r="R362" s="5">
        <f t="shared" si="511"/>
        <v>2.48202429756905E-2</v>
      </c>
      <c r="S362" s="5">
        <f t="shared" si="512"/>
        <v>6.040870683046793E-2</v>
      </c>
      <c r="T362" s="5">
        <f t="shared" si="513"/>
        <v>9.5742444296834733E-2</v>
      </c>
      <c r="U362" s="5">
        <f t="shared" si="514"/>
        <v>5.4760547502366481E-2</v>
      </c>
      <c r="V362" s="5">
        <f t="shared" si="515"/>
        <v>1.8687181604312129E-2</v>
      </c>
      <c r="W362" s="5">
        <f t="shared" si="516"/>
        <v>5.5798173794959258E-2</v>
      </c>
      <c r="X362" s="5">
        <f t="shared" si="517"/>
        <v>7.0411729034300999E-2</v>
      </c>
      <c r="Y362" s="5">
        <f t="shared" si="518"/>
        <v>4.4426288966178569E-2</v>
      </c>
      <c r="Z362" s="5">
        <f t="shared" si="519"/>
        <v>1.0440223542033503E-2</v>
      </c>
      <c r="AA362" s="5">
        <f t="shared" si="520"/>
        <v>2.3034116054737996E-2</v>
      </c>
      <c r="AB362" s="5">
        <f t="shared" si="521"/>
        <v>2.540992059638392E-2</v>
      </c>
      <c r="AC362" s="5">
        <f t="shared" si="522"/>
        <v>3.2517009671647547E-3</v>
      </c>
      <c r="AD362" s="5">
        <f t="shared" si="523"/>
        <v>3.0776678431762641E-2</v>
      </c>
      <c r="AE362" s="5">
        <f t="shared" si="524"/>
        <v>3.8837097971633879E-2</v>
      </c>
      <c r="AF362" s="5">
        <f t="shared" si="525"/>
        <v>2.4504271671202296E-2</v>
      </c>
      <c r="AG362" s="5">
        <f t="shared" si="526"/>
        <v>1.0307315453464198E-2</v>
      </c>
      <c r="AH362" s="5">
        <f t="shared" si="527"/>
        <v>3.2936301544585788E-3</v>
      </c>
      <c r="AI362" s="5">
        <f t="shared" si="528"/>
        <v>7.2666891579226374E-3</v>
      </c>
      <c r="AJ362" s="5">
        <f t="shared" si="529"/>
        <v>8.0161962396398303E-3</v>
      </c>
      <c r="AK362" s="5">
        <f t="shared" si="530"/>
        <v>5.8953397488094271E-3</v>
      </c>
      <c r="AL362" s="5">
        <f t="shared" si="531"/>
        <v>3.6212404943659351E-4</v>
      </c>
      <c r="AM362" s="5">
        <f t="shared" si="532"/>
        <v>1.3580429191432689E-2</v>
      </c>
      <c r="AN362" s="5">
        <f t="shared" si="533"/>
        <v>1.7137146887826169E-2</v>
      </c>
      <c r="AO362" s="5">
        <f t="shared" si="534"/>
        <v>1.0812684905429993E-2</v>
      </c>
      <c r="AP362" s="5">
        <f t="shared" si="535"/>
        <v>4.5481765675229055E-3</v>
      </c>
      <c r="AQ362" s="5">
        <f t="shared" si="536"/>
        <v>1.4348362781969333E-3</v>
      </c>
      <c r="AR362" s="5">
        <f t="shared" si="537"/>
        <v>8.3124653802161066E-4</v>
      </c>
      <c r="AS362" s="5">
        <f t="shared" si="538"/>
        <v>1.8339673618865426E-3</v>
      </c>
      <c r="AT362" s="5">
        <f t="shared" si="539"/>
        <v>2.0231279954982763E-3</v>
      </c>
      <c r="AU362" s="5">
        <f t="shared" si="540"/>
        <v>1.4878661315464519E-3</v>
      </c>
      <c r="AV362" s="5">
        <f t="shared" si="541"/>
        <v>8.2066444770012451E-4</v>
      </c>
      <c r="AW362" s="5">
        <f t="shared" si="542"/>
        <v>2.8005391234833752E-5</v>
      </c>
      <c r="AX362" s="5">
        <f t="shared" si="543"/>
        <v>4.9937178198211189E-3</v>
      </c>
      <c r="AY362" s="5">
        <f t="shared" si="544"/>
        <v>6.3015737270378106E-3</v>
      </c>
      <c r="AZ362" s="5">
        <f t="shared" si="545"/>
        <v>3.9759787066538394E-3</v>
      </c>
      <c r="BA362" s="5">
        <f t="shared" si="546"/>
        <v>1.6724294978291414E-3</v>
      </c>
      <c r="BB362" s="5">
        <f t="shared" si="547"/>
        <v>5.2760979715413085E-4</v>
      </c>
      <c r="BC362" s="5">
        <f t="shared" si="548"/>
        <v>1.3315818617854201E-4</v>
      </c>
      <c r="BD362" s="5">
        <f t="shared" si="549"/>
        <v>1.7482503462973507E-4</v>
      </c>
      <c r="BE362" s="5">
        <f t="shared" si="550"/>
        <v>3.8571397640309107E-4</v>
      </c>
      <c r="BF362" s="5">
        <f t="shared" si="551"/>
        <v>4.2549761796924001E-4</v>
      </c>
      <c r="BG362" s="5">
        <f t="shared" si="552"/>
        <v>3.1292310532937933E-4</v>
      </c>
      <c r="BH362" s="5">
        <f t="shared" si="553"/>
        <v>1.72599444239534E-4</v>
      </c>
      <c r="BI362" s="5">
        <f t="shared" si="554"/>
        <v>7.6160737623867804E-5</v>
      </c>
      <c r="BJ362" s="8">
        <f t="shared" si="555"/>
        <v>0.5805710967503559</v>
      </c>
      <c r="BK362" s="8">
        <f t="shared" si="556"/>
        <v>0.20697542925850626</v>
      </c>
      <c r="BL362" s="8">
        <f t="shared" si="557"/>
        <v>0.20037915929507685</v>
      </c>
      <c r="BM362" s="8">
        <f t="shared" si="558"/>
        <v>0.6653207154152363</v>
      </c>
      <c r="BN362" s="8">
        <f t="shared" si="559"/>
        <v>0.32677162509493329</v>
      </c>
    </row>
    <row r="363" spans="1:66" x14ac:dyDescent="0.25">
      <c r="A363" t="s">
        <v>122</v>
      </c>
      <c r="B363" t="s">
        <v>128</v>
      </c>
      <c r="C363" t="s">
        <v>401</v>
      </c>
      <c r="D363" t="s">
        <v>493</v>
      </c>
      <c r="E363">
        <f>VLOOKUP(A363,home!$A$2:$E$405,3,FALSE)</f>
        <v>1.28571428571429</v>
      </c>
      <c r="F363">
        <f>VLOOKUP(B363,home!$B$2:$E$405,3,FALSE)</f>
        <v>1.1200000000000001</v>
      </c>
      <c r="G363">
        <f>VLOOKUP(C363,away!$B$2:$E$405,4,FALSE)</f>
        <v>0.91</v>
      </c>
      <c r="H363">
        <f>VLOOKUP(A363,away!$A$2:$E$405,3,FALSE)</f>
        <v>1.1234866830000001</v>
      </c>
      <c r="I363">
        <f>VLOOKUP(C363,away!$B$2:$E$405,3,FALSE)</f>
        <v>0.82</v>
      </c>
      <c r="J363">
        <f>VLOOKUP(B363,home!$B$2:$E$405,4,FALSE)</f>
        <v>0.79</v>
      </c>
      <c r="K363" s="3">
        <f t="shared" si="504"/>
        <v>1.3104000000000047</v>
      </c>
      <c r="L363" s="3">
        <f t="shared" si="505"/>
        <v>0.72779467324739999</v>
      </c>
      <c r="M363" s="5">
        <f t="shared" si="506"/>
        <v>0.13026366721144284</v>
      </c>
      <c r="N363" s="5">
        <f t="shared" si="507"/>
        <v>0.17069750951387533</v>
      </c>
      <c r="O363" s="5">
        <f t="shared" si="508"/>
        <v>9.4805203114160089E-2</v>
      </c>
      <c r="P363" s="5">
        <f t="shared" si="509"/>
        <v>0.12423273816079584</v>
      </c>
      <c r="Q363" s="5">
        <f t="shared" si="510"/>
        <v>0.11184100823349152</v>
      </c>
      <c r="R363" s="5">
        <f t="shared" si="511"/>
        <v>3.4499360911311762E-2</v>
      </c>
      <c r="S363" s="5">
        <f t="shared" si="512"/>
        <v>2.9620257055017678E-2</v>
      </c>
      <c r="T363" s="5">
        <f t="shared" si="513"/>
        <v>8.1397290042953735E-2</v>
      </c>
      <c r="U363" s="5">
        <f t="shared" si="514"/>
        <v>4.52079625381831E-2</v>
      </c>
      <c r="V363" s="5">
        <f t="shared" si="515"/>
        <v>3.138766948387712E-3</v>
      </c>
      <c r="W363" s="5">
        <f t="shared" si="516"/>
        <v>4.8852152396389258E-2</v>
      </c>
      <c r="X363" s="5">
        <f t="shared" si="517"/>
        <v>3.5554336290762309E-2</v>
      </c>
      <c r="Y363" s="5">
        <f t="shared" si="518"/>
        <v>1.2938128281631763E-2</v>
      </c>
      <c r="Z363" s="5">
        <f t="shared" si="519"/>
        <v>8.3694837005640916E-3</v>
      </c>
      <c r="AA363" s="5">
        <f t="shared" si="520"/>
        <v>1.0967371441219226E-2</v>
      </c>
      <c r="AB363" s="5">
        <f t="shared" si="521"/>
        <v>7.1858217682868632E-3</v>
      </c>
      <c r="AC363" s="5">
        <f t="shared" si="522"/>
        <v>1.8709054719276958E-4</v>
      </c>
      <c r="AD363" s="5">
        <f t="shared" si="523"/>
        <v>1.6003965125057185E-2</v>
      </c>
      <c r="AE363" s="5">
        <f t="shared" si="524"/>
        <v>1.1647600568853778E-2</v>
      </c>
      <c r="AF363" s="5">
        <f t="shared" si="525"/>
        <v>4.2385308250625824E-3</v>
      </c>
      <c r="AG363" s="5">
        <f t="shared" si="526"/>
        <v>1.0282600522918185E-3</v>
      </c>
      <c r="AH363" s="5">
        <f t="shared" si="527"/>
        <v>1.5228164137753703E-3</v>
      </c>
      <c r="AI363" s="5">
        <f t="shared" si="528"/>
        <v>1.9954986286112525E-3</v>
      </c>
      <c r="AJ363" s="5">
        <f t="shared" si="529"/>
        <v>1.3074507014660976E-3</v>
      </c>
      <c r="AK363" s="5">
        <f t="shared" si="530"/>
        <v>5.710944664003932E-4</v>
      </c>
      <c r="AL363" s="5">
        <f t="shared" si="531"/>
        <v>7.137146207938971E-6</v>
      </c>
      <c r="AM363" s="5">
        <f t="shared" si="532"/>
        <v>4.1943191799749969E-3</v>
      </c>
      <c r="AN363" s="5">
        <f t="shared" si="533"/>
        <v>3.0526031570852052E-3</v>
      </c>
      <c r="AO363" s="5">
        <f t="shared" si="534"/>
        <v>1.1108341586324041E-3</v>
      </c>
      <c r="AP363" s="5">
        <f t="shared" si="535"/>
        <v>2.6948639450464042E-4</v>
      </c>
      <c r="AQ363" s="5">
        <f t="shared" si="536"/>
        <v>4.9032690608281161E-5</v>
      </c>
      <c r="AR363" s="5">
        <f t="shared" si="537"/>
        <v>2.2165953485588468E-4</v>
      </c>
      <c r="AS363" s="5">
        <f t="shared" si="538"/>
        <v>2.9046265447515236E-4</v>
      </c>
      <c r="AT363" s="5">
        <f t="shared" si="539"/>
        <v>1.9031113121212052E-4</v>
      </c>
      <c r="AU363" s="5">
        <f t="shared" si="540"/>
        <v>8.3127902113454513E-5</v>
      </c>
      <c r="AV363" s="5">
        <f t="shared" si="541"/>
        <v>2.7232700732367808E-5</v>
      </c>
      <c r="AW363" s="5">
        <f t="shared" si="542"/>
        <v>1.8907532252066212E-7</v>
      </c>
      <c r="AX363" s="5">
        <f t="shared" si="543"/>
        <v>9.1603930890654282E-4</v>
      </c>
      <c r="AY363" s="5">
        <f t="shared" si="544"/>
        <v>6.6668852950741147E-4</v>
      </c>
      <c r="AZ363" s="5">
        <f t="shared" si="545"/>
        <v>2.4260618024531802E-4</v>
      </c>
      <c r="BA363" s="5">
        <f t="shared" si="546"/>
        <v>5.88558285598137E-5</v>
      </c>
      <c r="BB363" s="5">
        <f t="shared" si="547"/>
        <v>1.0708739628848647E-5</v>
      </c>
      <c r="BC363" s="5">
        <f t="shared" si="548"/>
        <v>1.5587527318138775E-6</v>
      </c>
      <c r="BD363" s="5">
        <f t="shared" si="549"/>
        <v>2.688710479043487E-5</v>
      </c>
      <c r="BE363" s="5">
        <f t="shared" si="550"/>
        <v>3.5232862117385982E-5</v>
      </c>
      <c r="BF363" s="5">
        <f t="shared" si="551"/>
        <v>2.3084571259311381E-5</v>
      </c>
      <c r="BG363" s="5">
        <f t="shared" si="552"/>
        <v>1.0083340726067244E-5</v>
      </c>
      <c r="BH363" s="5">
        <f t="shared" si="553"/>
        <v>3.3033024218596423E-6</v>
      </c>
      <c r="BI363" s="5">
        <f t="shared" si="554"/>
        <v>8.6572949872097707E-7</v>
      </c>
      <c r="BJ363" s="8">
        <f t="shared" si="555"/>
        <v>0.5047715142507545</v>
      </c>
      <c r="BK363" s="8">
        <f t="shared" si="556"/>
        <v>0.2881163455985522</v>
      </c>
      <c r="BL363" s="8">
        <f t="shared" si="557"/>
        <v>0.19897483081761694</v>
      </c>
      <c r="BM363" s="8">
        <f t="shared" si="558"/>
        <v>0.33322618776822543</v>
      </c>
      <c r="BN363" s="8">
        <f t="shared" si="559"/>
        <v>0.6663394871450774</v>
      </c>
    </row>
    <row r="364" spans="1:66" x14ac:dyDescent="0.25">
      <c r="A364" t="s">
        <v>122</v>
      </c>
      <c r="B364" t="s">
        <v>136</v>
      </c>
      <c r="C364" t="s">
        <v>126</v>
      </c>
      <c r="D364" t="s">
        <v>493</v>
      </c>
      <c r="E364">
        <f>VLOOKUP(A364,home!$A$2:$E$405,3,FALSE)</f>
        <v>1.28571428571429</v>
      </c>
      <c r="F364">
        <f>VLOOKUP(B364,home!$B$2:$E$405,3,FALSE)</f>
        <v>1.51</v>
      </c>
      <c r="G364">
        <f>VLOOKUP(C364,away!$B$2:$E$405,4,FALSE)</f>
        <v>0.6</v>
      </c>
      <c r="H364">
        <f>VLOOKUP(A364,away!$A$2:$E$405,3,FALSE)</f>
        <v>1.1234866830000001</v>
      </c>
      <c r="I364">
        <f>VLOOKUP(C364,away!$B$2:$E$405,3,FALSE)</f>
        <v>0.95</v>
      </c>
      <c r="J364">
        <f>VLOOKUP(B364,home!$B$2:$E$405,4,FALSE)</f>
        <v>0.89</v>
      </c>
      <c r="K364" s="3">
        <f t="shared" si="504"/>
        <v>1.1648571428571468</v>
      </c>
      <c r="L364" s="3">
        <f t="shared" si="505"/>
        <v>0.9499079904765001</v>
      </c>
      <c r="M364" s="5">
        <f t="shared" si="506"/>
        <v>0.12066162561919529</v>
      </c>
      <c r="N364" s="5">
        <f t="shared" si="507"/>
        <v>0.14055355647127452</v>
      </c>
      <c r="O364" s="5">
        <f t="shared" si="508"/>
        <v>0.11461744231955756</v>
      </c>
      <c r="P364" s="5">
        <f t="shared" si="509"/>
        <v>0.13351294638195366</v>
      </c>
      <c r="Q364" s="5">
        <f t="shared" si="510"/>
        <v>8.186240710476976E-2</v>
      </c>
      <c r="R364" s="5">
        <f t="shared" si="511"/>
        <v>5.4438012153663541E-2</v>
      </c>
      <c r="S364" s="5">
        <f t="shared" si="512"/>
        <v>3.693325603752403E-2</v>
      </c>
      <c r="T364" s="5">
        <f t="shared" si="513"/>
        <v>7.7761754628460994E-2</v>
      </c>
      <c r="U364" s="5">
        <f t="shared" si="514"/>
        <v>6.3412507300139143E-2</v>
      </c>
      <c r="V364" s="5">
        <f t="shared" si="515"/>
        <v>4.5407678131527025E-3</v>
      </c>
      <c r="W364" s="5">
        <f t="shared" si="516"/>
        <v>3.1786003215823561E-2</v>
      </c>
      <c r="X364" s="5">
        <f t="shared" si="517"/>
        <v>3.0193778440022526E-2</v>
      </c>
      <c r="Y364" s="5">
        <f t="shared" si="518"/>
        <v>1.4340655701427233E-2</v>
      </c>
      <c r="Z364" s="5">
        <f t="shared" si="519"/>
        <v>1.7237034243473941E-2</v>
      </c>
      <c r="AA364" s="5">
        <f t="shared" si="520"/>
        <v>2.0078682460183853E-2</v>
      </c>
      <c r="AB364" s="5">
        <f t="shared" si="521"/>
        <v>1.1694398341452838E-2</v>
      </c>
      <c r="AC364" s="5">
        <f t="shared" si="522"/>
        <v>3.1402449124736108E-4</v>
      </c>
      <c r="AD364" s="5">
        <f t="shared" si="523"/>
        <v>9.2565382222080765E-3</v>
      </c>
      <c r="AE364" s="5">
        <f t="shared" si="524"/>
        <v>8.7928596214265874E-3</v>
      </c>
      <c r="AF364" s="5">
        <f t="shared" si="525"/>
        <v>4.1762038067656446E-3</v>
      </c>
      <c r="AG364" s="5">
        <f t="shared" si="526"/>
        <v>1.3223364553016878E-3</v>
      </c>
      <c r="AH364" s="5">
        <f t="shared" si="527"/>
        <v>4.0933991399982371E-3</v>
      </c>
      <c r="AI364" s="5">
        <f t="shared" si="528"/>
        <v>4.7682252267922482E-3</v>
      </c>
      <c r="AJ364" s="5">
        <f t="shared" si="529"/>
        <v>2.7771506070902951E-3</v>
      </c>
      <c r="AK364" s="5">
        <f t="shared" si="530"/>
        <v>1.0783279071530638E-3</v>
      </c>
      <c r="AL364" s="5">
        <f t="shared" si="531"/>
        <v>1.3898813263082515E-5</v>
      </c>
      <c r="AM364" s="5">
        <f t="shared" si="532"/>
        <v>2.1565089332538545E-3</v>
      </c>
      <c r="AN364" s="5">
        <f t="shared" si="533"/>
        <v>2.0484850672317896E-3</v>
      </c>
      <c r="AO364" s="5">
        <f t="shared" si="534"/>
        <v>9.7293616686763363E-4</v>
      </c>
      <c r="AP364" s="5">
        <f t="shared" si="535"/>
        <v>3.0806661304371422E-4</v>
      </c>
      <c r="AQ364" s="5">
        <f t="shared" si="536"/>
        <v>7.3158734332314025E-5</v>
      </c>
      <c r="AR364" s="5">
        <f t="shared" si="537"/>
        <v>7.7767051025879209E-4</v>
      </c>
      <c r="AS364" s="5">
        <f t="shared" si="538"/>
        <v>9.0587504866431595E-4</v>
      </c>
      <c r="AT364" s="5">
        <f t="shared" si="539"/>
        <v>5.2760751048634713E-4</v>
      </c>
      <c r="AU364" s="5">
        <f t="shared" si="540"/>
        <v>2.0486245907169943E-4</v>
      </c>
      <c r="AV364" s="5">
        <f t="shared" si="541"/>
        <v>5.9658874688237236E-5</v>
      </c>
      <c r="AW364" s="5">
        <f t="shared" si="542"/>
        <v>4.2719821291889436E-7</v>
      </c>
      <c r="AX364" s="5">
        <f t="shared" si="543"/>
        <v>4.1867080575599947E-4</v>
      </c>
      <c r="AY364" s="5">
        <f t="shared" si="544"/>
        <v>3.9769874376685853E-4</v>
      </c>
      <c r="AZ364" s="5">
        <f t="shared" si="545"/>
        <v>1.8888860725330253E-4</v>
      </c>
      <c r="BA364" s="5">
        <f t="shared" si="546"/>
        <v>5.9808932446629824E-5</v>
      </c>
      <c r="BB364" s="5">
        <f t="shared" si="547"/>
        <v>1.420324570823072E-5</v>
      </c>
      <c r="BC364" s="5">
        <f t="shared" si="548"/>
        <v>2.6983553177898844E-6</v>
      </c>
      <c r="BD364" s="5">
        <f t="shared" si="549"/>
        <v>1.2311923860879389E-4</v>
      </c>
      <c r="BE364" s="5">
        <f t="shared" si="550"/>
        <v>1.4341632451658699E-4</v>
      </c>
      <c r="BF364" s="5">
        <f t="shared" si="551"/>
        <v>8.3529765007732461E-5</v>
      </c>
      <c r="BG364" s="5">
        <f t="shared" si="552"/>
        <v>3.2433414470145365E-5</v>
      </c>
      <c r="BH364" s="5">
        <f t="shared" si="553"/>
        <v>9.4450736281987919E-6</v>
      </c>
      <c r="BI364" s="5">
        <f t="shared" si="554"/>
        <v>2.2004322961238061E-6</v>
      </c>
      <c r="BJ364" s="8">
        <f t="shared" si="555"/>
        <v>0.4066872178724586</v>
      </c>
      <c r="BK364" s="8">
        <f t="shared" si="556"/>
        <v>0.29637421790010299</v>
      </c>
      <c r="BL364" s="8">
        <f t="shared" si="557"/>
        <v>0.27982796410772781</v>
      </c>
      <c r="BM364" s="8">
        <f t="shared" si="558"/>
        <v>0.35408317252779509</v>
      </c>
      <c r="BN364" s="8">
        <f t="shared" si="559"/>
        <v>0.64564599005041423</v>
      </c>
    </row>
    <row r="365" spans="1:66" x14ac:dyDescent="0.25">
      <c r="A365" t="s">
        <v>122</v>
      </c>
      <c r="B365" t="s">
        <v>131</v>
      </c>
      <c r="C365" t="s">
        <v>135</v>
      </c>
      <c r="D365" t="s">
        <v>493</v>
      </c>
      <c r="E365">
        <f>VLOOKUP(A365,home!$A$2:$E$405,3,FALSE)</f>
        <v>1.28571428571429</v>
      </c>
      <c r="F365">
        <f>VLOOKUP(B365,home!$B$2:$E$405,3,FALSE)</f>
        <v>1.19</v>
      </c>
      <c r="G365">
        <f>VLOOKUP(C365,away!$B$2:$E$405,4,FALSE)</f>
        <v>1.02</v>
      </c>
      <c r="H365">
        <f>VLOOKUP(A365,away!$A$2:$E$405,3,FALSE)</f>
        <v>1.1234866830000001</v>
      </c>
      <c r="I365">
        <f>VLOOKUP(C365,away!$B$2:$E$405,3,FALSE)</f>
        <v>1.02</v>
      </c>
      <c r="J365">
        <f>VLOOKUP(B365,home!$B$2:$E$405,4,FALSE)</f>
        <v>0.99</v>
      </c>
      <c r="K365" s="3">
        <f t="shared" si="504"/>
        <v>1.5606000000000053</v>
      </c>
      <c r="L365" s="3">
        <f t="shared" si="505"/>
        <v>1.1344968524934</v>
      </c>
      <c r="M365" s="5">
        <f t="shared" si="506"/>
        <v>6.753584044291637E-2</v>
      </c>
      <c r="N365" s="5">
        <f t="shared" si="507"/>
        <v>0.10539643259521567</v>
      </c>
      <c r="O365" s="5">
        <f t="shared" si="508"/>
        <v>7.661919841298509E-2</v>
      </c>
      <c r="P365" s="5">
        <f t="shared" si="509"/>
        <v>0.11957192104330495</v>
      </c>
      <c r="Q365" s="5">
        <f t="shared" si="510"/>
        <v>8.2240836354047067E-2</v>
      </c>
      <c r="R365" s="5">
        <f t="shared" si="511"/>
        <v>4.3462119720049458E-2</v>
      </c>
      <c r="S365" s="5">
        <f t="shared" si="512"/>
        <v>5.292539564259606E-2</v>
      </c>
      <c r="T365" s="5">
        <f t="shared" si="513"/>
        <v>9.3301969990091174E-2</v>
      </c>
      <c r="U365" s="5">
        <f t="shared" si="514"/>
        <v>6.7826984035109422E-2</v>
      </c>
      <c r="V365" s="5">
        <f t="shared" si="515"/>
        <v>1.0411576673723751E-2</v>
      </c>
      <c r="W365" s="5">
        <f t="shared" si="516"/>
        <v>4.2781683071375434E-2</v>
      </c>
      <c r="X365" s="5">
        <f t="shared" si="517"/>
        <v>4.8535684788845602E-2</v>
      </c>
      <c r="Y365" s="5">
        <f t="shared" si="518"/>
        <v>2.753179081327857E-2</v>
      </c>
      <c r="Z365" s="5">
        <f t="shared" si="519"/>
        <v>1.6435879341695818E-2</v>
      </c>
      <c r="AA365" s="5">
        <f t="shared" si="520"/>
        <v>2.5649833300650585E-2</v>
      </c>
      <c r="AB365" s="5">
        <f t="shared" si="521"/>
        <v>2.001456492449772E-2</v>
      </c>
      <c r="AC365" s="5">
        <f t="shared" si="522"/>
        <v>1.1521032904549691E-3</v>
      </c>
      <c r="AD365" s="5">
        <f t="shared" si="523"/>
        <v>1.6691273650297187E-2</v>
      </c>
      <c r="AE365" s="5">
        <f t="shared" si="524"/>
        <v>1.8936197420368183E-2</v>
      </c>
      <c r="AF365" s="5">
        <f t="shared" si="525"/>
        <v>1.0741528185800674E-2</v>
      </c>
      <c r="AG365" s="5">
        <f t="shared" si="526"/>
        <v>4.0620766392533364E-3</v>
      </c>
      <c r="AH365" s="5">
        <f t="shared" si="527"/>
        <v>4.661613345278798E-3</v>
      </c>
      <c r="AI365" s="5">
        <f t="shared" si="528"/>
        <v>7.2749137866421178E-3</v>
      </c>
      <c r="AJ365" s="5">
        <f t="shared" si="529"/>
        <v>5.6766152277168639E-3</v>
      </c>
      <c r="AK365" s="5">
        <f t="shared" si="530"/>
        <v>2.952975241458323E-3</v>
      </c>
      <c r="AL365" s="5">
        <f t="shared" si="531"/>
        <v>8.1591760923713997E-5</v>
      </c>
      <c r="AM365" s="5">
        <f t="shared" si="532"/>
        <v>5.2096803317307717E-3</v>
      </c>
      <c r="AN365" s="5">
        <f t="shared" si="533"/>
        <v>5.9103659388453321E-3</v>
      </c>
      <c r="AO365" s="5">
        <f t="shared" si="534"/>
        <v>3.352645777352115E-3</v>
      </c>
      <c r="AP365" s="5">
        <f t="shared" si="535"/>
        <v>1.2678553606437547E-3</v>
      </c>
      <c r="AQ365" s="5">
        <f t="shared" si="536"/>
        <v>3.595944790168059E-4</v>
      </c>
      <c r="AR365" s="5">
        <f t="shared" si="537"/>
        <v>1.0577171335520044E-3</v>
      </c>
      <c r="AS365" s="5">
        <f t="shared" si="538"/>
        <v>1.650673358621264E-3</v>
      </c>
      <c r="AT365" s="5">
        <f t="shared" si="539"/>
        <v>1.2880204217321767E-3</v>
      </c>
      <c r="AU365" s="5">
        <f t="shared" si="540"/>
        <v>6.7002822338508065E-4</v>
      </c>
      <c r="AV365" s="5">
        <f t="shared" si="541"/>
        <v>2.6141151135369021E-4</v>
      </c>
      <c r="AW365" s="5">
        <f t="shared" si="542"/>
        <v>4.012718584751033E-6</v>
      </c>
      <c r="AX365" s="5">
        <f t="shared" si="543"/>
        <v>1.3550378542831793E-3</v>
      </c>
      <c r="AY365" s="5">
        <f t="shared" si="544"/>
        <v>1.5372861806936772E-3</v>
      </c>
      <c r="AZ365" s="5">
        <f t="shared" si="545"/>
        <v>8.7202316668928866E-4</v>
      </c>
      <c r="BA365" s="5">
        <f t="shared" si="546"/>
        <v>3.2976917930344193E-4</v>
      </c>
      <c r="BB365" s="5">
        <f t="shared" si="547"/>
        <v>9.3530523992271591E-5</v>
      </c>
      <c r="BC365" s="5">
        <f t="shared" si="548"/>
        <v>2.1222017016258097E-5</v>
      </c>
      <c r="BD365" s="5">
        <f t="shared" si="549"/>
        <v>1.9999612647384848E-4</v>
      </c>
      <c r="BE365" s="5">
        <f t="shared" si="550"/>
        <v>3.1211395497508906E-4</v>
      </c>
      <c r="BF365" s="5">
        <f t="shared" si="551"/>
        <v>2.4354251906706282E-4</v>
      </c>
      <c r="BG365" s="5">
        <f t="shared" si="552"/>
        <v>1.2669081841868652E-4</v>
      </c>
      <c r="BH365" s="5">
        <f t="shared" si="553"/>
        <v>4.9428422806050731E-5</v>
      </c>
      <c r="BI365" s="5">
        <f t="shared" si="554"/>
        <v>1.5427599326224594E-5</v>
      </c>
      <c r="BJ365" s="8">
        <f t="shared" si="555"/>
        <v>0.47052848431813971</v>
      </c>
      <c r="BK365" s="8">
        <f t="shared" si="556"/>
        <v>0.25321571503461349</v>
      </c>
      <c r="BL365" s="8">
        <f t="shared" si="557"/>
        <v>0.26001386808409949</v>
      </c>
      <c r="BM365" s="8">
        <f t="shared" si="558"/>
        <v>0.50383432474792123</v>
      </c>
      <c r="BN365" s="8">
        <f t="shared" si="559"/>
        <v>0.49482634856851859</v>
      </c>
    </row>
    <row r="366" spans="1:66" x14ac:dyDescent="0.25">
      <c r="A366" t="s">
        <v>122</v>
      </c>
      <c r="B366" t="s">
        <v>138</v>
      </c>
      <c r="C366" t="s">
        <v>139</v>
      </c>
      <c r="D366" t="s">
        <v>493</v>
      </c>
      <c r="E366">
        <f>VLOOKUP(A366,home!$A$2:$E$405,3,FALSE)</f>
        <v>1.28571428571429</v>
      </c>
      <c r="F366">
        <f>VLOOKUP(B366,home!$B$2:$E$405,3,FALSE)</f>
        <v>1.19</v>
      </c>
      <c r="G366">
        <f>VLOOKUP(C366,away!$B$2:$E$405,4,FALSE)</f>
        <v>0.86</v>
      </c>
      <c r="H366">
        <f>VLOOKUP(A366,away!$A$2:$E$405,3,FALSE)</f>
        <v>1.1234866830000001</v>
      </c>
      <c r="I366">
        <f>VLOOKUP(C366,away!$B$2:$E$405,3,FALSE)</f>
        <v>1.1100000000000001</v>
      </c>
      <c r="J366">
        <f>VLOOKUP(B366,home!$B$2:$E$405,4,FALSE)</f>
        <v>1.1000000000000001</v>
      </c>
      <c r="K366" s="3">
        <f t="shared" si="504"/>
        <v>1.3158000000000043</v>
      </c>
      <c r="L366" s="3">
        <f t="shared" si="505"/>
        <v>1.3717772399430004</v>
      </c>
      <c r="M366" s="5">
        <f t="shared" si="506"/>
        <v>6.8045597983914657E-2</v>
      </c>
      <c r="N366" s="5">
        <f t="shared" si="507"/>
        <v>8.9534397827235185E-2</v>
      </c>
      <c r="O366" s="5">
        <f t="shared" si="508"/>
        <v>9.3343402592645439E-2</v>
      </c>
      <c r="P366" s="5">
        <f t="shared" si="509"/>
        <v>0.12282124913140324</v>
      </c>
      <c r="Q366" s="5">
        <f t="shared" si="510"/>
        <v>5.890468033053823E-2</v>
      </c>
      <c r="R366" s="5">
        <f t="shared" si="511"/>
        <v>6.4023177587713739E-2</v>
      </c>
      <c r="S366" s="5">
        <f t="shared" si="512"/>
        <v>5.5422612502296617E-2</v>
      </c>
      <c r="T366" s="5">
        <f t="shared" si="513"/>
        <v>8.080409980355048E-2</v>
      </c>
      <c r="U366" s="5">
        <f t="shared" si="514"/>
        <v>8.4241697069913996E-2</v>
      </c>
      <c r="V366" s="5">
        <f t="shared" si="515"/>
        <v>1.1115217343371115E-2</v>
      </c>
      <c r="W366" s="5">
        <f t="shared" si="516"/>
        <v>2.5835592792974156E-2</v>
      </c>
      <c r="X366" s="5">
        <f t="shared" si="517"/>
        <v>3.5440678173837357E-2</v>
      </c>
      <c r="Y366" s="5">
        <f t="shared" si="518"/>
        <v>2.4308357843507378E-2</v>
      </c>
      <c r="Z366" s="5">
        <f t="shared" si="519"/>
        <v>2.9275179281218179E-2</v>
      </c>
      <c r="AA366" s="5">
        <f t="shared" si="520"/>
        <v>3.8520280898227004E-2</v>
      </c>
      <c r="AB366" s="5">
        <f t="shared" si="521"/>
        <v>2.5342492802943633E-2</v>
      </c>
      <c r="AC366" s="5">
        <f t="shared" si="522"/>
        <v>1.2539246833448681E-3</v>
      </c>
      <c r="AD366" s="5">
        <f t="shared" si="523"/>
        <v>8.4986182492488762E-3</v>
      </c>
      <c r="AE366" s="5">
        <f t="shared" si="524"/>
        <v>1.1658211085283837E-2</v>
      </c>
      <c r="AF366" s="5">
        <f t="shared" si="525"/>
        <v>7.9962343126217788E-3</v>
      </c>
      <c r="AG366" s="5">
        <f t="shared" si="526"/>
        <v>3.6563507451019403E-3</v>
      </c>
      <c r="AH366" s="5">
        <f t="shared" si="527"/>
        <v>1.0039756158306497E-2</v>
      </c>
      <c r="AI366" s="5">
        <f t="shared" si="528"/>
        <v>1.321031115309973E-2</v>
      </c>
      <c r="AJ366" s="5">
        <f t="shared" si="529"/>
        <v>8.6910637076243417E-3</v>
      </c>
      <c r="AK366" s="5">
        <f t="shared" si="530"/>
        <v>3.8119005421640493E-3</v>
      </c>
      <c r="AL366" s="5">
        <f t="shared" si="531"/>
        <v>9.0532584318839889E-5</v>
      </c>
      <c r="AM366" s="5">
        <f t="shared" si="532"/>
        <v>2.23649637847234E-3</v>
      </c>
      <c r="AN366" s="5">
        <f t="shared" si="533"/>
        <v>3.0679748292033026E-3</v>
      </c>
      <c r="AO366" s="5">
        <f t="shared" si="534"/>
        <v>2.1042890217095526E-3</v>
      </c>
      <c r="AP366" s="5">
        <f t="shared" si="535"/>
        <v>9.6220526208102913E-4</v>
      </c>
      <c r="AQ366" s="5">
        <f t="shared" si="536"/>
        <v>3.2998281966903635E-4</v>
      </c>
      <c r="AR366" s="5">
        <f t="shared" si="537"/>
        <v>2.7544617985084847E-3</v>
      </c>
      <c r="AS366" s="5">
        <f t="shared" si="538"/>
        <v>3.6243208344774757E-3</v>
      </c>
      <c r="AT366" s="5">
        <f t="shared" si="539"/>
        <v>2.3844406770027397E-3</v>
      </c>
      <c r="AU366" s="5">
        <f t="shared" si="540"/>
        <v>1.0458156809334052E-3</v>
      </c>
      <c r="AV366" s="5">
        <f t="shared" si="541"/>
        <v>3.4402106824304475E-4</v>
      </c>
      <c r="AW366" s="5">
        <f t="shared" si="542"/>
        <v>4.5391641873579886E-6</v>
      </c>
      <c r="AX366" s="5">
        <f t="shared" si="543"/>
        <v>4.9046365579898533E-4</v>
      </c>
      <c r="AY366" s="5">
        <f t="shared" si="544"/>
        <v>6.7280688004428589E-4</v>
      </c>
      <c r="AZ366" s="5">
        <f t="shared" si="545"/>
        <v>4.6147058246090596E-4</v>
      </c>
      <c r="BA366" s="5">
        <f t="shared" si="546"/>
        <v>2.1101161397437019E-4</v>
      </c>
      <c r="BB366" s="5">
        <f t="shared" si="547"/>
        <v>7.2365232353419846E-5</v>
      </c>
      <c r="BC366" s="5">
        <f t="shared" si="548"/>
        <v>1.9853795741121634E-5</v>
      </c>
      <c r="BD366" s="5">
        <f t="shared" si="549"/>
        <v>6.2975133391440037E-4</v>
      </c>
      <c r="BE366" s="5">
        <f t="shared" si="550"/>
        <v>8.286268051645706E-4</v>
      </c>
      <c r="BF366" s="5">
        <f t="shared" si="551"/>
        <v>5.4515357511777289E-4</v>
      </c>
      <c r="BG366" s="5">
        <f t="shared" si="552"/>
        <v>2.3910435804665601E-4</v>
      </c>
      <c r="BH366" s="5">
        <f t="shared" si="553"/>
        <v>7.8653378579447746E-5</v>
      </c>
      <c r="BI366" s="5">
        <f t="shared" si="554"/>
        <v>2.0698423106967523E-5</v>
      </c>
      <c r="BJ366" s="8">
        <f t="shared" si="555"/>
        <v>0.35726614123540751</v>
      </c>
      <c r="BK366" s="8">
        <f t="shared" si="556"/>
        <v>0.2594219411086936</v>
      </c>
      <c r="BL366" s="8">
        <f t="shared" si="557"/>
        <v>0.35371913044573339</v>
      </c>
      <c r="BM366" s="8">
        <f t="shared" si="558"/>
        <v>0.50234161890174533</v>
      </c>
      <c r="BN366" s="8">
        <f t="shared" si="559"/>
        <v>0.49667250545345054</v>
      </c>
    </row>
    <row r="367" spans="1:66" x14ac:dyDescent="0.25">
      <c r="A367" t="s">
        <v>122</v>
      </c>
      <c r="B367" t="s">
        <v>144</v>
      </c>
      <c r="C367" t="s">
        <v>130</v>
      </c>
      <c r="D367" t="s">
        <v>493</v>
      </c>
      <c r="E367">
        <f>VLOOKUP(A367,home!$A$2:$E$405,3,FALSE)</f>
        <v>1.28571428571429</v>
      </c>
      <c r="F367">
        <f>VLOOKUP(B367,home!$B$2:$E$405,3,FALSE)</f>
        <v>0.99</v>
      </c>
      <c r="G367">
        <f>VLOOKUP(C367,away!$B$2:$E$405,4,FALSE)</f>
        <v>0.86</v>
      </c>
      <c r="H367">
        <f>VLOOKUP(A367,away!$A$2:$E$405,3,FALSE)</f>
        <v>1.1234866830000001</v>
      </c>
      <c r="I367">
        <f>VLOOKUP(C367,away!$B$2:$E$405,3,FALSE)</f>
        <v>1.34</v>
      </c>
      <c r="J367">
        <f>VLOOKUP(B367,home!$B$2:$E$405,4,FALSE)</f>
        <v>1.63</v>
      </c>
      <c r="K367" s="3">
        <f t="shared" si="504"/>
        <v>1.0946571428571465</v>
      </c>
      <c r="L367" s="3">
        <f t="shared" si="505"/>
        <v>2.4539196130086003</v>
      </c>
      <c r="M367" s="5">
        <f t="shared" si="506"/>
        <v>2.8765550935600567E-2</v>
      </c>
      <c r="N367" s="5">
        <f t="shared" si="507"/>
        <v>3.1488415799876227E-2</v>
      </c>
      <c r="O367" s="5">
        <f t="shared" si="508"/>
        <v>7.0588349619868124E-2</v>
      </c>
      <c r="P367" s="5">
        <f t="shared" si="509"/>
        <v>7.7270041113886176E-2</v>
      </c>
      <c r="Q367" s="5">
        <f t="shared" si="510"/>
        <v>1.7234509636295175E-2</v>
      </c>
      <c r="R367" s="5">
        <f t="shared" si="511"/>
        <v>8.6609067791051292E-2</v>
      </c>
      <c r="S367" s="5">
        <f t="shared" si="512"/>
        <v>5.1890708325981576E-2</v>
      </c>
      <c r="T367" s="5">
        <f t="shared" si="513"/>
        <v>4.2292101217090448E-2</v>
      </c>
      <c r="U367" s="5">
        <f t="shared" si="514"/>
        <v>9.4807234693673109E-2</v>
      </c>
      <c r="V367" s="5">
        <f t="shared" si="515"/>
        <v>1.5487650391083093E-2</v>
      </c>
      <c r="W367" s="5">
        <f t="shared" si="516"/>
        <v>6.2886263590036118E-3</v>
      </c>
      <c r="X367" s="5">
        <f t="shared" si="517"/>
        <v>1.5431783561241827E-2</v>
      </c>
      <c r="Y367" s="5">
        <f t="shared" si="518"/>
        <v>1.8934178172317514E-2</v>
      </c>
      <c r="Z367" s="5">
        <f t="shared" si="519"/>
        <v>7.0843896705617401E-2</v>
      </c>
      <c r="AA367" s="5">
        <f t="shared" si="520"/>
        <v>7.7549777556637958E-2</v>
      </c>
      <c r="AB367" s="5">
        <f t="shared" si="521"/>
        <v>4.2445208964678287E-2</v>
      </c>
      <c r="AC367" s="5">
        <f t="shared" si="522"/>
        <v>2.600183517160186E-3</v>
      </c>
      <c r="AD367" s="5">
        <f t="shared" si="523"/>
        <v>1.7209724406607582E-3</v>
      </c>
      <c r="AE367" s="5">
        <f t="shared" si="524"/>
        <v>4.2231280255847145E-3</v>
      </c>
      <c r="AF367" s="5">
        <f t="shared" si="525"/>
        <v>5.1816083451143085E-3</v>
      </c>
      <c r="AG367" s="5">
        <f t="shared" si="526"/>
        <v>4.2384167816683464E-3</v>
      </c>
      <c r="AH367" s="5">
        <f t="shared" si="527"/>
        <v>4.3461306896967471E-2</v>
      </c>
      <c r="AI367" s="5">
        <f t="shared" si="528"/>
        <v>4.7575230032672E-2</v>
      </c>
      <c r="AJ367" s="5">
        <f t="shared" si="529"/>
        <v>2.6039282689168126E-2</v>
      </c>
      <c r="AK367" s="5">
        <f t="shared" si="530"/>
        <v>9.5013622635247794E-3</v>
      </c>
      <c r="AL367" s="5">
        <f t="shared" si="531"/>
        <v>2.7938458432368908E-4</v>
      </c>
      <c r="AM367" s="5">
        <f t="shared" si="532"/>
        <v>3.7677495496591935E-4</v>
      </c>
      <c r="AN367" s="5">
        <f t="shared" si="533"/>
        <v>9.2457545168130159E-4</v>
      </c>
      <c r="AO367" s="5">
        <f t="shared" si="534"/>
        <v>1.1344169172935157E-3</v>
      </c>
      <c r="AP367" s="5">
        <f t="shared" si="535"/>
        <v>9.2792264089177126E-4</v>
      </c>
      <c r="AQ367" s="5">
        <f t="shared" si="536"/>
        <v>5.6926189195976326E-4</v>
      </c>
      <c r="AR367" s="5">
        <f t="shared" si="537"/>
        <v>2.1330110680290879E-2</v>
      </c>
      <c r="AS367" s="5">
        <f t="shared" si="538"/>
        <v>2.3349158014113913E-2</v>
      </c>
      <c r="AT367" s="5">
        <f t="shared" si="539"/>
        <v>1.2779661299924992E-2</v>
      </c>
      <c r="AU367" s="5">
        <f t="shared" si="540"/>
        <v>4.6631158417526465E-3</v>
      </c>
      <c r="AV367" s="5">
        <f t="shared" si="541"/>
        <v>1.2761282660362124E-3</v>
      </c>
      <c r="AW367" s="5">
        <f t="shared" si="542"/>
        <v>2.0846751307964138E-5</v>
      </c>
      <c r="AX367" s="5">
        <f t="shared" si="543"/>
        <v>6.8739899283853852E-5</v>
      </c>
      <c r="AY367" s="5">
        <f t="shared" si="544"/>
        <v>1.6868218704888479E-4</v>
      </c>
      <c r="AZ367" s="5">
        <f t="shared" si="545"/>
        <v>2.0696626358222186E-4</v>
      </c>
      <c r="BA367" s="5">
        <f t="shared" si="546"/>
        <v>1.6929285781184061E-4</v>
      </c>
      <c r="BB367" s="5">
        <f t="shared" si="547"/>
        <v>1.0385776603168797E-4</v>
      </c>
      <c r="BC367" s="5">
        <f t="shared" si="548"/>
        <v>5.0971721805683478E-5</v>
      </c>
      <c r="BD367" s="5">
        <f t="shared" si="549"/>
        <v>8.7237294910016677E-3</v>
      </c>
      <c r="BE367" s="5">
        <f t="shared" si="550"/>
        <v>9.5494927996785123E-3</v>
      </c>
      <c r="BF367" s="5">
        <f t="shared" si="551"/>
        <v>5.2267102519154875E-3</v>
      </c>
      <c r="BG367" s="5">
        <f t="shared" si="552"/>
        <v>1.9071519036346547E-3</v>
      </c>
      <c r="BH367" s="5">
        <f t="shared" si="553"/>
        <v>5.2191936345681968E-4</v>
      </c>
      <c r="BI367" s="5">
        <f t="shared" si="554"/>
        <v>1.1426455184069262E-4</v>
      </c>
      <c r="BJ367" s="8">
        <f t="shared" si="555"/>
        <v>0.15173520289120937</v>
      </c>
      <c r="BK367" s="8">
        <f t="shared" si="556"/>
        <v>0.17646220105508417</v>
      </c>
      <c r="BL367" s="8">
        <f t="shared" si="557"/>
        <v>0.58801826297188753</v>
      </c>
      <c r="BM367" s="8">
        <f t="shared" si="558"/>
        <v>0.67495579329148014</v>
      </c>
      <c r="BN367" s="8">
        <f t="shared" si="559"/>
        <v>0.31195593489657758</v>
      </c>
    </row>
    <row r="368" spans="1:66" x14ac:dyDescent="0.25">
      <c r="A368" t="s">
        <v>122</v>
      </c>
      <c r="B368" t="s">
        <v>132</v>
      </c>
      <c r="C368" t="s">
        <v>125</v>
      </c>
      <c r="D368" t="s">
        <v>493</v>
      </c>
      <c r="E368">
        <f>VLOOKUP(A368,home!$A$2:$E$405,3,FALSE)</f>
        <v>1.28571428571429</v>
      </c>
      <c r="F368">
        <f>VLOOKUP(B368,home!$B$2:$E$405,3,FALSE)</f>
        <v>0.94</v>
      </c>
      <c r="G368">
        <f>VLOOKUP(C368,away!$B$2:$E$405,4,FALSE)</f>
        <v>1.05</v>
      </c>
      <c r="H368">
        <f>VLOOKUP(A368,away!$A$2:$E$405,3,FALSE)</f>
        <v>1.1234866830000001</v>
      </c>
      <c r="I368">
        <f>VLOOKUP(C368,away!$B$2:$E$405,3,FALSE)</f>
        <v>1.1000000000000001</v>
      </c>
      <c r="J368">
        <f>VLOOKUP(B368,home!$B$2:$E$405,4,FALSE)</f>
        <v>0.98</v>
      </c>
      <c r="K368" s="3">
        <f t="shared" si="504"/>
        <v>1.2690000000000043</v>
      </c>
      <c r="L368" s="3">
        <f t="shared" si="505"/>
        <v>1.2111186442740003</v>
      </c>
      <c r="M368" s="5">
        <f t="shared" si="506"/>
        <v>8.3733290527373702E-2</v>
      </c>
      <c r="N368" s="5">
        <f t="shared" si="507"/>
        <v>0.10625754567923758</v>
      </c>
      <c r="O368" s="5">
        <f t="shared" si="508"/>
        <v>0.10141094930411382</v>
      </c>
      <c r="P368" s="5">
        <f t="shared" si="509"/>
        <v>0.12869049466692087</v>
      </c>
      <c r="Q368" s="5">
        <f t="shared" si="510"/>
        <v>6.7420412733476487E-2</v>
      </c>
      <c r="R368" s="5">
        <f t="shared" si="511"/>
        <v>6.1410345717868867E-2</v>
      </c>
      <c r="S368" s="5">
        <f t="shared" si="512"/>
        <v>4.9446412870286865E-2</v>
      </c>
      <c r="T368" s="5">
        <f t="shared" si="513"/>
        <v>8.1654118866161585E-2</v>
      </c>
      <c r="U368" s="5">
        <f t="shared" si="514"/>
        <v>7.7929728715975866E-2</v>
      </c>
      <c r="V368" s="5">
        <f t="shared" si="515"/>
        <v>8.4438516252741073E-3</v>
      </c>
      <c r="W368" s="5">
        <f t="shared" si="516"/>
        <v>2.8518834586260661E-2</v>
      </c>
      <c r="X368" s="5">
        <f t="shared" si="517"/>
        <v>3.4539692280386482E-2</v>
      </c>
      <c r="Y368" s="5">
        <f t="shared" si="518"/>
        <v>2.0915832644131421E-2</v>
      </c>
      <c r="Z368" s="5">
        <f t="shared" si="519"/>
        <v>2.4791738216741001E-2</v>
      </c>
      <c r="AA368" s="5">
        <f t="shared" si="520"/>
        <v>3.1460715797044438E-2</v>
      </c>
      <c r="AB368" s="5">
        <f t="shared" si="521"/>
        <v>1.9961824173224767E-2</v>
      </c>
      <c r="AC368" s="5">
        <f t="shared" si="522"/>
        <v>8.1108976766188987E-4</v>
      </c>
      <c r="AD368" s="5">
        <f t="shared" si="523"/>
        <v>9.0476002724912252E-3</v>
      </c>
      <c r="AE368" s="5">
        <f t="shared" si="524"/>
        <v>1.0957717375952648E-2</v>
      </c>
      <c r="AF368" s="5">
        <f t="shared" si="525"/>
        <v>6.6355479063507153E-3</v>
      </c>
      <c r="AG368" s="5">
        <f t="shared" si="526"/>
        <v>2.6788119281182196E-3</v>
      </c>
      <c r="AH368" s="5">
        <f t="shared" si="527"/>
        <v>7.5064340945638214E-3</v>
      </c>
      <c r="AI368" s="5">
        <f t="shared" si="528"/>
        <v>9.5256648660015219E-3</v>
      </c>
      <c r="AJ368" s="5">
        <f t="shared" si="529"/>
        <v>6.0440343574779875E-3</v>
      </c>
      <c r="AK368" s="5">
        <f t="shared" si="530"/>
        <v>2.5566265332131982E-3</v>
      </c>
      <c r="AL368" s="5">
        <f t="shared" si="531"/>
        <v>4.9862864704003548E-5</v>
      </c>
      <c r="AM368" s="5">
        <f t="shared" si="532"/>
        <v>2.2962809491582784E-3</v>
      </c>
      <c r="AN368" s="5">
        <f t="shared" si="533"/>
        <v>2.7810686700167884E-3</v>
      </c>
      <c r="AO368" s="5">
        <f t="shared" si="534"/>
        <v>1.6841020586318156E-3</v>
      </c>
      <c r="AP368" s="5">
        <f t="shared" si="535"/>
        <v>6.7988246735640578E-4</v>
      </c>
      <c r="AQ368" s="5">
        <f t="shared" si="536"/>
        <v>2.0585458303258814E-4</v>
      </c>
      <c r="AR368" s="5">
        <f t="shared" si="537"/>
        <v>1.8182364567880535E-3</v>
      </c>
      <c r="AS368" s="5">
        <f t="shared" si="538"/>
        <v>2.3073420636640475E-3</v>
      </c>
      <c r="AT368" s="5">
        <f t="shared" si="539"/>
        <v>1.4640085393948436E-3</v>
      </c>
      <c r="AU368" s="5">
        <f t="shared" si="540"/>
        <v>6.1927561216402105E-4</v>
      </c>
      <c r="AV368" s="5">
        <f t="shared" si="541"/>
        <v>1.9646518795903635E-4</v>
      </c>
      <c r="AW368" s="5">
        <f t="shared" si="542"/>
        <v>2.1287420397725628E-6</v>
      </c>
      <c r="AX368" s="5">
        <f t="shared" si="543"/>
        <v>4.85663420746978E-4</v>
      </c>
      <c r="AY368" s="5">
        <f t="shared" si="544"/>
        <v>5.8819602370855338E-4</v>
      </c>
      <c r="AZ368" s="5">
        <f t="shared" si="545"/>
        <v>3.5618758540063058E-4</v>
      </c>
      <c r="BA368" s="5">
        <f t="shared" si="546"/>
        <v>1.4379514184588045E-4</v>
      </c>
      <c r="BB368" s="5">
        <f t="shared" si="547"/>
        <v>4.3538244311392577E-5</v>
      </c>
      <c r="BC368" s="5">
        <f t="shared" si="548"/>
        <v>1.0545995884896797E-5</v>
      </c>
      <c r="BD368" s="5">
        <f t="shared" si="549"/>
        <v>3.6701667875245107E-4</v>
      </c>
      <c r="BE368" s="5">
        <f t="shared" si="550"/>
        <v>4.6574416533686202E-4</v>
      </c>
      <c r="BF368" s="5">
        <f t="shared" si="551"/>
        <v>2.9551467290624004E-4</v>
      </c>
      <c r="BG368" s="5">
        <f t="shared" si="552"/>
        <v>1.2500270663933999E-4</v>
      </c>
      <c r="BH368" s="5">
        <f t="shared" si="553"/>
        <v>3.9657108681330743E-5</v>
      </c>
      <c r="BI368" s="5">
        <f t="shared" si="554"/>
        <v>1.0064974183321767E-5</v>
      </c>
      <c r="BJ368" s="8">
        <f t="shared" si="555"/>
        <v>0.37790122941266124</v>
      </c>
      <c r="BK368" s="8">
        <f t="shared" si="556"/>
        <v>0.27176319834592999</v>
      </c>
      <c r="BL368" s="8">
        <f t="shared" si="557"/>
        <v>0.32551465172595379</v>
      </c>
      <c r="BM368" s="8">
        <f t="shared" si="558"/>
        <v>0.45046171179062594</v>
      </c>
      <c r="BN368" s="8">
        <f t="shared" si="559"/>
        <v>0.54892303862899139</v>
      </c>
    </row>
    <row r="369" spans="1:66" x14ac:dyDescent="0.25">
      <c r="A369" t="s">
        <v>122</v>
      </c>
      <c r="B369" t="s">
        <v>134</v>
      </c>
      <c r="C369" t="s">
        <v>141</v>
      </c>
      <c r="D369" t="s">
        <v>493</v>
      </c>
      <c r="E369">
        <f>VLOOKUP(A369,home!$A$2:$E$405,3,FALSE)</f>
        <v>1.28571428571429</v>
      </c>
      <c r="F369">
        <f>VLOOKUP(B369,home!$B$2:$E$405,3,FALSE)</f>
        <v>0.56000000000000005</v>
      </c>
      <c r="G369">
        <f>VLOOKUP(C369,away!$B$2:$E$405,4,FALSE)</f>
        <v>0.78</v>
      </c>
      <c r="H369">
        <f>VLOOKUP(A369,away!$A$2:$E$405,3,FALSE)</f>
        <v>1.1234866830000001</v>
      </c>
      <c r="I369">
        <f>VLOOKUP(C369,away!$B$2:$E$405,3,FALSE)</f>
        <v>0.45</v>
      </c>
      <c r="J369">
        <f>VLOOKUP(B369,home!$B$2:$E$405,4,FALSE)</f>
        <v>1.24</v>
      </c>
      <c r="K369" s="3">
        <f t="shared" si="504"/>
        <v>0.56160000000000199</v>
      </c>
      <c r="L369" s="3">
        <f t="shared" si="505"/>
        <v>0.62690556911400008</v>
      </c>
      <c r="M369" s="5">
        <f t="shared" si="506"/>
        <v>0.30467624160146684</v>
      </c>
      <c r="N369" s="5">
        <f t="shared" si="507"/>
        <v>0.17110617728338437</v>
      </c>
      <c r="O369" s="5">
        <f t="shared" si="508"/>
        <v>0.19100323263668215</v>
      </c>
      <c r="P369" s="5">
        <f t="shared" si="509"/>
        <v>0.10726741544876107</v>
      </c>
      <c r="Q369" s="5">
        <f t="shared" si="510"/>
        <v>4.8046614581174499E-2</v>
      </c>
      <c r="R369" s="5">
        <f t="shared" si="511"/>
        <v>5.987049512935648E-2</v>
      </c>
      <c r="S369" s="5">
        <f t="shared" si="512"/>
        <v>9.4414142341528312E-3</v>
      </c>
      <c r="T369" s="5">
        <f t="shared" si="513"/>
        <v>3.0120690258012214E-2</v>
      </c>
      <c r="U369" s="5">
        <f t="shared" si="514"/>
        <v>3.3623270064646715E-2</v>
      </c>
      <c r="V369" s="5">
        <f t="shared" si="515"/>
        <v>3.6933781021504373E-4</v>
      </c>
      <c r="W369" s="5">
        <f t="shared" si="516"/>
        <v>8.9943262495958982E-3</v>
      </c>
      <c r="X369" s="5">
        <f t="shared" si="517"/>
        <v>5.6385932162999067E-3</v>
      </c>
      <c r="Y369" s="5">
        <f t="shared" si="518"/>
        <v>1.7674327446334161E-3</v>
      </c>
      <c r="Z369" s="5">
        <f t="shared" si="519"/>
        <v>1.25110489407354E-2</v>
      </c>
      <c r="AA369" s="5">
        <f t="shared" si="520"/>
        <v>7.0262050851170252E-3</v>
      </c>
      <c r="AB369" s="5">
        <f t="shared" si="521"/>
        <v>1.9729583879008676E-3</v>
      </c>
      <c r="AC369" s="5">
        <f t="shared" si="522"/>
        <v>8.1270515467971621E-6</v>
      </c>
      <c r="AD369" s="5">
        <f t="shared" si="523"/>
        <v>1.2628034054432686E-3</v>
      </c>
      <c r="AE369" s="5">
        <f t="shared" si="524"/>
        <v>7.9165848756850964E-4</v>
      </c>
      <c r="AF369" s="5">
        <f t="shared" si="525"/>
        <v>2.4814755734653247E-4</v>
      </c>
      <c r="AG369" s="5">
        <f t="shared" si="526"/>
        <v>5.1855028554192313E-5</v>
      </c>
      <c r="AH369" s="5">
        <f t="shared" si="527"/>
        <v>1.9608115641012078E-3</v>
      </c>
      <c r="AI369" s="5">
        <f t="shared" si="528"/>
        <v>1.1011917743992421E-3</v>
      </c>
      <c r="AJ369" s="5">
        <f t="shared" si="529"/>
        <v>3.0921465025130829E-4</v>
      </c>
      <c r="AK369" s="5">
        <f t="shared" si="530"/>
        <v>5.7884982527045119E-5</v>
      </c>
      <c r="AL369" s="5">
        <f t="shared" si="531"/>
        <v>1.144516960116776E-7</v>
      </c>
      <c r="AM369" s="5">
        <f t="shared" si="532"/>
        <v>1.4183807849938847E-4</v>
      </c>
      <c r="AN369" s="5">
        <f t="shared" si="533"/>
        <v>8.8919081323695343E-5</v>
      </c>
      <c r="AO369" s="5">
        <f t="shared" si="534"/>
        <v>2.7871933641162637E-5</v>
      </c>
      <c r="AP369" s="5">
        <f t="shared" si="535"/>
        <v>5.8243568072069033E-6</v>
      </c>
      <c r="AQ369" s="5">
        <f t="shared" si="536"/>
        <v>9.1283042973626086E-7</v>
      </c>
      <c r="AR369" s="5">
        <f t="shared" si="537"/>
        <v>2.458487379036361E-4</v>
      </c>
      <c r="AS369" s="5">
        <f t="shared" si="538"/>
        <v>1.3806865120668252E-4</v>
      </c>
      <c r="AT369" s="5">
        <f t="shared" si="539"/>
        <v>3.8769677258836592E-5</v>
      </c>
      <c r="AU369" s="5">
        <f t="shared" si="540"/>
        <v>7.2576835828542352E-6</v>
      </c>
      <c r="AV369" s="5">
        <f t="shared" si="541"/>
        <v>1.0189787750327381E-6</v>
      </c>
      <c r="AW369" s="5">
        <f t="shared" si="542"/>
        <v>1.1193063277385105E-9</v>
      </c>
      <c r="AX369" s="5">
        <f t="shared" si="543"/>
        <v>1.3276044147542802E-5</v>
      </c>
      <c r="AY369" s="5">
        <f t="shared" si="544"/>
        <v>8.3228260118979097E-6</v>
      </c>
      <c r="AZ369" s="5">
        <f t="shared" si="545"/>
        <v>2.608812988812831E-6</v>
      </c>
      <c r="BA369" s="5">
        <f t="shared" si="546"/>
        <v>5.4515979715456789E-7</v>
      </c>
      <c r="BB369" s="5">
        <f t="shared" si="547"/>
        <v>8.5440928223314275E-8</v>
      </c>
      <c r="BC369" s="5">
        <f t="shared" si="548"/>
        <v>1.0712678746693057E-8</v>
      </c>
      <c r="BD369" s="5">
        <f t="shared" si="549"/>
        <v>2.5687323825239606E-5</v>
      </c>
      <c r="BE369" s="5">
        <f t="shared" si="550"/>
        <v>1.4426001060254612E-5</v>
      </c>
      <c r="BF369" s="5">
        <f t="shared" si="551"/>
        <v>4.0508210977195096E-6</v>
      </c>
      <c r="BG369" s="5">
        <f t="shared" si="552"/>
        <v>7.583137094930948E-7</v>
      </c>
      <c r="BH369" s="5">
        <f t="shared" si="553"/>
        <v>1.0646724481283089E-7</v>
      </c>
      <c r="BI369" s="5">
        <f t="shared" si="554"/>
        <v>1.195840093737721E-8</v>
      </c>
      <c r="BJ369" s="8">
        <f t="shared" si="555"/>
        <v>0.26831851408926632</v>
      </c>
      <c r="BK369" s="8">
        <f t="shared" si="556"/>
        <v>0.42177097342385045</v>
      </c>
      <c r="BL369" s="8">
        <f t="shared" si="557"/>
        <v>0.29740126888904755</v>
      </c>
      <c r="BM369" s="8">
        <f t="shared" si="558"/>
        <v>0.11802330695536881</v>
      </c>
      <c r="BN369" s="8">
        <f t="shared" si="559"/>
        <v>0.88197017668082545</v>
      </c>
    </row>
    <row r="370" spans="1:66" x14ac:dyDescent="0.25">
      <c r="A370" t="s">
        <v>122</v>
      </c>
      <c r="B370" t="s">
        <v>133</v>
      </c>
      <c r="C370" t="s">
        <v>129</v>
      </c>
      <c r="D370" t="s">
        <v>493</v>
      </c>
      <c r="E370">
        <f>VLOOKUP(A370,home!$A$2:$E$405,3,FALSE)</f>
        <v>1.28571428571429</v>
      </c>
      <c r="F370">
        <f>VLOOKUP(B370,home!$B$2:$E$405,3,FALSE)</f>
        <v>0.52</v>
      </c>
      <c r="G370">
        <f>VLOOKUP(C370,away!$B$2:$E$405,4,FALSE)</f>
        <v>1.19</v>
      </c>
      <c r="H370">
        <f>VLOOKUP(A370,away!$A$2:$E$405,3,FALSE)</f>
        <v>1.1234866830000001</v>
      </c>
      <c r="I370">
        <f>VLOOKUP(C370,away!$B$2:$E$405,3,FALSE)</f>
        <v>0.41</v>
      </c>
      <c r="J370">
        <f>VLOOKUP(B370,home!$B$2:$E$405,4,FALSE)</f>
        <v>1.19</v>
      </c>
      <c r="K370" s="3">
        <f t="shared" si="504"/>
        <v>0.79560000000000264</v>
      </c>
      <c r="L370" s="3">
        <f t="shared" si="505"/>
        <v>0.54814915263569997</v>
      </c>
      <c r="M370" s="5">
        <f t="shared" si="506"/>
        <v>0.2608658071745627</v>
      </c>
      <c r="N370" s="5">
        <f t="shared" si="507"/>
        <v>0.20754483618808278</v>
      </c>
      <c r="O370" s="5">
        <f t="shared" si="508"/>
        <v>0.14299337115436445</v>
      </c>
      <c r="P370" s="5">
        <f t="shared" si="509"/>
        <v>0.11376552609041274</v>
      </c>
      <c r="Q370" s="5">
        <f t="shared" si="510"/>
        <v>8.2561335835619587E-2</v>
      </c>
      <c r="R370" s="5">
        <f t="shared" si="511"/>
        <v>3.9190847615393508E-2</v>
      </c>
      <c r="S370" s="5">
        <f t="shared" si="512"/>
        <v>1.2403498820724734E-2</v>
      </c>
      <c r="T370" s="5">
        <f t="shared" si="513"/>
        <v>4.5255926278766331E-2</v>
      </c>
      <c r="U370" s="5">
        <f t="shared" si="514"/>
        <v>3.1180238362807176E-2</v>
      </c>
      <c r="V370" s="5">
        <f t="shared" si="515"/>
        <v>6.0102871535756017E-4</v>
      </c>
      <c r="W370" s="5">
        <f t="shared" si="516"/>
        <v>2.1895266263606394E-2</v>
      </c>
      <c r="X370" s="5">
        <f t="shared" si="517"/>
        <v>1.2001871649128873E-2</v>
      </c>
      <c r="Y370" s="5">
        <f t="shared" si="518"/>
        <v>3.289407887256211E-3</v>
      </c>
      <c r="Z370" s="5">
        <f t="shared" si="519"/>
        <v>7.1608099704842656E-3</v>
      </c>
      <c r="AA370" s="5">
        <f t="shared" si="520"/>
        <v>5.6971404125173005E-3</v>
      </c>
      <c r="AB370" s="5">
        <f t="shared" si="521"/>
        <v>2.2663224560993895E-3</v>
      </c>
      <c r="AC370" s="5">
        <f t="shared" si="522"/>
        <v>1.6382069371864478E-5</v>
      </c>
      <c r="AD370" s="5">
        <f t="shared" si="523"/>
        <v>4.3549684598313257E-3</v>
      </c>
      <c r="AE370" s="5">
        <f t="shared" si="524"/>
        <v>2.3871722710117403E-3</v>
      </c>
      <c r="AF370" s="5">
        <f t="shared" si="525"/>
        <v>6.5426322877526239E-4</v>
      </c>
      <c r="AG370" s="5">
        <f t="shared" si="526"/>
        <v>1.1954461148461909E-4</v>
      </c>
      <c r="AH370" s="5">
        <f t="shared" si="527"/>
        <v>9.8129797937655523E-4</v>
      </c>
      <c r="AI370" s="5">
        <f t="shared" si="528"/>
        <v>7.807206723919899E-4</v>
      </c>
      <c r="AJ370" s="5">
        <f t="shared" si="529"/>
        <v>3.1057068347753458E-4</v>
      </c>
      <c r="AK370" s="5">
        <f t="shared" si="530"/>
        <v>8.2363345258242471E-5</v>
      </c>
      <c r="AL370" s="5">
        <f t="shared" si="531"/>
        <v>2.857737103571668E-7</v>
      </c>
      <c r="AM370" s="5">
        <f t="shared" si="532"/>
        <v>6.9296258132836282E-4</v>
      </c>
      <c r="AN370" s="5">
        <f t="shared" si="533"/>
        <v>3.798468517633894E-4</v>
      </c>
      <c r="AO370" s="5">
        <f t="shared" si="534"/>
        <v>1.0410636496272012E-4</v>
      </c>
      <c r="AP370" s="5">
        <f t="shared" si="535"/>
        <v>1.9021938579432653E-5</v>
      </c>
      <c r="AQ370" s="5">
        <f t="shared" si="536"/>
        <v>2.6067148784510844E-6</v>
      </c>
      <c r="AR370" s="5">
        <f t="shared" si="537"/>
        <v>1.0757953117567671E-4</v>
      </c>
      <c r="AS370" s="5">
        <f t="shared" si="538"/>
        <v>8.5590275003368668E-5</v>
      </c>
      <c r="AT370" s="5">
        <f t="shared" si="539"/>
        <v>3.404781139634016E-5</v>
      </c>
      <c r="AU370" s="5">
        <f t="shared" si="540"/>
        <v>9.0294795823094435E-6</v>
      </c>
      <c r="AV370" s="5">
        <f t="shared" si="541"/>
        <v>1.7959634889213539E-6</v>
      </c>
      <c r="AW370" s="5">
        <f t="shared" si="542"/>
        <v>3.4618902396302951E-9</v>
      </c>
      <c r="AX370" s="5">
        <f t="shared" si="543"/>
        <v>9.1886838284141193E-5</v>
      </c>
      <c r="AY370" s="5">
        <f t="shared" si="544"/>
        <v>5.0367692543825591E-5</v>
      </c>
      <c r="AZ370" s="5">
        <f t="shared" si="545"/>
        <v>1.380450399405673E-5</v>
      </c>
      <c r="BA370" s="5">
        <f t="shared" si="546"/>
        <v>2.5223090556327775E-6</v>
      </c>
      <c r="BB370" s="5">
        <f t="shared" si="547"/>
        <v>3.4565039288261486E-7</v>
      </c>
      <c r="BC370" s="5">
        <f t="shared" si="548"/>
        <v>3.7893593993360431E-8</v>
      </c>
      <c r="BD370" s="5">
        <f t="shared" si="549"/>
        <v>9.8282714758155076E-6</v>
      </c>
      <c r="BE370" s="5">
        <f t="shared" si="550"/>
        <v>7.8193727861588443E-6</v>
      </c>
      <c r="BF370" s="5">
        <f t="shared" si="551"/>
        <v>3.1105464943339978E-6</v>
      </c>
      <c r="BG370" s="5">
        <f t="shared" si="552"/>
        <v>8.2491693029737922E-7</v>
      </c>
      <c r="BH370" s="5">
        <f t="shared" si="553"/>
        <v>1.6407597743614922E-7</v>
      </c>
      <c r="BI370" s="5">
        <f t="shared" si="554"/>
        <v>2.6107769529640153E-8</v>
      </c>
      <c r="BJ370" s="8">
        <f t="shared" si="555"/>
        <v>0.38142210201294002</v>
      </c>
      <c r="BK370" s="8">
        <f t="shared" si="556"/>
        <v>0.38770289633668381</v>
      </c>
      <c r="BL370" s="8">
        <f t="shared" si="557"/>
        <v>0.22374268903376632</v>
      </c>
      <c r="BM370" s="8">
        <f t="shared" si="558"/>
        <v>0.15305640906478502</v>
      </c>
      <c r="BN370" s="8">
        <f t="shared" si="559"/>
        <v>0.84692172405843569</v>
      </c>
    </row>
    <row r="371" spans="1:66" x14ac:dyDescent="0.25">
      <c r="A371" t="s">
        <v>145</v>
      </c>
      <c r="B371" t="s">
        <v>360</v>
      </c>
      <c r="C371" t="s">
        <v>355</v>
      </c>
      <c r="D371" t="s">
        <v>493</v>
      </c>
      <c r="E371">
        <f>VLOOKUP(A371,home!$A$2:$E$405,3,FALSE)</f>
        <v>1.4323432343234299</v>
      </c>
      <c r="F371">
        <f>VLOOKUP(B371,home!$B$2:$E$405,3,FALSE)</f>
        <v>1.21</v>
      </c>
      <c r="G371">
        <f>VLOOKUP(C371,away!$B$2:$E$405,4,FALSE)</f>
        <v>2.04</v>
      </c>
      <c r="H371">
        <f>VLOOKUP(A371,away!$A$2:$E$405,3,FALSE)</f>
        <v>1.2079207919999999</v>
      </c>
      <c r="I371">
        <f>VLOOKUP(C371,away!$B$2:$E$405,3,FALSE)</f>
        <v>0.76</v>
      </c>
      <c r="J371">
        <f>VLOOKUP(B371,home!$B$2:$E$405,4,FALSE)</f>
        <v>1.21</v>
      </c>
      <c r="K371" s="3">
        <f t="shared" si="504"/>
        <v>3.5355960396039543</v>
      </c>
      <c r="L371" s="3">
        <f t="shared" si="505"/>
        <v>1.1108039603232001</v>
      </c>
      <c r="M371" s="5">
        <f t="shared" si="506"/>
        <v>9.5960857317909879E-3</v>
      </c>
      <c r="N371" s="5">
        <f t="shared" si="507"/>
        <v>3.3927882709020238E-2</v>
      </c>
      <c r="O371" s="5">
        <f t="shared" si="508"/>
        <v>1.0659370034474381E-2</v>
      </c>
      <c r="P371" s="5">
        <f t="shared" si="509"/>
        <v>3.7687226478560695E-2</v>
      </c>
      <c r="Q371" s="5">
        <f t="shared" si="510"/>
        <v>5.9977643869079729E-2</v>
      </c>
      <c r="R371" s="5">
        <f t="shared" si="511"/>
        <v>5.920235224422297E-3</v>
      </c>
      <c r="S371" s="5">
        <f t="shared" si="512"/>
        <v>3.700277069589189E-2</v>
      </c>
      <c r="T371" s="5">
        <f t="shared" si="513"/>
        <v>6.6623404340628259E-2</v>
      </c>
      <c r="U371" s="5">
        <f t="shared" si="514"/>
        <v>2.0931560212991304E-2</v>
      </c>
      <c r="V371" s="5">
        <f t="shared" si="515"/>
        <v>1.6146998063437987E-2</v>
      </c>
      <c r="W371" s="5">
        <f t="shared" si="516"/>
        <v>7.068557337609821E-2</v>
      </c>
      <c r="X371" s="5">
        <f t="shared" si="517"/>
        <v>7.8517814843886036E-2</v>
      </c>
      <c r="Y371" s="5">
        <f t="shared" si="518"/>
        <v>4.3608949842256203E-2</v>
      </c>
      <c r="Z371" s="5">
        <f t="shared" si="519"/>
        <v>2.1920735777777312E-3</v>
      </c>
      <c r="AA371" s="5">
        <f t="shared" si="520"/>
        <v>7.7502866601114181E-3</v>
      </c>
      <c r="AB371" s="5">
        <f t="shared" si="521"/>
        <v>1.370094141064265E-2</v>
      </c>
      <c r="AC371" s="5">
        <f t="shared" si="522"/>
        <v>3.9634361731838968E-3</v>
      </c>
      <c r="AD371" s="5">
        <f t="shared" si="523"/>
        <v>6.2478908321416893E-2</v>
      </c>
      <c r="AE371" s="5">
        <f t="shared" si="524"/>
        <v>6.9401818800100018E-2</v>
      </c>
      <c r="AF371" s="5">
        <f t="shared" si="525"/>
        <v>3.8545907588392131E-2</v>
      </c>
      <c r="AG371" s="5">
        <f t="shared" si="526"/>
        <v>1.4272315601146016E-2</v>
      </c>
      <c r="AH371" s="5">
        <f t="shared" si="527"/>
        <v>6.0874100287883757E-4</v>
      </c>
      <c r="AI371" s="5">
        <f t="shared" si="528"/>
        <v>2.1522622789229579E-3</v>
      </c>
      <c r="AJ371" s="5">
        <f t="shared" si="529"/>
        <v>3.8047649947744967E-3</v>
      </c>
      <c r="AK371" s="5">
        <f t="shared" si="530"/>
        <v>4.4840373490494887E-3</v>
      </c>
      <c r="AL371" s="5">
        <f t="shared" si="531"/>
        <v>6.2263268948191495E-4</v>
      </c>
      <c r="AM371" s="5">
        <f t="shared" si="532"/>
        <v>4.418003616399601E-2</v>
      </c>
      <c r="AN371" s="5">
        <f t="shared" si="533"/>
        <v>4.9075359138188966E-2</v>
      </c>
      <c r="AO371" s="5">
        <f t="shared" si="534"/>
        <v>2.7256551642491838E-2</v>
      </c>
      <c r="AP371" s="5">
        <f t="shared" si="535"/>
        <v>1.0092228503077914E-2</v>
      </c>
      <c r="AQ371" s="5">
        <f t="shared" si="536"/>
        <v>2.8026218474264072E-3</v>
      </c>
      <c r="AR371" s="5">
        <f t="shared" si="537"/>
        <v>1.3523838336178579E-4</v>
      </c>
      <c r="AS371" s="5">
        <f t="shared" si="538"/>
        <v>4.781482926163712E-4</v>
      </c>
      <c r="AT371" s="5">
        <f t="shared" si="539"/>
        <v>8.4526960485891756E-4</v>
      </c>
      <c r="AU371" s="5">
        <f t="shared" si="540"/>
        <v>9.9617728911226256E-4</v>
      </c>
      <c r="AV371" s="5">
        <f t="shared" si="541"/>
        <v>8.8052011953217981E-4</v>
      </c>
      <c r="AW371" s="5">
        <f t="shared" si="542"/>
        <v>6.792497319946536E-5</v>
      </c>
      <c r="AX371" s="5">
        <f t="shared" si="543"/>
        <v>2.6033793481830651E-2</v>
      </c>
      <c r="AY371" s="5">
        <f t="shared" si="544"/>
        <v>2.8918440901853797E-2</v>
      </c>
      <c r="AZ371" s="5">
        <f t="shared" si="545"/>
        <v>1.6061359340075812E-2</v>
      </c>
      <c r="BA371" s="5">
        <f t="shared" si="546"/>
        <v>5.9470071877100747E-3</v>
      </c>
      <c r="BB371" s="5">
        <f t="shared" si="547"/>
        <v>1.6514897840447219E-3</v>
      </c>
      <c r="BC371" s="5">
        <f t="shared" si="548"/>
        <v>3.668962785100365E-4</v>
      </c>
      <c r="BD371" s="5">
        <f t="shared" si="549"/>
        <v>2.5037221970996458E-5</v>
      </c>
      <c r="BE371" s="5">
        <f t="shared" si="550"/>
        <v>8.8521502843340197E-5</v>
      </c>
      <c r="BF371" s="5">
        <f t="shared" si="551"/>
        <v>1.5648813743635194E-4</v>
      </c>
      <c r="BG371" s="5">
        <f t="shared" si="552"/>
        <v>1.8442627965498836E-4</v>
      </c>
      <c r="BH371" s="5">
        <f t="shared" si="553"/>
        <v>1.6301420598676707E-4</v>
      </c>
      <c r="BI371" s="5">
        <f t="shared" si="554"/>
        <v>1.1527047621719934E-4</v>
      </c>
      <c r="BJ371" s="8">
        <f t="shared" si="555"/>
        <v>0.75042600356123013</v>
      </c>
      <c r="BK371" s="8">
        <f t="shared" si="556"/>
        <v>0.13393759073420117</v>
      </c>
      <c r="BL371" s="8">
        <f t="shared" si="557"/>
        <v>7.4080310681859038E-2</v>
      </c>
      <c r="BM371" s="8">
        <f t="shared" si="558"/>
        <v>0.77401701857906535</v>
      </c>
      <c r="BN371" s="8">
        <f t="shared" si="559"/>
        <v>0.15776844404734833</v>
      </c>
    </row>
    <row r="372" spans="1:66" x14ac:dyDescent="0.25">
      <c r="A372" t="s">
        <v>145</v>
      </c>
      <c r="B372" t="s">
        <v>388</v>
      </c>
      <c r="C372" t="s">
        <v>419</v>
      </c>
      <c r="D372" t="s">
        <v>493</v>
      </c>
      <c r="E372">
        <f>VLOOKUP(A372,home!$A$2:$E$405,3,FALSE)</f>
        <v>1.4323432343234299</v>
      </c>
      <c r="F372">
        <f>VLOOKUP(B372,home!$B$2:$E$405,3,FALSE)</f>
        <v>1.22</v>
      </c>
      <c r="G372">
        <f>VLOOKUP(C372,away!$B$2:$E$405,4,FALSE)</f>
        <v>0.95</v>
      </c>
      <c r="H372">
        <f>VLOOKUP(A372,away!$A$2:$E$405,3,FALSE)</f>
        <v>1.2079207919999999</v>
      </c>
      <c r="I372">
        <f>VLOOKUP(C372,away!$B$2:$E$405,3,FALSE)</f>
        <v>0.65</v>
      </c>
      <c r="J372">
        <f>VLOOKUP(B372,home!$B$2:$E$405,4,FALSE)</f>
        <v>0.97</v>
      </c>
      <c r="K372" s="3">
        <f t="shared" si="504"/>
        <v>1.6600858085808552</v>
      </c>
      <c r="L372" s="3">
        <f t="shared" si="505"/>
        <v>0.76159405935599989</v>
      </c>
      <c r="M372" s="5">
        <f t="shared" si="506"/>
        <v>8.8772366281555465E-2</v>
      </c>
      <c r="N372" s="5">
        <f t="shared" si="507"/>
        <v>0.14736974545815187</v>
      </c>
      <c r="O372" s="5">
        <f t="shared" si="508"/>
        <v>6.7608506795007503E-2</v>
      </c>
      <c r="P372" s="5">
        <f t="shared" si="509"/>
        <v>0.11223592266973428</v>
      </c>
      <c r="Q372" s="5">
        <f t="shared" si="510"/>
        <v>0.12232321152462544</v>
      </c>
      <c r="R372" s="5">
        <f t="shared" si="511"/>
        <v>2.5745118568503731E-2</v>
      </c>
      <c r="S372" s="5">
        <f t="shared" si="512"/>
        <v>3.5475291650933147E-2</v>
      </c>
      <c r="T372" s="5">
        <f t="shared" si="513"/>
        <v>9.3160631218502099E-2</v>
      </c>
      <c r="U372" s="5">
        <f t="shared" si="514"/>
        <v>4.2739105975804513E-2</v>
      </c>
      <c r="V372" s="5">
        <f t="shared" si="515"/>
        <v>4.9835354266190481E-3</v>
      </c>
      <c r="W372" s="5">
        <f t="shared" si="516"/>
        <v>6.7689009170688291E-2</v>
      </c>
      <c r="X372" s="5">
        <f t="shared" si="517"/>
        <v>5.1551547268089991E-2</v>
      </c>
      <c r="Y372" s="5">
        <f t="shared" si="518"/>
        <v>1.9630676074993678E-2</v>
      </c>
      <c r="Z372" s="5">
        <f t="shared" si="519"/>
        <v>6.5357764530627627E-3</v>
      </c>
      <c r="AA372" s="5">
        <f t="shared" si="520"/>
        <v>1.0849949737786411E-2</v>
      </c>
      <c r="AB372" s="5">
        <f t="shared" si="521"/>
        <v>9.0059237917573965E-3</v>
      </c>
      <c r="AC372" s="5">
        <f t="shared" si="522"/>
        <v>3.9379631874256958E-4</v>
      </c>
      <c r="AD372" s="5">
        <f t="shared" si="523"/>
        <v>2.8092390880289756E-2</v>
      </c>
      <c r="AE372" s="5">
        <f t="shared" si="524"/>
        <v>2.1394998007535342E-2</v>
      </c>
      <c r="AF372" s="5">
        <f t="shared" si="525"/>
        <v>8.1471516912361847E-3</v>
      </c>
      <c r="AG372" s="5">
        <f t="shared" si="526"/>
        <v>2.0682741095725556E-3</v>
      </c>
      <c r="AH372" s="5">
        <f t="shared" si="527"/>
        <v>1.2444021299828569E-3</v>
      </c>
      <c r="AI372" s="5">
        <f t="shared" si="528"/>
        <v>2.0658143161523296E-3</v>
      </c>
      <c r="AJ372" s="5">
        <f t="shared" si="529"/>
        <v>1.7147145147038234E-3</v>
      </c>
      <c r="AK372" s="5">
        <f t="shared" si="530"/>
        <v>9.4885774387580871E-4</v>
      </c>
      <c r="AL372" s="5">
        <f t="shared" si="531"/>
        <v>1.9915248417659996E-5</v>
      </c>
      <c r="AM372" s="5">
        <f t="shared" si="532"/>
        <v>9.3271558858950381E-3</v>
      </c>
      <c r="AN372" s="5">
        <f t="shared" si="533"/>
        <v>7.1035065133850089E-3</v>
      </c>
      <c r="AO372" s="5">
        <f t="shared" si="534"/>
        <v>2.7049941805953369E-3</v>
      </c>
      <c r="AP372" s="5">
        <f t="shared" si="535"/>
        <v>6.8670249951131976E-4</v>
      </c>
      <c r="AQ372" s="5">
        <f t="shared" si="536"/>
        <v>1.3074713604318438E-4</v>
      </c>
      <c r="AR372" s="5">
        <f t="shared" si="537"/>
        <v>1.8954585392897937E-4</v>
      </c>
      <c r="AS372" s="5">
        <f t="shared" si="538"/>
        <v>3.1466238218283844E-4</v>
      </c>
      <c r="AT372" s="5">
        <f t="shared" si="539"/>
        <v>2.6118327757798773E-4</v>
      </c>
      <c r="AU372" s="5">
        <f t="shared" si="540"/>
        <v>1.4452888418195061E-4</v>
      </c>
      <c r="AV372" s="5">
        <f t="shared" si="541"/>
        <v>5.9982587390120582E-5</v>
      </c>
      <c r="AW372" s="5">
        <f t="shared" si="542"/>
        <v>6.9941881659425957E-7</v>
      </c>
      <c r="AX372" s="5">
        <f t="shared" si="543"/>
        <v>2.5806465200992933E-3</v>
      </c>
      <c r="AY372" s="5">
        <f t="shared" si="544"/>
        <v>1.9654050590053557E-3</v>
      </c>
      <c r="AZ372" s="5">
        <f t="shared" si="545"/>
        <v>7.4842040858335353E-4</v>
      </c>
      <c r="BA372" s="5">
        <f t="shared" si="546"/>
        <v>1.8999751235929078E-4</v>
      </c>
      <c r="BB372" s="5">
        <f t="shared" si="547"/>
        <v>3.6175244176313499E-5</v>
      </c>
      <c r="BC372" s="5">
        <f t="shared" si="548"/>
        <v>5.5101702120866203E-6</v>
      </c>
      <c r="BD372" s="5">
        <f t="shared" si="549"/>
        <v>2.405949938797845E-5</v>
      </c>
      <c r="BE372" s="5">
        <f t="shared" si="550"/>
        <v>3.9940833495542801E-5</v>
      </c>
      <c r="BF372" s="5">
        <f t="shared" si="551"/>
        <v>3.3152605434420741E-5</v>
      </c>
      <c r="BG372" s="5">
        <f t="shared" si="552"/>
        <v>1.8345389933054143E-5</v>
      </c>
      <c r="BH372" s="5">
        <f t="shared" si="553"/>
        <v>7.6137303701863188E-6</v>
      </c>
      <c r="BI372" s="5">
        <f t="shared" si="554"/>
        <v>2.52788914758147E-6</v>
      </c>
      <c r="BJ372" s="8">
        <f t="shared" si="555"/>
        <v>0.58690689653355066</v>
      </c>
      <c r="BK372" s="8">
        <f t="shared" si="556"/>
        <v>0.24384623265500754</v>
      </c>
      <c r="BL372" s="8">
        <f t="shared" si="557"/>
        <v>0.16301793650660504</v>
      </c>
      <c r="BM372" s="8">
        <f t="shared" si="558"/>
        <v>0.43428726521045907</v>
      </c>
      <c r="BN372" s="8">
        <f t="shared" si="559"/>
        <v>0.56405487129757825</v>
      </c>
    </row>
    <row r="373" spans="1:66" x14ac:dyDescent="0.25">
      <c r="A373" t="s">
        <v>145</v>
      </c>
      <c r="B373" t="s">
        <v>389</v>
      </c>
      <c r="C373" t="s">
        <v>375</v>
      </c>
      <c r="D373" t="s">
        <v>493</v>
      </c>
      <c r="E373">
        <f>VLOOKUP(A373,home!$A$2:$E$405,3,FALSE)</f>
        <v>1.4323432343234299</v>
      </c>
      <c r="F373">
        <f>VLOOKUP(B373,home!$B$2:$E$405,3,FALSE)</f>
        <v>1.02</v>
      </c>
      <c r="G373">
        <f>VLOOKUP(C373,away!$B$2:$E$405,4,FALSE)</f>
        <v>0.91</v>
      </c>
      <c r="H373">
        <f>VLOOKUP(A373,away!$A$2:$E$405,3,FALSE)</f>
        <v>1.2079207919999999</v>
      </c>
      <c r="I373">
        <f>VLOOKUP(C373,away!$B$2:$E$405,3,FALSE)</f>
        <v>0.97</v>
      </c>
      <c r="J373">
        <f>VLOOKUP(B373,home!$B$2:$E$405,4,FALSE)</f>
        <v>0.72</v>
      </c>
      <c r="K373" s="3">
        <f t="shared" si="504"/>
        <v>1.3295009900990078</v>
      </c>
      <c r="L373" s="3">
        <f t="shared" si="505"/>
        <v>0.84361188113279995</v>
      </c>
      <c r="M373" s="5">
        <f t="shared" si="506"/>
        <v>0.11382274930697053</v>
      </c>
      <c r="N373" s="5">
        <f t="shared" si="507"/>
        <v>0.15132745789940849</v>
      </c>
      <c r="O373" s="5">
        <f t="shared" si="508"/>
        <v>9.6022223658560515E-2</v>
      </c>
      <c r="P373" s="5">
        <f t="shared" si="509"/>
        <v>0.12766164142556458</v>
      </c>
      <c r="Q373" s="5">
        <f t="shared" si="510"/>
        <v>0.10059500255321475</v>
      </c>
      <c r="R373" s="5">
        <f t="shared" si="511"/>
        <v>4.050274436557634E-2</v>
      </c>
      <c r="S373" s="5">
        <f t="shared" si="512"/>
        <v>3.5795776307239846E-2</v>
      </c>
      <c r="T373" s="5">
        <f t="shared" si="513"/>
        <v>8.4863139336476323E-2</v>
      </c>
      <c r="U373" s="5">
        <f t="shared" si="514"/>
        <v>5.3848438735760749E-2</v>
      </c>
      <c r="V373" s="5">
        <f t="shared" si="515"/>
        <v>4.4608809040647939E-3</v>
      </c>
      <c r="W373" s="5">
        <f t="shared" si="516"/>
        <v>4.458038516450373E-2</v>
      </c>
      <c r="X373" s="5">
        <f t="shared" si="517"/>
        <v>3.7608542590251766E-2</v>
      </c>
      <c r="Y373" s="5">
        <f t="shared" si="518"/>
        <v>1.5863506680612656E-2</v>
      </c>
      <c r="Z373" s="5">
        <f t="shared" si="519"/>
        <v>1.1389532121761591E-2</v>
      </c>
      <c r="AA373" s="5">
        <f t="shared" si="520"/>
        <v>1.5142394232646487E-2</v>
      </c>
      <c r="AB373" s="5">
        <f t="shared" si="521"/>
        <v>1.0065914062386506E-2</v>
      </c>
      <c r="AC373" s="5">
        <f t="shared" si="522"/>
        <v>3.1270296463375421E-4</v>
      </c>
      <c r="AD373" s="5">
        <f t="shared" si="523"/>
        <v>1.481741655380072E-2</v>
      </c>
      <c r="AE373" s="5">
        <f t="shared" si="524"/>
        <v>1.2500148652480116E-2</v>
      </c>
      <c r="AF373" s="5">
        <f t="shared" si="525"/>
        <v>5.2726369595791911E-3</v>
      </c>
      <c r="AG373" s="5">
        <f t="shared" si="526"/>
        <v>1.4826863946669764E-3</v>
      </c>
      <c r="AH373" s="5">
        <f t="shared" si="527"/>
        <v>2.4020861546154362E-3</v>
      </c>
      <c r="AI373" s="5">
        <f t="shared" si="528"/>
        <v>3.1935759208643402E-3</v>
      </c>
      <c r="AJ373" s="5">
        <f t="shared" si="529"/>
        <v>2.1229311743727456E-3</v>
      </c>
      <c r="AK373" s="5">
        <f t="shared" si="530"/>
        <v>9.4081303274687138E-4</v>
      </c>
      <c r="AL373" s="5">
        <f t="shared" si="531"/>
        <v>1.4028891056259394E-5</v>
      </c>
      <c r="AM373" s="5">
        <f t="shared" si="532"/>
        <v>3.9399539957974978E-3</v>
      </c>
      <c r="AN373" s="5">
        <f t="shared" si="533"/>
        <v>3.323792001971419E-3</v>
      </c>
      <c r="AO373" s="5">
        <f t="shared" si="534"/>
        <v>1.4019952116386316E-3</v>
      </c>
      <c r="AP373" s="5">
        <f t="shared" si="535"/>
        <v>3.9424660594321472E-4</v>
      </c>
      <c r="AQ373" s="5">
        <f t="shared" si="536"/>
        <v>8.3147780217494258E-5</v>
      </c>
      <c r="AR373" s="5">
        <f t="shared" si="537"/>
        <v>4.0528568390763654E-4</v>
      </c>
      <c r="AS373" s="5">
        <f t="shared" si="538"/>
        <v>5.3882771802815622E-4</v>
      </c>
      <c r="AT373" s="5">
        <f t="shared" si="539"/>
        <v>3.5818599230561139E-4</v>
      </c>
      <c r="AU373" s="5">
        <f t="shared" si="540"/>
        <v>1.5873621046996861E-4</v>
      </c>
      <c r="AV373" s="5">
        <f t="shared" si="541"/>
        <v>5.275998724609698E-5</v>
      </c>
      <c r="AW373" s="5">
        <f t="shared" si="542"/>
        <v>4.3707120416198024E-7</v>
      </c>
      <c r="AX373" s="5">
        <f t="shared" si="543"/>
        <v>8.730287897262181E-4</v>
      </c>
      <c r="AY373" s="5">
        <f t="shared" si="544"/>
        <v>7.3649745958402656E-4</v>
      </c>
      <c r="AZ373" s="5">
        <f t="shared" si="545"/>
        <v>3.1065900366460445E-4</v>
      </c>
      <c r="BA373" s="5">
        <f t="shared" si="546"/>
        <v>8.735854215744612E-5</v>
      </c>
      <c r="BB373" s="5">
        <f t="shared" si="547"/>
        <v>1.8424176020615528E-5</v>
      </c>
      <c r="BC373" s="5">
        <f t="shared" si="548"/>
        <v>3.1085707582146595E-6</v>
      </c>
      <c r="BD373" s="5">
        <f t="shared" si="549"/>
        <v>5.6983969699585731E-5</v>
      </c>
      <c r="BE373" s="5">
        <f t="shared" si="550"/>
        <v>7.5760244135371092E-5</v>
      </c>
      <c r="BF373" s="5">
        <f t="shared" si="551"/>
        <v>5.0361659794059206E-5</v>
      </c>
      <c r="BG373" s="5">
        <f t="shared" si="552"/>
        <v>2.2318625519743697E-5</v>
      </c>
      <c r="BH373" s="5">
        <f t="shared" si="553"/>
        <v>7.4181586815370628E-6</v>
      </c>
      <c r="BI373" s="5">
        <f t="shared" si="554"/>
        <v>1.9724898623630155E-6</v>
      </c>
      <c r="BJ373" s="8">
        <f t="shared" si="555"/>
        <v>0.48008313492247412</v>
      </c>
      <c r="BK373" s="8">
        <f t="shared" si="556"/>
        <v>0.28280427725911383</v>
      </c>
      <c r="BL373" s="8">
        <f t="shared" si="557"/>
        <v>0.22596973207718007</v>
      </c>
      <c r="BM373" s="8">
        <f t="shared" si="558"/>
        <v>0.3695787967828546</v>
      </c>
      <c r="BN373" s="8">
        <f t="shared" si="559"/>
        <v>0.6299318192092952</v>
      </c>
    </row>
    <row r="374" spans="1:66" x14ac:dyDescent="0.25">
      <c r="A374" t="s">
        <v>145</v>
      </c>
      <c r="B374" t="s">
        <v>146</v>
      </c>
      <c r="C374" t="s">
        <v>366</v>
      </c>
      <c r="D374" t="s">
        <v>493</v>
      </c>
      <c r="E374">
        <f>VLOOKUP(A374,home!$A$2:$E$405,3,FALSE)</f>
        <v>1.4323432343234299</v>
      </c>
      <c r="F374">
        <f>VLOOKUP(B374,home!$B$2:$E$405,3,FALSE)</f>
        <v>1.45</v>
      </c>
      <c r="G374">
        <f>VLOOKUP(C374,away!$B$2:$E$405,4,FALSE)</f>
        <v>0.99</v>
      </c>
      <c r="H374">
        <f>VLOOKUP(A374,away!$A$2:$E$405,3,FALSE)</f>
        <v>1.2079207919999999</v>
      </c>
      <c r="I374">
        <f>VLOOKUP(C374,away!$B$2:$E$405,3,FALSE)</f>
        <v>0.76</v>
      </c>
      <c r="J374">
        <f>VLOOKUP(B374,home!$B$2:$E$405,4,FALSE)</f>
        <v>1.31</v>
      </c>
      <c r="K374" s="3">
        <f t="shared" si="504"/>
        <v>2.0561287128712835</v>
      </c>
      <c r="L374" s="3">
        <f t="shared" si="505"/>
        <v>1.2026059405152001</v>
      </c>
      <c r="M374" s="5">
        <f t="shared" si="506"/>
        <v>3.8437003391819574E-2</v>
      </c>
      <c r="N374" s="5">
        <f t="shared" si="507"/>
        <v>7.9031426310651159E-2</v>
      </c>
      <c r="O374" s="5">
        <f t="shared" si="508"/>
        <v>4.6224568614605117E-2</v>
      </c>
      <c r="P374" s="5">
        <f t="shared" si="509"/>
        <v>9.5043662768578369E-2</v>
      </c>
      <c r="Q374" s="5">
        <f t="shared" si="510"/>
        <v>8.1249392428250439E-2</v>
      </c>
      <c r="R374" s="5">
        <f t="shared" si="511"/>
        <v>2.7794970406838301E-2</v>
      </c>
      <c r="S374" s="5">
        <f t="shared" si="512"/>
        <v>5.8753915727921824E-2</v>
      </c>
      <c r="T374" s="5">
        <f t="shared" si="513"/>
        <v>9.77110019974647E-2</v>
      </c>
      <c r="U374" s="5">
        <f t="shared" si="514"/>
        <v>5.7150036726907855E-2</v>
      </c>
      <c r="V374" s="5">
        <f t="shared" si="515"/>
        <v>1.6142394220873046E-2</v>
      </c>
      <c r="W374" s="5">
        <f t="shared" si="516"/>
        <v>5.5686402891690794E-2</v>
      </c>
      <c r="X374" s="5">
        <f t="shared" si="517"/>
        <v>6.6968798923470171E-2</v>
      </c>
      <c r="Y374" s="5">
        <f t="shared" si="518"/>
        <v>4.0268537707266586E-2</v>
      </c>
      <c r="Z374" s="5">
        <f t="shared" si="519"/>
        <v>1.1142132175902646E-2</v>
      </c>
      <c r="AA374" s="5">
        <f t="shared" si="520"/>
        <v>2.2909657889480423E-2</v>
      </c>
      <c r="AB374" s="5">
        <f t="shared" si="521"/>
        <v>2.3552602694309414E-2</v>
      </c>
      <c r="AC374" s="5">
        <f t="shared" si="522"/>
        <v>2.4947188536109835E-3</v>
      </c>
      <c r="AD374" s="5">
        <f t="shared" si="523"/>
        <v>2.8624602975530978E-2</v>
      </c>
      <c r="AE374" s="5">
        <f t="shared" si="524"/>
        <v>3.442411758326263E-2</v>
      </c>
      <c r="AF374" s="5">
        <f t="shared" si="525"/>
        <v>2.06993241513127E-2</v>
      </c>
      <c r="AG374" s="5">
        <f t="shared" si="526"/>
        <v>8.2977100630061366E-3</v>
      </c>
      <c r="AH374" s="5">
        <f t="shared" si="527"/>
        <v>3.3498985861865178E-3</v>
      </c>
      <c r="AI374" s="5">
        <f t="shared" si="528"/>
        <v>6.887822668265018E-3</v>
      </c>
      <c r="AJ374" s="5">
        <f t="shared" si="529"/>
        <v>7.0811249786927009E-3</v>
      </c>
      <c r="AK374" s="5">
        <f t="shared" si="530"/>
        <v>4.85323479604004E-3</v>
      </c>
      <c r="AL374" s="5">
        <f t="shared" si="531"/>
        <v>2.4674891016658108E-4</v>
      </c>
      <c r="AM374" s="5">
        <f t="shared" si="532"/>
        <v>1.1771173614506001E-2</v>
      </c>
      <c r="AN374" s="5">
        <f t="shared" si="533"/>
        <v>1.4156083315640696E-2</v>
      </c>
      <c r="AO374" s="5">
        <f t="shared" si="534"/>
        <v>8.512094944908807E-3</v>
      </c>
      <c r="AP374" s="5">
        <f t="shared" si="535"/>
        <v>3.4122319823255798E-3</v>
      </c>
      <c r="AQ374" s="5">
        <f t="shared" si="536"/>
        <v>1.0258926130901746E-3</v>
      </c>
      <c r="AR374" s="5">
        <f t="shared" si="537"/>
        <v>8.0572158797427497E-4</v>
      </c>
      <c r="AS374" s="5">
        <f t="shared" si="538"/>
        <v>1.6566672916141529E-3</v>
      </c>
      <c r="AT374" s="5">
        <f t="shared" si="539"/>
        <v>1.7031605929812819E-3</v>
      </c>
      <c r="AU374" s="5">
        <f t="shared" si="540"/>
        <v>1.1673057992865651E-3</v>
      </c>
      <c r="AV374" s="5">
        <f t="shared" si="541"/>
        <v>6.0003274265356746E-4</v>
      </c>
      <c r="AW374" s="5">
        <f t="shared" si="542"/>
        <v>1.6948309453640478E-5</v>
      </c>
      <c r="AX374" s="5">
        <f t="shared" si="543"/>
        <v>4.0338413421631041E-3</v>
      </c>
      <c r="AY374" s="5">
        <f t="shared" si="544"/>
        <v>4.851121561181157E-3</v>
      </c>
      <c r="AZ374" s="5">
        <f t="shared" si="545"/>
        <v>2.916993803818916E-3</v>
      </c>
      <c r="BA374" s="5">
        <f t="shared" si="546"/>
        <v>1.1693313589728866E-3</v>
      </c>
      <c r="BB374" s="5">
        <f t="shared" si="547"/>
        <v>3.5156120968287628E-4</v>
      </c>
      <c r="BC374" s="5">
        <f t="shared" si="548"/>
        <v>8.4557919843867346E-5</v>
      </c>
      <c r="BD374" s="5">
        <f t="shared" si="549"/>
        <v>1.6149426134986708E-4</v>
      </c>
      <c r="BE374" s="5">
        <f t="shared" si="550"/>
        <v>3.3205298772540093E-4</v>
      </c>
      <c r="BF374" s="5">
        <f t="shared" si="551"/>
        <v>3.4137184112844633E-4</v>
      </c>
      <c r="BG374" s="5">
        <f t="shared" si="552"/>
        <v>2.339681481033109E-4</v>
      </c>
      <c r="BH374" s="5">
        <f t="shared" si="553"/>
        <v>1.2026715680313462E-4</v>
      </c>
      <c r="BI374" s="5">
        <f t="shared" si="554"/>
        <v>4.9456950863663586E-5</v>
      </c>
      <c r="BJ374" s="8">
        <f t="shared" si="555"/>
        <v>0.56524619869804027</v>
      </c>
      <c r="BK374" s="8">
        <f t="shared" si="556"/>
        <v>0.21596956543415152</v>
      </c>
      <c r="BL374" s="8">
        <f t="shared" si="557"/>
        <v>0.20697541672180908</v>
      </c>
      <c r="BM374" s="8">
        <f t="shared" si="558"/>
        <v>0.62671811585743309</v>
      </c>
      <c r="BN374" s="8">
        <f t="shared" si="559"/>
        <v>0.36778102392074297</v>
      </c>
    </row>
    <row r="375" spans="1:66" x14ac:dyDescent="0.25">
      <c r="A375" t="s">
        <v>145</v>
      </c>
      <c r="B375" t="s">
        <v>423</v>
      </c>
      <c r="C375" t="s">
        <v>371</v>
      </c>
      <c r="D375" t="s">
        <v>493</v>
      </c>
      <c r="E375">
        <f>VLOOKUP(A375,home!$A$2:$E$405,3,FALSE)</f>
        <v>1.4323432343234299</v>
      </c>
      <c r="F375">
        <f>VLOOKUP(B375,home!$B$2:$E$405,3,FALSE)</f>
        <v>0.86</v>
      </c>
      <c r="G375">
        <f>VLOOKUP(C375,away!$B$2:$E$405,4,FALSE)</f>
        <v>1</v>
      </c>
      <c r="H375">
        <f>VLOOKUP(A375,away!$A$2:$E$405,3,FALSE)</f>
        <v>1.2079207919999999</v>
      </c>
      <c r="I375">
        <f>VLOOKUP(C375,away!$B$2:$E$405,3,FALSE)</f>
        <v>0.65</v>
      </c>
      <c r="J375">
        <f>VLOOKUP(B375,home!$B$2:$E$405,4,FALSE)</f>
        <v>0.56999999999999995</v>
      </c>
      <c r="K375" s="3">
        <f t="shared" si="504"/>
        <v>1.2318151815181497</v>
      </c>
      <c r="L375" s="3">
        <f t="shared" si="505"/>
        <v>0.44753465343599991</v>
      </c>
      <c r="M375" s="5">
        <f t="shared" si="506"/>
        <v>0.18649518928412451</v>
      </c>
      <c r="N375" s="5">
        <f t="shared" si="507"/>
        <v>0.22972760544028548</v>
      </c>
      <c r="O375" s="5">
        <f t="shared" si="508"/>
        <v>8.3463059903751857E-2</v>
      </c>
      <c r="P375" s="5">
        <f t="shared" si="509"/>
        <v>0.10281106428540028</v>
      </c>
      <c r="Q375" s="5">
        <f t="shared" si="510"/>
        <v>0.14149097599757759</v>
      </c>
      <c r="R375" s="5">
        <f t="shared" si="511"/>
        <v>1.867630579436684E-2</v>
      </c>
      <c r="S375" s="5">
        <f t="shared" si="512"/>
        <v>1.4169420374958299E-2</v>
      </c>
      <c r="T375" s="5">
        <f t="shared" si="513"/>
        <v>6.3322114907397267E-2</v>
      </c>
      <c r="U375" s="5">
        <f t="shared" si="514"/>
        <v>2.3005757012176459E-2</v>
      </c>
      <c r="V375" s="5">
        <f t="shared" si="515"/>
        <v>8.6792419844336033E-4</v>
      </c>
      <c r="W375" s="5">
        <f t="shared" si="516"/>
        <v>5.8096910760545399E-2</v>
      </c>
      <c r="X375" s="5">
        <f t="shared" si="517"/>
        <v>2.6000380822922897E-2</v>
      </c>
      <c r="Y375" s="5">
        <f t="shared" si="518"/>
        <v>5.8180357103954075E-3</v>
      </c>
      <c r="Z375" s="5">
        <f t="shared" si="519"/>
        <v>2.7860980137155746E-3</v>
      </c>
      <c r="AA375" s="5">
        <f t="shared" si="520"/>
        <v>3.4319578304924064E-3</v>
      </c>
      <c r="AB375" s="5">
        <f t="shared" si="521"/>
        <v>2.11376887896532E-3</v>
      </c>
      <c r="AC375" s="5">
        <f t="shared" si="522"/>
        <v>2.9904327191876644E-5</v>
      </c>
      <c r="AD375" s="5">
        <f t="shared" si="523"/>
        <v>1.7891164168536242E-2</v>
      </c>
      <c r="AE375" s="5">
        <f t="shared" si="524"/>
        <v>8.0069159557324462E-3</v>
      </c>
      <c r="AF375" s="5">
        <f t="shared" si="525"/>
        <v>1.7916861786699489E-3</v>
      </c>
      <c r="AG375" s="5">
        <f t="shared" si="526"/>
        <v>2.6728055101237559E-4</v>
      </c>
      <c r="AH375" s="5">
        <f t="shared" si="527"/>
        <v>3.1171885225173175E-4</v>
      </c>
      <c r="AI375" s="5">
        <f t="shared" si="528"/>
        <v>3.8398001456909622E-4</v>
      </c>
      <c r="AJ375" s="5">
        <f t="shared" si="529"/>
        <v>2.3649620567288657E-4</v>
      </c>
      <c r="AK375" s="5">
        <f t="shared" si="530"/>
        <v>9.7106538839766794E-5</v>
      </c>
      <c r="AL375" s="5">
        <f t="shared" si="531"/>
        <v>6.5942627627819337E-7</v>
      </c>
      <c r="AM375" s="5">
        <f t="shared" si="532"/>
        <v>4.4077215275672979E-3</v>
      </c>
      <c r="AN375" s="5">
        <f t="shared" si="533"/>
        <v>1.9726081262822267E-3</v>
      </c>
      <c r="AO375" s="5">
        <f t="shared" si="534"/>
        <v>4.4140524708037669E-4</v>
      </c>
      <c r="AP375" s="5">
        <f t="shared" si="535"/>
        <v>6.584804809231611E-5</v>
      </c>
      <c r="AQ375" s="5">
        <f t="shared" si="536"/>
        <v>7.3673208456079349E-6</v>
      </c>
      <c r="AR375" s="5">
        <f t="shared" si="537"/>
        <v>2.7900997702389303E-5</v>
      </c>
      <c r="AS375" s="5">
        <f t="shared" si="538"/>
        <v>3.4368872549306157E-5</v>
      </c>
      <c r="AT375" s="5">
        <f t="shared" si="539"/>
        <v>2.1168049488948863E-5</v>
      </c>
      <c r="AU375" s="5">
        <f t="shared" si="540"/>
        <v>8.6917082412049056E-6</v>
      </c>
      <c r="AV375" s="5">
        <f t="shared" si="541"/>
        <v>2.6766445412106542E-6</v>
      </c>
      <c r="AW375" s="5">
        <f t="shared" si="542"/>
        <v>1.0098014017615097E-8</v>
      </c>
      <c r="AX375" s="5">
        <f t="shared" si="543"/>
        <v>9.0491638226029326E-4</v>
      </c>
      <c r="AY375" s="5">
        <f t="shared" si="544"/>
        <v>4.0498143952341913E-4</v>
      </c>
      <c r="AZ375" s="5">
        <f t="shared" si="545"/>
        <v>9.0621614092562864E-5</v>
      </c>
      <c r="BA375" s="5">
        <f t="shared" si="546"/>
        <v>1.3518770885575352E-5</v>
      </c>
      <c r="BB375" s="5">
        <f t="shared" si="547"/>
        <v>1.5125296107891624E-6</v>
      </c>
      <c r="BC375" s="5">
        <f t="shared" si="548"/>
        <v>1.353818830352432E-7</v>
      </c>
      <c r="BD375" s="5">
        <f t="shared" si="549"/>
        <v>2.0811105562095691E-6</v>
      </c>
      <c r="BE375" s="5">
        <f t="shared" si="550"/>
        <v>2.5635435775566278E-6</v>
      </c>
      <c r="BF375" s="5">
        <f t="shared" si="551"/>
        <v>1.5789059486588025E-6</v>
      </c>
      <c r="BG375" s="5">
        <f t="shared" si="552"/>
        <v>6.4830677258240969E-7</v>
      </c>
      <c r="BH375" s="5">
        <f t="shared" si="553"/>
        <v>1.9964853118701168E-7</v>
      </c>
      <c r="BI375" s="5">
        <f t="shared" si="554"/>
        <v>4.9186018336792159E-8</v>
      </c>
      <c r="BJ375" s="8">
        <f t="shared" si="555"/>
        <v>0.56072370688119844</v>
      </c>
      <c r="BK375" s="8">
        <f t="shared" si="556"/>
        <v>0.30477914333591793</v>
      </c>
      <c r="BL375" s="8">
        <f t="shared" si="557"/>
        <v>0.13182207800501397</v>
      </c>
      <c r="BM375" s="8">
        <f t="shared" si="558"/>
        <v>0.23704185418883014</v>
      </c>
      <c r="BN375" s="8">
        <f t="shared" si="559"/>
        <v>0.76266420070550667</v>
      </c>
    </row>
    <row r="376" spans="1:66" x14ac:dyDescent="0.25">
      <c r="A376" t="s">
        <v>145</v>
      </c>
      <c r="B376" t="s">
        <v>148</v>
      </c>
      <c r="C376" t="s">
        <v>433</v>
      </c>
      <c r="D376" t="s">
        <v>493</v>
      </c>
      <c r="E376">
        <f>VLOOKUP(A376,home!$A$2:$E$405,3,FALSE)</f>
        <v>1.4323432343234299</v>
      </c>
      <c r="F376">
        <f>VLOOKUP(B376,home!$B$2:$E$405,3,FALSE)</f>
        <v>1.1000000000000001</v>
      </c>
      <c r="G376">
        <f>VLOOKUP(C376,away!$B$2:$E$405,4,FALSE)</f>
        <v>0.93</v>
      </c>
      <c r="H376">
        <f>VLOOKUP(A376,away!$A$2:$E$405,3,FALSE)</f>
        <v>1.2079207919999999</v>
      </c>
      <c r="I376">
        <f>VLOOKUP(C376,away!$B$2:$E$405,3,FALSE)</f>
        <v>0.64</v>
      </c>
      <c r="J376">
        <f>VLOOKUP(B376,home!$B$2:$E$405,4,FALSE)</f>
        <v>0.53</v>
      </c>
      <c r="K376" s="3">
        <f t="shared" si="504"/>
        <v>1.465287128712869</v>
      </c>
      <c r="L376" s="3">
        <f t="shared" si="505"/>
        <v>0.40972673264640003</v>
      </c>
      <c r="M376" s="5">
        <f t="shared" si="506"/>
        <v>0.15335284115136988</v>
      </c>
      <c r="N376" s="5">
        <f t="shared" si="507"/>
        <v>0.22470594429065141</v>
      </c>
      <c r="O376" s="5">
        <f t="shared" si="508"/>
        <v>6.2832758546993175E-2</v>
      </c>
      <c r="P376" s="5">
        <f t="shared" si="509"/>
        <v>9.2068032360432595E-2</v>
      </c>
      <c r="Q376" s="5">
        <f t="shared" si="510"/>
        <v>0.16462936395718133</v>
      </c>
      <c r="R376" s="5">
        <f t="shared" si="511"/>
        <v>1.2872130431309839E-2</v>
      </c>
      <c r="S376" s="5">
        <f t="shared" si="512"/>
        <v>1.3818659176902294E-2</v>
      </c>
      <c r="T376" s="5">
        <f t="shared" si="513"/>
        <v>6.7453051391830915E-2</v>
      </c>
      <c r="U376" s="5">
        <f t="shared" si="514"/>
        <v>1.8861367040111536E-2</v>
      </c>
      <c r="V376" s="5">
        <f t="shared" si="515"/>
        <v>9.2180791168679536E-4</v>
      </c>
      <c r="W376" s="5">
        <f t="shared" si="516"/>
        <v>8.0409762671548063E-2</v>
      </c>
      <c r="X376" s="5">
        <f t="shared" si="517"/>
        <v>3.2946029332285853E-2</v>
      </c>
      <c r="Y376" s="5">
        <f t="shared" si="518"/>
        <v>6.7494344759949695E-3</v>
      </c>
      <c r="Z376" s="5">
        <f t="shared" si="519"/>
        <v>1.7580186479396254E-3</v>
      </c>
      <c r="AA376" s="5">
        <f t="shared" si="520"/>
        <v>2.5760020968631338E-3</v>
      </c>
      <c r="AB376" s="5">
        <f t="shared" si="521"/>
        <v>1.8872913580354562E-3</v>
      </c>
      <c r="AC376" s="5">
        <f t="shared" si="522"/>
        <v>3.4588958381080403E-5</v>
      </c>
      <c r="AD376" s="5">
        <f t="shared" si="523"/>
        <v>2.9455847566368973E-2</v>
      </c>
      <c r="AE376" s="5">
        <f t="shared" si="524"/>
        <v>1.2068848180698772E-2</v>
      </c>
      <c r="AF376" s="5">
        <f t="shared" si="525"/>
        <v>2.4724648659415786E-3</v>
      </c>
      <c r="AG376" s="5">
        <f t="shared" si="526"/>
        <v>3.3767831703508753E-4</v>
      </c>
      <c r="AH376" s="5">
        <f t="shared" si="527"/>
        <v>1.8007680913793614E-4</v>
      </c>
      <c r="AI376" s="5">
        <f t="shared" si="528"/>
        <v>2.6386423060950176E-4</v>
      </c>
      <c r="AJ376" s="5">
        <f t="shared" si="529"/>
        <v>1.9331843041991363E-4</v>
      </c>
      <c r="AK376" s="5">
        <f t="shared" si="530"/>
        <v>9.4422335945757973E-5</v>
      </c>
      <c r="AL376" s="5">
        <f t="shared" si="531"/>
        <v>8.3064319268779871E-7</v>
      </c>
      <c r="AM376" s="5">
        <f t="shared" si="532"/>
        <v>8.6322548608657474E-3</v>
      </c>
      <c r="AN376" s="5">
        <f t="shared" si="533"/>
        <v>3.5368655795135267E-3</v>
      </c>
      <c r="AO376" s="5">
        <f t="shared" si="534"/>
        <v>7.245741888517968E-4</v>
      </c>
      <c r="AP376" s="5">
        <f t="shared" si="535"/>
        <v>9.8959138319387437E-5</v>
      </c>
      <c r="AQ376" s="5">
        <f t="shared" si="536"/>
        <v>1.0136551102276443E-5</v>
      </c>
      <c r="AR376" s="5">
        <f t="shared" si="537"/>
        <v>1.4756456526695198E-5</v>
      </c>
      <c r="AS376" s="5">
        <f t="shared" si="538"/>
        <v>2.1622445813977481E-5</v>
      </c>
      <c r="AT376" s="5">
        <f t="shared" si="539"/>
        <v>1.5841545771256333E-5</v>
      </c>
      <c r="AU376" s="5">
        <f t="shared" si="540"/>
        <v>7.7374710391792319E-6</v>
      </c>
      <c r="AV376" s="5">
        <f t="shared" si="541"/>
        <v>2.8344041806244783E-6</v>
      </c>
      <c r="AW376" s="5">
        <f t="shared" si="542"/>
        <v>1.3852528255567626E-8</v>
      </c>
      <c r="AX376" s="5">
        <f t="shared" si="543"/>
        <v>2.1081219898992807E-3</v>
      </c>
      <c r="AY376" s="5">
        <f t="shared" si="544"/>
        <v>8.637539349414593E-4</v>
      </c>
      <c r="AZ376" s="5">
        <f t="shared" si="545"/>
        <v>1.7695153878701767E-4</v>
      </c>
      <c r="BA376" s="5">
        <f t="shared" si="546"/>
        <v>2.4167258607985823E-5</v>
      </c>
      <c r="BB376" s="5">
        <f t="shared" si="547"/>
        <v>2.4754929766176541E-6</v>
      </c>
      <c r="BC376" s="5">
        <f t="shared" si="548"/>
        <v>2.0285512979973258E-7</v>
      </c>
      <c r="BD376" s="5">
        <f t="shared" si="549"/>
        <v>1.0076857863535774E-6</v>
      </c>
      <c r="BE376" s="5">
        <f t="shared" si="550"/>
        <v>1.4765490125308028E-6</v>
      </c>
      <c r="BF376" s="5">
        <f t="shared" si="551"/>
        <v>1.0817841314875415E-6</v>
      </c>
      <c r="BG376" s="5">
        <f t="shared" si="552"/>
        <v>5.2837478797150837E-7</v>
      </c>
      <c r="BH376" s="5">
        <f t="shared" si="553"/>
        <v>1.9355519398776059E-7</v>
      </c>
      <c r="BI376" s="5">
        <f t="shared" si="554"/>
        <v>5.6722786889157605E-8</v>
      </c>
      <c r="BJ376" s="8">
        <f t="shared" si="555"/>
        <v>0.63740688843853177</v>
      </c>
      <c r="BK376" s="8">
        <f t="shared" si="556"/>
        <v>0.26106051413690678</v>
      </c>
      <c r="BL376" s="8">
        <f t="shared" si="557"/>
        <v>9.9828368274457221E-2</v>
      </c>
      <c r="BM376" s="8">
        <f t="shared" si="558"/>
        <v>0.28872897867748409</v>
      </c>
      <c r="BN376" s="8">
        <f t="shared" si="559"/>
        <v>0.71046107073793818</v>
      </c>
    </row>
    <row r="377" spans="1:66" x14ac:dyDescent="0.25">
      <c r="A377" t="s">
        <v>145</v>
      </c>
      <c r="B377" t="s">
        <v>147</v>
      </c>
      <c r="C377" t="s">
        <v>434</v>
      </c>
      <c r="D377" t="s">
        <v>493</v>
      </c>
      <c r="E377">
        <f>VLOOKUP(A377,home!$A$2:$E$405,3,FALSE)</f>
        <v>1.4323432343234299</v>
      </c>
      <c r="F377">
        <f>VLOOKUP(B377,home!$B$2:$E$405,3,FALSE)</f>
        <v>1.1000000000000001</v>
      </c>
      <c r="G377">
        <f>VLOOKUP(C377,away!$B$2:$E$405,4,FALSE)</f>
        <v>1.1599999999999999</v>
      </c>
      <c r="H377">
        <f>VLOOKUP(A377,away!$A$2:$E$405,3,FALSE)</f>
        <v>1.2079207919999999</v>
      </c>
      <c r="I377">
        <f>VLOOKUP(C377,away!$B$2:$E$405,3,FALSE)</f>
        <v>0.76</v>
      </c>
      <c r="J377">
        <f>VLOOKUP(B377,home!$B$2:$E$405,4,FALSE)</f>
        <v>1.06</v>
      </c>
      <c r="K377" s="3">
        <f t="shared" si="504"/>
        <v>1.8276699669966967</v>
      </c>
      <c r="L377" s="3">
        <f t="shared" si="505"/>
        <v>0.97310099003520001</v>
      </c>
      <c r="M377" s="5">
        <f t="shared" si="506"/>
        <v>6.0763198747166368E-2</v>
      </c>
      <c r="N377" s="5">
        <f t="shared" si="507"/>
        <v>0.11105507344884727</v>
      </c>
      <c r="O377" s="5">
        <f t="shared" si="508"/>
        <v>5.9128728858573218E-2</v>
      </c>
      <c r="P377" s="5">
        <f t="shared" si="509"/>
        <v>0.10806780192150513</v>
      </c>
      <c r="Q377" s="5">
        <f t="shared" si="510"/>
        <v>0.10148601121253524</v>
      </c>
      <c r="R377" s="5">
        <f t="shared" si="511"/>
        <v>2.8769112295900248E-2</v>
      </c>
      <c r="S377" s="5">
        <f t="shared" si="512"/>
        <v>4.804984782294025E-2</v>
      </c>
      <c r="T377" s="5">
        <f t="shared" si="513"/>
        <v>9.8756137985641437E-2</v>
      </c>
      <c r="U377" s="5">
        <f t="shared" si="514"/>
        <v>5.2580442520372257E-2</v>
      </c>
      <c r="V377" s="5">
        <f t="shared" si="515"/>
        <v>9.4952236147891281E-3</v>
      </c>
      <c r="W377" s="5">
        <f t="shared" si="516"/>
        <v>6.1827644921146896E-2</v>
      </c>
      <c r="X377" s="5">
        <f t="shared" si="517"/>
        <v>6.0164542484312848E-2</v>
      </c>
      <c r="Y377" s="5">
        <f t="shared" si="518"/>
        <v>2.9273087928249841E-2</v>
      </c>
      <c r="Z377" s="5">
        <f t="shared" si="519"/>
        <v>9.331750552524793E-3</v>
      </c>
      <c r="AA377" s="5">
        <f t="shared" si="520"/>
        <v>1.7055360224354391E-2</v>
      </c>
      <c r="AB377" s="5">
        <f t="shared" si="521"/>
        <v>1.5585784829181288E-2</v>
      </c>
      <c r="AC377" s="5">
        <f t="shared" si="522"/>
        <v>1.0554578737217173E-3</v>
      </c>
      <c r="AD377" s="5">
        <f t="shared" si="523"/>
        <v>2.8250132438129009E-2</v>
      </c>
      <c r="AE377" s="5">
        <f t="shared" si="524"/>
        <v>2.7490231844168853E-2</v>
      </c>
      <c r="AF377" s="5">
        <f t="shared" si="525"/>
        <v>1.3375385911928946E-2</v>
      </c>
      <c r="AG377" s="5">
        <f t="shared" si="526"/>
        <v>4.3385337576669746E-3</v>
      </c>
      <c r="AH377" s="5">
        <f t="shared" si="527"/>
        <v>2.2701839253558499E-3</v>
      </c>
      <c r="AI377" s="5">
        <f t="shared" si="528"/>
        <v>4.1491469799315563E-3</v>
      </c>
      <c r="AJ377" s="5">
        <f t="shared" si="529"/>
        <v>3.7916356619379773E-3</v>
      </c>
      <c r="AK377" s="5">
        <f t="shared" si="530"/>
        <v>2.3099528750392274E-3</v>
      </c>
      <c r="AL377" s="5">
        <f t="shared" si="531"/>
        <v>7.5085587846324857E-5</v>
      </c>
      <c r="AM377" s="5">
        <f t="shared" si="532"/>
        <v>1.03263837241695E-2</v>
      </c>
      <c r="AN377" s="5">
        <f t="shared" si="533"/>
        <v>1.0048614225472716E-2</v>
      </c>
      <c r="AO377" s="5">
        <f t="shared" si="534"/>
        <v>4.8891582256446464E-3</v>
      </c>
      <c r="AP377" s="5">
        <f t="shared" si="535"/>
        <v>1.5858815699378492E-3</v>
      </c>
      <c r="AQ377" s="5">
        <f t="shared" si="536"/>
        <v>3.8580573144627456E-4</v>
      </c>
      <c r="AR377" s="5">
        <f t="shared" si="537"/>
        <v>4.4182364506515487E-4</v>
      </c>
      <c r="AS377" s="5">
        <f t="shared" si="538"/>
        <v>8.075078067945917E-4</v>
      </c>
      <c r="AT377" s="5">
        <f t="shared" si="539"/>
        <v>7.3792888329692345E-4</v>
      </c>
      <c r="AU377" s="5">
        <f t="shared" si="540"/>
        <v>4.4956348592706583E-4</v>
      </c>
      <c r="AV377" s="5">
        <f t="shared" si="541"/>
        <v>2.0541342037181008E-4</v>
      </c>
      <c r="AW377" s="5">
        <f t="shared" si="542"/>
        <v>3.7094521582874018E-6</v>
      </c>
      <c r="AX377" s="5">
        <f t="shared" si="543"/>
        <v>3.145536900058019E-3</v>
      </c>
      <c r="AY377" s="5">
        <f t="shared" si="544"/>
        <v>3.0609250716387118E-3</v>
      </c>
      <c r="AZ377" s="5">
        <f t="shared" si="545"/>
        <v>1.4892946088175981E-3</v>
      </c>
      <c r="BA377" s="5">
        <f t="shared" si="546"/>
        <v>4.8307801943149684E-4</v>
      </c>
      <c r="BB377" s="5">
        <f t="shared" si="547"/>
        <v>1.1752092474325827E-4</v>
      </c>
      <c r="BC377" s="5">
        <f t="shared" si="548"/>
        <v>2.2871945643503378E-5</v>
      </c>
      <c r="BD377" s="5">
        <f t="shared" si="549"/>
        <v>7.1656504405643819E-5</v>
      </c>
      <c r="BE377" s="5">
        <f t="shared" si="550"/>
        <v>1.3096444104216168E-4</v>
      </c>
      <c r="BF377" s="5">
        <f t="shared" si="551"/>
        <v>1.1967988781863427E-4</v>
      </c>
      <c r="BG377" s="5">
        <f t="shared" si="552"/>
        <v>7.2911778873217231E-5</v>
      </c>
      <c r="BH377" s="5">
        <f t="shared" si="553"/>
        <v>3.3314667121720848E-5</v>
      </c>
      <c r="BI377" s="5">
        <f t="shared" si="554"/>
        <v>1.2177643311772282E-5</v>
      </c>
      <c r="BJ377" s="8">
        <f t="shared" si="555"/>
        <v>0.57157185287963108</v>
      </c>
      <c r="BK377" s="8">
        <f t="shared" si="556"/>
        <v>0.23056754063960763</v>
      </c>
      <c r="BL377" s="8">
        <f t="shared" si="557"/>
        <v>0.18872329033467469</v>
      </c>
      <c r="BM377" s="8">
        <f t="shared" si="558"/>
        <v>0.52786729230243035</v>
      </c>
      <c r="BN377" s="8">
        <f t="shared" si="559"/>
        <v>0.46926992648452748</v>
      </c>
    </row>
    <row r="378" spans="1:66" x14ac:dyDescent="0.25">
      <c r="A378" t="s">
        <v>145</v>
      </c>
      <c r="B378" t="s">
        <v>357</v>
      </c>
      <c r="C378" t="s">
        <v>427</v>
      </c>
      <c r="D378" t="s">
        <v>493</v>
      </c>
      <c r="E378">
        <f>VLOOKUP(A378,home!$A$2:$E$405,3,FALSE)</f>
        <v>1.4323432343234299</v>
      </c>
      <c r="F378">
        <f>VLOOKUP(B378,home!$B$2:$E$405,3,FALSE)</f>
        <v>0.7</v>
      </c>
      <c r="G378">
        <f>VLOOKUP(C378,away!$B$2:$E$405,4,FALSE)</f>
        <v>0.8</v>
      </c>
      <c r="H378">
        <f>VLOOKUP(A378,away!$A$2:$E$405,3,FALSE)</f>
        <v>1.2079207919999999</v>
      </c>
      <c r="I378">
        <f>VLOOKUP(C378,away!$B$2:$E$405,3,FALSE)</f>
        <v>1.3</v>
      </c>
      <c r="J378">
        <f>VLOOKUP(B378,home!$B$2:$E$405,4,FALSE)</f>
        <v>0.89</v>
      </c>
      <c r="K378" s="3">
        <f t="shared" ref="K378:K441" si="560">E378*F378*G378</f>
        <v>0.80211221122112075</v>
      </c>
      <c r="L378" s="3">
        <f t="shared" ref="L378:L441" si="561">H378*I378*J378</f>
        <v>1.3975643563439999</v>
      </c>
      <c r="M378" s="5">
        <f t="shared" ref="M378:M441" si="562">_xlfn.POISSON.DIST(0,K378,FALSE) * _xlfn.POISSON.DIST(0,L378,FALSE)</f>
        <v>0.11083900149373851</v>
      </c>
      <c r="N378" s="5">
        <f t="shared" ref="N378:N441" si="563">_xlfn.POISSON.DIST(1,K378,FALSE) * _xlfn.POISSON.DIST(0,L378,FALSE)</f>
        <v>8.8905316577683705E-2</v>
      </c>
      <c r="O378" s="5">
        <f t="shared" ref="O378:O441" si="564">_xlfn.POISSON.DIST(0,K378,FALSE) * _xlfn.POISSON.DIST(1,L378,FALSE)</f>
        <v>0.15490463778040828</v>
      </c>
      <c r="P378" s="5">
        <f t="shared" ref="P378:P441" si="565">_xlfn.POISSON.DIST(1,K378,FALSE) * _xlfn.POISSON.DIST(1,L378,FALSE)</f>
        <v>0.12425090153845006</v>
      </c>
      <c r="Q378" s="5">
        <f t="shared" ref="Q378:Q441" si="566">_xlfn.POISSON.DIST(2,K378,FALSE) * _xlfn.POISSON.DIST(0,L378,FALSE)</f>
        <v>3.5656020034719814E-2</v>
      </c>
      <c r="R378" s="5">
        <f t="shared" ref="R378:R441" si="567">_xlfn.POISSON.DIST(0,K378,FALSE) * _xlfn.POISSON.DIST(2,L378,FALSE)</f>
        <v>0.10824460019713841</v>
      </c>
      <c r="S378" s="5">
        <f t="shared" ref="S378:S441" si="568">_xlfn.POISSON.DIST(2,K378,FALSE) * _xlfn.POISSON.DIST(2,L378,FALSE)</f>
        <v>3.4821421893605174E-2</v>
      </c>
      <c r="T378" s="5">
        <f t="shared" ref="T378:T441" si="569">_xlfn.POISSON.DIST(2,K378,FALSE) * _xlfn.POISSON.DIST(1,L378,FALSE)</f>
        <v>4.983158268961195E-2</v>
      </c>
      <c r="U378" s="5">
        <f t="shared" ref="U378:U441" si="570">_xlfn.POISSON.DIST(1,K378,FALSE) * _xlfn.POISSON.DIST(2,L378,FALSE)</f>
        <v>8.6824315616872857E-2</v>
      </c>
      <c r="V378" s="5">
        <f t="shared" ref="V378:V441" si="571">_xlfn.POISSON.DIST(3,K378,FALSE) * _xlfn.POISSON.DIST(3,L378,FALSE)</f>
        <v>4.3372148439760824E-3</v>
      </c>
      <c r="W378" s="5">
        <f t="shared" ref="W378:W441" si="572">_xlfn.POISSON.DIST(3,K378,FALSE) * _xlfn.POISSON.DIST(0,L378,FALSE)</f>
        <v>9.5333763577979003E-3</v>
      </c>
      <c r="X378" s="5">
        <f t="shared" ref="X378:X441" si="573">_xlfn.POISSON.DIST(3,K378,FALSE) * _xlfn.POISSON.DIST(1,L378,FALSE)</f>
        <v>1.3323506993270926E-2</v>
      </c>
      <c r="Y378" s="5">
        <f t="shared" ref="Y378:Y441" si="574">_xlfn.POISSON.DIST(3,K378,FALSE) * _xlfn.POISSON.DIST(2,L378,FALSE)</f>
        <v>9.3102292376477346E-3</v>
      </c>
      <c r="Z378" s="5">
        <f t="shared" ref="Z378:Z441" si="575">_xlfn.POISSON.DIST(0,K378,FALSE) * _xlfn.POISSON.DIST(3,L378,FALSE)</f>
        <v>5.042626500074246E-2</v>
      </c>
      <c r="AA378" s="5">
        <f t="shared" ref="AA378:AA441" si="576">_xlfn.POISSON.DIST(1,K378,FALSE) * _xlfn.POISSON.DIST(3,L378,FALSE)</f>
        <v>4.044752292336775E-2</v>
      </c>
      <c r="AB378" s="5">
        <f t="shared" ref="AB378:AB441" si="577">_xlfn.POISSON.DIST(2,K378,FALSE) * _xlfn.POISSON.DIST(3,L378,FALSE)</f>
        <v>1.6221726025239733E-2</v>
      </c>
      <c r="AC378" s="5">
        <f t="shared" ref="AC378:AC441" si="578">_xlfn.POISSON.DIST(4,K378,FALSE) * _xlfn.POISSON.DIST(4,L378,FALSE)</f>
        <v>3.0387704647471251E-4</v>
      </c>
      <c r="AD378" s="5">
        <f t="shared" ref="AD378:AD441" si="579">_xlfn.POISSON.DIST(4,K378,FALSE) * _xlfn.POISSON.DIST(0,L378,FALSE)</f>
        <v>1.9117093976891066E-3</v>
      </c>
      <c r="AE378" s="5">
        <f t="shared" ref="AE378:AE441" si="580">_xlfn.POISSON.DIST(4,K378,FALSE) * _xlfn.POISSON.DIST(1,L378,FALSE)</f>
        <v>2.6717369138981517E-3</v>
      </c>
      <c r="AF378" s="5">
        <f t="shared" ref="AF378:AF441" si="581">_xlfn.POISSON.DIST(4,K378,FALSE) * _xlfn.POISSON.DIST(2,L378,FALSE)</f>
        <v>1.866962140196288E-3</v>
      </c>
      <c r="AG378" s="5">
        <f t="shared" ref="AG378:AG441" si="582">_xlfn.POISSON.DIST(4,K378,FALSE) * _xlfn.POISSON.DIST(3,L378,FALSE)</f>
        <v>8.6973324726068071E-4</v>
      </c>
      <c r="AH378" s="5">
        <f t="shared" ref="AH378:AH441" si="583">_xlfn.POISSON.DIST(0,K378,FALSE) * _xlfn.POISSON.DIST(4,L378,FALSE)</f>
        <v>1.7618487647148649E-2</v>
      </c>
      <c r="AI378" s="5">
        <f t="shared" ref="AI378:AI441" si="584">_xlfn.POISSON.DIST(1,K378,FALSE) * _xlfn.POISSON.DIST(4,L378,FALSE)</f>
        <v>1.4132004085026404E-2</v>
      </c>
      <c r="AJ378" s="5">
        <f t="shared" ref="AJ378:AJ441" si="585">_xlfn.POISSON.DIST(2,K378,FALSE) * _xlfn.POISSON.DIST(4,L378,FALSE)</f>
        <v>5.6677265228132186E-3</v>
      </c>
      <c r="AK378" s="5">
        <f t="shared" ref="AK378:AK441" si="586">_xlfn.POISSON.DIST(3,K378,FALSE) * _xlfn.POISSON.DIST(4,L378,FALSE)</f>
        <v>1.5153842179367687E-3</v>
      </c>
      <c r="AL378" s="5">
        <f t="shared" ref="AL378:AL441" si="587">_xlfn.POISSON.DIST(5,K378,FALSE) * _xlfn.POISSON.DIST(5,L378,FALSE)</f>
        <v>1.3625888531107881E-5</v>
      </c>
      <c r="AM378" s="5">
        <f t="shared" ref="AM378:AM441" si="588">_xlfn.POISSON.DIST(5,K378,FALSE) * _xlfn.POISSON.DIST(0,L378,FALSE)</f>
        <v>3.0668109043852136E-4</v>
      </c>
      <c r="AN378" s="5">
        <f t="shared" ref="AN378:AN441" si="589">_xlfn.POISSON.DIST(5,K378,FALSE) * _xlfn.POISSON.DIST(1,L378,FALSE)</f>
        <v>4.2860656076158809E-4</v>
      </c>
      <c r="AO378" s="5">
        <f t="shared" ref="AO378:AO441" si="590">_xlfn.POISSON.DIST(5,K378,FALSE) * _xlfn.POISSON.DIST(2,L378,FALSE)</f>
        <v>2.9950262610779223E-4</v>
      </c>
      <c r="AP378" s="5">
        <f t="shared" ref="AP378:AP441" si="591">_xlfn.POISSON.DIST(5,K378,FALSE) * _xlfn.POISSON.DIST(3,L378,FALSE)</f>
        <v>1.3952473162655814E-4</v>
      </c>
      <c r="AQ378" s="5">
        <f t="shared" ref="AQ378:AQ441" si="592">_xlfn.POISSON.DIST(5,K378,FALSE) * _xlfn.POISSON.DIST(4,L378,FALSE)</f>
        <v>4.8748697937435007E-5</v>
      </c>
      <c r="AR378" s="5">
        <f t="shared" ref="AR378:AR441" si="593">_xlfn.POISSON.DIST(0,K378,FALSE) * _xlfn.POISSON.DIST(5,L378,FALSE)</f>
        <v>4.9245940696684004E-3</v>
      </c>
      <c r="AS378" s="5">
        <f t="shared" ref="AS378:AS441" si="594">_xlfn.POISSON.DIST(1,K378,FALSE) * _xlfn.POISSON.DIST(5,L378,FALSE)</f>
        <v>3.9500770385881394E-3</v>
      </c>
      <c r="AT378" s="5">
        <f t="shared" ref="AT378:AT441" si="595">_xlfn.POISSON.DIST(2,K378,FALSE) * _xlfn.POISSON.DIST(5,L378,FALSE)</f>
        <v>1.5842025139578538E-3</v>
      </c>
      <c r="AU378" s="5">
        <f t="shared" ref="AU378:AU441" si="596">_xlfn.POISSON.DIST(3,K378,FALSE) * _xlfn.POISSON.DIST(5,L378,FALSE)</f>
        <v>4.2356939383093097E-4</v>
      </c>
      <c r="AV378" s="5">
        <f t="shared" ref="AV378:AV441" si="597">_xlfn.POISSON.DIST(4,K378,FALSE) * _xlfn.POISSON.DIST(5,L378,FALSE)</f>
        <v>8.4937545772829426E-5</v>
      </c>
      <c r="AW378" s="5">
        <f t="shared" ref="AW378:AW441" si="598">_xlfn.POISSON.DIST(6,K378,FALSE) * _xlfn.POISSON.DIST(6,L378,FALSE)</f>
        <v>4.2429632957017317E-7</v>
      </c>
      <c r="AX378" s="5">
        <f t="shared" ref="AX378:AX441" si="599">_xlfn.POISSON.DIST(6,K378,FALSE) * _xlfn.POISSON.DIST(0,L378,FALSE)</f>
        <v>4.0998774598557791E-5</v>
      </c>
      <c r="AY378" s="5">
        <f t="shared" ref="AY378:AY441" si="600">_xlfn.POISSON.DIST(6,K378,FALSE) * _xlfn.POISSON.DIST(1,L378,FALSE)</f>
        <v>5.7298426032726146E-5</v>
      </c>
      <c r="AZ378" s="5">
        <f t="shared" ref="AZ378:AZ441" si="601">_xlfn.POISSON.DIST(6,K378,FALSE) * _xlfn.POISSON.DIST(2,L378,FALSE)</f>
        <v>4.0039118948975609E-5</v>
      </c>
      <c r="BA378" s="5">
        <f t="shared" ref="BA378:BA441" si="602">_xlfn.POISSON.DIST(6,K378,FALSE) * _xlfn.POISSON.DIST(3,L378,FALSE)</f>
        <v>1.8652415167501987E-5</v>
      </c>
      <c r="BB378" s="5">
        <f t="shared" ref="BB378:BB441" si="603">_xlfn.POISSON.DIST(6,K378,FALSE) * _xlfn.POISSON.DIST(4,L378,FALSE)</f>
        <v>6.5169876494577425E-6</v>
      </c>
      <c r="BC378" s="5">
        <f t="shared" ref="BC378:BC441" si="604">_xlfn.POISSON.DIST(6,K378,FALSE) * _xlfn.POISSON.DIST(5,L378,FALSE)</f>
        <v>1.8215819299232408E-6</v>
      </c>
      <c r="BD378" s="5">
        <f t="shared" ref="BD378:BD441" si="605">_xlfn.POISSON.DIST(0,K378,FALSE) * _xlfn.POISSON.DIST(6,L378,FALSE)</f>
        <v>1.1470728568719346E-3</v>
      </c>
      <c r="BE378" s="5">
        <f t="shared" ref="BE378:BE441" si="606">_xlfn.POISSON.DIST(1,K378,FALSE) * _xlfn.POISSON.DIST(6,L378,FALSE)</f>
        <v>9.2008114565727574E-4</v>
      </c>
      <c r="BF378" s="5">
        <f t="shared" ref="BF378:BF441" si="607">_xlfn.POISSON.DIST(2,K378,FALSE) * _xlfn.POISSON.DIST(6,L378,FALSE)</f>
        <v>3.6900416112300966E-4</v>
      </c>
      <c r="BG378" s="5">
        <f t="shared" ref="BG378:BG441" si="608">_xlfn.POISSON.DIST(3,K378,FALSE) * _xlfn.POISSON.DIST(6,L378,FALSE)</f>
        <v>9.8660914542724029E-5</v>
      </c>
      <c r="BH378" s="5">
        <f t="shared" ref="BH378:BH441" si="609">_xlfn.POISSON.DIST(4,K378,FALSE) * _xlfn.POISSON.DIST(6,L378,FALSE)</f>
        <v>1.9784281081240595E-5</v>
      </c>
      <c r="BI378" s="5">
        <f t="shared" ref="BI378:BI441" si="610">_xlfn.POISSON.DIST(5,K378,FALSE) * _xlfn.POISSON.DIST(6,L378,FALSE)</f>
        <v>3.1738426890988176E-6</v>
      </c>
      <c r="BJ378" s="8">
        <f t="shared" ref="BJ378:BJ441" si="611">SUM(N378,Q378,T378,W378,X378,Y378,AD378,AE378,AF378,AG378,AM378,AN378,AO378,AP378,AQ378,AX378,AY378,AZ378,BA378,BB378,BC378)</f>
        <v>0.21526856460097532</v>
      </c>
      <c r="BK378" s="8">
        <f t="shared" ref="BK378:BK441" si="612">SUM(M378,P378,S378,V378,AC378,AL378,AY378)</f>
        <v>0.27462334113080838</v>
      </c>
      <c r="BL378" s="8">
        <f t="shared" ref="BL378:BL441" si="613">SUM(O378,R378,U378,AA378,AB378,AH378,AI378,AJ378,AK378,AR378,AS378,AT378,AU378,AV378,BD378,BE378,BF378,BG378,BH378,BI378)</f>
        <v>0.45910156277973552</v>
      </c>
      <c r="BM378" s="8">
        <f t="shared" ref="BM378:BM441" si="614">SUM(S378:BI378)</f>
        <v>0.37656238176041973</v>
      </c>
      <c r="BN378" s="8">
        <f t="shared" ref="BN378:BN441" si="615">SUM(M378:R378)</f>
        <v>0.62280047762213886</v>
      </c>
    </row>
    <row r="379" spans="1:66" x14ac:dyDescent="0.25">
      <c r="A379" t="s">
        <v>21</v>
      </c>
      <c r="B379" t="s">
        <v>152</v>
      </c>
      <c r="C379" t="s">
        <v>271</v>
      </c>
      <c r="D379" t="s">
        <v>493</v>
      </c>
      <c r="E379">
        <f>VLOOKUP(A379,home!$A$2:$E$405,3,FALSE)</f>
        <v>1.36551724137931</v>
      </c>
      <c r="F379">
        <f>VLOOKUP(B379,home!$B$2:$E$405,3,FALSE)</f>
        <v>0.78</v>
      </c>
      <c r="G379">
        <f>VLOOKUP(C379,away!$B$2:$E$405,4,FALSE)</f>
        <v>1.03</v>
      </c>
      <c r="H379">
        <f>VLOOKUP(A379,away!$A$2:$E$405,3,FALSE)</f>
        <v>1.3172413789999999</v>
      </c>
      <c r="I379">
        <f>VLOOKUP(C379,away!$B$2:$E$405,3,FALSE)</f>
        <v>0.78</v>
      </c>
      <c r="J379">
        <f>VLOOKUP(B379,home!$B$2:$E$405,4,FALSE)</f>
        <v>1.08</v>
      </c>
      <c r="K379" s="3">
        <f t="shared" si="560"/>
        <v>1.0970565517241377</v>
      </c>
      <c r="L379" s="3">
        <f t="shared" si="561"/>
        <v>1.1096441376696002</v>
      </c>
      <c r="M379" s="5">
        <f t="shared" si="562"/>
        <v>0.11006318275634308</v>
      </c>
      <c r="N379" s="5">
        <f t="shared" si="563"/>
        <v>0.12074553574645731</v>
      </c>
      <c r="O379" s="5">
        <f t="shared" si="564"/>
        <v>0.12213096551883393</v>
      </c>
      <c r="P379" s="5">
        <f t="shared" si="565"/>
        <v>0.13398457589083151</v>
      </c>
      <c r="Q379" s="5">
        <f t="shared" si="566"/>
        <v>6.6232340541046028E-2</v>
      </c>
      <c r="R379" s="5">
        <f t="shared" si="567"/>
        <v>6.7760954957951106E-2</v>
      </c>
      <c r="S379" s="5">
        <f t="shared" si="568"/>
        <v>4.0776275333568354E-2</v>
      </c>
      <c r="T379" s="5">
        <f t="shared" si="569"/>
        <v>7.3494328405508319E-2</v>
      </c>
      <c r="U379" s="5">
        <f t="shared" si="570"/>
        <v>7.4337599587704445E-2</v>
      </c>
      <c r="V379" s="5">
        <f t="shared" si="571"/>
        <v>5.5154097453184777E-3</v>
      </c>
      <c r="W379" s="5">
        <f t="shared" si="572"/>
        <v>2.4220207708859593E-2</v>
      </c>
      <c r="X379" s="5">
        <f t="shared" si="573"/>
        <v>2.6875811497276105E-2</v>
      </c>
      <c r="Y379" s="5">
        <f t="shared" si="574"/>
        <v>1.4911293336532842E-2</v>
      </c>
      <c r="Z379" s="5">
        <f t="shared" si="575"/>
        <v>2.5063515477328078E-2</v>
      </c>
      <c r="AA379" s="5">
        <f t="shared" si="576"/>
        <v>2.7496093863642098E-2</v>
      </c>
      <c r="AB379" s="5">
        <f t="shared" si="577"/>
        <v>1.5082384959965209E-2</v>
      </c>
      <c r="AC379" s="5">
        <f t="shared" si="578"/>
        <v>4.1963387363295362E-4</v>
      </c>
      <c r="AD379" s="5">
        <f t="shared" si="579"/>
        <v>6.6427343877809714E-3</v>
      </c>
      <c r="AE379" s="5">
        <f t="shared" si="580"/>
        <v>7.3710712714974147E-3</v>
      </c>
      <c r="AF379" s="5">
        <f t="shared" si="581"/>
        <v>4.0896330123809579E-3</v>
      </c>
      <c r="AG379" s="5">
        <f t="shared" si="582"/>
        <v>1.5126790991361984E-3</v>
      </c>
      <c r="AH379" s="5">
        <f t="shared" si="583"/>
        <v>6.9528957547020974E-3</v>
      </c>
      <c r="AI379" s="5">
        <f t="shared" si="584"/>
        <v>7.6277198411508788E-3</v>
      </c>
      <c r="AJ379" s="5">
        <f t="shared" si="585"/>
        <v>4.1840200132253853E-3</v>
      </c>
      <c r="AK379" s="5">
        <f t="shared" si="586"/>
        <v>1.5300355226846077E-3</v>
      </c>
      <c r="AL379" s="5">
        <f t="shared" si="587"/>
        <v>2.0433523792459207E-5</v>
      </c>
      <c r="AM379" s="5">
        <f t="shared" si="588"/>
        <v>1.4574910562956691E-3</v>
      </c>
      <c r="AN379" s="5">
        <f t="shared" si="589"/>
        <v>1.6172964063243622E-3</v>
      </c>
      <c r="AO379" s="5">
        <f t="shared" si="590"/>
        <v>8.9731173807597049E-4</v>
      </c>
      <c r="AP379" s="5">
        <f t="shared" si="591"/>
        <v>3.318989032727067E-4</v>
      </c>
      <c r="AQ379" s="5">
        <f t="shared" si="592"/>
        <v>9.2072418078882151E-5</v>
      </c>
      <c r="AR379" s="5">
        <f t="shared" si="593"/>
        <v>1.5430480028066058E-3</v>
      </c>
      <c r="AS379" s="5">
        <f t="shared" si="594"/>
        <v>1.6928109211038324E-3</v>
      </c>
      <c r="AT379" s="5">
        <f t="shared" si="595"/>
        <v>9.2855465591356581E-4</v>
      </c>
      <c r="AU379" s="5">
        <f t="shared" si="596"/>
        <v>3.3955898963464333E-4</v>
      </c>
      <c r="AV379" s="5">
        <f t="shared" si="597"/>
        <v>9.3128853568878508E-5</v>
      </c>
      <c r="AW379" s="5">
        <f t="shared" si="598"/>
        <v>6.9096095299408523E-7</v>
      </c>
      <c r="AX379" s="5">
        <f t="shared" si="599"/>
        <v>2.6649168539808285E-4</v>
      </c>
      <c r="AY379" s="5">
        <f t="shared" si="600"/>
        <v>2.9571093643967404E-4</v>
      </c>
      <c r="AZ379" s="5">
        <f t="shared" si="601"/>
        <v>1.6406695353253609E-4</v>
      </c>
      <c r="BA379" s="5">
        <f t="shared" si="602"/>
        <v>6.0685311057563102E-5</v>
      </c>
      <c r="BB379" s="5">
        <f t="shared" si="603"/>
        <v>1.6834774914420262E-5</v>
      </c>
      <c r="BC379" s="5">
        <f t="shared" si="604"/>
        <v>3.7361218585547358E-6</v>
      </c>
      <c r="BD379" s="5">
        <f t="shared" si="605"/>
        <v>2.8537236174285566E-4</v>
      </c>
      <c r="BE379" s="5">
        <f t="shared" si="606"/>
        <v>3.1306961913099047E-4</v>
      </c>
      <c r="BF379" s="5">
        <f t="shared" si="607"/>
        <v>1.7172753840671674E-4</v>
      </c>
      <c r="BG379" s="5">
        <f t="shared" si="608"/>
        <v>6.2798273706849046E-5</v>
      </c>
      <c r="BH379" s="5">
        <f t="shared" si="609"/>
        <v>1.7223314401766101E-5</v>
      </c>
      <c r="BI379" s="5">
        <f t="shared" si="610"/>
        <v>3.7789899813724405E-6</v>
      </c>
      <c r="BJ379" s="8">
        <f t="shared" si="611"/>
        <v>0.35129923131172425</v>
      </c>
      <c r="BK379" s="8">
        <f t="shared" si="612"/>
        <v>0.29107522205992653</v>
      </c>
      <c r="BL379" s="8">
        <f t="shared" si="613"/>
        <v>0.33255374154025796</v>
      </c>
      <c r="BM379" s="8">
        <f t="shared" si="614"/>
        <v>0.3787791350022871</v>
      </c>
      <c r="BN379" s="8">
        <f t="shared" si="615"/>
        <v>0.62091755541146298</v>
      </c>
    </row>
    <row r="380" spans="1:66" x14ac:dyDescent="0.25">
      <c r="A380" t="s">
        <v>21</v>
      </c>
      <c r="B380" t="s">
        <v>150</v>
      </c>
      <c r="C380" t="s">
        <v>264</v>
      </c>
      <c r="D380" t="s">
        <v>493</v>
      </c>
      <c r="E380">
        <f>VLOOKUP(A380,home!$A$2:$E$405,3,FALSE)</f>
        <v>1.36551724137931</v>
      </c>
      <c r="F380">
        <f>VLOOKUP(B380,home!$B$2:$E$405,3,FALSE)</f>
        <v>1.1200000000000001</v>
      </c>
      <c r="G380">
        <f>VLOOKUP(C380,away!$B$2:$E$405,4,FALSE)</f>
        <v>1.37</v>
      </c>
      <c r="H380">
        <f>VLOOKUP(A380,away!$A$2:$E$405,3,FALSE)</f>
        <v>1.3172413789999999</v>
      </c>
      <c r="I380">
        <f>VLOOKUP(C380,away!$B$2:$E$405,3,FALSE)</f>
        <v>0.68</v>
      </c>
      <c r="J380">
        <f>VLOOKUP(B380,home!$B$2:$E$405,4,FALSE)</f>
        <v>0.91</v>
      </c>
      <c r="K380" s="3">
        <f t="shared" si="560"/>
        <v>2.0952496551724136</v>
      </c>
      <c r="L380" s="3">
        <f t="shared" si="561"/>
        <v>0.81510896532520005</v>
      </c>
      <c r="M380" s="5">
        <f t="shared" si="562"/>
        <v>5.4456197258442945E-2</v>
      </c>
      <c r="N380" s="5">
        <f t="shared" si="563"/>
        <v>0.11409932852775352</v>
      </c>
      <c r="O380" s="5">
        <f t="shared" si="564"/>
        <v>4.4387734602874415E-2</v>
      </c>
      <c r="P380" s="5">
        <f t="shared" si="565"/>
        <v>9.3003385620557238E-2</v>
      </c>
      <c r="Q380" s="5">
        <f t="shared" si="566"/>
        <v>0.11953328937658976</v>
      </c>
      <c r="R380" s="5">
        <f t="shared" si="567"/>
        <v>1.8090420212639274E-2</v>
      </c>
      <c r="S380" s="5">
        <f t="shared" si="568"/>
        <v>3.9709115639474019E-2</v>
      </c>
      <c r="T380" s="5">
        <f t="shared" si="569"/>
        <v>9.7432655825669789E-2</v>
      </c>
      <c r="U380" s="5">
        <f t="shared" si="570"/>
        <v>3.7903946712456504E-2</v>
      </c>
      <c r="V380" s="5">
        <f t="shared" si="571"/>
        <v>7.5352758126812618E-3</v>
      </c>
      <c r="W380" s="5">
        <f t="shared" si="572"/>
        <v>8.3484027782641329E-2</v>
      </c>
      <c r="X380" s="5">
        <f t="shared" si="573"/>
        <v>6.8048579507089021E-2</v>
      </c>
      <c r="Y380" s="5">
        <f t="shared" si="574"/>
        <v>2.7733503616936474E-2</v>
      </c>
      <c r="Z380" s="5">
        <f t="shared" si="575"/>
        <v>4.9152212339408285E-3</v>
      </c>
      <c r="AA380" s="5">
        <f t="shared" si="576"/>
        <v>1.0298615595510647E-2</v>
      </c>
      <c r="AB380" s="5">
        <f t="shared" si="577"/>
        <v>1.0789085387623463E-2</v>
      </c>
      <c r="AC380" s="5">
        <f t="shared" si="578"/>
        <v>8.0432324217171618E-4</v>
      </c>
      <c r="AD380" s="5">
        <f t="shared" si="579"/>
        <v>4.3729970105995886E-2</v>
      </c>
      <c r="AE380" s="5">
        <f t="shared" si="580"/>
        <v>3.5644690686800228E-2</v>
      </c>
      <c r="AF380" s="5">
        <f t="shared" si="581"/>
        <v>1.4527153472527267E-2</v>
      </c>
      <c r="AG380" s="5">
        <f t="shared" si="582"/>
        <v>3.9470710120373623E-3</v>
      </c>
      <c r="AH380" s="5">
        <f t="shared" si="583"/>
        <v>1.0016102235854904E-3</v>
      </c>
      <c r="AI380" s="5">
        <f t="shared" si="584"/>
        <v>2.0986234755846628E-3</v>
      </c>
      <c r="AJ380" s="5">
        <f t="shared" si="585"/>
        <v>2.1985700567777487E-3</v>
      </c>
      <c r="AK380" s="5">
        <f t="shared" si="586"/>
        <v>1.5355177177786572E-3</v>
      </c>
      <c r="AL380" s="5">
        <f t="shared" si="587"/>
        <v>5.494675605074506E-5</v>
      </c>
      <c r="AM380" s="5">
        <f t="shared" si="588"/>
        <v>1.8325040957057549E-2</v>
      </c>
      <c r="AN380" s="5">
        <f t="shared" si="589"/>
        <v>1.4936905174049091E-2</v>
      </c>
      <c r="AO380" s="5">
        <f t="shared" si="590"/>
        <v>6.0876026607898908E-3</v>
      </c>
      <c r="AP380" s="5">
        <f t="shared" si="591"/>
        <v>1.6540198353824612E-3</v>
      </c>
      <c r="AQ380" s="5">
        <f t="shared" si="592"/>
        <v>3.3705159916148887E-4</v>
      </c>
      <c r="AR380" s="5">
        <f t="shared" si="593"/>
        <v>1.6328429460118229E-4</v>
      </c>
      <c r="AS380" s="5">
        <f t="shared" si="594"/>
        <v>3.4212136195819798E-4</v>
      </c>
      <c r="AT380" s="5">
        <f t="shared" si="595"/>
        <v>3.5841483283501546E-4</v>
      </c>
      <c r="AU380" s="5">
        <f t="shared" si="596"/>
        <v>2.5032285163541478E-4</v>
      </c>
      <c r="AV380" s="5">
        <f t="shared" si="597"/>
        <v>1.3112221714271959E-4</v>
      </c>
      <c r="AW380" s="5">
        <f t="shared" si="598"/>
        <v>2.6066997160904358E-6</v>
      </c>
      <c r="AX380" s="5">
        <f t="shared" si="599"/>
        <v>6.3992559577158636E-3</v>
      </c>
      <c r="AY380" s="5">
        <f t="shared" si="600"/>
        <v>5.2160909025448995E-3</v>
      </c>
      <c r="AZ380" s="5">
        <f t="shared" si="601"/>
        <v>2.1258412293077809E-3</v>
      </c>
      <c r="BA380" s="5">
        <f t="shared" si="602"/>
        <v>5.775974149555723E-4</v>
      </c>
      <c r="BB380" s="5">
        <f t="shared" si="603"/>
        <v>1.1770120781973668E-4</v>
      </c>
      <c r="BC380" s="5">
        <f t="shared" si="604"/>
        <v>1.9187861944694382E-5</v>
      </c>
      <c r="BD380" s="5">
        <f t="shared" si="605"/>
        <v>2.2182415404370799E-5</v>
      </c>
      <c r="BE380" s="5">
        <f t="shared" si="606"/>
        <v>4.6477698226899152E-5</v>
      </c>
      <c r="BF380" s="5">
        <f t="shared" si="607"/>
        <v>4.8691190591558979E-5</v>
      </c>
      <c r="BG380" s="5">
        <f t="shared" si="608"/>
        <v>3.4006733432299403E-5</v>
      </c>
      <c r="BH380" s="5">
        <f t="shared" si="609"/>
        <v>1.7813149124391391E-5</v>
      </c>
      <c r="BI380" s="5">
        <f t="shared" si="610"/>
        <v>7.4645989120831608E-6</v>
      </c>
      <c r="BJ380" s="8">
        <f t="shared" si="611"/>
        <v>0.66397656471476973</v>
      </c>
      <c r="BK380" s="8">
        <f t="shared" si="612"/>
        <v>0.20077933523192285</v>
      </c>
      <c r="BL380" s="8">
        <f t="shared" si="613"/>
        <v>0.12972602532869501</v>
      </c>
      <c r="BM380" s="8">
        <f t="shared" si="614"/>
        <v>0.55061330670764252</v>
      </c>
      <c r="BN380" s="8">
        <f t="shared" si="615"/>
        <v>0.44357035559885721</v>
      </c>
    </row>
    <row r="381" spans="1:66" x14ac:dyDescent="0.25">
      <c r="A381" t="s">
        <v>154</v>
      </c>
      <c r="B381" t="s">
        <v>163</v>
      </c>
      <c r="C381" t="s">
        <v>174</v>
      </c>
      <c r="D381" t="s">
        <v>493</v>
      </c>
      <c r="E381">
        <f>VLOOKUP(A381,home!$A$2:$E$405,3,FALSE)</f>
        <v>1.2951388888888899</v>
      </c>
      <c r="F381">
        <f>VLOOKUP(B381,home!$B$2:$E$405,3,FALSE)</f>
        <v>1.6</v>
      </c>
      <c r="G381">
        <f>VLOOKUP(C381,away!$B$2:$E$405,4,FALSE)</f>
        <v>0.77</v>
      </c>
      <c r="H381">
        <f>VLOOKUP(A381,away!$A$2:$E$405,3,FALSE)</f>
        <v>1.03125</v>
      </c>
      <c r="I381">
        <f>VLOOKUP(C381,away!$B$2:$E$405,3,FALSE)</f>
        <v>0.88</v>
      </c>
      <c r="J381">
        <f>VLOOKUP(B381,home!$B$2:$E$405,4,FALSE)</f>
        <v>0.84</v>
      </c>
      <c r="K381" s="3">
        <f t="shared" si="560"/>
        <v>1.5956111111111126</v>
      </c>
      <c r="L381" s="3">
        <f t="shared" si="561"/>
        <v>0.76229999999999998</v>
      </c>
      <c r="M381" s="5">
        <f t="shared" si="562"/>
        <v>9.4617662694216856E-2</v>
      </c>
      <c r="N381" s="5">
        <f t="shared" si="563"/>
        <v>0.1509729939022558</v>
      </c>
      <c r="O381" s="5">
        <f t="shared" si="564"/>
        <v>7.2127044271801513E-2</v>
      </c>
      <c r="P381" s="5">
        <f t="shared" si="565"/>
        <v>0.11508671325168961</v>
      </c>
      <c r="Q381" s="5">
        <f t="shared" si="566"/>
        <v>0.12044709327407484</v>
      </c>
      <c r="R381" s="5">
        <f t="shared" si="567"/>
        <v>2.7491222924197138E-2</v>
      </c>
      <c r="S381" s="5">
        <f t="shared" si="568"/>
        <v>3.4995980639157598E-2</v>
      </c>
      <c r="T381" s="5">
        <f t="shared" si="569"/>
        <v>9.1816819202827249E-2</v>
      </c>
      <c r="U381" s="5">
        <f t="shared" si="570"/>
        <v>4.3865300755881478E-2</v>
      </c>
      <c r="V381" s="5">
        <f t="shared" si="571"/>
        <v>4.7296459292602653E-3</v>
      </c>
      <c r="W381" s="5">
        <f t="shared" si="572"/>
        <v>6.4062240109716784E-2</v>
      </c>
      <c r="X381" s="5">
        <f t="shared" si="573"/>
        <v>4.8834645635637101E-2</v>
      </c>
      <c r="Y381" s="5">
        <f t="shared" si="574"/>
        <v>1.8613325184023078E-2</v>
      </c>
      <c r="Z381" s="5">
        <f t="shared" si="575"/>
        <v>6.9855197450384952E-3</v>
      </c>
      <c r="AA381" s="5">
        <f t="shared" si="576"/>
        <v>1.1146172922069488E-2</v>
      </c>
      <c r="AB381" s="5">
        <f t="shared" si="577"/>
        <v>8.8924786804099494E-3</v>
      </c>
      <c r="AC381" s="5">
        <f t="shared" si="578"/>
        <v>3.5955192544355859E-4</v>
      </c>
      <c r="AD381" s="5">
        <f t="shared" si="579"/>
        <v>2.5554605530433032E-2</v>
      </c>
      <c r="AE381" s="5">
        <f t="shared" si="580"/>
        <v>1.94802757958491E-2</v>
      </c>
      <c r="AF381" s="5">
        <f t="shared" si="581"/>
        <v>7.4249071195878836E-3</v>
      </c>
      <c r="AG381" s="5">
        <f t="shared" si="582"/>
        <v>1.8866688990872818E-3</v>
      </c>
      <c r="AH381" s="5">
        <f t="shared" si="583"/>
        <v>1.3312654254107109E-3</v>
      </c>
      <c r="AI381" s="5">
        <f t="shared" si="584"/>
        <v>2.124181904623392E-3</v>
      </c>
      <c r="AJ381" s="5">
        <f t="shared" si="585"/>
        <v>1.6946841245191256E-3</v>
      </c>
      <c r="AK381" s="5">
        <f t="shared" si="586"/>
        <v>9.0135227296877477E-4</v>
      </c>
      <c r="AL381" s="5">
        <f t="shared" si="587"/>
        <v>1.7493414301025581E-5</v>
      </c>
      <c r="AM381" s="5">
        <f t="shared" si="588"/>
        <v>8.155042504884082E-3</v>
      </c>
      <c r="AN381" s="5">
        <f t="shared" si="589"/>
        <v>6.2165889014731352E-3</v>
      </c>
      <c r="AO381" s="5">
        <f t="shared" si="590"/>
        <v>2.3694528597964851E-3</v>
      </c>
      <c r="AP381" s="5">
        <f t="shared" si="591"/>
        <v>6.0207797167428705E-4</v>
      </c>
      <c r="AQ381" s="5">
        <f t="shared" si="592"/>
        <v>1.1474100945182722E-4</v>
      </c>
      <c r="AR381" s="5">
        <f t="shared" si="593"/>
        <v>2.0296472675811701E-4</v>
      </c>
      <c r="AS381" s="5">
        <f t="shared" si="594"/>
        <v>3.2385277317888242E-4</v>
      </c>
      <c r="AT381" s="5">
        <f t="shared" si="595"/>
        <v>2.583715416241859E-4</v>
      </c>
      <c r="AU381" s="5">
        <f t="shared" si="596"/>
        <v>1.3742016753681943E-4</v>
      </c>
      <c r="AV381" s="5">
        <f t="shared" si="597"/>
        <v>5.4817286553124959E-5</v>
      </c>
      <c r="AW381" s="5">
        <f t="shared" si="598"/>
        <v>5.9105113091996302E-7</v>
      </c>
      <c r="AX381" s="5">
        <f t="shared" si="599"/>
        <v>2.1687127387294064E-3</v>
      </c>
      <c r="AY381" s="5">
        <f t="shared" si="600"/>
        <v>1.6532097207334266E-3</v>
      </c>
      <c r="AZ381" s="5">
        <f t="shared" si="601"/>
        <v>6.3012088505754545E-4</v>
      </c>
      <c r="BA381" s="5">
        <f t="shared" si="602"/>
        <v>1.6011371689312234E-4</v>
      </c>
      <c r="BB381" s="5">
        <f t="shared" si="603"/>
        <v>3.0513671596906781E-5</v>
      </c>
      <c r="BC381" s="5">
        <f t="shared" si="604"/>
        <v>4.6521143716644089E-6</v>
      </c>
      <c r="BD381" s="5">
        <f t="shared" si="605"/>
        <v>2.578666853461876E-5</v>
      </c>
      <c r="BE381" s="5">
        <f t="shared" si="606"/>
        <v>4.1145494832377005E-5</v>
      </c>
      <c r="BF381" s="5">
        <f t="shared" si="607"/>
        <v>3.2826104363352819E-5</v>
      </c>
      <c r="BG381" s="5">
        <f t="shared" si="608"/>
        <v>1.7459232285552907E-5</v>
      </c>
      <c r="BH381" s="5">
        <f t="shared" si="609"/>
        <v>6.9645362565745249E-6</v>
      </c>
      <c r="BI381" s="5">
        <f t="shared" si="610"/>
        <v>2.2225382869452999E-6</v>
      </c>
      <c r="BJ381" s="8">
        <f t="shared" si="611"/>
        <v>0.57119880074815421</v>
      </c>
      <c r="BK381" s="8">
        <f t="shared" si="612"/>
        <v>0.25146025757480234</v>
      </c>
      <c r="BL381" s="8">
        <f t="shared" si="613"/>
        <v>0.17067753435209213</v>
      </c>
      <c r="BM381" s="8">
        <f t="shared" si="614"/>
        <v>0.41792676343224866</v>
      </c>
      <c r="BN381" s="8">
        <f t="shared" si="615"/>
        <v>0.58074273031823576</v>
      </c>
    </row>
    <row r="382" spans="1:66" x14ac:dyDescent="0.25">
      <c r="A382" t="s">
        <v>154</v>
      </c>
      <c r="B382" t="s">
        <v>159</v>
      </c>
      <c r="C382" t="s">
        <v>169</v>
      </c>
      <c r="D382" t="s">
        <v>493</v>
      </c>
      <c r="E382">
        <f>VLOOKUP(A382,home!$A$2:$E$405,3,FALSE)</f>
        <v>1.2951388888888899</v>
      </c>
      <c r="F382">
        <f>VLOOKUP(B382,home!$B$2:$E$405,3,FALSE)</f>
        <v>0.62</v>
      </c>
      <c r="G382">
        <f>VLOOKUP(C382,away!$B$2:$E$405,4,FALSE)</f>
        <v>0.98</v>
      </c>
      <c r="H382">
        <f>VLOOKUP(A382,away!$A$2:$E$405,3,FALSE)</f>
        <v>1.03125</v>
      </c>
      <c r="I382">
        <f>VLOOKUP(C382,away!$B$2:$E$405,3,FALSE)</f>
        <v>0.82</v>
      </c>
      <c r="J382">
        <f>VLOOKUP(B382,home!$B$2:$E$405,4,FALSE)</f>
        <v>0.91</v>
      </c>
      <c r="K382" s="3">
        <f t="shared" si="560"/>
        <v>0.78692638888888944</v>
      </c>
      <c r="L382" s="3">
        <f t="shared" si="561"/>
        <v>0.76951875000000003</v>
      </c>
      <c r="M382" s="5">
        <f t="shared" si="562"/>
        <v>0.21088440507174583</v>
      </c>
      <c r="N382" s="5">
        <f t="shared" si="563"/>
        <v>0.16595050335609071</v>
      </c>
      <c r="O382" s="5">
        <f t="shared" si="564"/>
        <v>0.16227950378530351</v>
      </c>
      <c r="P382" s="5">
        <f t="shared" si="565"/>
        <v>0.12770202390444974</v>
      </c>
      <c r="Q382" s="5">
        <f t="shared" si="566"/>
        <v>6.5295415170151E-2</v>
      </c>
      <c r="R382" s="5">
        <f t="shared" si="567"/>
        <v>6.2438560451743515E-2</v>
      </c>
      <c r="S382" s="5">
        <f t="shared" si="568"/>
        <v>1.9332637356167363E-2</v>
      </c>
      <c r="T382" s="5">
        <f t="shared" si="569"/>
        <v>5.0246046262465635E-2</v>
      </c>
      <c r="U382" s="5">
        <f t="shared" si="570"/>
        <v>4.913455090371114E-2</v>
      </c>
      <c r="V382" s="5">
        <f t="shared" si="571"/>
        <v>1.3007741884593217E-3</v>
      </c>
      <c r="W382" s="5">
        <f t="shared" si="572"/>
        <v>1.7127561756949246E-2</v>
      </c>
      <c r="X382" s="5">
        <f t="shared" si="573"/>
        <v>1.3179979913755389E-2</v>
      </c>
      <c r="Y382" s="5">
        <f t="shared" si="574"/>
        <v>5.0711208341290767E-3</v>
      </c>
      <c r="Z382" s="5">
        <f t="shared" si="575"/>
        <v>1.6015880996875037E-2</v>
      </c>
      <c r="AA382" s="5">
        <f t="shared" si="576"/>
        <v>1.2603319397745057E-2</v>
      </c>
      <c r="AB382" s="5">
        <f t="shared" si="577"/>
        <v>4.9589423108404047E-3</v>
      </c>
      <c r="AC382" s="5">
        <f t="shared" si="578"/>
        <v>4.923061299044672E-5</v>
      </c>
      <c r="AD382" s="5">
        <f t="shared" si="579"/>
        <v>3.3695325809668781E-3</v>
      </c>
      <c r="AE382" s="5">
        <f t="shared" si="580"/>
        <v>2.5929184997899057E-3</v>
      </c>
      <c r="AF382" s="5">
        <f t="shared" si="581"/>
        <v>9.9764970140510173E-4</v>
      </c>
      <c r="AG382" s="5">
        <f t="shared" si="582"/>
        <v>2.5590338372104239E-4</v>
      </c>
      <c r="AH382" s="5">
        <f t="shared" si="583"/>
        <v>3.0811301812160075E-3</v>
      </c>
      <c r="AI382" s="5">
        <f t="shared" si="584"/>
        <v>2.4246226472008818E-3</v>
      </c>
      <c r="AJ382" s="5">
        <f t="shared" si="585"/>
        <v>9.5399977209000486E-4</v>
      </c>
      <c r="AK382" s="5">
        <f t="shared" si="586"/>
        <v>2.5024253188387036E-4</v>
      </c>
      <c r="AL382" s="5">
        <f t="shared" si="587"/>
        <v>1.1924729881847587E-6</v>
      </c>
      <c r="AM382" s="5">
        <f t="shared" si="588"/>
        <v>5.303148212367451E-4</v>
      </c>
      <c r="AN382" s="5">
        <f t="shared" si="589"/>
        <v>4.0808719834457358E-4</v>
      </c>
      <c r="AO382" s="5">
        <f t="shared" si="590"/>
        <v>1.5701537538055914E-4</v>
      </c>
      <c r="AP382" s="5">
        <f t="shared" si="591"/>
        <v>4.0275425131209556E-5</v>
      </c>
      <c r="AQ382" s="5">
        <f t="shared" si="592"/>
        <v>7.74817370067174E-6</v>
      </c>
      <c r="AR382" s="5">
        <f t="shared" si="593"/>
        <v>4.7419748912732327E-4</v>
      </c>
      <c r="AS382" s="5">
        <f t="shared" si="594"/>
        <v>3.7315851773914285E-4</v>
      </c>
      <c r="AT382" s="5">
        <f t="shared" si="595"/>
        <v>1.4682414242379714E-4</v>
      </c>
      <c r="AU382" s="5">
        <f t="shared" si="596"/>
        <v>3.8513264066422227E-5</v>
      </c>
      <c r="AV382" s="5">
        <f t="shared" si="597"/>
        <v>7.5767759540284669E-6</v>
      </c>
      <c r="AW382" s="5">
        <f t="shared" si="598"/>
        <v>2.0058542128641038E-8</v>
      </c>
      <c r="AX382" s="5">
        <f t="shared" si="599"/>
        <v>6.955312120834809E-5</v>
      </c>
      <c r="AY382" s="5">
        <f t="shared" si="600"/>
        <v>5.3522430890846509E-5</v>
      </c>
      <c r="AZ382" s="5">
        <f t="shared" si="601"/>
        <v>2.0593257058042794E-5</v>
      </c>
      <c r="BA382" s="5">
        <f t="shared" si="602"/>
        <v>5.2822991432445903E-6</v>
      </c>
      <c r="BB382" s="5">
        <f t="shared" si="603"/>
        <v>1.016207058458912E-6</v>
      </c>
      <c r="BC382" s="5">
        <f t="shared" si="604"/>
        <v>1.5639807707329581E-7</v>
      </c>
      <c r="BD382" s="5">
        <f t="shared" si="605"/>
        <v>6.0817309847732721E-5</v>
      </c>
      <c r="BE382" s="5">
        <f t="shared" si="606"/>
        <v>4.7858746020413002E-5</v>
      </c>
      <c r="BF382" s="5">
        <f t="shared" si="607"/>
        <v>1.8830655091297053E-5</v>
      </c>
      <c r="BG382" s="5">
        <f t="shared" si="608"/>
        <v>4.9394464704688572E-6</v>
      </c>
      <c r="BH382" s="5">
        <f t="shared" si="609"/>
        <v>9.717451935290071E-7</v>
      </c>
      <c r="BI382" s="5">
        <f t="shared" si="610"/>
        <v>1.5293838721278335E-7</v>
      </c>
      <c r="BJ382" s="8">
        <f t="shared" si="611"/>
        <v>0.32538019616665381</v>
      </c>
      <c r="BK382" s="8">
        <f t="shared" si="612"/>
        <v>0.35932378603769172</v>
      </c>
      <c r="BL382" s="8">
        <f t="shared" si="613"/>
        <v>0.29929871301205579</v>
      </c>
      <c r="BM382" s="8">
        <f t="shared" si="614"/>
        <v>0.20541466210144327</v>
      </c>
      <c r="BN382" s="8">
        <f t="shared" si="615"/>
        <v>0.79455041173948437</v>
      </c>
    </row>
    <row r="383" spans="1:66" x14ac:dyDescent="0.25">
      <c r="A383" t="s">
        <v>154</v>
      </c>
      <c r="B383" t="s">
        <v>168</v>
      </c>
      <c r="C383" t="s">
        <v>166</v>
      </c>
      <c r="D383" t="s">
        <v>493</v>
      </c>
      <c r="E383">
        <f>VLOOKUP(A383,home!$A$2:$E$405,3,FALSE)</f>
        <v>1.2951388888888899</v>
      </c>
      <c r="F383">
        <f>VLOOKUP(B383,home!$B$2:$E$405,3,FALSE)</f>
        <v>0.82</v>
      </c>
      <c r="G383">
        <f>VLOOKUP(C383,away!$B$2:$E$405,4,FALSE)</f>
        <v>1.49</v>
      </c>
      <c r="H383">
        <f>VLOOKUP(A383,away!$A$2:$E$405,3,FALSE)</f>
        <v>1.03125</v>
      </c>
      <c r="I383">
        <f>VLOOKUP(C383,away!$B$2:$E$405,3,FALSE)</f>
        <v>0.82</v>
      </c>
      <c r="J383">
        <f>VLOOKUP(B383,home!$B$2:$E$405,4,FALSE)</f>
        <v>0.84</v>
      </c>
      <c r="K383" s="3">
        <f t="shared" si="560"/>
        <v>1.5824006944444458</v>
      </c>
      <c r="L383" s="3">
        <f t="shared" si="561"/>
        <v>0.71032499999999998</v>
      </c>
      <c r="M383" s="5">
        <f t="shared" si="562"/>
        <v>0.1009908162548955</v>
      </c>
      <c r="N383" s="5">
        <f t="shared" si="563"/>
        <v>0.15980793777425806</v>
      </c>
      <c r="O383" s="5">
        <f t="shared" si="564"/>
        <v>7.1736301556258639E-2</v>
      </c>
      <c r="P383" s="5">
        <f t="shared" si="565"/>
        <v>0.11351557339949983</v>
      </c>
      <c r="Q383" s="5">
        <f t="shared" si="566"/>
        <v>0.12644009585586038</v>
      </c>
      <c r="R383" s="5">
        <f t="shared" si="567"/>
        <v>2.5478044201474707E-2</v>
      </c>
      <c r="S383" s="5">
        <f t="shared" si="568"/>
        <v>3.1898408890205905E-2</v>
      </c>
      <c r="T383" s="5">
        <f t="shared" si="569"/>
        <v>8.9813561088814012E-2</v>
      </c>
      <c r="U383" s="5">
        <f t="shared" si="570"/>
        <v>4.0316474837499859E-2</v>
      </c>
      <c r="V383" s="5">
        <f t="shared" si="571"/>
        <v>3.9838233811547771E-3</v>
      </c>
      <c r="W383" s="5">
        <f t="shared" si="572"/>
        <v>6.6692965162645251E-2</v>
      </c>
      <c r="X383" s="5">
        <f t="shared" si="573"/>
        <v>4.7373680479155973E-2</v>
      </c>
      <c r="Y383" s="5">
        <f t="shared" si="574"/>
        <v>1.6825354793178236E-2</v>
      </c>
      <c r="Z383" s="5">
        <f t="shared" si="575"/>
        <v>6.0325639158041741E-3</v>
      </c>
      <c r="AA383" s="5">
        <f t="shared" si="576"/>
        <v>9.5459333296490298E-3</v>
      </c>
      <c r="AB383" s="5">
        <f t="shared" si="577"/>
        <v>7.5527457649785046E-3</v>
      </c>
      <c r="AC383" s="5">
        <f t="shared" si="578"/>
        <v>2.7986826686592244E-4</v>
      </c>
      <c r="AD383" s="5">
        <f t="shared" si="579"/>
        <v>2.6383748596982275E-2</v>
      </c>
      <c r="AE383" s="5">
        <f t="shared" si="580"/>
        <v>1.8741036222151432E-2</v>
      </c>
      <c r="AF383" s="5">
        <f t="shared" si="581"/>
        <v>6.6561132772498576E-3</v>
      </c>
      <c r="AG383" s="5">
        <f t="shared" si="582"/>
        <v>1.5760012212208351E-3</v>
      </c>
      <c r="AH383" s="5">
        <f t="shared" si="583"/>
        <v>1.0712702408734E-3</v>
      </c>
      <c r="AI383" s="5">
        <f t="shared" si="584"/>
        <v>1.6951787730957366E-3</v>
      </c>
      <c r="AJ383" s="5">
        <f t="shared" si="585"/>
        <v>1.3412260338770891E-3</v>
      </c>
      <c r="AK383" s="5">
        <f t="shared" si="586"/>
        <v>7.0745233580469169E-4</v>
      </c>
      <c r="AL383" s="5">
        <f t="shared" si="587"/>
        <v>1.2583087440119345E-5</v>
      </c>
      <c r="AM383" s="5">
        <f t="shared" si="588"/>
        <v>8.3499324203824762E-3</v>
      </c>
      <c r="AN383" s="5">
        <f t="shared" si="589"/>
        <v>5.9311657465081821E-3</v>
      </c>
      <c r="AO383" s="5">
        <f t="shared" si="590"/>
        <v>2.1065276544442119E-3</v>
      </c>
      <c r="AP383" s="5">
        <f t="shared" si="591"/>
        <v>4.9877308538102841E-4</v>
      </c>
      <c r="AQ383" s="5">
        <f t="shared" si="592"/>
        <v>8.8572747968319746E-5</v>
      </c>
      <c r="AR383" s="5">
        <f t="shared" si="593"/>
        <v>1.5219000676967959E-4</v>
      </c>
      <c r="AS383" s="5">
        <f t="shared" si="594"/>
        <v>2.4082557239984585E-4</v>
      </c>
      <c r="AT383" s="5">
        <f t="shared" si="595"/>
        <v>1.9054127650274869E-4</v>
      </c>
      <c r="AU383" s="5">
        <f t="shared" si="596"/>
        <v>1.0050421608609354E-4</v>
      </c>
      <c r="AV383" s="5">
        <f t="shared" si="597"/>
        <v>3.9759485332307271E-5</v>
      </c>
      <c r="AW383" s="5">
        <f t="shared" si="598"/>
        <v>3.9287851412593492E-7</v>
      </c>
      <c r="AX383" s="5">
        <f t="shared" si="599"/>
        <v>2.2021564767629037E-3</v>
      </c>
      <c r="AY383" s="5">
        <f t="shared" si="600"/>
        <v>1.5642467993566092E-3</v>
      </c>
      <c r="AZ383" s="5">
        <f t="shared" si="601"/>
        <v>5.5556180387649173E-4</v>
      </c>
      <c r="BA383" s="5">
        <f t="shared" si="602"/>
        <v>1.3154314611285632E-4</v>
      </c>
      <c r="BB383" s="5">
        <f t="shared" si="603"/>
        <v>2.3359596315653667E-5</v>
      </c>
      <c r="BC383" s="5">
        <f t="shared" si="604"/>
        <v>3.3185810505833388E-6</v>
      </c>
      <c r="BD383" s="5">
        <f t="shared" si="605"/>
        <v>1.8017394426445437E-5</v>
      </c>
      <c r="BE383" s="5">
        <f t="shared" si="606"/>
        <v>2.8510737452486744E-5</v>
      </c>
      <c r="BF383" s="5">
        <f t="shared" si="607"/>
        <v>2.2557705371969155E-5</v>
      </c>
      <c r="BG383" s="5">
        <f t="shared" si="608"/>
        <v>1.1898442881892396E-5</v>
      </c>
      <c r="BH383" s="5">
        <f t="shared" si="609"/>
        <v>4.7070260697785262E-6</v>
      </c>
      <c r="BI383" s="5">
        <f t="shared" si="610"/>
        <v>1.4896802643171286E-6</v>
      </c>
      <c r="BJ383" s="8">
        <f t="shared" si="611"/>
        <v>0.5817656525296756</v>
      </c>
      <c r="BK383" s="8">
        <f t="shared" si="612"/>
        <v>0.25224532007941869</v>
      </c>
      <c r="BL383" s="8">
        <f t="shared" si="613"/>
        <v>0.16025562861706921</v>
      </c>
      <c r="BM383" s="8">
        <f t="shared" si="614"/>
        <v>0.40076654217887825</v>
      </c>
      <c r="BN383" s="8">
        <f t="shared" si="615"/>
        <v>0.59796876904224705</v>
      </c>
    </row>
    <row r="384" spans="1:66" x14ac:dyDescent="0.25">
      <c r="A384" t="s">
        <v>154</v>
      </c>
      <c r="B384" t="s">
        <v>156</v>
      </c>
      <c r="C384" t="s">
        <v>172</v>
      </c>
      <c r="D384" t="s">
        <v>493</v>
      </c>
      <c r="E384">
        <f>VLOOKUP(A384,home!$A$2:$E$405,3,FALSE)</f>
        <v>1.2951388888888899</v>
      </c>
      <c r="F384">
        <f>VLOOKUP(B384,home!$B$2:$E$405,3,FALSE)</f>
        <v>1.43</v>
      </c>
      <c r="G384">
        <f>VLOOKUP(C384,away!$B$2:$E$405,4,FALSE)</f>
        <v>1.29</v>
      </c>
      <c r="H384">
        <f>VLOOKUP(A384,away!$A$2:$E$405,3,FALSE)</f>
        <v>1.03125</v>
      </c>
      <c r="I384">
        <f>VLOOKUP(C384,away!$B$2:$E$405,3,FALSE)</f>
        <v>0.62</v>
      </c>
      <c r="J384">
        <f>VLOOKUP(B384,home!$B$2:$E$405,4,FALSE)</f>
        <v>0.62</v>
      </c>
      <c r="K384" s="3">
        <f t="shared" si="560"/>
        <v>2.3891427083333352</v>
      </c>
      <c r="L384" s="3">
        <f t="shared" si="561"/>
        <v>0.3964125</v>
      </c>
      <c r="M384" s="5">
        <f t="shared" si="562"/>
        <v>6.1694826038749165E-2</v>
      </c>
      <c r="N384" s="5">
        <f t="shared" si="563"/>
        <v>0.14739774377237114</v>
      </c>
      <c r="O384" s="5">
        <f t="shared" si="564"/>
        <v>2.4456600227085658E-2</v>
      </c>
      <c r="P384" s="5">
        <f t="shared" si="565"/>
        <v>5.8430308103165081E-2</v>
      </c>
      <c r="Q384" s="5">
        <f t="shared" si="566"/>
        <v>0.17607712237927295</v>
      </c>
      <c r="R384" s="5">
        <f t="shared" si="567"/>
        <v>4.8474510187597949E-3</v>
      </c>
      <c r="S384" s="5">
        <f t="shared" si="568"/>
        <v>1.3834632189766112E-2</v>
      </c>
      <c r="T384" s="5">
        <f t="shared" si="569"/>
        <v>6.9799172275173543E-2</v>
      </c>
      <c r="U384" s="5">
        <f t="shared" si="570"/>
        <v>1.1581252255472961E-2</v>
      </c>
      <c r="V384" s="5">
        <f t="shared" si="571"/>
        <v>1.455842992290769E-3</v>
      </c>
      <c r="W384" s="5">
        <f t="shared" si="572"/>
        <v>0.14022445767891875</v>
      </c>
      <c r="X384" s="5">
        <f t="shared" si="573"/>
        <v>5.5586727829644383E-2</v>
      </c>
      <c r="Y384" s="5">
        <f t="shared" si="574"/>
        <v>1.101763687288445E-2</v>
      </c>
      <c r="Z384" s="5">
        <f t="shared" si="575"/>
        <v>6.4053005899137249E-4</v>
      </c>
      <c r="AA384" s="5">
        <f t="shared" si="576"/>
        <v>1.5303177199075583E-3</v>
      </c>
      <c r="AB384" s="5">
        <f t="shared" si="577"/>
        <v>1.8280737109752196E-3</v>
      </c>
      <c r="AC384" s="5">
        <f t="shared" si="578"/>
        <v>8.6175535343875208E-5</v>
      </c>
      <c r="AD384" s="5">
        <f t="shared" si="579"/>
        <v>8.3754060148396231E-2</v>
      </c>
      <c r="AE384" s="5">
        <f t="shared" si="580"/>
        <v>3.3201156368576124E-2</v>
      </c>
      <c r="AF384" s="5">
        <f t="shared" si="581"/>
        <v>6.5806766994790898E-3</v>
      </c>
      <c r="AG384" s="5">
        <f t="shared" si="582"/>
        <v>8.6955416737741827E-4</v>
      </c>
      <c r="AH384" s="5">
        <f t="shared" si="583"/>
        <v>6.3478530502479366E-5</v>
      </c>
      <c r="AI384" s="5">
        <f t="shared" si="584"/>
        <v>1.5165926828571375E-4</v>
      </c>
      <c r="AJ384" s="5">
        <f t="shared" si="585"/>
        <v>1.8116781748799107E-4</v>
      </c>
      <c r="AK384" s="5">
        <f t="shared" si="586"/>
        <v>1.4427859004536613E-4</v>
      </c>
      <c r="AL384" s="5">
        <f t="shared" si="587"/>
        <v>3.264625839408501E-6</v>
      </c>
      <c r="AM384" s="5">
        <f t="shared" si="588"/>
        <v>4.0020080419370489E-2</v>
      </c>
      <c r="AN384" s="5">
        <f t="shared" si="589"/>
        <v>1.5864460129243703E-2</v>
      </c>
      <c r="AO384" s="5">
        <f t="shared" si="590"/>
        <v>3.144435150491909E-3</v>
      </c>
      <c r="AP384" s="5">
        <f t="shared" si="591"/>
        <v>4.1549779969812464E-4</v>
      </c>
      <c r="AQ384" s="5">
        <f t="shared" si="592"/>
        <v>4.1177130380708212E-5</v>
      </c>
      <c r="AR384" s="5">
        <f t="shared" si="593"/>
        <v>5.0327365945628234E-6</v>
      </c>
      <c r="AS384" s="5">
        <f t="shared" si="594"/>
        <v>1.2023925937862108E-5</v>
      </c>
      <c r="AT384" s="5">
        <f t="shared" si="595"/>
        <v>1.4363437489991662E-5</v>
      </c>
      <c r="AU384" s="5">
        <f t="shared" si="596"/>
        <v>1.1438767315271747E-5</v>
      </c>
      <c r="AV384" s="5">
        <f t="shared" si="597"/>
        <v>6.8322118809007902E-6</v>
      </c>
      <c r="AW384" s="5">
        <f t="shared" si="598"/>
        <v>8.5885598286270445E-8</v>
      </c>
      <c r="AX384" s="5">
        <f t="shared" si="599"/>
        <v>1.5935613886808791E-2</v>
      </c>
      <c r="AY384" s="5">
        <f t="shared" si="600"/>
        <v>6.3170765399045902E-3</v>
      </c>
      <c r="AZ384" s="5">
        <f t="shared" si="601"/>
        <v>1.2520840519374638E-3</v>
      </c>
      <c r="BA384" s="5">
        <f t="shared" si="602"/>
        <v>1.6544725641288663E-4</v>
      </c>
      <c r="BB384" s="5">
        <f t="shared" si="603"/>
        <v>1.6396340133193356E-5</v>
      </c>
      <c r="BC384" s="5">
        <f t="shared" si="604"/>
        <v>1.2999428366099031E-6</v>
      </c>
      <c r="BD384" s="5">
        <f t="shared" si="605"/>
        <v>3.3250661588202219E-7</v>
      </c>
      <c r="BE384" s="5">
        <f t="shared" si="606"/>
        <v>7.9440575680712635E-7</v>
      </c>
      <c r="BF384" s="5">
        <f t="shared" si="607"/>
        <v>9.4897436066688566E-7</v>
      </c>
      <c r="BG384" s="5">
        <f t="shared" si="608"/>
        <v>7.5574505806085942E-7</v>
      </c>
      <c r="BH384" s="5">
        <f t="shared" si="609"/>
        <v>4.5139569870626363E-7</v>
      </c>
      <c r="BI384" s="5">
        <f t="shared" si="610"/>
        <v>2.1568974842742016E-7</v>
      </c>
      <c r="BJ384" s="8">
        <f t="shared" si="611"/>
        <v>0.80768187683931225</v>
      </c>
      <c r="BK384" s="8">
        <f t="shared" si="612"/>
        <v>0.141822126025059</v>
      </c>
      <c r="BL384" s="8">
        <f t="shared" si="613"/>
        <v>4.4837468934979891E-2</v>
      </c>
      <c r="BM384" s="8">
        <f t="shared" si="614"/>
        <v>0.51576095966463265</v>
      </c>
      <c r="BN384" s="8">
        <f t="shared" si="615"/>
        <v>0.47290405153940379</v>
      </c>
    </row>
    <row r="385" spans="1:66" x14ac:dyDescent="0.25">
      <c r="A385" t="s">
        <v>154</v>
      </c>
      <c r="B385" t="s">
        <v>171</v>
      </c>
      <c r="C385" t="s">
        <v>173</v>
      </c>
      <c r="D385" t="s">
        <v>493</v>
      </c>
      <c r="E385">
        <f>VLOOKUP(A385,home!$A$2:$E$405,3,FALSE)</f>
        <v>1.2951388888888899</v>
      </c>
      <c r="F385">
        <f>VLOOKUP(B385,home!$B$2:$E$405,3,FALSE)</f>
        <v>0.88</v>
      </c>
      <c r="G385">
        <f>VLOOKUP(C385,away!$B$2:$E$405,4,FALSE)</f>
        <v>1.38</v>
      </c>
      <c r="H385">
        <f>VLOOKUP(A385,away!$A$2:$E$405,3,FALSE)</f>
        <v>1.03125</v>
      </c>
      <c r="I385">
        <f>VLOOKUP(C385,away!$B$2:$E$405,3,FALSE)</f>
        <v>0.88</v>
      </c>
      <c r="J385">
        <f>VLOOKUP(B385,home!$B$2:$E$405,4,FALSE)</f>
        <v>0.91</v>
      </c>
      <c r="K385" s="3">
        <f t="shared" si="560"/>
        <v>1.5728166666666679</v>
      </c>
      <c r="L385" s="3">
        <f t="shared" si="561"/>
        <v>0.82582500000000003</v>
      </c>
      <c r="M385" s="5">
        <f t="shared" si="562"/>
        <v>9.0841262237665074E-2</v>
      </c>
      <c r="N385" s="5">
        <f t="shared" si="563"/>
        <v>0.14287665126843702</v>
      </c>
      <c r="O385" s="5">
        <f t="shared" si="564"/>
        <v>7.5018985387419745E-2</v>
      </c>
      <c r="P385" s="5">
        <f t="shared" si="565"/>
        <v>0.11799111053375699</v>
      </c>
      <c r="Q385" s="5">
        <f t="shared" si="566"/>
        <v>0.11235938919625955</v>
      </c>
      <c r="R385" s="5">
        <f t="shared" si="567"/>
        <v>3.0976276803782957E-2</v>
      </c>
      <c r="S385" s="5">
        <f t="shared" si="568"/>
        <v>3.8313817482428417E-2</v>
      </c>
      <c r="T385" s="5">
        <f t="shared" si="569"/>
        <v>9.2789192583001043E-2</v>
      </c>
      <c r="U385" s="5">
        <f t="shared" si="570"/>
        <v>4.8720004428269931E-2</v>
      </c>
      <c r="V385" s="5">
        <f t="shared" si="571"/>
        <v>5.5294132034797465E-3</v>
      </c>
      <c r="W385" s="5">
        <f t="shared" si="572"/>
        <v>5.8906906661454574E-2</v>
      </c>
      <c r="X385" s="5">
        <f t="shared" si="573"/>
        <v>4.8646796193695718E-2</v>
      </c>
      <c r="Y385" s="5">
        <f t="shared" si="574"/>
        <v>2.008687023332938E-2</v>
      </c>
      <c r="Z385" s="5">
        <f t="shared" si="575"/>
        <v>8.5269945971613564E-3</v>
      </c>
      <c r="AA385" s="5">
        <f t="shared" si="576"/>
        <v>1.3411399218992009E-2</v>
      </c>
      <c r="AB385" s="5">
        <f t="shared" si="577"/>
        <v>1.0546836107475484E-2</v>
      </c>
      <c r="AC385" s="5">
        <f t="shared" si="578"/>
        <v>4.4887476544777958E-4</v>
      </c>
      <c r="AD385" s="5">
        <f t="shared" si="579"/>
        <v>2.3162441144728384E-2</v>
      </c>
      <c r="AE385" s="5">
        <f t="shared" si="580"/>
        <v>1.9128122958345317E-2</v>
      </c>
      <c r="AF385" s="5">
        <f t="shared" si="581"/>
        <v>7.898241071037761E-3</v>
      </c>
      <c r="AG385" s="5">
        <f t="shared" si="582"/>
        <v>2.17418831082992E-3</v>
      </c>
      <c r="AH385" s="5">
        <f t="shared" si="583"/>
        <v>1.7604513283001938E-3</v>
      </c>
      <c r="AI385" s="5">
        <f t="shared" si="584"/>
        <v>2.7688671900060182E-3</v>
      </c>
      <c r="AJ385" s="5">
        <f t="shared" si="585"/>
        <v>2.1774602321139851E-3</v>
      </c>
      <c r="AK385" s="5">
        <f t="shared" si="586"/>
        <v>1.1415819146909153E-3</v>
      </c>
      <c r="AL385" s="5">
        <f t="shared" si="587"/>
        <v>2.3321222431805155E-5</v>
      </c>
      <c r="AM385" s="5">
        <f t="shared" si="588"/>
        <v>7.2860546946229158E-3</v>
      </c>
      <c r="AN385" s="5">
        <f t="shared" si="589"/>
        <v>6.017006118186969E-3</v>
      </c>
      <c r="AO385" s="5">
        <f t="shared" si="590"/>
        <v>2.4844970387758766E-3</v>
      </c>
      <c r="AP385" s="5">
        <f t="shared" si="591"/>
        <v>6.8391992234902957E-4</v>
      </c>
      <c r="AQ385" s="5">
        <f t="shared" si="592"/>
        <v>1.4119954246847181E-4</v>
      </c>
      <c r="AR385" s="5">
        <f t="shared" si="593"/>
        <v>2.9076494363870163E-4</v>
      </c>
      <c r="AS385" s="5">
        <f t="shared" si="594"/>
        <v>4.573199494373442E-4</v>
      </c>
      <c r="AT385" s="5">
        <f t="shared" si="595"/>
        <v>3.5964021923710649E-4</v>
      </c>
      <c r="AU385" s="5">
        <f t="shared" si="596"/>
        <v>1.8854937693992509E-4</v>
      </c>
      <c r="AV385" s="5">
        <f t="shared" si="597"/>
        <v>7.4138400635182541E-5</v>
      </c>
      <c r="AW385" s="5">
        <f t="shared" si="598"/>
        <v>8.4142408476297183E-7</v>
      </c>
      <c r="AX385" s="5">
        <f t="shared" si="599"/>
        <v>1.9099380429913075E-3</v>
      </c>
      <c r="AY385" s="5">
        <f t="shared" si="600"/>
        <v>1.5772745843532965E-3</v>
      </c>
      <c r="AZ385" s="5">
        <f t="shared" si="601"/>
        <v>6.512763918117804E-4</v>
      </c>
      <c r="BA385" s="5">
        <f t="shared" si="602"/>
        <v>1.7928010875598792E-4</v>
      </c>
      <c r="BB385" s="5">
        <f t="shared" si="603"/>
        <v>3.7013498953353419E-5</v>
      </c>
      <c r="BC385" s="5">
        <f t="shared" si="604"/>
        <v>6.1133345546306204E-6</v>
      </c>
      <c r="BD385" s="5">
        <f t="shared" si="605"/>
        <v>4.0020159930071783E-5</v>
      </c>
      <c r="BE385" s="5">
        <f t="shared" si="606"/>
        <v>6.2944374540682457E-5</v>
      </c>
      <c r="BF385" s="5">
        <f t="shared" si="607"/>
        <v>4.9499980675247234E-5</v>
      </c>
      <c r="BG385" s="5">
        <f t="shared" si="608"/>
        <v>2.5951464868568935E-5</v>
      </c>
      <c r="BH385" s="5">
        <f t="shared" si="609"/>
        <v>1.0204224117424935E-5</v>
      </c>
      <c r="BI385" s="5">
        <f t="shared" si="610"/>
        <v>3.2098747524575815E-6</v>
      </c>
      <c r="BJ385" s="8">
        <f t="shared" si="611"/>
        <v>0.54900237289894238</v>
      </c>
      <c r="BK385" s="8">
        <f t="shared" si="612"/>
        <v>0.25472507402956318</v>
      </c>
      <c r="BL385" s="8">
        <f t="shared" si="613"/>
        <v>0.18808410557982394</v>
      </c>
      <c r="BM385" s="8">
        <f t="shared" si="614"/>
        <v>0.42869843851790085</v>
      </c>
      <c r="BN385" s="8">
        <f t="shared" si="615"/>
        <v>0.57006367542732139</v>
      </c>
    </row>
    <row r="386" spans="1:66" x14ac:dyDescent="0.25">
      <c r="A386" t="s">
        <v>154</v>
      </c>
      <c r="B386" t="s">
        <v>158</v>
      </c>
      <c r="C386" t="s">
        <v>164</v>
      </c>
      <c r="D386" t="s">
        <v>493</v>
      </c>
      <c r="E386">
        <f>VLOOKUP(A386,home!$A$2:$E$405,3,FALSE)</f>
        <v>1.2951388888888899</v>
      </c>
      <c r="F386">
        <f>VLOOKUP(B386,home!$B$2:$E$405,3,FALSE)</f>
        <v>0.98</v>
      </c>
      <c r="G386">
        <f>VLOOKUP(C386,away!$B$2:$E$405,4,FALSE)</f>
        <v>1.03</v>
      </c>
      <c r="H386">
        <f>VLOOKUP(A386,away!$A$2:$E$405,3,FALSE)</f>
        <v>1.03125</v>
      </c>
      <c r="I386">
        <f>VLOOKUP(C386,away!$B$2:$E$405,3,FALSE)</f>
        <v>0.41</v>
      </c>
      <c r="J386">
        <f>VLOOKUP(B386,home!$B$2:$E$405,4,FALSE)</f>
        <v>1.03</v>
      </c>
      <c r="K386" s="3">
        <f t="shared" si="560"/>
        <v>1.3073131944444456</v>
      </c>
      <c r="L386" s="3">
        <f t="shared" si="561"/>
        <v>0.43549687500000001</v>
      </c>
      <c r="M386" s="5">
        <f t="shared" si="562"/>
        <v>0.17502786845124713</v>
      </c>
      <c r="N386" s="5">
        <f t="shared" si="563"/>
        <v>0.2288162418218021</v>
      </c>
      <c r="O386" s="5">
        <f t="shared" si="564"/>
        <v>7.6224089748429202E-2</v>
      </c>
      <c r="P386" s="5">
        <f t="shared" si="565"/>
        <v>9.9648758262639095E-2</v>
      </c>
      <c r="Q386" s="5">
        <f t="shared" si="566"/>
        <v>0.14956724601841642</v>
      </c>
      <c r="R386" s="5">
        <f t="shared" si="567"/>
        <v>1.6597676442580225E-2</v>
      </c>
      <c r="S386" s="5">
        <f t="shared" si="568"/>
        <v>1.4183277084888609E-2</v>
      </c>
      <c r="T386" s="5">
        <f t="shared" si="569"/>
        <v>6.5136068243376533E-2</v>
      </c>
      <c r="U386" s="5">
        <f t="shared" si="570"/>
        <v>2.1698361410504879E-2</v>
      </c>
      <c r="V386" s="5">
        <f t="shared" si="571"/>
        <v>8.9721962699123735E-4</v>
      </c>
      <c r="W386" s="5">
        <f t="shared" si="572"/>
        <v>6.5177078058864746E-2</v>
      </c>
      <c r="X386" s="5">
        <f t="shared" si="573"/>
        <v>2.8384413816266659E-2</v>
      </c>
      <c r="Y386" s="5">
        <f t="shared" si="574"/>
        <v>6.180661757845477E-3</v>
      </c>
      <c r="Z386" s="5">
        <f t="shared" si="575"/>
        <v>2.4094120743349354E-3</v>
      </c>
      <c r="AA386" s="5">
        <f t="shared" si="576"/>
        <v>3.1498561956318223E-3</v>
      </c>
      <c r="AB386" s="5">
        <f t="shared" si="577"/>
        <v>2.0589242825760335E-3</v>
      </c>
      <c r="AC386" s="5">
        <f t="shared" si="578"/>
        <v>3.1925923607791353E-5</v>
      </c>
      <c r="AD386" s="5">
        <f t="shared" si="579"/>
        <v>2.1301713530422383E-2</v>
      </c>
      <c r="AE386" s="5">
        <f t="shared" si="580"/>
        <v>9.2768296746441638E-3</v>
      </c>
      <c r="AF386" s="5">
        <f t="shared" si="581"/>
        <v>2.0200151666073998E-3</v>
      </c>
      <c r="AG386" s="5">
        <f t="shared" si="582"/>
        <v>2.9323676417004234E-4</v>
      </c>
      <c r="AH386" s="5">
        <f t="shared" si="583"/>
        <v>2.6232285724003303E-4</v>
      </c>
      <c r="AI386" s="5">
        <f t="shared" si="584"/>
        <v>3.429381324742618E-4</v>
      </c>
      <c r="AJ386" s="5">
        <f t="shared" si="585"/>
        <v>2.2416377273086987E-4</v>
      </c>
      <c r="AK386" s="5">
        <f t="shared" si="586"/>
        <v>9.768408593583738E-5</v>
      </c>
      <c r="AL386" s="5">
        <f t="shared" si="587"/>
        <v>7.2705647896076235E-7</v>
      </c>
      <c r="AM386" s="5">
        <f t="shared" si="588"/>
        <v>5.569602232519383E-3</v>
      </c>
      <c r="AN386" s="5">
        <f t="shared" si="589"/>
        <v>2.4255443672552141E-3</v>
      </c>
      <c r="AO386" s="5">
        <f t="shared" si="590"/>
        <v>5.2815849605674899E-4</v>
      </c>
      <c r="AP386" s="5">
        <f t="shared" si="591"/>
        <v>7.6670458179138018E-5</v>
      </c>
      <c r="AQ386" s="5">
        <f t="shared" si="592"/>
        <v>8.3474362354581992E-6</v>
      </c>
      <c r="AR386" s="5">
        <f t="shared" si="593"/>
        <v>2.2848156913821111E-5</v>
      </c>
      <c r="AS386" s="5">
        <f t="shared" si="594"/>
        <v>2.9869697002175423E-5</v>
      </c>
      <c r="AT386" s="5">
        <f t="shared" si="595"/>
        <v>1.9524524502500817E-5</v>
      </c>
      <c r="AU386" s="5">
        <f t="shared" si="596"/>
        <v>8.5082228324577306E-6</v>
      </c>
      <c r="AV386" s="5">
        <f t="shared" si="597"/>
        <v>2.7807279925363733E-6</v>
      </c>
      <c r="AW386" s="5">
        <f t="shared" si="598"/>
        <v>1.1498212630100723E-8</v>
      </c>
      <c r="AX386" s="5">
        <f t="shared" si="599"/>
        <v>1.2135357477299725E-3</v>
      </c>
      <c r="AY386" s="5">
        <f t="shared" si="600"/>
        <v>5.2849102583719129E-4</v>
      </c>
      <c r="AZ386" s="5">
        <f t="shared" si="601"/>
        <v>1.1507809510882054E-4</v>
      </c>
      <c r="BA386" s="5">
        <f t="shared" si="602"/>
        <v>1.6705383600281378E-5</v>
      </c>
      <c r="BB386" s="5">
        <f t="shared" si="603"/>
        <v>1.8187855883996974E-6</v>
      </c>
      <c r="BC386" s="5">
        <f t="shared" si="604"/>
        <v>1.5841508800862095E-7</v>
      </c>
      <c r="BD386" s="5">
        <f t="shared" si="605"/>
        <v>1.6583834892464548E-6</v>
      </c>
      <c r="BE386" s="5">
        <f t="shared" si="606"/>
        <v>2.1680266169407087E-6</v>
      </c>
      <c r="BF386" s="5">
        <f t="shared" si="607"/>
        <v>1.4171449011166713E-6</v>
      </c>
      <c r="BG386" s="5">
        <f t="shared" si="608"/>
        <v>6.1755074255649775E-7</v>
      </c>
      <c r="BH386" s="5">
        <f t="shared" si="609"/>
        <v>2.0183305849576881E-7</v>
      </c>
      <c r="BI386" s="5">
        <f t="shared" si="610"/>
        <v>5.2771804089319156E-8</v>
      </c>
      <c r="BJ386" s="8">
        <f t="shared" si="611"/>
        <v>0.58663761529561453</v>
      </c>
      <c r="BK386" s="8">
        <f t="shared" si="612"/>
        <v>0.29031826743168998</v>
      </c>
      <c r="BL386" s="8">
        <f t="shared" si="613"/>
        <v>0.12074566396795913</v>
      </c>
      <c r="BM386" s="8">
        <f t="shared" si="614"/>
        <v>0.25370059849685983</v>
      </c>
      <c r="BN386" s="8">
        <f t="shared" si="615"/>
        <v>0.74588188074511419</v>
      </c>
    </row>
    <row r="387" spans="1:66" x14ac:dyDescent="0.25">
      <c r="A387" t="s">
        <v>154</v>
      </c>
      <c r="B387" t="s">
        <v>155</v>
      </c>
      <c r="C387" t="s">
        <v>165</v>
      </c>
      <c r="D387" t="s">
        <v>493</v>
      </c>
      <c r="E387">
        <f>VLOOKUP(A387,home!$A$2:$E$405,3,FALSE)</f>
        <v>1.2951388888888899</v>
      </c>
      <c r="F387">
        <f>VLOOKUP(B387,home!$B$2:$E$405,3,FALSE)</f>
        <v>1.75</v>
      </c>
      <c r="G387">
        <f>VLOOKUP(C387,away!$B$2:$E$405,4,FALSE)</f>
        <v>1.49</v>
      </c>
      <c r="H387">
        <f>VLOOKUP(A387,away!$A$2:$E$405,3,FALSE)</f>
        <v>1.03125</v>
      </c>
      <c r="I387">
        <f>VLOOKUP(C387,away!$B$2:$E$405,3,FALSE)</f>
        <v>0.72</v>
      </c>
      <c r="J387">
        <f>VLOOKUP(B387,home!$B$2:$E$405,4,FALSE)</f>
        <v>0.97</v>
      </c>
      <c r="K387" s="3">
        <f t="shared" si="560"/>
        <v>3.3770746527777806</v>
      </c>
      <c r="L387" s="3">
        <f t="shared" si="561"/>
        <v>0.72022499999999989</v>
      </c>
      <c r="M387" s="5">
        <f t="shared" si="562"/>
        <v>1.6617487857111233E-2</v>
      </c>
      <c r="N387" s="5">
        <f t="shared" si="563"/>
        <v>5.6118497035092911E-2</v>
      </c>
      <c r="O387" s="5">
        <f t="shared" si="564"/>
        <v>1.1968330191887937E-2</v>
      </c>
      <c r="P387" s="5">
        <f t="shared" si="565"/>
        <v>4.0417944527099792E-2</v>
      </c>
      <c r="Q387" s="5">
        <f t="shared" si="566"/>
        <v>9.4758176944598677E-2</v>
      </c>
      <c r="R387" s="5">
        <f t="shared" si="567"/>
        <v>4.3099453062262439E-3</v>
      </c>
      <c r="S387" s="5">
        <f t="shared" si="568"/>
        <v>2.4576672687271348E-2</v>
      </c>
      <c r="T387" s="5">
        <f t="shared" si="569"/>
        <v>6.8247207989923578E-2</v>
      </c>
      <c r="U387" s="5">
        <f t="shared" si="570"/>
        <v>1.4555007048515218E-2</v>
      </c>
      <c r="V387" s="5">
        <f t="shared" si="571"/>
        <v>6.6418556020035489E-3</v>
      </c>
      <c r="W387" s="5">
        <f t="shared" si="572"/>
        <v>0.10666847916767869</v>
      </c>
      <c r="X387" s="5">
        <f t="shared" si="573"/>
        <v>7.6825305408541378E-2</v>
      </c>
      <c r="Y387" s="5">
        <f t="shared" si="574"/>
        <v>2.7665752793933348E-2</v>
      </c>
      <c r="Z387" s="5">
        <f t="shared" si="575"/>
        <v>1.0347101193922655E-3</v>
      </c>
      <c r="AA387" s="5">
        <f t="shared" si="576"/>
        <v>3.4942933171722913E-3</v>
      </c>
      <c r="AB387" s="5">
        <f t="shared" si="577"/>
        <v>5.9002446953966697E-3</v>
      </c>
      <c r="AC387" s="5">
        <f t="shared" si="578"/>
        <v>1.0096673215105832E-3</v>
      </c>
      <c r="AD387" s="5">
        <f t="shared" si="579"/>
        <v>9.0056854311880596E-2</v>
      </c>
      <c r="AE387" s="5">
        <f t="shared" si="580"/>
        <v>6.4861197896774192E-2</v>
      </c>
      <c r="AF387" s="5">
        <f t="shared" si="581"/>
        <v>2.3357328127602089E-2</v>
      </c>
      <c r="AG387" s="5">
        <f t="shared" si="582"/>
        <v>5.6075105502340723E-3</v>
      </c>
      <c r="AH387" s="5">
        <f t="shared" si="583"/>
        <v>1.8630602393482354E-4</v>
      </c>
      <c r="AI387" s="5">
        <f t="shared" si="584"/>
        <v>6.2916935109010323E-4</v>
      </c>
      <c r="AJ387" s="5">
        <f t="shared" si="585"/>
        <v>1.0623759339355161E-3</v>
      </c>
      <c r="AK387" s="5">
        <f t="shared" si="586"/>
        <v>1.1959076127382512E-3</v>
      </c>
      <c r="AL387" s="5">
        <f t="shared" si="587"/>
        <v>9.8230678770561946E-5</v>
      </c>
      <c r="AM387" s="5">
        <f t="shared" si="588"/>
        <v>6.0825744001110661E-2</v>
      </c>
      <c r="AN387" s="5">
        <f t="shared" si="589"/>
        <v>4.3808221473199925E-2</v>
      </c>
      <c r="AO387" s="5">
        <f t="shared" si="590"/>
        <v>1.5775888155267703E-2</v>
      </c>
      <c r="AP387" s="5">
        <f t="shared" si="591"/>
        <v>3.7873963488758941E-3</v>
      </c>
      <c r="AQ387" s="5">
        <f t="shared" si="592"/>
        <v>6.8194438384228497E-4</v>
      </c>
      <c r="AR387" s="5">
        <f t="shared" si="593"/>
        <v>2.6836451217691661E-5</v>
      </c>
      <c r="AS387" s="5">
        <f t="shared" si="594"/>
        <v>9.0628699177773919E-5</v>
      </c>
      <c r="AT387" s="5">
        <f t="shared" si="595"/>
        <v>1.5302994140374145E-4</v>
      </c>
      <c r="AU387" s="5">
        <f t="shared" si="596"/>
        <v>1.722645120768814E-4</v>
      </c>
      <c r="AV387" s="5">
        <f t="shared" si="597"/>
        <v>1.4543752932699198E-4</v>
      </c>
      <c r="AW387" s="5">
        <f t="shared" si="598"/>
        <v>6.6367200351206805E-6</v>
      </c>
      <c r="AX387" s="5">
        <f t="shared" si="599"/>
        <v>3.4235513050416833E-2</v>
      </c>
      <c r="AY387" s="5">
        <f t="shared" si="600"/>
        <v>2.4657272386736463E-2</v>
      </c>
      <c r="AZ387" s="5">
        <f t="shared" si="601"/>
        <v>8.8793920023686312E-3</v>
      </c>
      <c r="BA387" s="5">
        <f t="shared" si="602"/>
        <v>2.1317200349686496E-3</v>
      </c>
      <c r="BB387" s="5">
        <f t="shared" si="603"/>
        <v>3.8382951554632376E-4</v>
      </c>
      <c r="BC387" s="5">
        <f t="shared" si="604"/>
        <v>5.5288722566870212E-5</v>
      </c>
      <c r="BD387" s="5">
        <f t="shared" si="605"/>
        <v>3.2213805130436613E-6</v>
      </c>
      <c r="BE387" s="5">
        <f t="shared" si="606"/>
        <v>1.0878842477552032E-5</v>
      </c>
      <c r="BF387" s="5">
        <f t="shared" si="607"/>
        <v>1.8369331591251605E-5</v>
      </c>
      <c r="BG387" s="5">
        <f t="shared" si="608"/>
        <v>2.0678201368428643E-5</v>
      </c>
      <c r="BH387" s="5">
        <f t="shared" si="609"/>
        <v>1.7457957426588795E-5</v>
      </c>
      <c r="BI387" s="5">
        <f t="shared" si="610"/>
        <v>1.1791365102921325E-5</v>
      </c>
      <c r="BJ387" s="8">
        <f t="shared" si="611"/>
        <v>0.8093885203011596</v>
      </c>
      <c r="BK387" s="8">
        <f t="shared" si="612"/>
        <v>0.11401913106050351</v>
      </c>
      <c r="BL387" s="8">
        <f t="shared" si="613"/>
        <v>4.3972173692579913E-2</v>
      </c>
      <c r="BM387" s="8">
        <f t="shared" si="614"/>
        <v>0.71957351764491728</v>
      </c>
      <c r="BN387" s="8">
        <f t="shared" si="615"/>
        <v>0.22419038186201681</v>
      </c>
    </row>
    <row r="388" spans="1:66" x14ac:dyDescent="0.25">
      <c r="A388" t="s">
        <v>154</v>
      </c>
      <c r="B388" t="s">
        <v>157</v>
      </c>
      <c r="C388" t="s">
        <v>170</v>
      </c>
      <c r="D388" t="s">
        <v>493</v>
      </c>
      <c r="E388">
        <f>VLOOKUP(A388,home!$A$2:$E$405,3,FALSE)</f>
        <v>1.2951388888888899</v>
      </c>
      <c r="F388">
        <f>VLOOKUP(B388,home!$B$2:$E$405,3,FALSE)</f>
        <v>1.29</v>
      </c>
      <c r="G388">
        <f>VLOOKUP(C388,away!$B$2:$E$405,4,FALSE)</f>
        <v>0.82</v>
      </c>
      <c r="H388">
        <f>VLOOKUP(A388,away!$A$2:$E$405,3,FALSE)</f>
        <v>1.03125</v>
      </c>
      <c r="I388">
        <f>VLOOKUP(C388,away!$B$2:$E$405,3,FALSE)</f>
        <v>1.03</v>
      </c>
      <c r="J388">
        <f>VLOOKUP(B388,home!$B$2:$E$405,4,FALSE)</f>
        <v>0.91</v>
      </c>
      <c r="K388" s="3">
        <f t="shared" si="560"/>
        <v>1.3699979166666678</v>
      </c>
      <c r="L388" s="3">
        <f t="shared" si="561"/>
        <v>0.96659062500000004</v>
      </c>
      <c r="M388" s="5">
        <f t="shared" si="562"/>
        <v>9.6656817125456901E-2</v>
      </c>
      <c r="N388" s="5">
        <f t="shared" si="563"/>
        <v>0.13241963809350707</v>
      </c>
      <c r="O388" s="5">
        <f t="shared" si="564"/>
        <v>9.34275732758061E-2</v>
      </c>
      <c r="P388" s="5">
        <f t="shared" si="565"/>
        <v>0.12799558074707681</v>
      </c>
      <c r="Q388" s="5">
        <f t="shared" si="566"/>
        <v>9.0707314156929411E-2</v>
      </c>
      <c r="R388" s="5">
        <f t="shared" si="567"/>
        <v>4.5153108222447357E-2</v>
      </c>
      <c r="S388" s="5">
        <f t="shared" si="568"/>
        <v>4.2373805536957403E-2</v>
      </c>
      <c r="T388" s="5">
        <f t="shared" si="569"/>
        <v>8.7676839483017757E-2</v>
      </c>
      <c r="U388" s="5">
        <f t="shared" si="570"/>
        <v>6.1859664195777465E-2</v>
      </c>
      <c r="V388" s="5">
        <f t="shared" si="571"/>
        <v>6.2347270470981585E-3</v>
      </c>
      <c r="W388" s="5">
        <f t="shared" si="572"/>
        <v>4.1422943807140733E-2</v>
      </c>
      <c r="X388" s="5">
        <f t="shared" si="573"/>
        <v>4.003902914388404E-2</v>
      </c>
      <c r="Y388" s="5">
        <f t="shared" si="574"/>
        <v>1.9350675102290046E-2</v>
      </c>
      <c r="Z388" s="5">
        <f t="shared" si="575"/>
        <v>1.4548190365809344E-2</v>
      </c>
      <c r="AA388" s="5">
        <f t="shared" si="576"/>
        <v>1.9930990492428888E-2</v>
      </c>
      <c r="AB388" s="5">
        <f t="shared" si="577"/>
        <v>1.3652707725865373E-2</v>
      </c>
      <c r="AC388" s="5">
        <f t="shared" si="578"/>
        <v>5.1601217387300241E-4</v>
      </c>
      <c r="AD388" s="5">
        <f t="shared" si="579"/>
        <v>1.4187336679495819E-2</v>
      </c>
      <c r="AE388" s="5">
        <f t="shared" si="580"/>
        <v>1.3713346628119289E-2</v>
      </c>
      <c r="AF388" s="5">
        <f t="shared" si="581"/>
        <v>6.6275961440577322E-3</v>
      </c>
      <c r="AG388" s="5">
        <f t="shared" si="582"/>
        <v>2.1353907663774515E-3</v>
      </c>
      <c r="AH388" s="5">
        <f t="shared" si="583"/>
        <v>3.5155361045766578E-3</v>
      </c>
      <c r="AI388" s="5">
        <f t="shared" si="584"/>
        <v>4.8162771392364738E-3</v>
      </c>
      <c r="AJ388" s="5">
        <f t="shared" si="585"/>
        <v>3.2991448234216346E-3</v>
      </c>
      <c r="AK388" s="5">
        <f t="shared" si="586"/>
        <v>1.5066071782897531E-3</v>
      </c>
      <c r="AL388" s="5">
        <f t="shared" si="587"/>
        <v>2.7332693060525536E-5</v>
      </c>
      <c r="AM388" s="5">
        <f t="shared" si="588"/>
        <v>3.8873243387915753E-3</v>
      </c>
      <c r="AN388" s="5">
        <f t="shared" si="589"/>
        <v>3.7574512622102606E-3</v>
      </c>
      <c r="AO388" s="5">
        <f t="shared" si="590"/>
        <v>1.8159585819734272E-3</v>
      </c>
      <c r="AP388" s="5">
        <f t="shared" si="591"/>
        <v>5.8509618024126962E-4</v>
      </c>
      <c r="AQ388" s="5">
        <f t="shared" si="592"/>
        <v>1.4138712063613035E-4</v>
      </c>
      <c r="AR388" s="5">
        <f t="shared" si="593"/>
        <v>6.7961684810656368E-4</v>
      </c>
      <c r="AS388" s="5">
        <f t="shared" si="594"/>
        <v>9.3107366603755945E-4</v>
      </c>
      <c r="AT388" s="5">
        <f t="shared" si="595"/>
        <v>6.3778449136732667E-4</v>
      </c>
      <c r="AU388" s="5">
        <f t="shared" si="596"/>
        <v>2.912544748185159E-4</v>
      </c>
      <c r="AV388" s="5">
        <f t="shared" si="597"/>
        <v>9.9754505930302854E-5</v>
      </c>
      <c r="AW388" s="5">
        <f t="shared" si="598"/>
        <v>1.0054081674695318E-6</v>
      </c>
      <c r="AX388" s="5">
        <f t="shared" si="599"/>
        <v>8.8760437425868097E-4</v>
      </c>
      <c r="AY388" s="5">
        <f t="shared" si="600"/>
        <v>8.5795006686743239E-4</v>
      </c>
      <c r="AZ388" s="5">
        <f t="shared" si="601"/>
        <v>4.1464324567609163E-4</v>
      </c>
      <c r="BA388" s="5">
        <f t="shared" si="602"/>
        <v>1.3359675799669399E-4</v>
      </c>
      <c r="BB388" s="5">
        <f t="shared" si="603"/>
        <v>3.2283343452499543E-5</v>
      </c>
      <c r="BC388" s="5">
        <f t="shared" si="604"/>
        <v>6.240955424968241E-6</v>
      </c>
      <c r="BD388" s="5">
        <f t="shared" si="605"/>
        <v>1.0948521232864219E-4</v>
      </c>
      <c r="BE388" s="5">
        <f t="shared" si="606"/>
        <v>1.4999451279604757E-4</v>
      </c>
      <c r="BF388" s="5">
        <f t="shared" si="607"/>
        <v>1.0274608502100853E-4</v>
      </c>
      <c r="BG388" s="5">
        <f t="shared" si="608"/>
        <v>4.6920640808145985E-5</v>
      </c>
      <c r="BH388" s="5">
        <f t="shared" si="609"/>
        <v>1.6070295038956266E-5</v>
      </c>
      <c r="BI388" s="5">
        <f t="shared" si="610"/>
        <v>4.4032541447177549E-6</v>
      </c>
      <c r="BJ388" s="8">
        <f t="shared" si="611"/>
        <v>0.46079964623234837</v>
      </c>
      <c r="BK388" s="8">
        <f t="shared" si="612"/>
        <v>0.27466222539039026</v>
      </c>
      <c r="BL388" s="8">
        <f t="shared" si="613"/>
        <v>0.2502307131442475</v>
      </c>
      <c r="BM388" s="8">
        <f t="shared" si="614"/>
        <v>0.41302379885287188</v>
      </c>
      <c r="BN388" s="8">
        <f t="shared" si="615"/>
        <v>0.58636003162122363</v>
      </c>
    </row>
    <row r="389" spans="1:66" x14ac:dyDescent="0.25">
      <c r="A389" t="s">
        <v>24</v>
      </c>
      <c r="B389" t="s">
        <v>290</v>
      </c>
      <c r="C389" t="s">
        <v>181</v>
      </c>
      <c r="D389" t="s">
        <v>493</v>
      </c>
      <c r="E389">
        <f>VLOOKUP(A389,home!$A$2:$E$405,3,FALSE)</f>
        <v>1.6156716417910399</v>
      </c>
      <c r="F389">
        <f>VLOOKUP(B389,home!$B$2:$E$405,3,FALSE)</f>
        <v>1</v>
      </c>
      <c r="G389">
        <f>VLOOKUP(C389,away!$B$2:$E$405,4,FALSE)</f>
        <v>0.8</v>
      </c>
      <c r="H389">
        <f>VLOOKUP(A389,away!$A$2:$E$405,3,FALSE)</f>
        <v>1.3992537309999999</v>
      </c>
      <c r="I389">
        <f>VLOOKUP(C389,away!$B$2:$E$405,3,FALSE)</f>
        <v>0.8</v>
      </c>
      <c r="J389">
        <f>VLOOKUP(B389,home!$B$2:$E$405,4,FALSE)</f>
        <v>1.1000000000000001</v>
      </c>
      <c r="K389" s="3">
        <f t="shared" si="560"/>
        <v>1.292537313432832</v>
      </c>
      <c r="L389" s="3">
        <f t="shared" si="561"/>
        <v>1.2313432832800002</v>
      </c>
      <c r="M389" s="5">
        <f t="shared" si="562"/>
        <v>8.0147980503024019E-2</v>
      </c>
      <c r="N389" s="5">
        <f t="shared" si="563"/>
        <v>0.10359425539644566</v>
      </c>
      <c r="O389" s="5">
        <f t="shared" si="564"/>
        <v>9.8689677460855038E-2</v>
      </c>
      <c r="P389" s="5">
        <f t="shared" si="565"/>
        <v>0.12756009056880627</v>
      </c>
      <c r="Q389" s="5">
        <f t="shared" si="566"/>
        <v>6.6949720278598274E-2</v>
      </c>
      <c r="R389" s="5">
        <f t="shared" si="567"/>
        <v>6.0760435735246747E-2</v>
      </c>
      <c r="S389" s="5">
        <f t="shared" si="568"/>
        <v>5.0754793208133704E-2</v>
      </c>
      <c r="T389" s="5">
        <f t="shared" si="569"/>
        <v>8.2438088382526795E-2</v>
      </c>
      <c r="U389" s="5">
        <f t="shared" si="570"/>
        <v>7.8535130368244069E-2</v>
      </c>
      <c r="V389" s="5">
        <f t="shared" si="571"/>
        <v>8.9754614981447968E-3</v>
      </c>
      <c r="W389" s="5">
        <f t="shared" si="572"/>
        <v>2.8845003861326327E-2</v>
      </c>
      <c r="X389" s="5">
        <f t="shared" si="573"/>
        <v>3.551810176082984E-2</v>
      </c>
      <c r="Y389" s="5">
        <f t="shared" si="574"/>
        <v>2.1867488019026691E-2</v>
      </c>
      <c r="Z389" s="5">
        <f t="shared" si="575"/>
        <v>2.493898481058739E-2</v>
      </c>
      <c r="AA389" s="5">
        <f t="shared" si="576"/>
        <v>3.2234568426818828E-2</v>
      </c>
      <c r="AB389" s="5">
        <f t="shared" si="577"/>
        <v>2.0832191237033601E-2</v>
      </c>
      <c r="AC389" s="5">
        <f t="shared" si="578"/>
        <v>8.9280998910897913E-4</v>
      </c>
      <c r="AD389" s="5">
        <f t="shared" si="579"/>
        <v>9.320810949219601E-3</v>
      </c>
      <c r="AE389" s="5">
        <f t="shared" si="580"/>
        <v>1.1477117957044237E-2</v>
      </c>
      <c r="AF389" s="5">
        <f t="shared" si="581"/>
        <v>7.0661360539093516E-3</v>
      </c>
      <c r="AG389" s="5">
        <f t="shared" si="582"/>
        <v>2.9002797229079748E-3</v>
      </c>
      <c r="AH389" s="5">
        <f t="shared" si="583"/>
        <v>7.6771128595846862E-3</v>
      </c>
      <c r="AI389" s="5">
        <f t="shared" si="584"/>
        <v>9.9229548304482374E-3</v>
      </c>
      <c r="AJ389" s="5">
        <f t="shared" si="585"/>
        <v>6.4128946889314541E-3</v>
      </c>
      <c r="AK389" s="5">
        <f t="shared" si="586"/>
        <v>2.762968557519712E-3</v>
      </c>
      <c r="AL389" s="5">
        <f t="shared" si="587"/>
        <v>5.6838324487629149E-5</v>
      </c>
      <c r="AM389" s="5">
        <f t="shared" si="588"/>
        <v>2.4094991886639259E-3</v>
      </c>
      <c r="AN389" s="5">
        <f t="shared" si="589"/>
        <v>2.9669206420299345E-3</v>
      </c>
      <c r="AO389" s="5">
        <f t="shared" si="590"/>
        <v>1.8266489022941733E-3</v>
      </c>
      <c r="AP389" s="5">
        <f t="shared" si="591"/>
        <v>7.4974395225023849E-4</v>
      </c>
      <c r="AQ389" s="5">
        <f t="shared" si="592"/>
        <v>2.307980449457832E-4</v>
      </c>
      <c r="AR389" s="5">
        <f t="shared" si="593"/>
        <v>1.8906322709264238E-3</v>
      </c>
      <c r="AS389" s="5">
        <f t="shared" si="594"/>
        <v>2.4437127561526542E-3</v>
      </c>
      <c r="AT389" s="5">
        <f t="shared" si="595"/>
        <v>1.5792949603195465E-3</v>
      </c>
      <c r="AU389" s="5">
        <f t="shared" si="596"/>
        <v>6.8043255504314569E-4</v>
      </c>
      <c r="AV389" s="5">
        <f t="shared" si="597"/>
        <v>2.1987111666692632E-4</v>
      </c>
      <c r="AW389" s="5">
        <f t="shared" si="598"/>
        <v>2.5128178089789822E-6</v>
      </c>
      <c r="AX389" s="5">
        <f t="shared" si="599"/>
        <v>5.1906126800570934E-4</v>
      </c>
      <c r="AY389" s="5">
        <f t="shared" si="600"/>
        <v>6.3914260596963026E-4</v>
      </c>
      <c r="AZ389" s="5">
        <f t="shared" si="601"/>
        <v>3.9350197745939005E-4</v>
      </c>
      <c r="BA389" s="5">
        <f t="shared" si="602"/>
        <v>1.6151200563400598E-4</v>
      </c>
      <c r="BB389" s="5">
        <f t="shared" si="603"/>
        <v>4.9719180826628725E-5</v>
      </c>
      <c r="BC389" s="5">
        <f t="shared" si="604"/>
        <v>1.2244275872210611E-5</v>
      </c>
      <c r="BD389" s="5">
        <f t="shared" si="605"/>
        <v>3.8800289132627736E-4</v>
      </c>
      <c r="BE389" s="5">
        <f t="shared" si="606"/>
        <v>5.015082147590376E-4</v>
      </c>
      <c r="BF389" s="5">
        <f t="shared" si="607"/>
        <v>3.2410904028457114E-4</v>
      </c>
      <c r="BG389" s="5">
        <f t="shared" si="608"/>
        <v>1.3964100939623767E-4</v>
      </c>
      <c r="BH389" s="5">
        <f t="shared" si="609"/>
        <v>4.512280378251548E-5</v>
      </c>
      <c r="BI389" s="5">
        <f t="shared" si="610"/>
        <v>1.1664581515121877E-5</v>
      </c>
      <c r="BJ389" s="8">
        <f t="shared" si="611"/>
        <v>0.37993579442578651</v>
      </c>
      <c r="BK389" s="8">
        <f t="shared" si="612"/>
        <v>0.26902711669767504</v>
      </c>
      <c r="BL389" s="8">
        <f t="shared" si="613"/>
        <v>0.32605192636485486</v>
      </c>
      <c r="BM389" s="8">
        <f t="shared" si="614"/>
        <v>0.46161503256776704</v>
      </c>
      <c r="BN389" s="8">
        <f t="shared" si="615"/>
        <v>0.53770215994297599</v>
      </c>
    </row>
    <row r="390" spans="1:66" x14ac:dyDescent="0.25">
      <c r="A390" t="s">
        <v>24</v>
      </c>
      <c r="B390" t="s">
        <v>289</v>
      </c>
      <c r="C390" t="s">
        <v>287</v>
      </c>
      <c r="D390" t="s">
        <v>493</v>
      </c>
      <c r="E390">
        <f>VLOOKUP(A390,home!$A$2:$E$405,3,FALSE)</f>
        <v>1.6156716417910399</v>
      </c>
      <c r="F390">
        <f>VLOOKUP(B390,home!$B$2:$E$405,3,FALSE)</f>
        <v>0.56999999999999995</v>
      </c>
      <c r="G390">
        <f>VLOOKUP(C390,away!$B$2:$E$405,4,FALSE)</f>
        <v>1.24</v>
      </c>
      <c r="H390">
        <f>VLOOKUP(A390,away!$A$2:$E$405,3,FALSE)</f>
        <v>1.3992537309999999</v>
      </c>
      <c r="I390">
        <f>VLOOKUP(C390,away!$B$2:$E$405,3,FALSE)</f>
        <v>0.71</v>
      </c>
      <c r="J390">
        <f>VLOOKUP(B390,home!$B$2:$E$405,4,FALSE)</f>
        <v>1.43</v>
      </c>
      <c r="K390" s="3">
        <f t="shared" si="560"/>
        <v>1.141956716417907</v>
      </c>
      <c r="L390" s="3">
        <f t="shared" si="561"/>
        <v>1.4206623130842997</v>
      </c>
      <c r="M390" s="5">
        <f t="shared" si="562"/>
        <v>7.71025419449132E-2</v>
      </c>
      <c r="N390" s="5">
        <f t="shared" si="563"/>
        <v>8.8047765626887015E-2</v>
      </c>
      <c r="O390" s="5">
        <f t="shared" si="564"/>
        <v>0.10953667558413963</v>
      </c>
      <c r="P390" s="5">
        <f t="shared" si="565"/>
        <v>0.1250861423773976</v>
      </c>
      <c r="Q390" s="5">
        <f t="shared" si="566"/>
        <v>5.0273368661606685E-2</v>
      </c>
      <c r="R390" s="5">
        <f t="shared" si="567"/>
        <v>7.7807313451464175E-2</v>
      </c>
      <c r="S390" s="5">
        <f t="shared" si="568"/>
        <v>5.073290263905126E-2</v>
      </c>
      <c r="T390" s="5">
        <f t="shared" si="569"/>
        <v>7.142148020933789E-2</v>
      </c>
      <c r="U390" s="5">
        <f t="shared" si="570"/>
        <v>8.8852584182332883E-2</v>
      </c>
      <c r="V390" s="5">
        <f t="shared" si="571"/>
        <v>9.1450841130229655E-3</v>
      </c>
      <c r="W390" s="5">
        <f t="shared" si="572"/>
        <v>1.9136670333358422E-2</v>
      </c>
      <c r="X390" s="5">
        <f t="shared" si="573"/>
        <v>2.7186746340520672E-2</v>
      </c>
      <c r="Y390" s="5">
        <f t="shared" si="574"/>
        <v>1.9311592970680112E-2</v>
      </c>
      <c r="Z390" s="5">
        <f t="shared" si="575"/>
        <v>3.6845972634277392E-2</v>
      </c>
      <c r="AA390" s="5">
        <f t="shared" si="576"/>
        <v>4.2076505922663474E-2</v>
      </c>
      <c r="AB390" s="5">
        <f t="shared" si="577"/>
        <v>2.40247742708917E-2</v>
      </c>
      <c r="AC390" s="5">
        <f t="shared" si="578"/>
        <v>9.2727430296020354E-4</v>
      </c>
      <c r="AD390" s="5">
        <f t="shared" si="579"/>
        <v>5.4633123042634891E-3</v>
      </c>
      <c r="AE390" s="5">
        <f t="shared" si="580"/>
        <v>7.7615218952768843E-3</v>
      </c>
      <c r="AF390" s="5">
        <f t="shared" si="581"/>
        <v>5.5132508243992484E-3</v>
      </c>
      <c r="AG390" s="5">
        <f t="shared" si="582"/>
        <v>2.6108225562683184E-3</v>
      </c>
      <c r="AH390" s="5">
        <f t="shared" si="583"/>
        <v>1.3086421177613336E-2</v>
      </c>
      <c r="AI390" s="5">
        <f t="shared" si="584"/>
        <v>1.4944126557649085E-2</v>
      </c>
      <c r="AJ390" s="5">
        <f t="shared" si="585"/>
        <v>8.5327728467532952E-3</v>
      </c>
      <c r="AK390" s="5">
        <f t="shared" si="586"/>
        <v>3.248019087339423E-3</v>
      </c>
      <c r="AL390" s="5">
        <f t="shared" si="587"/>
        <v>6.0173977436879754E-5</v>
      </c>
      <c r="AM390" s="5">
        <f t="shared" si="588"/>
        <v>1.2477732359484561E-3</v>
      </c>
      <c r="AN390" s="5">
        <f t="shared" si="589"/>
        <v>1.7726644115872152E-3</v>
      </c>
      <c r="AO390" s="5">
        <f t="shared" si="590"/>
        <v>1.2591787616438564E-3</v>
      </c>
      <c r="AP390" s="5">
        <f t="shared" si="591"/>
        <v>5.9628927070119471E-4</v>
      </c>
      <c r="AQ390" s="5">
        <f t="shared" si="592"/>
        <v>2.1178142364542741E-4</v>
      </c>
      <c r="AR390" s="5">
        <f t="shared" si="593"/>
        <v>3.7182770760367037E-3</v>
      </c>
      <c r="AS390" s="5">
        <f t="shared" si="594"/>
        <v>4.2461114804828509E-3</v>
      </c>
      <c r="AT390" s="5">
        <f t="shared" si="595"/>
        <v>2.4244377618982873E-3</v>
      </c>
      <c r="AU390" s="5">
        <f t="shared" si="596"/>
        <v>9.2286766191231571E-4</v>
      </c>
      <c r="AV390" s="5">
        <f t="shared" si="597"/>
        <v>2.6346873122141479E-4</v>
      </c>
      <c r="AW390" s="5">
        <f t="shared" si="598"/>
        <v>2.711731718716137E-6</v>
      </c>
      <c r="AX390" s="5">
        <f t="shared" si="599"/>
        <v>2.374838378929743E-4</v>
      </c>
      <c r="AY390" s="5">
        <f t="shared" si="600"/>
        <v>3.3738433846116972E-4</v>
      </c>
      <c r="AZ390" s="5">
        <f t="shared" si="601"/>
        <v>2.3965460733833084E-4</v>
      </c>
      <c r="BA390" s="5">
        <f t="shared" si="602"/>
        <v>1.1348942293419416E-4</v>
      </c>
      <c r="BB390" s="5">
        <f t="shared" si="603"/>
        <v>4.0307536524073676E-5</v>
      </c>
      <c r="BC390" s="5">
        <f t="shared" si="604"/>
        <v>1.1452679614604075E-5</v>
      </c>
      <c r="BD390" s="5">
        <f t="shared" si="605"/>
        <v>8.8040268525510458E-4</v>
      </c>
      <c r="BE390" s="5">
        <f t="shared" si="606"/>
        <v>1.0053817595794272E-3</v>
      </c>
      <c r="BF390" s="5">
        <f t="shared" si="607"/>
        <v>5.7405122645789021E-4</v>
      </c>
      <c r="BG390" s="5">
        <f t="shared" si="608"/>
        <v>2.1851388454050821E-4</v>
      </c>
      <c r="BH390" s="5">
        <f t="shared" si="609"/>
        <v>6.2383349520400092E-5</v>
      </c>
      <c r="BI390" s="5">
        <f t="shared" si="610"/>
        <v>1.4247816995493335E-5</v>
      </c>
      <c r="BJ390" s="8">
        <f t="shared" si="611"/>
        <v>0.30279399124889017</v>
      </c>
      <c r="BK390" s="8">
        <f t="shared" si="612"/>
        <v>0.26339150369324327</v>
      </c>
      <c r="BL390" s="8">
        <f t="shared" si="613"/>
        <v>0.39643933651474739</v>
      </c>
      <c r="BM390" s="8">
        <f t="shared" si="614"/>
        <v>0.47128232383800756</v>
      </c>
      <c r="BN390" s="8">
        <f t="shared" si="615"/>
        <v>0.52785380764640832</v>
      </c>
    </row>
    <row r="391" spans="1:66" x14ac:dyDescent="0.25">
      <c r="A391" t="s">
        <v>24</v>
      </c>
      <c r="B391" t="s">
        <v>293</v>
      </c>
      <c r="C391" t="s">
        <v>185</v>
      </c>
      <c r="D391" t="s">
        <v>493</v>
      </c>
      <c r="E391">
        <f>VLOOKUP(A391,home!$A$2:$E$405,3,FALSE)</f>
        <v>1.6156716417910399</v>
      </c>
      <c r="F391">
        <f>VLOOKUP(B391,home!$B$2:$E$405,3,FALSE)</f>
        <v>0.88</v>
      </c>
      <c r="G391">
        <f>VLOOKUP(C391,away!$B$2:$E$405,4,FALSE)</f>
        <v>1.02</v>
      </c>
      <c r="H391">
        <f>VLOOKUP(A391,away!$A$2:$E$405,3,FALSE)</f>
        <v>1.3992537309999999</v>
      </c>
      <c r="I391">
        <f>VLOOKUP(C391,away!$B$2:$E$405,3,FALSE)</f>
        <v>0.8</v>
      </c>
      <c r="J391">
        <f>VLOOKUP(B391,home!$B$2:$E$405,4,FALSE)</f>
        <v>1.07</v>
      </c>
      <c r="K391" s="3">
        <f t="shared" si="560"/>
        <v>1.4502268656716375</v>
      </c>
      <c r="L391" s="3">
        <f t="shared" si="561"/>
        <v>1.197761193736</v>
      </c>
      <c r="M391" s="5">
        <f t="shared" si="562"/>
        <v>7.079350219453015E-2</v>
      </c>
      <c r="N391" s="5">
        <f t="shared" si="563"/>
        <v>0.10266663879749166</v>
      </c>
      <c r="O391" s="5">
        <f t="shared" si="564"/>
        <v>8.4793709697272568E-2</v>
      </c>
      <c r="P391" s="5">
        <f t="shared" si="565"/>
        <v>0.12297011584294633</v>
      </c>
      <c r="Q391" s="5">
        <f t="shared" si="566"/>
        <v>7.4444958896164246E-2</v>
      </c>
      <c r="R391" s="5">
        <f t="shared" si="567"/>
        <v>5.0781307474154533E-2</v>
      </c>
      <c r="S391" s="5">
        <f t="shared" si="568"/>
        <v>5.3400555565380758E-2</v>
      </c>
      <c r="T391" s="5">
        <f t="shared" si="569"/>
        <v>8.9167282835097131E-2</v>
      </c>
      <c r="U391" s="5">
        <f t="shared" si="570"/>
        <v>7.3644416372950827E-2</v>
      </c>
      <c r="V391" s="5">
        <f t="shared" si="571"/>
        <v>1.0306458299125179E-2</v>
      </c>
      <c r="W391" s="5">
        <f t="shared" si="572"/>
        <v>3.5987359801679393E-2</v>
      </c>
      <c r="X391" s="5">
        <f t="shared" si="573"/>
        <v>4.3104263035466446E-2</v>
      </c>
      <c r="Y391" s="5">
        <f t="shared" si="574"/>
        <v>2.5814306774235428E-2</v>
      </c>
      <c r="Z391" s="5">
        <f t="shared" si="575"/>
        <v>2.027462648657273E-2</v>
      </c>
      <c r="AA391" s="5">
        <f t="shared" si="576"/>
        <v>2.9402808022285537E-2</v>
      </c>
      <c r="AB391" s="5">
        <f t="shared" si="577"/>
        <v>2.132037106005202E-2</v>
      </c>
      <c r="AC391" s="5">
        <f t="shared" si="578"/>
        <v>1.1189112804196053E-3</v>
      </c>
      <c r="AD391" s="5">
        <f t="shared" si="579"/>
        <v>1.3047459002246742E-2</v>
      </c>
      <c r="AE391" s="5">
        <f t="shared" si="580"/>
        <v>1.5627740069752576E-2</v>
      </c>
      <c r="AF391" s="5">
        <f t="shared" si="581"/>
        <v>9.3591503006713855E-3</v>
      </c>
      <c r="AG391" s="5">
        <f t="shared" si="582"/>
        <v>3.7366756788289341E-3</v>
      </c>
      <c r="AH391" s="5">
        <f t="shared" si="583"/>
        <v>6.0710402057772171E-3</v>
      </c>
      <c r="AI391" s="5">
        <f t="shared" si="584"/>
        <v>8.804385608990788E-3</v>
      </c>
      <c r="AJ391" s="5">
        <f t="shared" si="585"/>
        <v>6.3841782729455914E-3</v>
      </c>
      <c r="AK391" s="5">
        <f t="shared" si="586"/>
        <v>3.0861689488876185E-3</v>
      </c>
      <c r="AL391" s="5">
        <f t="shared" si="587"/>
        <v>7.7743095344029632E-5</v>
      </c>
      <c r="AM391" s="5">
        <f t="shared" si="588"/>
        <v>3.7843551147614968E-3</v>
      </c>
      <c r="AN391" s="5">
        <f t="shared" si="589"/>
        <v>4.5327536997776677E-3</v>
      </c>
      <c r="AO391" s="5">
        <f t="shared" si="590"/>
        <v>2.7145782411784856E-3</v>
      </c>
      <c r="AP391" s="5">
        <f t="shared" si="591"/>
        <v>1.0838054915479048E-3</v>
      </c>
      <c r="AQ391" s="5">
        <f t="shared" si="592"/>
        <v>3.2453503983351256E-4</v>
      </c>
      <c r="AR391" s="5">
        <f t="shared" si="593"/>
        <v>1.4543312728181935E-3</v>
      </c>
      <c r="AS391" s="5">
        <f t="shared" si="594"/>
        <v>2.1091102834273718E-3</v>
      </c>
      <c r="AT391" s="5">
        <f t="shared" si="595"/>
        <v>1.5293441978453486E-3</v>
      </c>
      <c r="AU391" s="5">
        <f t="shared" si="596"/>
        <v>7.3929868085812172E-4</v>
      </c>
      <c r="AV391" s="5">
        <f t="shared" si="597"/>
        <v>2.6803770218401237E-4</v>
      </c>
      <c r="AW391" s="5">
        <f t="shared" si="598"/>
        <v>3.7511593359133681E-6</v>
      </c>
      <c r="AX391" s="5">
        <f t="shared" si="599"/>
        <v>9.146955761115005E-4</v>
      </c>
      <c r="AY391" s="5">
        <f t="shared" si="600"/>
        <v>1.095586865148349E-3</v>
      </c>
      <c r="AZ391" s="5">
        <f t="shared" si="601"/>
        <v>6.5612571572078453E-4</v>
      </c>
      <c r="BA391" s="5">
        <f t="shared" si="602"/>
        <v>2.6196064016753806E-4</v>
      </c>
      <c r="BB391" s="5">
        <f t="shared" si="603"/>
        <v>7.8441572269729261E-5</v>
      </c>
      <c r="BC391" s="5">
        <f t="shared" si="604"/>
        <v>1.879085424806392E-5</v>
      </c>
      <c r="BD391" s="5">
        <f t="shared" si="605"/>
        <v>2.9032359356971908E-4</v>
      </c>
      <c r="BE391" s="5">
        <f t="shared" si="606"/>
        <v>4.2103507513314005E-4</v>
      </c>
      <c r="BF391" s="5">
        <f t="shared" si="607"/>
        <v>3.0529818867407811E-4</v>
      </c>
      <c r="BG391" s="5">
        <f t="shared" si="608"/>
        <v>1.4758387841867887E-4</v>
      </c>
      <c r="BH391" s="5">
        <f t="shared" si="609"/>
        <v>5.3507526355696145E-5</v>
      </c>
      <c r="BI391" s="5">
        <f t="shared" si="610"/>
        <v>1.5519610447332753E-5</v>
      </c>
      <c r="BJ391" s="8">
        <f t="shared" si="611"/>
        <v>0.42842146400239894</v>
      </c>
      <c r="BK391" s="8">
        <f t="shared" si="612"/>
        <v>0.25976287314289442</v>
      </c>
      <c r="BL391" s="8">
        <f t="shared" si="613"/>
        <v>0.29162177567304837</v>
      </c>
      <c r="BM391" s="8">
        <f t="shared" si="614"/>
        <v>0.49253867069654261</v>
      </c>
      <c r="BN391" s="8">
        <f t="shared" si="615"/>
        <v>0.50645023290255953</v>
      </c>
    </row>
    <row r="392" spans="1:66" x14ac:dyDescent="0.25">
      <c r="A392" t="s">
        <v>27</v>
      </c>
      <c r="B392" t="s">
        <v>187</v>
      </c>
      <c r="C392" t="s">
        <v>193</v>
      </c>
      <c r="D392" t="s">
        <v>493</v>
      </c>
      <c r="E392">
        <f>VLOOKUP(A392,home!$A$2:$E$405,3,FALSE)</f>
        <v>1.24827586206897</v>
      </c>
      <c r="F392">
        <f>VLOOKUP(B392,home!$B$2:$E$405,3,FALSE)</f>
        <v>0.63</v>
      </c>
      <c r="G392">
        <f>VLOOKUP(C392,away!$B$2:$E$405,4,FALSE)</f>
        <v>0.74</v>
      </c>
      <c r="H392">
        <f>VLOOKUP(A392,away!$A$2:$E$405,3,FALSE)</f>
        <v>1.096551724</v>
      </c>
      <c r="I392">
        <f>VLOOKUP(C392,away!$B$2:$E$405,3,FALSE)</f>
        <v>0.92</v>
      </c>
      <c r="J392">
        <f>VLOOKUP(B392,home!$B$2:$E$405,4,FALSE)</f>
        <v>1.17</v>
      </c>
      <c r="K392" s="3">
        <f t="shared" si="560"/>
        <v>0.58194620689655385</v>
      </c>
      <c r="L392" s="3">
        <f t="shared" si="561"/>
        <v>1.1803282757136</v>
      </c>
      <c r="M392" s="5">
        <f t="shared" si="562"/>
        <v>0.17165399545228047</v>
      </c>
      <c r="N392" s="5">
        <f t="shared" si="563"/>
        <v>9.9893391552092925E-2</v>
      </c>
      <c r="O392" s="5">
        <f t="shared" si="564"/>
        <v>0.20260806447154031</v>
      </c>
      <c r="P392" s="5">
        <f t="shared" si="565"/>
        <v>0.11790699460586533</v>
      </c>
      <c r="Q392" s="5">
        <f t="shared" si="566"/>
        <v>2.906629015388636E-2</v>
      </c>
      <c r="R392" s="5">
        <f t="shared" si="567"/>
        <v>0.11957201369168155</v>
      </c>
      <c r="S392" s="5">
        <f t="shared" si="568"/>
        <v>2.0247212044726782E-2</v>
      </c>
      <c r="T392" s="5">
        <f t="shared" si="569"/>
        <v>3.4307764138727881E-2</v>
      </c>
      <c r="U392" s="5">
        <f t="shared" si="570"/>
        <v>6.958447981885689E-2</v>
      </c>
      <c r="V392" s="5">
        <f t="shared" si="571"/>
        <v>1.5452842375353823E-3</v>
      </c>
      <c r="W392" s="5">
        <f t="shared" si="572"/>
        <v>5.6383391012029401E-3</v>
      </c>
      <c r="X392" s="5">
        <f t="shared" si="573"/>
        <v>6.6550910692114353E-3</v>
      </c>
      <c r="Y392" s="5">
        <f t="shared" si="574"/>
        <v>3.9275960832196562E-3</v>
      </c>
      <c r="Z392" s="5">
        <f t="shared" si="575"/>
        <v>4.7044742914768498E-2</v>
      </c>
      <c r="AA392" s="5">
        <f t="shared" si="576"/>
        <v>2.7377509693673058E-2</v>
      </c>
      <c r="AB392" s="5">
        <f t="shared" si="577"/>
        <v>7.9661189602533329E-3</v>
      </c>
      <c r="AC392" s="5">
        <f t="shared" si="578"/>
        <v>6.6339782748555428E-5</v>
      </c>
      <c r="AD392" s="5">
        <f t="shared" si="579"/>
        <v>8.2030251328539365E-4</v>
      </c>
      <c r="AE392" s="5">
        <f t="shared" si="580"/>
        <v>9.6822625106968109E-4</v>
      </c>
      <c r="AF392" s="5">
        <f t="shared" si="581"/>
        <v>5.7141241071285997E-4</v>
      </c>
      <c r="AG392" s="5">
        <f t="shared" si="582"/>
        <v>2.2481807515268722E-4</v>
      </c>
      <c r="AH392" s="5">
        <f t="shared" si="583"/>
        <v>1.3882060071494571E-2</v>
      </c>
      <c r="AI392" s="5">
        <f t="shared" si="584"/>
        <v>8.0786122025163689E-3</v>
      </c>
      <c r="AJ392" s="5">
        <f t="shared" si="585"/>
        <v>2.3506588641213073E-3</v>
      </c>
      <c r="AK392" s="5">
        <f t="shared" si="586"/>
        <v>4.5598566989438552E-4</v>
      </c>
      <c r="AL392" s="5">
        <f t="shared" si="587"/>
        <v>1.8227188679363275E-6</v>
      </c>
      <c r="AM392" s="5">
        <f t="shared" si="588"/>
        <v>9.5474387222828984E-5</v>
      </c>
      <c r="AN392" s="5">
        <f t="shared" si="589"/>
        <v>1.1269111884553429E-4</v>
      </c>
      <c r="AO392" s="5">
        <f t="shared" si="590"/>
        <v>6.6506256997592942E-5</v>
      </c>
      <c r="AP392" s="5">
        <f t="shared" si="591"/>
        <v>2.6166405215378145E-5</v>
      </c>
      <c r="AQ392" s="5">
        <f t="shared" si="592"/>
        <v>7.7212369873726558E-6</v>
      </c>
      <c r="AR392" s="5">
        <f t="shared" si="593"/>
        <v>3.2770776055079595E-3</v>
      </c>
      <c r="AS392" s="5">
        <f t="shared" si="594"/>
        <v>1.9070828822309984E-3</v>
      </c>
      <c r="AT392" s="5">
        <f t="shared" si="595"/>
        <v>5.5490982477583836E-4</v>
      </c>
      <c r="AU392" s="5">
        <f t="shared" si="596"/>
        <v>1.0764255589931016E-4</v>
      </c>
      <c r="AV392" s="5">
        <f t="shared" si="597"/>
        <v>1.5660544276563448E-5</v>
      </c>
      <c r="AW392" s="5">
        <f t="shared" si="598"/>
        <v>3.4777858920259465E-8</v>
      </c>
      <c r="AX392" s="5">
        <f t="shared" si="599"/>
        <v>9.2601595833496877E-6</v>
      </c>
      <c r="AY392" s="5">
        <f t="shared" si="600"/>
        <v>1.0930028193847905E-5</v>
      </c>
      <c r="AZ392" s="5">
        <f t="shared" si="601"/>
        <v>6.4505106657727663E-6</v>
      </c>
      <c r="BA392" s="5">
        <f t="shared" si="602"/>
        <v>2.5379067105345857E-6</v>
      </c>
      <c r="BB392" s="5">
        <f t="shared" si="603"/>
        <v>7.4889076289181525E-7</v>
      </c>
      <c r="BC392" s="5">
        <f t="shared" si="604"/>
        <v>1.7678738857238771E-7</v>
      </c>
      <c r="BD392" s="5">
        <f t="shared" si="605"/>
        <v>6.4467122658147774E-4</v>
      </c>
      <c r="BE392" s="5">
        <f t="shared" si="606"/>
        <v>3.7516397500443984E-4</v>
      </c>
      <c r="BF392" s="5">
        <f t="shared" si="607"/>
        <v>1.0916262610903363E-4</v>
      </c>
      <c r="BG392" s="5">
        <f t="shared" si="608"/>
        <v>2.1175592066339613E-5</v>
      </c>
      <c r="BH392" s="5">
        <f t="shared" si="609"/>
        <v>3.0807638704487735E-6</v>
      </c>
      <c r="BI392" s="5">
        <f t="shared" si="610"/>
        <v>3.5856776975032208E-7</v>
      </c>
      <c r="BJ392" s="8">
        <f t="shared" si="611"/>
        <v>0.18241189503713551</v>
      </c>
      <c r="BK392" s="8">
        <f t="shared" si="612"/>
        <v>0.3114325788702183</v>
      </c>
      <c r="BL392" s="8">
        <f t="shared" si="613"/>
        <v>0.45889148960812387</v>
      </c>
      <c r="BM392" s="8">
        <f t="shared" si="614"/>
        <v>0.2590690612525644</v>
      </c>
      <c r="BN392" s="8">
        <f t="shared" si="615"/>
        <v>0.74070074992734702</v>
      </c>
    </row>
    <row r="393" spans="1:66" x14ac:dyDescent="0.25">
      <c r="A393" t="s">
        <v>27</v>
      </c>
      <c r="B393" t="s">
        <v>297</v>
      </c>
      <c r="C393" t="s">
        <v>329</v>
      </c>
      <c r="D393" t="s">
        <v>493</v>
      </c>
      <c r="E393">
        <f>VLOOKUP(A393,home!$A$2:$E$405,3,FALSE)</f>
        <v>1.24827586206897</v>
      </c>
      <c r="F393">
        <f>VLOOKUP(B393,home!$B$2:$E$405,3,FALSE)</f>
        <v>1.01</v>
      </c>
      <c r="G393">
        <f>VLOOKUP(C393,away!$B$2:$E$405,4,FALSE)</f>
        <v>1.55</v>
      </c>
      <c r="H393">
        <f>VLOOKUP(A393,away!$A$2:$E$405,3,FALSE)</f>
        <v>1.096551724</v>
      </c>
      <c r="I393">
        <f>VLOOKUP(C393,away!$B$2:$E$405,3,FALSE)</f>
        <v>0.53</v>
      </c>
      <c r="J393">
        <f>VLOOKUP(B393,home!$B$2:$E$405,4,FALSE)</f>
        <v>1.0900000000000001</v>
      </c>
      <c r="K393" s="3">
        <f t="shared" si="560"/>
        <v>1.9541758620689726</v>
      </c>
      <c r="L393" s="3">
        <f t="shared" si="561"/>
        <v>0.63347793095480009</v>
      </c>
      <c r="M393" s="5">
        <f t="shared" si="562"/>
        <v>7.5196259269235372E-2</v>
      </c>
      <c r="N393" s="5">
        <f t="shared" si="563"/>
        <v>0.14694671478182</v>
      </c>
      <c r="O393" s="5">
        <f t="shared" si="564"/>
        <v>4.7635170737415931E-2</v>
      </c>
      <c r="P393" s="5">
        <f t="shared" si="565"/>
        <v>9.3087500840592474E-2</v>
      </c>
      <c r="Q393" s="5">
        <f t="shared" si="566"/>
        <v>0.14357986151848331</v>
      </c>
      <c r="R393" s="5">
        <f t="shared" si="567"/>
        <v>1.5087914699708441E-2</v>
      </c>
      <c r="S393" s="5">
        <f t="shared" si="568"/>
        <v>2.8808889221875446E-2</v>
      </c>
      <c r="T393" s="5">
        <f t="shared" si="569"/>
        <v>9.0954673601505512E-2</v>
      </c>
      <c r="U393" s="5">
        <f t="shared" si="570"/>
        <v>2.9484438715125866E-2</v>
      </c>
      <c r="V393" s="5">
        <f t="shared" si="571"/>
        <v>3.9625899918712734E-3</v>
      </c>
      <c r="W393" s="5">
        <f t="shared" si="572"/>
        <v>9.3526766552875271E-2</v>
      </c>
      <c r="X393" s="5">
        <f t="shared" si="573"/>
        <v>5.9247142564808022E-2</v>
      </c>
      <c r="Y393" s="5">
        <f t="shared" si="574"/>
        <v>1.8765878643469326E-2</v>
      </c>
      <c r="Z393" s="5">
        <f t="shared" si="575"/>
        <v>3.1859536621312726E-3</v>
      </c>
      <c r="AA393" s="5">
        <f t="shared" si="576"/>
        <v>6.2259137442071798E-3</v>
      </c>
      <c r="AB393" s="5">
        <f t="shared" si="577"/>
        <v>6.083265179126566E-3</v>
      </c>
      <c r="AC393" s="5">
        <f t="shared" si="578"/>
        <v>3.0658739110157532E-4</v>
      </c>
      <c r="AD393" s="5">
        <f t="shared" si="579"/>
        <v>4.5691937413747136E-2</v>
      </c>
      <c r="AE393" s="5">
        <f t="shared" si="580"/>
        <v>2.8944833974176753E-2</v>
      </c>
      <c r="AF393" s="5">
        <f t="shared" si="581"/>
        <v>9.167956768895846E-3</v>
      </c>
      <c r="AG393" s="5">
        <f t="shared" si="582"/>
        <v>1.9358994283477319E-3</v>
      </c>
      <c r="AH393" s="5">
        <f t="shared" si="583"/>
        <v>5.0455783350119654E-4</v>
      </c>
      <c r="AI393" s="5">
        <f t="shared" si="584"/>
        <v>9.85994739245854E-4</v>
      </c>
      <c r="AJ393" s="5">
        <f t="shared" si="585"/>
        <v>9.6340355978061947E-4</v>
      </c>
      <c r="AK393" s="5">
        <f t="shared" si="586"/>
        <v>6.2755332731820302E-4</v>
      </c>
      <c r="AL393" s="5">
        <f t="shared" si="587"/>
        <v>1.5181315828330915E-5</v>
      </c>
      <c r="AM393" s="5">
        <f t="shared" si="588"/>
        <v>1.7858016237022174E-2</v>
      </c>
      <c r="AN393" s="5">
        <f t="shared" si="589"/>
        <v>1.1312659176786029E-2</v>
      </c>
      <c r="AO393" s="5">
        <f t="shared" si="590"/>
        <v>3.5831599644536231E-3</v>
      </c>
      <c r="AP393" s="5">
        <f t="shared" si="591"/>
        <v>7.5661758685405213E-4</v>
      </c>
      <c r="AQ393" s="5">
        <f t="shared" si="592"/>
        <v>1.1982513586107964E-4</v>
      </c>
      <c r="AR393" s="5">
        <f t="shared" si="593"/>
        <v>6.3925250482674921E-5</v>
      </c>
      <c r="AS393" s="5">
        <f t="shared" si="594"/>
        <v>1.2492118146995628E-4</v>
      </c>
      <c r="AT393" s="5">
        <f t="shared" si="595"/>
        <v>1.2205897874486321E-4</v>
      </c>
      <c r="AU393" s="5">
        <f t="shared" si="596"/>
        <v>7.9508236670667153E-5</v>
      </c>
      <c r="AV393" s="5">
        <f t="shared" si="597"/>
        <v>3.8843269234371214E-5</v>
      </c>
      <c r="AW393" s="5">
        <f t="shared" si="598"/>
        <v>5.2203791771934881E-7</v>
      </c>
      <c r="AX393" s="5">
        <f t="shared" si="599"/>
        <v>5.816284045804085E-3</v>
      </c>
      <c r="AY393" s="5">
        <f t="shared" si="600"/>
        <v>3.6844875831813849E-3</v>
      </c>
      <c r="AZ393" s="5">
        <f t="shared" si="601"/>
        <v>1.1670207854111978E-3</v>
      </c>
      <c r="BA393" s="5">
        <f t="shared" si="602"/>
        <v>2.4642730417451047E-4</v>
      </c>
      <c r="BB393" s="5">
        <f t="shared" si="603"/>
        <v>3.9026564694809504E-5</v>
      </c>
      <c r="BC393" s="5">
        <f t="shared" si="604"/>
        <v>4.9444934910283164E-6</v>
      </c>
      <c r="BD393" s="5">
        <f t="shared" si="605"/>
        <v>6.7492059019220384E-6</v>
      </c>
      <c r="BE393" s="5">
        <f t="shared" si="606"/>
        <v>1.3189135261669497E-5</v>
      </c>
      <c r="BF393" s="5">
        <f t="shared" si="607"/>
        <v>1.288694488495864E-5</v>
      </c>
      <c r="BG393" s="5">
        <f t="shared" si="608"/>
        <v>8.3944522099997958E-6</v>
      </c>
      <c r="BH393" s="5">
        <f t="shared" si="609"/>
        <v>4.1010589710182848E-6</v>
      </c>
      <c r="BI393" s="5">
        <f t="shared" si="610"/>
        <v>1.6028380900170701E-6</v>
      </c>
      <c r="BJ393" s="8">
        <f t="shared" si="611"/>
        <v>0.68335013412586276</v>
      </c>
      <c r="BK393" s="8">
        <f t="shared" si="612"/>
        <v>0.20506149561368583</v>
      </c>
      <c r="BL393" s="8">
        <f t="shared" si="613"/>
        <v>0.10807439308735196</v>
      </c>
      <c r="BM393" s="8">
        <f t="shared" si="614"/>
        <v>0.47445458909651267</v>
      </c>
      <c r="BN393" s="8">
        <f t="shared" si="615"/>
        <v>0.5215334218472556</v>
      </c>
    </row>
    <row r="394" spans="1:66" s="10" customFormat="1" x14ac:dyDescent="0.25">
      <c r="A394" t="s">
        <v>27</v>
      </c>
      <c r="B394" t="s">
        <v>31</v>
      </c>
      <c r="C394" t="s">
        <v>191</v>
      </c>
      <c r="D394" t="s">
        <v>493</v>
      </c>
      <c r="E394">
        <f>VLOOKUP(A394,home!$A$2:$E$405,3,FALSE)</f>
        <v>1.24827586206897</v>
      </c>
      <c r="F394">
        <f>VLOOKUP(B394,home!$B$2:$E$405,3,FALSE)</f>
        <v>0.63</v>
      </c>
      <c r="G394">
        <f>VLOOKUP(C394,away!$B$2:$E$405,4,FALSE)</f>
        <v>1.0900000000000001</v>
      </c>
      <c r="H394">
        <f>VLOOKUP(A394,away!$A$2:$E$405,3,FALSE)</f>
        <v>1.096551724</v>
      </c>
      <c r="I394">
        <f>VLOOKUP(C394,away!$B$2:$E$405,3,FALSE)</f>
        <v>0.92</v>
      </c>
      <c r="J394">
        <f>VLOOKUP(B394,home!$B$2:$E$405,4,FALSE)</f>
        <v>0.98</v>
      </c>
      <c r="K394" s="3">
        <f t="shared" si="560"/>
        <v>0.85719103448276179</v>
      </c>
      <c r="L394" s="3">
        <f t="shared" si="561"/>
        <v>0.98865103435839996</v>
      </c>
      <c r="M394" s="5">
        <f t="shared" si="562"/>
        <v>0.15789230870138135</v>
      </c>
      <c r="N394" s="5">
        <f t="shared" si="563"/>
        <v>0.13534387143260865</v>
      </c>
      <c r="O394" s="5">
        <f t="shared" si="564"/>
        <v>0.15610039431485645</v>
      </c>
      <c r="P394" s="5">
        <f t="shared" si="565"/>
        <v>0.13380785848591883</v>
      </c>
      <c r="Q394" s="5">
        <f t="shared" si="566"/>
        <v>5.8007776582109857E-2</v>
      </c>
      <c r="R394" s="5">
        <f t="shared" si="567"/>
        <v>7.7164408151568456E-2</v>
      </c>
      <c r="S394" s="5">
        <f t="shared" si="568"/>
        <v>2.8349295700099923E-2</v>
      </c>
      <c r="T394" s="5">
        <f t="shared" si="569"/>
        <v>5.7349448318733877E-2</v>
      </c>
      <c r="U394" s="5">
        <f t="shared" si="570"/>
        <v>6.6144638848693024E-2</v>
      </c>
      <c r="V394" s="5">
        <f t="shared" si="571"/>
        <v>2.6694415104219645E-3</v>
      </c>
      <c r="W394" s="5">
        <f t="shared" si="572"/>
        <v>1.6574582005487892E-2</v>
      </c>
      <c r="X394" s="5">
        <f t="shared" si="573"/>
        <v>1.6386477643783724E-2</v>
      </c>
      <c r="Y394" s="5">
        <f t="shared" si="574"/>
        <v>8.1002540360087874E-3</v>
      </c>
      <c r="Z394" s="5">
        <f t="shared" si="575"/>
        <v>2.5429557311567305E-2</v>
      </c>
      <c r="AA394" s="5">
        <f t="shared" si="576"/>
        <v>2.179798853834106E-2</v>
      </c>
      <c r="AB394" s="5">
        <f t="shared" si="577"/>
        <v>9.3425201724119788E-3</v>
      </c>
      <c r="AC394" s="5">
        <f t="shared" si="578"/>
        <v>1.4139077403484007E-4</v>
      </c>
      <c r="AD394" s="5">
        <f t="shared" si="579"/>
        <v>3.5518957738508833E-3</v>
      </c>
      <c r="AE394" s="5">
        <f t="shared" si="580"/>
        <v>3.5115854307509048E-3</v>
      </c>
      <c r="AF394" s="5">
        <f t="shared" si="581"/>
        <v>1.7358662841748848E-3</v>
      </c>
      <c r="AG394" s="5">
        <f t="shared" si="582"/>
        <v>5.7205533245245741E-4</v>
      </c>
      <c r="AH394" s="5">
        <f t="shared" si="583"/>
        <v>6.2852395348393054E-3</v>
      </c>
      <c r="AI394" s="5">
        <f t="shared" si="584"/>
        <v>5.3876509788408572E-3</v>
      </c>
      <c r="AJ394" s="5">
        <f t="shared" si="585"/>
        <v>2.309123057992329E-3</v>
      </c>
      <c r="AK394" s="5">
        <f t="shared" si="586"/>
        <v>6.5978652760948105E-4</v>
      </c>
      <c r="AL394" s="5">
        <f t="shared" si="587"/>
        <v>4.7929368666208887E-6</v>
      </c>
      <c r="AM394" s="5">
        <f t="shared" si="588"/>
        <v>6.0893064255243784E-4</v>
      </c>
      <c r="AN394" s="5">
        <f t="shared" si="589"/>
        <v>6.0201990961199269E-4</v>
      </c>
      <c r="AO394" s="5">
        <f t="shared" si="590"/>
        <v>2.9759380317112349E-4</v>
      </c>
      <c r="AP394" s="5">
        <f t="shared" si="591"/>
        <v>9.807214044126046E-5</v>
      </c>
      <c r="AQ394" s="5">
        <f t="shared" si="592"/>
        <v>2.4239780772248601E-5</v>
      </c>
      <c r="AR394" s="5">
        <f t="shared" si="593"/>
        <v>1.2427817134618381E-3</v>
      </c>
      <c r="AS394" s="5">
        <f t="shared" si="594"/>
        <v>1.0653013425986125E-3</v>
      </c>
      <c r="AT394" s="5">
        <f t="shared" si="595"/>
        <v>4.5658337994898979E-4</v>
      </c>
      <c r="AU394" s="5">
        <f t="shared" si="596"/>
        <v>1.3045972659537014E-4</v>
      </c>
      <c r="AV394" s="5">
        <f t="shared" si="597"/>
        <v>2.7957226999655899E-5</v>
      </c>
      <c r="AW394" s="5">
        <f t="shared" si="598"/>
        <v>1.1282876975092252E-7</v>
      </c>
      <c r="AX394" s="5">
        <f t="shared" si="599"/>
        <v>8.6994981236296128E-5</v>
      </c>
      <c r="AY394" s="5">
        <f t="shared" si="600"/>
        <v>8.6007678183253755E-5</v>
      </c>
      <c r="AZ394" s="5">
        <f t="shared" si="601"/>
        <v>4.2515789999319104E-5</v>
      </c>
      <c r="BA394" s="5">
        <f t="shared" si="602"/>
        <v>1.4011093253130453E-5</v>
      </c>
      <c r="BB394" s="5">
        <f t="shared" si="603"/>
        <v>3.4630204592998547E-6</v>
      </c>
      <c r="BC394" s="5">
        <f t="shared" si="604"/>
        <v>6.8474375181822078E-7</v>
      </c>
      <c r="BD394" s="5">
        <f t="shared" si="605"/>
        <v>2.0477957108262505E-4</v>
      </c>
      <c r="BE394" s="5">
        <f t="shared" si="606"/>
        <v>1.7553521237725163E-4</v>
      </c>
      <c r="BF394" s="5">
        <f t="shared" si="607"/>
        <v>7.5233605142903807E-5</v>
      </c>
      <c r="BG394" s="5">
        <f t="shared" si="608"/>
        <v>2.1496523940104446E-5</v>
      </c>
      <c r="BH394" s="5">
        <f t="shared" si="609"/>
        <v>4.6066568985003962E-6</v>
      </c>
      <c r="BI394" s="5">
        <f t="shared" si="610"/>
        <v>7.8975699846654132E-7</v>
      </c>
      <c r="BJ394" s="8">
        <f t="shared" si="611"/>
        <v>0.30299834642339413</v>
      </c>
      <c r="BK394" s="8">
        <f t="shared" si="612"/>
        <v>0.32295109578690678</v>
      </c>
      <c r="BL394" s="8">
        <f t="shared" si="613"/>
        <v>0.34859727484119724</v>
      </c>
      <c r="BM394" s="8">
        <f t="shared" si="614"/>
        <v>0.28157376184520838</v>
      </c>
      <c r="BN394" s="8">
        <f t="shared" si="615"/>
        <v>0.71831661766844357</v>
      </c>
    </row>
    <row r="395" spans="1:66" x14ac:dyDescent="0.25">
      <c r="A395" t="s">
        <v>27</v>
      </c>
      <c r="B395" t="s">
        <v>195</v>
      </c>
      <c r="C395" t="s">
        <v>28</v>
      </c>
      <c r="D395" t="s">
        <v>493</v>
      </c>
      <c r="E395">
        <f>VLOOKUP(A395,home!$A$2:$E$405,3,FALSE)</f>
        <v>1.24827586206897</v>
      </c>
      <c r="F395">
        <f>VLOOKUP(B395,home!$B$2:$E$405,3,FALSE)</f>
        <v>1.6</v>
      </c>
      <c r="G395">
        <f>VLOOKUP(C395,away!$B$2:$E$405,4,FALSE)</f>
        <v>0.86</v>
      </c>
      <c r="H395">
        <f>VLOOKUP(A395,away!$A$2:$E$405,3,FALSE)</f>
        <v>1.096551724</v>
      </c>
      <c r="I395">
        <f>VLOOKUP(C395,away!$B$2:$E$405,3,FALSE)</f>
        <v>0.8</v>
      </c>
      <c r="J395">
        <f>VLOOKUP(B395,home!$B$2:$E$405,4,FALSE)</f>
        <v>1.28</v>
      </c>
      <c r="K395" s="3">
        <f t="shared" si="560"/>
        <v>1.7176275862069028</v>
      </c>
      <c r="L395" s="3">
        <f t="shared" si="561"/>
        <v>1.122868965376</v>
      </c>
      <c r="M395" s="5">
        <f t="shared" si="562"/>
        <v>5.8396661809209556E-2</v>
      </c>
      <c r="N395" s="5">
        <f t="shared" si="563"/>
        <v>0.10030371726589343</v>
      </c>
      <c r="O395" s="5">
        <f t="shared" si="564"/>
        <v>6.5571799227119296E-2</v>
      </c>
      <c r="P395" s="5">
        <f t="shared" si="565"/>
        <v>0.11262793122972059</v>
      </c>
      <c r="Q395" s="5">
        <f t="shared" si="566"/>
        <v>8.6142215887498111E-2</v>
      </c>
      <c r="R395" s="5">
        <f t="shared" si="567"/>
        <v>3.6814269177999133E-2</v>
      </c>
      <c r="S395" s="5">
        <f t="shared" si="568"/>
        <v>5.4305548040274099E-2</v>
      </c>
      <c r="T395" s="5">
        <f t="shared" si="569"/>
        <v>9.6726420828791029E-2</v>
      </c>
      <c r="U395" s="5">
        <f t="shared" si="570"/>
        <v>6.3233204306177834E-2</v>
      </c>
      <c r="V395" s="5">
        <f t="shared" si="571"/>
        <v>1.1637502214415377E-2</v>
      </c>
      <c r="W395" s="5">
        <f t="shared" si="572"/>
        <v>4.9320082115119103E-2</v>
      </c>
      <c r="X395" s="5">
        <f t="shared" si="573"/>
        <v>5.5379989576863145E-2</v>
      </c>
      <c r="Y395" s="5">
        <f t="shared" si="574"/>
        <v>3.1092235799353E-2</v>
      </c>
      <c r="Z395" s="5">
        <f t="shared" si="575"/>
        <v>1.3779200114324486E-2</v>
      </c>
      <c r="AA395" s="5">
        <f t="shared" si="576"/>
        <v>2.3667534232229046E-2</v>
      </c>
      <c r="AB395" s="5">
        <f t="shared" si="577"/>
        <v>2.0326004847386413E-2</v>
      </c>
      <c r="AC395" s="5">
        <f t="shared" si="578"/>
        <v>1.402806854111338E-3</v>
      </c>
      <c r="AD395" s="5">
        <f t="shared" si="579"/>
        <v>2.1178383398729562E-2</v>
      </c>
      <c r="AE395" s="5">
        <f t="shared" si="580"/>
        <v>2.3780549455267717E-2</v>
      </c>
      <c r="AF395" s="5">
        <f t="shared" si="581"/>
        <v>1.3351220481454635E-2</v>
      </c>
      <c r="AG395" s="5">
        <f t="shared" si="582"/>
        <v>4.9972237095059421E-3</v>
      </c>
      <c r="AH395" s="5">
        <f t="shared" si="583"/>
        <v>3.8680590440200971E-3</v>
      </c>
      <c r="AI395" s="5">
        <f t="shared" si="584"/>
        <v>6.64388491908602E-3</v>
      </c>
      <c r="AJ395" s="5">
        <f t="shared" si="585"/>
        <v>5.7058600083030831E-3</v>
      </c>
      <c r="AK395" s="5">
        <f t="shared" si="586"/>
        <v>3.2668475177653747E-3</v>
      </c>
      <c r="AL395" s="5">
        <f t="shared" si="587"/>
        <v>1.0822209968756507E-4</v>
      </c>
      <c r="AM395" s="5">
        <f t="shared" si="588"/>
        <v>7.2753151113848433E-3</v>
      </c>
      <c r="AN395" s="5">
        <f t="shared" si="589"/>
        <v>8.1692255519050759E-3</v>
      </c>
      <c r="AO395" s="5">
        <f t="shared" si="590"/>
        <v>4.5864849216954197E-3</v>
      </c>
      <c r="AP395" s="5">
        <f t="shared" si="591"/>
        <v>1.7166738595789201E-3</v>
      </c>
      <c r="AQ395" s="5">
        <f t="shared" si="592"/>
        <v>4.8189995014835148E-4</v>
      </c>
      <c r="AR395" s="5">
        <f t="shared" si="593"/>
        <v>8.686646913544251E-4</v>
      </c>
      <c r="AS395" s="5">
        <f t="shared" si="594"/>
        <v>1.4920424370342656E-3</v>
      </c>
      <c r="AT395" s="5">
        <f t="shared" si="595"/>
        <v>1.2813866248207154E-3</v>
      </c>
      <c r="AU395" s="5">
        <f t="shared" si="596"/>
        <v>7.3364833846287193E-4</v>
      </c>
      <c r="AV395" s="5">
        <f t="shared" si="597"/>
        <v>3.1503365617967184E-4</v>
      </c>
      <c r="AW395" s="5">
        <f t="shared" si="598"/>
        <v>5.7979109419386402E-6</v>
      </c>
      <c r="AX395" s="5">
        <f t="shared" si="599"/>
        <v>2.0827136556104235E-3</v>
      </c>
      <c r="AY395" s="5">
        <f t="shared" si="600"/>
        <v>2.3386145276497426E-3</v>
      </c>
      <c r="AZ395" s="5">
        <f t="shared" si="601"/>
        <v>1.3129788375376753E-3</v>
      </c>
      <c r="BA395" s="5">
        <f t="shared" si="602"/>
        <v>4.9143439628883759E-4</v>
      </c>
      <c r="BB395" s="5">
        <f t="shared" si="603"/>
        <v>1.379541080277565E-4</v>
      </c>
      <c r="BC395" s="5">
        <f t="shared" si="604"/>
        <v>3.0980877310099173E-5</v>
      </c>
      <c r="BD395" s="5">
        <f t="shared" si="605"/>
        <v>1.6256610387330094E-4</v>
      </c>
      <c r="BE395" s="5">
        <f t="shared" si="606"/>
        <v>2.7922802459495852E-4</v>
      </c>
      <c r="BF395" s="5">
        <f t="shared" si="607"/>
        <v>2.3980487894318021E-4</v>
      </c>
      <c r="BG395" s="5">
        <f t="shared" si="608"/>
        <v>1.3729849179327106E-4</v>
      </c>
      <c r="BH395" s="5">
        <f t="shared" si="609"/>
        <v>5.8956919262181102E-5</v>
      </c>
      <c r="BI395" s="5">
        <f t="shared" si="610"/>
        <v>2.0253206184499084E-5</v>
      </c>
      <c r="BJ395" s="8">
        <f t="shared" si="611"/>
        <v>0.51089631431561289</v>
      </c>
      <c r="BK395" s="8">
        <f t="shared" si="612"/>
        <v>0.24081728677506825</v>
      </c>
      <c r="BL395" s="8">
        <f t="shared" si="613"/>
        <v>0.23468634665258972</v>
      </c>
      <c r="BM395" s="8">
        <f t="shared" si="614"/>
        <v>0.53798973664344707</v>
      </c>
      <c r="BN395" s="8">
        <f t="shared" si="615"/>
        <v>0.4598565945974401</v>
      </c>
    </row>
    <row r="396" spans="1:66" x14ac:dyDescent="0.25">
      <c r="A396" t="s">
        <v>27</v>
      </c>
      <c r="B396" t="s">
        <v>192</v>
      </c>
      <c r="C396" t="s">
        <v>296</v>
      </c>
      <c r="D396" t="s">
        <v>493</v>
      </c>
      <c r="E396">
        <f>VLOOKUP(A396,home!$A$2:$E$405,3,FALSE)</f>
        <v>1.24827586206897</v>
      </c>
      <c r="F396">
        <f>VLOOKUP(B396,home!$B$2:$E$405,3,FALSE)</f>
        <v>0.97</v>
      </c>
      <c r="G396">
        <f>VLOOKUP(C396,away!$B$2:$E$405,4,FALSE)</f>
        <v>1.26</v>
      </c>
      <c r="H396">
        <f>VLOOKUP(A396,away!$A$2:$E$405,3,FALSE)</f>
        <v>1.096551724</v>
      </c>
      <c r="I396">
        <f>VLOOKUP(C396,away!$B$2:$E$405,3,FALSE)</f>
        <v>0.51</v>
      </c>
      <c r="J396">
        <f>VLOOKUP(B396,home!$B$2:$E$405,4,FALSE)</f>
        <v>0.98</v>
      </c>
      <c r="K396" s="3">
        <f t="shared" si="560"/>
        <v>1.5256427586206951</v>
      </c>
      <c r="L396" s="3">
        <f t="shared" si="561"/>
        <v>0.54805655165520006</v>
      </c>
      <c r="M396" s="5">
        <f t="shared" si="562"/>
        <v>0.12571984370208589</v>
      </c>
      <c r="N396" s="5">
        <f t="shared" si="563"/>
        <v>0.19180356915901292</v>
      </c>
      <c r="O396" s="5">
        <f t="shared" si="564"/>
        <v>6.8901584013995917E-2</v>
      </c>
      <c r="P396" s="5">
        <f t="shared" si="565"/>
        <v>0.10511920270844831</v>
      </c>
      <c r="Q396" s="5">
        <f t="shared" si="566"/>
        <v>0.1463118631825259</v>
      </c>
      <c r="R396" s="5">
        <f t="shared" si="567"/>
        <v>1.8880982269145828E-2</v>
      </c>
      <c r="S396" s="5">
        <f t="shared" si="568"/>
        <v>2.197355336410689E-2</v>
      </c>
      <c r="T396" s="5">
        <f t="shared" si="569"/>
        <v>8.0187175202062574E-2</v>
      </c>
      <c r="U396" s="5">
        <f t="shared" si="570"/>
        <v>2.8805633874568071E-2</v>
      </c>
      <c r="V396" s="5">
        <f t="shared" si="571"/>
        <v>2.0414371283255048E-3</v>
      </c>
      <c r="W396" s="5">
        <f t="shared" si="572"/>
        <v>7.4406544854907483E-2</v>
      </c>
      <c r="X396" s="5">
        <f t="shared" si="573"/>
        <v>4.0778994393758573E-2</v>
      </c>
      <c r="Y396" s="5">
        <f t="shared" si="574"/>
        <v>1.1174597523705027E-2</v>
      </c>
      <c r="Z396" s="5">
        <f t="shared" si="575"/>
        <v>3.4492820114303455E-3</v>
      </c>
      <c r="AA396" s="5">
        <f t="shared" si="576"/>
        <v>5.2623721231793326E-3</v>
      </c>
      <c r="AB396" s="5">
        <f t="shared" si="577"/>
        <v>4.0142499614479812E-3</v>
      </c>
      <c r="AC396" s="5">
        <f t="shared" si="578"/>
        <v>1.0668276233778091E-4</v>
      </c>
      <c r="AD396" s="5">
        <f t="shared" si="579"/>
        <v>2.8379451587968896E-2</v>
      </c>
      <c r="AE396" s="5">
        <f t="shared" si="580"/>
        <v>1.5553544375167925E-2</v>
      </c>
      <c r="AF396" s="5">
        <f t="shared" si="581"/>
        <v>4.2621109481353328E-3</v>
      </c>
      <c r="AG396" s="5">
        <f t="shared" si="582"/>
        <v>7.7862594300230853E-4</v>
      </c>
      <c r="AH396" s="5">
        <f t="shared" si="583"/>
        <v>4.7260040121770689E-4</v>
      </c>
      <c r="AI396" s="5">
        <f t="shared" si="584"/>
        <v>7.2101937983902963E-4</v>
      </c>
      <c r="AJ396" s="5">
        <f t="shared" si="585"/>
        <v>5.500089978383001E-4</v>
      </c>
      <c r="AK396" s="5">
        <f t="shared" si="586"/>
        <v>2.7970574824274261E-4</v>
      </c>
      <c r="AL396" s="5">
        <f t="shared" si="587"/>
        <v>3.5680626349669393E-6</v>
      </c>
      <c r="AM396" s="5">
        <f t="shared" si="588"/>
        <v>8.6593809617622648E-3</v>
      </c>
      <c r="AN396" s="5">
        <f t="shared" si="589"/>
        <v>4.7458304693721171E-3</v>
      </c>
      <c r="AO396" s="5">
        <f t="shared" si="590"/>
        <v>1.3004917408921308E-3</v>
      </c>
      <c r="AP396" s="5">
        <f t="shared" si="591"/>
        <v>2.3758100632313638E-4</v>
      </c>
      <c r="AQ396" s="5">
        <f t="shared" si="592"/>
        <v>3.2551956766057603E-5</v>
      </c>
      <c r="AR396" s="5">
        <f t="shared" si="593"/>
        <v>5.1802349240448115E-5</v>
      </c>
      <c r="AS396" s="5">
        <f t="shared" si="594"/>
        <v>7.9031878998229925E-5</v>
      </c>
      <c r="AT396" s="5">
        <f t="shared" si="595"/>
        <v>6.0287206946918255E-5</v>
      </c>
      <c r="AU396" s="5">
        <f t="shared" si="596"/>
        <v>3.0658913572011027E-5</v>
      </c>
      <c r="AV396" s="5">
        <f t="shared" si="597"/>
        <v>1.1693637369579095E-5</v>
      </c>
      <c r="AW396" s="5">
        <f t="shared" si="598"/>
        <v>8.2872071468315406E-8</v>
      </c>
      <c r="AX396" s="5">
        <f t="shared" si="599"/>
        <v>2.2018536430750833E-3</v>
      </c>
      <c r="AY396" s="5">
        <f t="shared" si="600"/>
        <v>1.2067403148731701E-3</v>
      </c>
      <c r="AZ396" s="5">
        <f t="shared" si="601"/>
        <v>3.3068096785634989E-4</v>
      </c>
      <c r="BA396" s="5">
        <f t="shared" si="602"/>
        <v>6.0410623647118389E-5</v>
      </c>
      <c r="BB396" s="5">
        <f t="shared" si="603"/>
        <v>8.2771095198449486E-6</v>
      </c>
      <c r="BC396" s="5">
        <f t="shared" si="604"/>
        <v>9.0726482022373057E-7</v>
      </c>
      <c r="BD396" s="5">
        <f t="shared" si="605"/>
        <v>4.7317694820597245E-6</v>
      </c>
      <c r="BE396" s="5">
        <f t="shared" si="606"/>
        <v>7.2189898457668157E-6</v>
      </c>
      <c r="BF396" s="5">
        <f t="shared" si="607"/>
        <v>5.5067997913752366E-6</v>
      </c>
      <c r="BG396" s="5">
        <f t="shared" si="608"/>
        <v>2.8004697416285272E-6</v>
      </c>
      <c r="BH396" s="5">
        <f t="shared" si="609"/>
        <v>1.068129095512983E-6</v>
      </c>
      <c r="BI396" s="5">
        <f t="shared" si="610"/>
        <v>3.2591668396829104E-7</v>
      </c>
      <c r="BJ396" s="8">
        <f t="shared" si="611"/>
        <v>0.61242118322915451</v>
      </c>
      <c r="BK396" s="8">
        <f t="shared" si="612"/>
        <v>0.2561710280428125</v>
      </c>
      <c r="BL396" s="8">
        <f t="shared" si="613"/>
        <v>0.12814328283024246</v>
      </c>
      <c r="BM396" s="8">
        <f t="shared" si="614"/>
        <v>0.34224107363562323</v>
      </c>
      <c r="BN396" s="8">
        <f t="shared" si="615"/>
        <v>0.65673704503521479</v>
      </c>
    </row>
    <row r="397" spans="1:66" x14ac:dyDescent="0.25">
      <c r="A397" t="s">
        <v>27</v>
      </c>
      <c r="B397" t="s">
        <v>194</v>
      </c>
      <c r="C397" t="s">
        <v>188</v>
      </c>
      <c r="D397" t="s">
        <v>493</v>
      </c>
      <c r="E397">
        <f>VLOOKUP(A397,home!$A$2:$E$405,3,FALSE)</f>
        <v>1.24827586206897</v>
      </c>
      <c r="F397">
        <f>VLOOKUP(B397,home!$B$2:$E$405,3,FALSE)</f>
        <v>0.69</v>
      </c>
      <c r="G397">
        <f>VLOOKUP(C397,away!$B$2:$E$405,4,FALSE)</f>
        <v>0.75</v>
      </c>
      <c r="H397">
        <f>VLOOKUP(A397,away!$A$2:$E$405,3,FALSE)</f>
        <v>1.096551724</v>
      </c>
      <c r="I397">
        <f>VLOOKUP(C397,away!$B$2:$E$405,3,FALSE)</f>
        <v>0.91</v>
      </c>
      <c r="J397">
        <f>VLOOKUP(B397,home!$B$2:$E$405,4,FALSE)</f>
        <v>0.91</v>
      </c>
      <c r="K397" s="3">
        <f t="shared" si="560"/>
        <v>0.64598275862069199</v>
      </c>
      <c r="L397" s="3">
        <f t="shared" si="561"/>
        <v>0.90805448264440014</v>
      </c>
      <c r="M397" s="5">
        <f t="shared" si="562"/>
        <v>0.21139280497142857</v>
      </c>
      <c r="N397" s="5">
        <f t="shared" si="563"/>
        <v>0.13655610730800935</v>
      </c>
      <c r="O397" s="5">
        <f t="shared" si="564"/>
        <v>0.19195618415307913</v>
      </c>
      <c r="P397" s="5">
        <f t="shared" si="565"/>
        <v>0.12400038537350762</v>
      </c>
      <c r="Q397" s="5">
        <f t="shared" si="566"/>
        <v>4.4106445452665552E-2</v>
      </c>
      <c r="R397" s="5">
        <f t="shared" si="567"/>
        <v>8.7153336745758717E-2</v>
      </c>
      <c r="S397" s="5">
        <f t="shared" si="568"/>
        <v>1.8184270243796378E-2</v>
      </c>
      <c r="T397" s="5">
        <f t="shared" si="569"/>
        <v>4.0051055506803677E-2</v>
      </c>
      <c r="U397" s="5">
        <f t="shared" si="570"/>
        <v>5.6299552894023344E-2</v>
      </c>
      <c r="V397" s="5">
        <f t="shared" si="571"/>
        <v>1.1851851492357089E-3</v>
      </c>
      <c r="W397" s="5">
        <f t="shared" si="572"/>
        <v>9.4973344354886587E-3</v>
      </c>
      <c r="X397" s="5">
        <f t="shared" si="573"/>
        <v>8.6240971073185003E-3</v>
      </c>
      <c r="Y397" s="5">
        <f t="shared" si="574"/>
        <v>3.9155750185305834E-3</v>
      </c>
      <c r="Z397" s="5">
        <f t="shared" si="575"/>
        <v>2.6379992703134375E-2</v>
      </c>
      <c r="AA397" s="5">
        <f t="shared" si="576"/>
        <v>1.7041020458764471E-2</v>
      </c>
      <c r="AB397" s="5">
        <f t="shared" si="577"/>
        <v>5.5041027028321608E-3</v>
      </c>
      <c r="AC397" s="5">
        <f t="shared" si="578"/>
        <v>4.3450927546957331E-5</v>
      </c>
      <c r="AD397" s="5">
        <f t="shared" si="579"/>
        <v>1.5337785745450638E-3</v>
      </c>
      <c r="AE397" s="5">
        <f t="shared" si="580"/>
        <v>1.3927545099995833E-3</v>
      </c>
      <c r="AF397" s="5">
        <f t="shared" si="581"/>
        <v>6.3234848801416328E-4</v>
      </c>
      <c r="AG397" s="5">
        <f t="shared" si="582"/>
        <v>1.9140229304488989E-4</v>
      </c>
      <c r="AH397" s="5">
        <f t="shared" si="583"/>
        <v>5.9886176565519334E-3</v>
      </c>
      <c r="AI397" s="5">
        <f t="shared" si="584"/>
        <v>3.8685437541040018E-3</v>
      </c>
      <c r="AJ397" s="5">
        <f t="shared" si="585"/>
        <v>1.2495062830604753E-3</v>
      </c>
      <c r="AK397" s="5">
        <f t="shared" si="586"/>
        <v>2.6905317188176441E-4</v>
      </c>
      <c r="AL397" s="5">
        <f t="shared" si="587"/>
        <v>1.0195109074572892E-6</v>
      </c>
      <c r="AM397" s="5">
        <f t="shared" si="588"/>
        <v>1.9815890293958663E-4</v>
      </c>
      <c r="AN397" s="5">
        <f t="shared" si="589"/>
        <v>1.7993908009018825E-4</v>
      </c>
      <c r="AO397" s="5">
        <f t="shared" si="590"/>
        <v>8.169724413940257E-5</v>
      </c>
      <c r="AP397" s="5">
        <f t="shared" si="591"/>
        <v>2.4728516253492817E-5</v>
      </c>
      <c r="AQ397" s="5">
        <f t="shared" si="592"/>
        <v>5.6137100082822644E-6</v>
      </c>
      <c r="AR397" s="5">
        <f t="shared" si="593"/>
        <v>1.0875982215750777E-3</v>
      </c>
      <c r="AS397" s="5">
        <f t="shared" si="594"/>
        <v>7.0256969944402733E-4</v>
      </c>
      <c r="AT397" s="5">
        <f t="shared" si="595"/>
        <v>2.2692395628508158E-4</v>
      </c>
      <c r="AU397" s="5">
        <f t="shared" si="596"/>
        <v>4.8862987759386112E-5</v>
      </c>
      <c r="AV397" s="5">
        <f t="shared" si="597"/>
        <v>7.8911619068143354E-6</v>
      </c>
      <c r="AW397" s="5">
        <f t="shared" si="598"/>
        <v>1.6612010968853937E-8</v>
      </c>
      <c r="AX397" s="5">
        <f t="shared" si="599"/>
        <v>2.1334539127694012E-5</v>
      </c>
      <c r="AY397" s="5">
        <f t="shared" si="600"/>
        <v>1.9372923890054898E-5</v>
      </c>
      <c r="AZ397" s="5">
        <f t="shared" si="601"/>
        <v>8.7958351901465694E-6</v>
      </c>
      <c r="BA397" s="5">
        <f t="shared" si="602"/>
        <v>2.6623658576713175E-6</v>
      </c>
      <c r="BB397" s="5">
        <f t="shared" si="603"/>
        <v>6.0439331287446059E-7</v>
      </c>
      <c r="BC397" s="5">
        <f t="shared" si="604"/>
        <v>1.0976441140719073E-7</v>
      </c>
      <c r="BD397" s="5">
        <f t="shared" si="605"/>
        <v>1.6459974006955439E-4</v>
      </c>
      <c r="BE397" s="5">
        <f t="shared" si="606"/>
        <v>1.063285941583796E-4</v>
      </c>
      <c r="BF397" s="5">
        <f t="shared" si="607"/>
        <v>3.4343219287345023E-5</v>
      </c>
      <c r="BG397" s="5">
        <f t="shared" si="608"/>
        <v>7.3950425117181654E-6</v>
      </c>
      <c r="BH397" s="5">
        <f t="shared" si="609"/>
        <v>1.1942674904592477E-6</v>
      </c>
      <c r="BI397" s="5">
        <f t="shared" si="610"/>
        <v>1.5429524160357518E-7</v>
      </c>
      <c r="BJ397" s="8">
        <f t="shared" si="611"/>
        <v>0.24704391596964081</v>
      </c>
      <c r="BK397" s="8">
        <f t="shared" si="612"/>
        <v>0.35482648910031278</v>
      </c>
      <c r="BL397" s="8">
        <f t="shared" si="613"/>
        <v>0.37171777900578545</v>
      </c>
      <c r="BM397" s="8">
        <f t="shared" si="614"/>
        <v>0.20478355646254531</v>
      </c>
      <c r="BN397" s="8">
        <f t="shared" si="615"/>
        <v>0.79516526400444898</v>
      </c>
    </row>
    <row r="398" spans="1:66" x14ac:dyDescent="0.25">
      <c r="A398" t="s">
        <v>27</v>
      </c>
      <c r="B398" t="s">
        <v>299</v>
      </c>
      <c r="C398" t="s">
        <v>189</v>
      </c>
      <c r="D398" t="s">
        <v>493</v>
      </c>
      <c r="E398">
        <f>VLOOKUP(A398,home!$A$2:$E$405,3,FALSE)</f>
        <v>1.24827586206897</v>
      </c>
      <c r="F398">
        <f>VLOOKUP(B398,home!$B$2:$E$405,3,FALSE)</f>
        <v>1.0900000000000001</v>
      </c>
      <c r="G398">
        <f>VLOOKUP(C398,away!$B$2:$E$405,4,FALSE)</f>
        <v>0.8</v>
      </c>
      <c r="H398">
        <f>VLOOKUP(A398,away!$A$2:$E$405,3,FALSE)</f>
        <v>1.096551724</v>
      </c>
      <c r="I398">
        <f>VLOOKUP(C398,away!$B$2:$E$405,3,FALSE)</f>
        <v>0.74</v>
      </c>
      <c r="J398">
        <f>VLOOKUP(B398,home!$B$2:$E$405,4,FALSE)</f>
        <v>0.59</v>
      </c>
      <c r="K398" s="3">
        <f t="shared" si="560"/>
        <v>1.0884965517241418</v>
      </c>
      <c r="L398" s="3">
        <f t="shared" si="561"/>
        <v>0.47875448269839999</v>
      </c>
      <c r="M398" s="5">
        <f t="shared" si="562"/>
        <v>0.2086178782018116</v>
      </c>
      <c r="N398" s="5">
        <f t="shared" si="563"/>
        <v>0.22707984105067891</v>
      </c>
      <c r="O398" s="5">
        <f t="shared" si="564"/>
        <v>9.9876744360146125E-2</v>
      </c>
      <c r="P398" s="5">
        <f t="shared" si="565"/>
        <v>0.10871549183345268</v>
      </c>
      <c r="Q398" s="5">
        <f t="shared" si="566"/>
        <v>0.1235878119748651</v>
      </c>
      <c r="R398" s="5">
        <f t="shared" si="567"/>
        <v>2.3908219539871045E-2</v>
      </c>
      <c r="S398" s="5">
        <f t="shared" si="568"/>
        <v>1.4163525037336517E-2</v>
      </c>
      <c r="T398" s="5">
        <f t="shared" si="569"/>
        <v>5.9168218989853666E-2</v>
      </c>
      <c r="U398" s="5">
        <f t="shared" si="570"/>
        <v>2.6024014527013379E-2</v>
      </c>
      <c r="V398" s="5">
        <f t="shared" si="571"/>
        <v>8.2010367141736721E-4</v>
      </c>
      <c r="W398" s="5">
        <f t="shared" si="572"/>
        <v>4.4841635723257431E-2</v>
      </c>
      <c r="X398" s="5">
        <f t="shared" si="573"/>
        <v>2.1468134114038206E-2</v>
      </c>
      <c r="Y398" s="5">
        <f t="shared" si="574"/>
        <v>5.138982721133117E-3</v>
      </c>
      <c r="Z398" s="5">
        <f t="shared" si="575"/>
        <v>3.8153890926835811E-3</v>
      </c>
      <c r="AA398" s="5">
        <f t="shared" si="576"/>
        <v>4.1530378708719796E-3</v>
      </c>
      <c r="AB398" s="5">
        <f t="shared" si="577"/>
        <v>2.2602837008119606E-3</v>
      </c>
      <c r="AC398" s="5">
        <f t="shared" si="578"/>
        <v>2.6710910026341975E-5</v>
      </c>
      <c r="AD398" s="5">
        <f t="shared" si="579"/>
        <v>1.220249146460895E-2</v>
      </c>
      <c r="AE398" s="5">
        <f t="shared" si="580"/>
        <v>5.8419974887704996E-3</v>
      </c>
      <c r="AF398" s="5">
        <f t="shared" si="581"/>
        <v>1.398441242830836E-3</v>
      </c>
      <c r="AG398" s="5">
        <f t="shared" si="582"/>
        <v>2.231700045985282E-4</v>
      </c>
      <c r="AH398" s="5">
        <f t="shared" si="583"/>
        <v>4.5665865784021137E-4</v>
      </c>
      <c r="AI398" s="5">
        <f t="shared" si="584"/>
        <v>4.9707137437404476E-4</v>
      </c>
      <c r="AJ398" s="5">
        <f t="shared" si="585"/>
        <v>2.7053023848346383E-4</v>
      </c>
      <c r="AK398" s="5">
        <f t="shared" si="586"/>
        <v>9.8157077242120065E-5</v>
      </c>
      <c r="AL398" s="5">
        <f t="shared" si="587"/>
        <v>5.5678635903366329E-7</v>
      </c>
      <c r="AM398" s="5">
        <f t="shared" si="588"/>
        <v>2.656473976334024E-3</v>
      </c>
      <c r="AN398" s="5">
        <f t="shared" si="589"/>
        <v>1.2717988243415572E-3</v>
      </c>
      <c r="AO398" s="5">
        <f t="shared" si="590"/>
        <v>3.0443969412203772E-4</v>
      </c>
      <c r="AP398" s="5">
        <f t="shared" si="591"/>
        <v>4.8583956090751775E-5</v>
      </c>
      <c r="AQ398" s="5">
        <f t="shared" si="592"/>
        <v>5.8149466914174111E-6</v>
      </c>
      <c r="AR398" s="5">
        <f t="shared" si="593"/>
        <v>4.3725475900807225E-5</v>
      </c>
      <c r="AS398" s="5">
        <f t="shared" si="594"/>
        <v>4.7595029740525724E-5</v>
      </c>
      <c r="AT398" s="5">
        <f t="shared" si="595"/>
        <v>2.5903512875885112E-5</v>
      </c>
      <c r="AU398" s="5">
        <f t="shared" si="596"/>
        <v>9.3986281476476192E-6</v>
      </c>
      <c r="AV398" s="5">
        <f t="shared" si="597"/>
        <v>2.5575935824129727E-6</v>
      </c>
      <c r="AW398" s="5">
        <f t="shared" si="598"/>
        <v>8.0598321398612052E-9</v>
      </c>
      <c r="AX398" s="5">
        <f t="shared" si="599"/>
        <v>4.8192712716408395E-4</v>
      </c>
      <c r="AY398" s="5">
        <f t="shared" si="600"/>
        <v>2.3072477246376707E-4</v>
      </c>
      <c r="AZ398" s="5">
        <f t="shared" si="601"/>
        <v>5.5230259543298411E-5</v>
      </c>
      <c r="BA398" s="5">
        <f t="shared" si="602"/>
        <v>8.8139114456500685E-6</v>
      </c>
      <c r="BB398" s="5">
        <f t="shared" si="603"/>
        <v>1.0549249036779263E-6</v>
      </c>
      <c r="BC398" s="5">
        <f t="shared" si="604"/>
        <v>1.0101000530919705E-7</v>
      </c>
      <c r="BD398" s="5">
        <f t="shared" si="605"/>
        <v>3.488961265938717E-6</v>
      </c>
      <c r="BE398" s="5">
        <f t="shared" si="606"/>
        <v>3.7977223070733897E-6</v>
      </c>
      <c r="BF398" s="5">
        <f t="shared" si="607"/>
        <v>2.0669038178276184E-6</v>
      </c>
      <c r="BG398" s="5">
        <f t="shared" si="608"/>
        <v>7.4993922615027572E-7</v>
      </c>
      <c r="BH398" s="5">
        <f t="shared" si="609"/>
        <v>2.0407656541681159E-7</v>
      </c>
      <c r="BI398" s="5">
        <f t="shared" si="610"/>
        <v>4.4427327548781145E-8</v>
      </c>
      <c r="BJ398" s="8">
        <f t="shared" si="611"/>
        <v>0.50601568817774101</v>
      </c>
      <c r="BK398" s="8">
        <f t="shared" si="612"/>
        <v>0.33257499121286732</v>
      </c>
      <c r="BL398" s="8">
        <f t="shared" si="613"/>
        <v>0.15768424961741159</v>
      </c>
      <c r="BM398" s="8">
        <f t="shared" si="614"/>
        <v>0.2080736144272462</v>
      </c>
      <c r="BN398" s="8">
        <f t="shared" si="615"/>
        <v>0.79178598696082547</v>
      </c>
    </row>
    <row r="399" spans="1:66" x14ac:dyDescent="0.25">
      <c r="A399" t="s">
        <v>27</v>
      </c>
      <c r="B399" t="s">
        <v>30</v>
      </c>
      <c r="C399" t="s">
        <v>298</v>
      </c>
      <c r="D399" t="s">
        <v>493</v>
      </c>
      <c r="E399">
        <f>VLOOKUP(A399,home!$A$2:$E$405,3,FALSE)</f>
        <v>1.24827586206897</v>
      </c>
      <c r="F399">
        <f>VLOOKUP(B399,home!$B$2:$E$405,3,FALSE)</f>
        <v>0.97</v>
      </c>
      <c r="G399">
        <f>VLOOKUP(C399,away!$B$2:$E$405,4,FALSE)</f>
        <v>0.75</v>
      </c>
      <c r="H399">
        <f>VLOOKUP(A399,away!$A$2:$E$405,3,FALSE)</f>
        <v>1.096551724</v>
      </c>
      <c r="I399">
        <f>VLOOKUP(C399,away!$B$2:$E$405,3,FALSE)</f>
        <v>1.44</v>
      </c>
      <c r="J399">
        <f>VLOOKUP(B399,home!$B$2:$E$405,4,FALSE)</f>
        <v>1.17</v>
      </c>
      <c r="K399" s="3">
        <f t="shared" si="560"/>
        <v>0.90812068965517567</v>
      </c>
      <c r="L399" s="3">
        <f t="shared" si="561"/>
        <v>1.8474703445951999</v>
      </c>
      <c r="M399" s="5">
        <f t="shared" si="562"/>
        <v>6.3571435667324885E-2</v>
      </c>
      <c r="N399" s="5">
        <f t="shared" si="563"/>
        <v>5.7730536000580708E-2</v>
      </c>
      <c r="O399" s="5">
        <f t="shared" si="564"/>
        <v>0.11744634215872429</v>
      </c>
      <c r="P399" s="5">
        <f t="shared" si="565"/>
        <v>0.10665545323865844</v>
      </c>
      <c r="Q399" s="5">
        <f t="shared" si="566"/>
        <v>2.6213147083505146E-2</v>
      </c>
      <c r="R399" s="5">
        <f t="shared" si="567"/>
        <v>0.10848931710971207</v>
      </c>
      <c r="S399" s="5">
        <f t="shared" si="568"/>
        <v>4.4734657893649298E-2</v>
      </c>
      <c r="T399" s="5">
        <f t="shared" si="569"/>
        <v>4.8428011875287912E-2</v>
      </c>
      <c r="U399" s="5">
        <f t="shared" si="570"/>
        <v>9.8521393473890786E-2</v>
      </c>
      <c r="V399" s="5">
        <f t="shared" si="571"/>
        <v>8.3391667325620807E-3</v>
      </c>
      <c r="W399" s="5">
        <f t="shared" si="572"/>
        <v>7.9349004025017506E-3</v>
      </c>
      <c r="X399" s="5">
        <f t="shared" si="573"/>
        <v>1.4659493180938499E-2</v>
      </c>
      <c r="Y399" s="5">
        <f t="shared" si="574"/>
        <v>1.3541489459289718E-2</v>
      </c>
      <c r="Z399" s="5">
        <f t="shared" si="575"/>
        <v>6.6810265355192563E-2</v>
      </c>
      <c r="AA399" s="5">
        <f t="shared" si="576"/>
        <v>6.0671784250402767E-2</v>
      </c>
      <c r="AB399" s="5">
        <f t="shared" si="577"/>
        <v>2.7548651278042888E-2</v>
      </c>
      <c r="AC399" s="5">
        <f t="shared" si="578"/>
        <v>8.7442732549386851E-4</v>
      </c>
      <c r="AD399" s="5">
        <f t="shared" si="579"/>
        <v>1.8014618064662547E-3</v>
      </c>
      <c r="AE399" s="5">
        <f t="shared" si="580"/>
        <v>3.3281472643673033E-3</v>
      </c>
      <c r="AF399" s="5">
        <f t="shared" si="581"/>
        <v>3.074326686682117E-3</v>
      </c>
      <c r="AG399" s="5">
        <f t="shared" si="582"/>
        <v>1.8932424610809437E-3</v>
      </c>
      <c r="AH399" s="5">
        <f t="shared" si="583"/>
        <v>3.0857495989563583E-2</v>
      </c>
      <c r="AI399" s="5">
        <f t="shared" si="584"/>
        <v>2.8022330539074297E-2</v>
      </c>
      <c r="AJ399" s="5">
        <f t="shared" si="585"/>
        <v>1.2723829067444717E-2</v>
      </c>
      <c r="AK399" s="5">
        <f t="shared" si="586"/>
        <v>3.8515908092608226E-3</v>
      </c>
      <c r="AL399" s="5">
        <f t="shared" si="587"/>
        <v>5.868197988346044E-5</v>
      </c>
      <c r="AM399" s="5">
        <f t="shared" si="588"/>
        <v>3.2718894761511893E-4</v>
      </c>
      <c r="AN399" s="5">
        <f t="shared" si="589"/>
        <v>6.0447187779824455E-4</v>
      </c>
      <c r="AO399" s="5">
        <f t="shared" si="590"/>
        <v>5.5837193418701529E-4</v>
      </c>
      <c r="AP399" s="5">
        <f t="shared" si="591"/>
        <v>3.4385852988825784E-4</v>
      </c>
      <c r="AQ399" s="5">
        <f t="shared" si="592"/>
        <v>1.5881710917616459E-4</v>
      </c>
      <c r="AR399" s="5">
        <f t="shared" si="593"/>
        <v>1.1401661749836802E-2</v>
      </c>
      <c r="AS399" s="5">
        <f t="shared" si="594"/>
        <v>1.0354084931476834E-2</v>
      </c>
      <c r="AT399" s="5">
        <f t="shared" si="595"/>
        <v>4.7013793743605013E-3</v>
      </c>
      <c r="AU399" s="5">
        <f t="shared" si="596"/>
        <v>1.4231399599249591E-3</v>
      </c>
      <c r="AV399" s="5">
        <f t="shared" si="597"/>
        <v>3.2309571047072318E-4</v>
      </c>
      <c r="AW399" s="5">
        <f t="shared" si="598"/>
        <v>2.7347857203268234E-6</v>
      </c>
      <c r="AX399" s="5">
        <f t="shared" si="599"/>
        <v>4.9521175459298806E-5</v>
      </c>
      <c r="AY399" s="5">
        <f t="shared" si="600"/>
        <v>9.1488903090550125E-5</v>
      </c>
      <c r="AZ399" s="5">
        <f t="shared" si="601"/>
        <v>8.4511517659667754E-5</v>
      </c>
      <c r="BA399" s="5">
        <f t="shared" si="602"/>
        <v>5.2044174217656576E-5</v>
      </c>
      <c r="BB399" s="5">
        <f t="shared" si="603"/>
        <v>2.4037517119016645E-5</v>
      </c>
      <c r="BC399" s="5">
        <f t="shared" si="604"/>
        <v>8.8817200070165378E-6</v>
      </c>
      <c r="BD399" s="5">
        <f t="shared" si="605"/>
        <v>3.5107053269881547E-3</v>
      </c>
      <c r="BE399" s="5">
        <f t="shared" si="606"/>
        <v>3.1881441427205818E-3</v>
      </c>
      <c r="BF399" s="5">
        <f t="shared" si="607"/>
        <v>1.4476098288037616E-3</v>
      </c>
      <c r="BG399" s="5">
        <f t="shared" si="608"/>
        <v>4.3820147869496094E-4</v>
      </c>
      <c r="BH399" s="5">
        <f t="shared" si="609"/>
        <v>9.9484957260096411E-5</v>
      </c>
      <c r="BI399" s="5">
        <f t="shared" si="610"/>
        <v>1.8068869599470893E-5</v>
      </c>
      <c r="BJ399" s="8">
        <f t="shared" si="611"/>
        <v>0.18090794962691839</v>
      </c>
      <c r="BK399" s="8">
        <f t="shared" si="612"/>
        <v>0.22432531174066256</v>
      </c>
      <c r="BL399" s="8">
        <f t="shared" si="613"/>
        <v>0.52503831100625331</v>
      </c>
      <c r="BM399" s="8">
        <f t="shared" si="614"/>
        <v>0.51688685235315091</v>
      </c>
      <c r="BN399" s="8">
        <f t="shared" si="615"/>
        <v>0.48010623125850549</v>
      </c>
    </row>
    <row r="400" spans="1:66" x14ac:dyDescent="0.25">
      <c r="A400" t="s">
        <v>196</v>
      </c>
      <c r="B400" t="s">
        <v>301</v>
      </c>
      <c r="C400" t="s">
        <v>305</v>
      </c>
      <c r="D400" t="s">
        <v>493</v>
      </c>
      <c r="E400">
        <f>VLOOKUP(A400,home!$A$2:$E$405,3,FALSE)</f>
        <v>1.6266094420600901</v>
      </c>
      <c r="F400">
        <f>VLOOKUP(B400,home!$B$2:$E$405,3,FALSE)</f>
        <v>0.9</v>
      </c>
      <c r="G400">
        <f>VLOOKUP(C400,away!$B$2:$E$405,4,FALSE)</f>
        <v>1.1399999999999999</v>
      </c>
      <c r="H400">
        <f>VLOOKUP(A400,away!$A$2:$E$405,3,FALSE)</f>
        <v>1.454935622</v>
      </c>
      <c r="I400">
        <f>VLOOKUP(C400,away!$B$2:$E$405,3,FALSE)</f>
        <v>0.7</v>
      </c>
      <c r="J400">
        <f>VLOOKUP(B400,home!$B$2:$E$405,4,FALSE)</f>
        <v>1.53</v>
      </c>
      <c r="K400" s="3">
        <f t="shared" si="560"/>
        <v>1.6689012875536524</v>
      </c>
      <c r="L400" s="3">
        <f t="shared" si="561"/>
        <v>1.5582360511619999</v>
      </c>
      <c r="M400" s="5">
        <f t="shared" si="562"/>
        <v>3.967090074694158E-2</v>
      </c>
      <c r="N400" s="5">
        <f t="shared" si="563"/>
        <v>6.6206817334983945E-2</v>
      </c>
      <c r="O400" s="5">
        <f t="shared" si="564"/>
        <v>6.1816627725953893E-2</v>
      </c>
      <c r="P400" s="5">
        <f t="shared" si="565"/>
        <v>0.10316584960406924</v>
      </c>
      <c r="Q400" s="5">
        <f t="shared" si="566"/>
        <v>5.5246321347592109E-2</v>
      </c>
      <c r="R400" s="5">
        <f t="shared" si="567"/>
        <v>4.8162448941920899E-2</v>
      </c>
      <c r="S400" s="5">
        <f t="shared" si="568"/>
        <v>6.7071785138064791E-2</v>
      </c>
      <c r="T400" s="5">
        <f t="shared" si="569"/>
        <v>8.608680961789883E-2</v>
      </c>
      <c r="U400" s="5">
        <f t="shared" si="570"/>
        <v>8.0378373050908836E-2</v>
      </c>
      <c r="V400" s="5">
        <f t="shared" si="571"/>
        <v>1.9380333829768431E-2</v>
      </c>
      <c r="W400" s="5">
        <f t="shared" si="572"/>
        <v>3.0733552276533106E-2</v>
      </c>
      <c r="X400" s="5">
        <f t="shared" si="573"/>
        <v>4.7890129137565851E-2</v>
      </c>
      <c r="Y400" s="5">
        <f t="shared" si="574"/>
        <v>3.7312062858479426E-2</v>
      </c>
      <c r="Z400" s="5">
        <f t="shared" si="575"/>
        <v>2.5016154751183416E-2</v>
      </c>
      <c r="AA400" s="5">
        <f t="shared" si="576"/>
        <v>4.1749492873891424E-2</v>
      </c>
      <c r="AB400" s="5">
        <f t="shared" si="577"/>
        <v>3.4837891205974719E-2</v>
      </c>
      <c r="AC400" s="5">
        <f t="shared" si="578"/>
        <v>3.149960940376252E-3</v>
      </c>
      <c r="AD400" s="5">
        <f t="shared" si="579"/>
        <v>1.2822816241350895E-2</v>
      </c>
      <c r="AE400" s="5">
        <f t="shared" si="580"/>
        <v>1.998097454469858E-2</v>
      </c>
      <c r="AF400" s="5">
        <f t="shared" si="581"/>
        <v>1.556753743644978E-2</v>
      </c>
      <c r="AG400" s="5">
        <f t="shared" si="582"/>
        <v>8.0859660204300344E-3</v>
      </c>
      <c r="AH400" s="5">
        <f t="shared" si="583"/>
        <v>9.7452685486853884E-3</v>
      </c>
      <c r="AI400" s="5">
        <f t="shared" si="584"/>
        <v>1.6263891228457155E-2</v>
      </c>
      <c r="AJ400" s="5">
        <f t="shared" si="585"/>
        <v>1.3571414505902353E-2</v>
      </c>
      <c r="AK400" s="5">
        <f t="shared" si="586"/>
        <v>7.5497837142749196E-3</v>
      </c>
      <c r="AL400" s="5">
        <f t="shared" si="587"/>
        <v>3.2766424811627413E-4</v>
      </c>
      <c r="AM400" s="5">
        <f t="shared" si="588"/>
        <v>4.2800029070508804E-3</v>
      </c>
      <c r="AN400" s="5">
        <f t="shared" si="589"/>
        <v>6.6692548288448446E-3</v>
      </c>
      <c r="AO400" s="5">
        <f t="shared" si="590"/>
        <v>5.1961366543461455E-3</v>
      </c>
      <c r="AP400" s="5">
        <f t="shared" si="591"/>
        <v>2.6989358205221541E-3</v>
      </c>
      <c r="AQ400" s="5">
        <f t="shared" si="592"/>
        <v>1.0513947738275283E-3</v>
      </c>
      <c r="AR400" s="5">
        <f t="shared" si="593"/>
        <v>3.0370857561633486E-3</v>
      </c>
      <c r="AS400" s="5">
        <f t="shared" si="594"/>
        <v>5.0685963288718697E-3</v>
      </c>
      <c r="AT400" s="5">
        <f t="shared" si="595"/>
        <v>4.2294934696719905E-3</v>
      </c>
      <c r="AU400" s="5">
        <f t="shared" si="596"/>
        <v>2.3528690324117838E-3</v>
      </c>
      <c r="AV400" s="5">
        <f t="shared" si="597"/>
        <v>9.8167653940928559E-4</v>
      </c>
      <c r="AW400" s="5">
        <f t="shared" si="598"/>
        <v>2.3669574693374134E-5</v>
      </c>
      <c r="AX400" s="5">
        <f t="shared" si="599"/>
        <v>1.1904837270517641E-3</v>
      </c>
      <c r="AY400" s="5">
        <f t="shared" si="600"/>
        <v>1.8550546618137612E-3</v>
      </c>
      <c r="AZ400" s="5">
        <f t="shared" si="601"/>
        <v>1.4453065254571675E-3</v>
      </c>
      <c r="BA400" s="5">
        <f t="shared" si="602"/>
        <v>7.5070957764901565E-4</v>
      </c>
      <c r="BB400" s="5">
        <f t="shared" si="603"/>
        <v>2.9244568196132368E-4</v>
      </c>
      <c r="BC400" s="5">
        <f t="shared" si="604"/>
        <v>9.1139880927758172E-5</v>
      </c>
      <c r="BD400" s="5">
        <f t="shared" si="605"/>
        <v>7.8874941928738893E-4</v>
      </c>
      <c r="BE400" s="5">
        <f t="shared" si="606"/>
        <v>1.3163449214059189E-3</v>
      </c>
      <c r="BF400" s="5">
        <f t="shared" si="607"/>
        <v>1.098424867099525E-3</v>
      </c>
      <c r="BG400" s="5">
        <f t="shared" si="608"/>
        <v>6.1105422499444916E-4</v>
      </c>
      <c r="BH400" s="5">
        <f t="shared" si="609"/>
        <v>2.5494729571458378E-4</v>
      </c>
      <c r="BI400" s="5">
        <f t="shared" si="610"/>
        <v>8.5096374015278153E-5</v>
      </c>
      <c r="BJ400" s="8">
        <f t="shared" si="611"/>
        <v>0.40545385185543498</v>
      </c>
      <c r="BK400" s="8">
        <f t="shared" si="612"/>
        <v>0.23462154916915035</v>
      </c>
      <c r="BL400" s="8">
        <f t="shared" si="613"/>
        <v>0.33389953002501505</v>
      </c>
      <c r="BM400" s="8">
        <f t="shared" si="614"/>
        <v>0.62289073501220171</v>
      </c>
      <c r="BN400" s="8">
        <f t="shared" si="615"/>
        <v>0.37426896570146168</v>
      </c>
    </row>
    <row r="401" spans="1:66" x14ac:dyDescent="0.25">
      <c r="A401" t="s">
        <v>196</v>
      </c>
      <c r="B401" t="s">
        <v>206</v>
      </c>
      <c r="C401" t="s">
        <v>202</v>
      </c>
      <c r="D401" t="s">
        <v>493</v>
      </c>
      <c r="E401">
        <f>VLOOKUP(A401,home!$A$2:$E$405,3,FALSE)</f>
        <v>1.6266094420600901</v>
      </c>
      <c r="F401">
        <f>VLOOKUP(B401,home!$B$2:$E$405,3,FALSE)</f>
        <v>0.56999999999999995</v>
      </c>
      <c r="G401">
        <f>VLOOKUP(C401,away!$B$2:$E$405,4,FALSE)</f>
        <v>1.18</v>
      </c>
      <c r="H401">
        <f>VLOOKUP(A401,away!$A$2:$E$405,3,FALSE)</f>
        <v>1.454935622</v>
      </c>
      <c r="I401">
        <f>VLOOKUP(C401,away!$B$2:$E$405,3,FALSE)</f>
        <v>0.52</v>
      </c>
      <c r="J401">
        <f>VLOOKUP(B401,home!$B$2:$E$405,4,FALSE)</f>
        <v>1.32</v>
      </c>
      <c r="K401" s="3">
        <f t="shared" si="560"/>
        <v>1.0940575107296164</v>
      </c>
      <c r="L401" s="3">
        <f t="shared" si="561"/>
        <v>0.99866781094080015</v>
      </c>
      <c r="M401" s="5">
        <f t="shared" si="562"/>
        <v>0.12335050750443338</v>
      </c>
      <c r="N401" s="5">
        <f t="shared" si="563"/>
        <v>0.13495254918753524</v>
      </c>
      <c r="O401" s="5">
        <f t="shared" si="564"/>
        <v>0.12318618130788923</v>
      </c>
      <c r="P401" s="5">
        <f t="shared" si="565"/>
        <v>0.13477276687799647</v>
      </c>
      <c r="Q401" s="5">
        <f t="shared" si="566"/>
        <v>7.382292501536547E-2</v>
      </c>
      <c r="R401" s="5">
        <f t="shared" si="567"/>
        <v>6.1511037012453119E-2</v>
      </c>
      <c r="S401" s="5">
        <f t="shared" si="568"/>
        <v>3.6813181922453704E-2</v>
      </c>
      <c r="T401" s="5">
        <f t="shared" si="569"/>
        <v>7.3724578922341868E-2</v>
      </c>
      <c r="U401" s="5">
        <f t="shared" si="570"/>
        <v>6.7296612036241751E-2</v>
      </c>
      <c r="V401" s="5">
        <f t="shared" si="571"/>
        <v>4.4691203642629775E-3</v>
      </c>
      <c r="W401" s="5">
        <f t="shared" si="572"/>
        <v>2.6922175192363292E-2</v>
      </c>
      <c r="X401" s="5">
        <f t="shared" si="573"/>
        <v>2.6886309765122164E-2</v>
      </c>
      <c r="Y401" s="5">
        <f t="shared" si="574"/>
        <v>1.3425246058705405E-2</v>
      </c>
      <c r="Z401" s="5">
        <f t="shared" si="575"/>
        <v>2.0476364227308367E-2</v>
      </c>
      <c r="AA401" s="5">
        <f t="shared" si="576"/>
        <v>2.2402320075321953E-2</v>
      </c>
      <c r="AB401" s="5">
        <f t="shared" si="577"/>
        <v>1.2254713268087426E-2</v>
      </c>
      <c r="AC401" s="5">
        <f t="shared" si="578"/>
        <v>3.0518506226092783E-4</v>
      </c>
      <c r="AD401" s="5">
        <f t="shared" si="579"/>
        <v>7.3636019935959026E-3</v>
      </c>
      <c r="AE401" s="5">
        <f t="shared" si="580"/>
        <v>7.3537922835837316E-3</v>
      </c>
      <c r="AF401" s="5">
        <f t="shared" si="581"/>
        <v>3.6719978209799561E-3</v>
      </c>
      <c r="AG401" s="5">
        <f t="shared" si="582"/>
        <v>1.222368675219147E-3</v>
      </c>
      <c r="AH401" s="5">
        <f t="shared" si="583"/>
        <v>5.1122714597281382E-3</v>
      </c>
      <c r="AI401" s="5">
        <f t="shared" si="584"/>
        <v>5.593118987404228E-3</v>
      </c>
      <c r="AJ401" s="5">
        <f t="shared" si="585"/>
        <v>3.0595969182870119E-3</v>
      </c>
      <c r="AK401" s="5">
        <f t="shared" si="586"/>
        <v>1.1157916627523646E-3</v>
      </c>
      <c r="AL401" s="5">
        <f t="shared" si="587"/>
        <v>1.3337808196455329E-5</v>
      </c>
      <c r="AM401" s="5">
        <f t="shared" si="588"/>
        <v>1.6112408134234355E-3</v>
      </c>
      <c r="AN401" s="5">
        <f t="shared" si="589"/>
        <v>1.6090943360400566E-3</v>
      </c>
      <c r="AO401" s="5">
        <f t="shared" si="590"/>
        <v>8.0347535908518173E-4</v>
      </c>
      <c r="AP401" s="5">
        <f t="shared" si="591"/>
        <v>2.6746832600082392E-4</v>
      </c>
      <c r="AQ401" s="5">
        <f t="shared" si="592"/>
        <v>6.6778001905810772E-5</v>
      </c>
      <c r="AR401" s="5">
        <f t="shared" si="593"/>
        <v>1.021092189524366E-3</v>
      </c>
      <c r="AS401" s="5">
        <f t="shared" si="594"/>
        <v>1.1171335790964815E-3</v>
      </c>
      <c r="AT401" s="5">
        <f t="shared" si="595"/>
        <v>6.1110419134938188E-4</v>
      </c>
      <c r="AU401" s="5">
        <f t="shared" si="596"/>
        <v>2.2286104346137995E-4</v>
      </c>
      <c r="AV401" s="5">
        <f t="shared" si="597"/>
        <v>6.0955699611990534E-5</v>
      </c>
      <c r="AW401" s="5">
        <f t="shared" si="598"/>
        <v>4.0480248590692213E-7</v>
      </c>
      <c r="AX401" s="5">
        <f t="shared" si="599"/>
        <v>2.937983522533342E-4</v>
      </c>
      <c r="AY401" s="5">
        <f t="shared" si="600"/>
        <v>2.9340695730285137E-4</v>
      </c>
      <c r="AZ401" s="5">
        <f t="shared" si="601"/>
        <v>1.465080418822197E-4</v>
      </c>
      <c r="BA401" s="5">
        <f t="shared" si="602"/>
        <v>4.8770955157246471E-5</v>
      </c>
      <c r="BB401" s="5">
        <f t="shared" si="603"/>
        <v>1.2176495756094813E-5</v>
      </c>
      <c r="BC401" s="5">
        <f t="shared" si="604"/>
        <v>2.4320548723338307E-6</v>
      </c>
      <c r="BD401" s="5">
        <f t="shared" si="605"/>
        <v>1.6995531694684112E-4</v>
      </c>
      <c r="BE401" s="5">
        <f t="shared" si="606"/>
        <v>1.8594089099412397E-4</v>
      </c>
      <c r="BF401" s="5">
        <f t="shared" si="607"/>
        <v>1.0171501417193912E-4</v>
      </c>
      <c r="BG401" s="5">
        <f t="shared" si="608"/>
        <v>3.7094025069593124E-5</v>
      </c>
      <c r="BH401" s="5">
        <f t="shared" si="609"/>
        <v>1.0145749182645256E-5</v>
      </c>
      <c r="BI401" s="5">
        <f t="shared" si="610"/>
        <v>2.2200066190503831E-6</v>
      </c>
      <c r="BJ401" s="8">
        <f t="shared" si="611"/>
        <v>0.37450069460849161</v>
      </c>
      <c r="BK401" s="8">
        <f t="shared" si="612"/>
        <v>0.30001750649690678</v>
      </c>
      <c r="BL401" s="8">
        <f t="shared" si="613"/>
        <v>0.30507186043419293</v>
      </c>
      <c r="BM401" s="8">
        <f t="shared" si="614"/>
        <v>0.34817745670640976</v>
      </c>
      <c r="BN401" s="8">
        <f t="shared" si="615"/>
        <v>0.6515959669056729</v>
      </c>
    </row>
    <row r="402" spans="1:66" x14ac:dyDescent="0.25">
      <c r="A402" t="s">
        <v>196</v>
      </c>
      <c r="B402" t="s">
        <v>205</v>
      </c>
      <c r="C402" t="s">
        <v>303</v>
      </c>
      <c r="D402" t="s">
        <v>493</v>
      </c>
      <c r="E402">
        <f>VLOOKUP(A402,home!$A$2:$E$405,3,FALSE)</f>
        <v>1.6266094420600901</v>
      </c>
      <c r="F402">
        <f>VLOOKUP(B402,home!$B$2:$E$405,3,FALSE)</f>
        <v>1.37</v>
      </c>
      <c r="G402">
        <f>VLOOKUP(C402,away!$B$2:$E$405,4,FALSE)</f>
        <v>0.9</v>
      </c>
      <c r="H402">
        <f>VLOOKUP(A402,away!$A$2:$E$405,3,FALSE)</f>
        <v>1.454935622</v>
      </c>
      <c r="I402">
        <f>VLOOKUP(C402,away!$B$2:$E$405,3,FALSE)</f>
        <v>1.1299999999999999</v>
      </c>
      <c r="J402">
        <f>VLOOKUP(B402,home!$B$2:$E$405,4,FALSE)</f>
        <v>0.95</v>
      </c>
      <c r="K402" s="3">
        <f t="shared" si="560"/>
        <v>2.0056094420600914</v>
      </c>
      <c r="L402" s="3">
        <f t="shared" si="561"/>
        <v>1.5618733902169997</v>
      </c>
      <c r="M402" s="5">
        <f t="shared" si="562"/>
        <v>2.8226815960907377E-2</v>
      </c>
      <c r="N402" s="5">
        <f t="shared" si="563"/>
        <v>5.6611968610488325E-2</v>
      </c>
      <c r="O402" s="5">
        <f t="shared" si="564"/>
        <v>4.4086712739893716E-2</v>
      </c>
      <c r="P402" s="5">
        <f t="shared" si="565"/>
        <v>8.8420727340521754E-2</v>
      </c>
      <c r="Q402" s="5">
        <f t="shared" si="566"/>
        <v>5.6770749389402457E-2</v>
      </c>
      <c r="R402" s="5">
        <f t="shared" si="567"/>
        <v>3.4428931745290409E-2</v>
      </c>
      <c r="S402" s="5">
        <f t="shared" si="568"/>
        <v>6.9244659353845633E-2</v>
      </c>
      <c r="T402" s="5">
        <f t="shared" si="569"/>
        <v>8.8668722813985676E-2</v>
      </c>
      <c r="U402" s="5">
        <f t="shared" si="570"/>
        <v>6.9050990588396852E-2</v>
      </c>
      <c r="V402" s="5">
        <f t="shared" si="571"/>
        <v>2.4101050075507603E-2</v>
      </c>
      <c r="W402" s="5">
        <f t="shared" si="572"/>
        <v>3.7953317002737574E-2</v>
      </c>
      <c r="X402" s="5">
        <f t="shared" si="573"/>
        <v>5.9278275897046227E-2</v>
      </c>
      <c r="Y402" s="5">
        <f t="shared" si="574"/>
        <v>4.6292580870769137E-2</v>
      </c>
      <c r="Z402" s="5">
        <f t="shared" si="575"/>
        <v>1.7924544115522134E-2</v>
      </c>
      <c r="AA402" s="5">
        <f t="shared" si="576"/>
        <v>3.5949634922713844E-2</v>
      </c>
      <c r="AB402" s="5">
        <f t="shared" si="577"/>
        <v>3.6050463619804046E-2</v>
      </c>
      <c r="AC402" s="5">
        <f t="shared" si="578"/>
        <v>4.7185457888211831E-3</v>
      </c>
      <c r="AD402" s="5">
        <f t="shared" si="579"/>
        <v>1.9029882734547574E-2</v>
      </c>
      <c r="AE402" s="5">
        <f t="shared" si="580"/>
        <v>2.9722267462039768E-2</v>
      </c>
      <c r="AF402" s="5">
        <f t="shared" si="581"/>
        <v>2.3211209322936244E-2</v>
      </c>
      <c r="AG402" s="5">
        <f t="shared" si="582"/>
        <v>1.2084323398750286E-2</v>
      </c>
      <c r="AH402" s="5">
        <f t="shared" si="583"/>
        <v>6.9989671214511851E-3</v>
      </c>
      <c r="AI402" s="5">
        <f t="shared" si="584"/>
        <v>1.4037194543450636E-2</v>
      </c>
      <c r="AJ402" s="5">
        <f t="shared" si="585"/>
        <v>1.4076564958189496E-2</v>
      </c>
      <c r="AK402" s="5">
        <f t="shared" si="586"/>
        <v>9.4106971973056883E-3</v>
      </c>
      <c r="AL402" s="5">
        <f t="shared" si="587"/>
        <v>5.9123530080749953E-4</v>
      </c>
      <c r="AM402" s="5">
        <f t="shared" si="588"/>
        <v>7.6333024987409867E-3</v>
      </c>
      <c r="AN402" s="5">
        <f t="shared" si="589"/>
        <v>1.1922252052260478E-2</v>
      </c>
      <c r="AO402" s="5">
        <f t="shared" si="590"/>
        <v>9.3105241159428306E-3</v>
      </c>
      <c r="AP402" s="5">
        <f t="shared" si="591"/>
        <v>4.8472866218882537E-3</v>
      </c>
      <c r="AQ402" s="5">
        <f t="shared" si="592"/>
        <v>1.8927119973705297E-3</v>
      </c>
      <c r="AR402" s="5">
        <f t="shared" si="593"/>
        <v>2.1863001011996554E-3</v>
      </c>
      <c r="AS402" s="5">
        <f t="shared" si="594"/>
        <v>4.384864126142962E-3</v>
      </c>
      <c r="AT402" s="5">
        <f t="shared" si="595"/>
        <v>4.3971624467714493E-3</v>
      </c>
      <c r="AU402" s="5">
        <f t="shared" si="596"/>
        <v>2.9396635071722906E-3</v>
      </c>
      <c r="AV402" s="5">
        <f t="shared" si="597"/>
        <v>1.4739542216160575E-3</v>
      </c>
      <c r="AW402" s="5">
        <f t="shared" si="598"/>
        <v>5.1445814464743918E-5</v>
      </c>
      <c r="AX402" s="5">
        <f t="shared" si="599"/>
        <v>2.5515705942626343E-3</v>
      </c>
      <c r="AY402" s="5">
        <f t="shared" si="600"/>
        <v>3.985230214438985E-3</v>
      </c>
      <c r="AZ402" s="5">
        <f t="shared" si="601"/>
        <v>3.1122125129105197E-3</v>
      </c>
      <c r="BA402" s="5">
        <f t="shared" si="602"/>
        <v>1.6202939695384403E-3</v>
      </c>
      <c r="BB402" s="5">
        <f t="shared" si="603"/>
        <v>6.3267350883779128E-4</v>
      </c>
      <c r="BC402" s="5">
        <f t="shared" si="604"/>
        <v>1.9763118362979315E-4</v>
      </c>
      <c r="BD402" s="5">
        <f t="shared" si="605"/>
        <v>5.6912065851541266E-4</v>
      </c>
      <c r="BE402" s="5">
        <f t="shared" si="606"/>
        <v>1.1414337663899687E-3</v>
      </c>
      <c r="BF402" s="5">
        <f t="shared" si="607"/>
        <v>1.144635169678967E-3</v>
      </c>
      <c r="BG402" s="5">
        <f t="shared" si="608"/>
        <v>7.652303680073969E-4</v>
      </c>
      <c r="BH402" s="5">
        <f t="shared" si="609"/>
        <v>3.836883128566885E-4</v>
      </c>
      <c r="BI402" s="5">
        <f t="shared" si="610"/>
        <v>1.539057806146962E-4</v>
      </c>
      <c r="BJ402" s="8">
        <f t="shared" si="611"/>
        <v>0.4773289867725245</v>
      </c>
      <c r="BK402" s="8">
        <f t="shared" si="612"/>
        <v>0.21928826403485005</v>
      </c>
      <c r="BL402" s="8">
        <f t="shared" si="613"/>
        <v>0.28363011589546139</v>
      </c>
      <c r="BM402" s="8">
        <f t="shared" si="614"/>
        <v>0.68569222063187985</v>
      </c>
      <c r="BN402" s="8">
        <f t="shared" si="615"/>
        <v>0.30854590578650409</v>
      </c>
    </row>
    <row r="403" spans="1:66" x14ac:dyDescent="0.25">
      <c r="A403" t="s">
        <v>196</v>
      </c>
      <c r="B403" t="s">
        <v>302</v>
      </c>
      <c r="C403" t="s">
        <v>197</v>
      </c>
      <c r="D403" t="s">
        <v>493</v>
      </c>
      <c r="E403">
        <f>VLOOKUP(A403,home!$A$2:$E$405,3,FALSE)</f>
        <v>1.6266094420600901</v>
      </c>
      <c r="F403">
        <f>VLOOKUP(B403,home!$B$2:$E$405,3,FALSE)</f>
        <v>0.7</v>
      </c>
      <c r="G403">
        <f>VLOOKUP(C403,away!$B$2:$E$405,4,FALSE)</f>
        <v>0.99</v>
      </c>
      <c r="H403">
        <f>VLOOKUP(A403,away!$A$2:$E$405,3,FALSE)</f>
        <v>1.454935622</v>
      </c>
      <c r="I403">
        <f>VLOOKUP(C403,away!$B$2:$E$405,3,FALSE)</f>
        <v>0.28000000000000003</v>
      </c>
      <c r="J403">
        <f>VLOOKUP(B403,home!$B$2:$E$405,4,FALSE)</f>
        <v>0.44</v>
      </c>
      <c r="K403" s="3">
        <f t="shared" si="560"/>
        <v>1.1272403433476423</v>
      </c>
      <c r="L403" s="3">
        <f t="shared" si="561"/>
        <v>0.17924806863040002</v>
      </c>
      <c r="M403" s="5">
        <f t="shared" si="562"/>
        <v>0.27076921882112953</v>
      </c>
      <c r="N403" s="5">
        <f t="shared" si="563"/>
        <v>0.30522198719190291</v>
      </c>
      <c r="O403" s="5">
        <f t="shared" si="564"/>
        <v>4.8534859518249623E-2</v>
      </c>
      <c r="P403" s="5">
        <f t="shared" si="565"/>
        <v>5.4710451707681289E-2</v>
      </c>
      <c r="Q403" s="5">
        <f t="shared" si="566"/>
        <v>0.17202926881972519</v>
      </c>
      <c r="R403" s="5">
        <f t="shared" si="567"/>
        <v>4.3498899149470166E-3</v>
      </c>
      <c r="S403" s="5">
        <f t="shared" si="568"/>
        <v>2.763639030952648E-3</v>
      </c>
      <c r="T403" s="5">
        <f t="shared" si="569"/>
        <v>3.0835914183835633E-2</v>
      </c>
      <c r="U403" s="5">
        <f t="shared" si="570"/>
        <v>4.9033714012493212E-3</v>
      </c>
      <c r="V403" s="5">
        <f t="shared" si="571"/>
        <v>6.2045432555562244E-5</v>
      </c>
      <c r="W403" s="5">
        <f t="shared" si="572"/>
        <v>6.4639444016730316E-2</v>
      </c>
      <c r="X403" s="5">
        <f t="shared" si="573"/>
        <v>1.1586495497341774E-2</v>
      </c>
      <c r="Y403" s="5">
        <f t="shared" si="574"/>
        <v>1.0384284700466697E-3</v>
      </c>
      <c r="Z403" s="5">
        <f t="shared" si="575"/>
        <v>2.599031220030359E-4</v>
      </c>
      <c r="AA403" s="5">
        <f t="shared" si="576"/>
        <v>2.9297328448382634E-4</v>
      </c>
      <c r="AB403" s="5">
        <f t="shared" si="577"/>
        <v>1.6512565289661746E-4</v>
      </c>
      <c r="AC403" s="5">
        <f t="shared" si="578"/>
        <v>7.835394049525706E-7</v>
      </c>
      <c r="AD403" s="5">
        <f t="shared" si="579"/>
        <v>1.8216047266804935E-2</v>
      </c>
      <c r="AE403" s="5">
        <f t="shared" si="580"/>
        <v>3.2651912906548615E-3</v>
      </c>
      <c r="AF403" s="5">
        <f t="shared" si="581"/>
        <v>2.9263961627934356E-4</v>
      </c>
      <c r="AG403" s="5">
        <f t="shared" si="582"/>
        <v>1.7485028674271233E-5</v>
      </c>
      <c r="AH403" s="5">
        <f t="shared" si="583"/>
        <v>1.1646783162513852E-5</v>
      </c>
      <c r="AI403" s="5">
        <f t="shared" si="584"/>
        <v>1.3128723851007654E-5</v>
      </c>
      <c r="AJ403" s="5">
        <f t="shared" si="585"/>
        <v>7.3996135907631248E-6</v>
      </c>
      <c r="AK403" s="5">
        <f t="shared" si="586"/>
        <v>2.7803809882305693E-6</v>
      </c>
      <c r="AL403" s="5">
        <f t="shared" si="587"/>
        <v>6.3327426894918121E-9</v>
      </c>
      <c r="AM403" s="5">
        <f t="shared" si="588"/>
        <v>4.1067726750940135E-3</v>
      </c>
      <c r="AN403" s="5">
        <f t="shared" si="589"/>
        <v>7.3613107031470317E-4</v>
      </c>
      <c r="AO403" s="5">
        <f t="shared" si="590"/>
        <v>6.5975036306369875E-5</v>
      </c>
      <c r="AP403" s="5">
        <f t="shared" si="591"/>
        <v>3.9419659452457735E-6</v>
      </c>
      <c r="AQ403" s="5">
        <f t="shared" si="592"/>
        <v>1.7664744557302852E-7</v>
      </c>
      <c r="AR403" s="5">
        <f t="shared" si="593"/>
        <v>4.1753267752753395E-7</v>
      </c>
      <c r="AS403" s="5">
        <f t="shared" si="594"/>
        <v>4.7065967877499778E-7</v>
      </c>
      <c r="AT403" s="5">
        <f t="shared" si="595"/>
        <v>2.652732889511098E-7</v>
      </c>
      <c r="AU403" s="5">
        <f t="shared" si="596"/>
        <v>9.9675584439402482E-8</v>
      </c>
      <c r="AV403" s="5">
        <f t="shared" si="597"/>
        <v>2.8089585006712225E-8</v>
      </c>
      <c r="AW403" s="5">
        <f t="shared" si="598"/>
        <v>3.5543513012366201E-11</v>
      </c>
      <c r="AX403" s="5">
        <f t="shared" si="599"/>
        <v>7.7155330672061572E-4</v>
      </c>
      <c r="AY403" s="5">
        <f t="shared" si="600"/>
        <v>1.3829944007506898E-4</v>
      </c>
      <c r="AZ403" s="5">
        <f t="shared" si="601"/>
        <v>1.2394953763060932E-5</v>
      </c>
      <c r="BA403" s="5">
        <f t="shared" si="602"/>
        <v>7.4059050759726022E-7</v>
      </c>
      <c r="BB403" s="5">
        <f t="shared" si="603"/>
        <v>3.3187354533204128E-8</v>
      </c>
      <c r="BC403" s="5">
        <f t="shared" si="604"/>
        <v>1.1897538406058377E-9</v>
      </c>
      <c r="BD403" s="5">
        <f t="shared" si="605"/>
        <v>1.2473654339481682E-8</v>
      </c>
      <c r="BE403" s="5">
        <f t="shared" si="606"/>
        <v>1.4060806400437139E-8</v>
      </c>
      <c r="BF403" s="5">
        <f t="shared" si="607"/>
        <v>7.9249541172867448E-9</v>
      </c>
      <c r="BG403" s="5">
        <f t="shared" si="608"/>
        <v>2.9777760000615414E-9</v>
      </c>
      <c r="BH403" s="5">
        <f t="shared" si="609"/>
        <v>8.3916731018043479E-10</v>
      </c>
      <c r="BI403" s="5">
        <f t="shared" si="610"/>
        <v>1.8918864937078207E-10</v>
      </c>
      <c r="BJ403" s="8">
        <f t="shared" si="611"/>
        <v>0.61297892144527621</v>
      </c>
      <c r="BK403" s="8">
        <f t="shared" si="612"/>
        <v>0.32844444430454178</v>
      </c>
      <c r="BL403" s="8">
        <f t="shared" si="613"/>
        <v>5.8282494969780434E-2</v>
      </c>
      <c r="BM403" s="8">
        <f t="shared" si="614"/>
        <v>0.14421178846343463</v>
      </c>
      <c r="BN403" s="8">
        <f t="shared" si="615"/>
        <v>0.85561567597363553</v>
      </c>
    </row>
    <row r="404" spans="1:66" x14ac:dyDescent="0.25">
      <c r="A404" t="s">
        <v>196</v>
      </c>
      <c r="B404" t="s">
        <v>199</v>
      </c>
      <c r="C404" t="s">
        <v>300</v>
      </c>
      <c r="D404" t="s">
        <v>493</v>
      </c>
      <c r="E404">
        <f>VLOOKUP(A404,home!$A$2:$E$405,3,FALSE)</f>
        <v>1.6266094420600901</v>
      </c>
      <c r="F404">
        <f>VLOOKUP(B404,home!$B$2:$E$405,3,FALSE)</f>
        <v>1.04</v>
      </c>
      <c r="G404">
        <f>VLOOKUP(C404,away!$B$2:$E$405,4,FALSE)</f>
        <v>0.95</v>
      </c>
      <c r="H404">
        <f>VLOOKUP(A404,away!$A$2:$E$405,3,FALSE)</f>
        <v>1.454935622</v>
      </c>
      <c r="I404">
        <f>VLOOKUP(C404,away!$B$2:$E$405,3,FALSE)</f>
        <v>0.38</v>
      </c>
      <c r="J404">
        <f>VLOOKUP(B404,home!$B$2:$E$405,4,FALSE)</f>
        <v>1.32</v>
      </c>
      <c r="K404" s="3">
        <f t="shared" si="560"/>
        <v>1.6070901287553689</v>
      </c>
      <c r="L404" s="3">
        <f t="shared" si="561"/>
        <v>0.72979570799519999</v>
      </c>
      <c r="M404" s="5">
        <f t="shared" si="562"/>
        <v>9.6628085799952523E-2</v>
      </c>
      <c r="N404" s="5">
        <f t="shared" si="563"/>
        <v>0.15529004284963052</v>
      </c>
      <c r="O404" s="5">
        <f t="shared" si="564"/>
        <v>7.051876228859727E-2</v>
      </c>
      <c r="P404" s="5">
        <f t="shared" si="565"/>
        <v>0.11333000676605103</v>
      </c>
      <c r="Q404" s="5">
        <f t="shared" si="566"/>
        <v>0.12478254747881978</v>
      </c>
      <c r="R404" s="5">
        <f t="shared" si="567"/>
        <v>2.5732145025676025E-2</v>
      </c>
      <c r="S404" s="5">
        <f t="shared" si="568"/>
        <v>3.3229703163589655E-2</v>
      </c>
      <c r="T404" s="5">
        <f t="shared" si="569"/>
        <v>9.1065767582749924E-2</v>
      </c>
      <c r="U404" s="5">
        <f t="shared" si="570"/>
        <v>4.1353876262465512E-2</v>
      </c>
      <c r="V404" s="5">
        <f t="shared" si="571"/>
        <v>4.3303748401083237E-3</v>
      </c>
      <c r="W404" s="5">
        <f t="shared" si="572"/>
        <v>6.684560009805314E-2</v>
      </c>
      <c r="X404" s="5">
        <f t="shared" si="573"/>
        <v>4.8783632049922691E-2</v>
      </c>
      <c r="Y404" s="5">
        <f t="shared" si="574"/>
        <v>1.7801042645225331E-2</v>
      </c>
      <c r="Z404" s="5">
        <f t="shared" si="575"/>
        <v>6.2597363324161338E-3</v>
      </c>
      <c r="AA404" s="5">
        <f t="shared" si="576"/>
        <v>1.0059960468437304E-2</v>
      </c>
      <c r="AB404" s="5">
        <f t="shared" si="577"/>
        <v>8.0836315822474178E-3</v>
      </c>
      <c r="AC404" s="5">
        <f t="shared" si="578"/>
        <v>3.1742932571451605E-4</v>
      </c>
      <c r="AD404" s="5">
        <f t="shared" si="579"/>
        <v>2.6856726017077524E-2</v>
      </c>
      <c r="AE404" s="5">
        <f t="shared" si="580"/>
        <v>1.9599923378066195E-2</v>
      </c>
      <c r="AF404" s="5">
        <f t="shared" si="581"/>
        <v>7.1519699791737458E-3</v>
      </c>
      <c r="AG404" s="5">
        <f t="shared" si="582"/>
        <v>1.7398256648371736E-3</v>
      </c>
      <c r="AH404" s="5">
        <f t="shared" si="583"/>
        <v>1.142082177144727E-3</v>
      </c>
      <c r="AI404" s="5">
        <f t="shared" si="584"/>
        <v>1.8354289931167313E-3</v>
      </c>
      <c r="AJ404" s="5">
        <f t="shared" si="585"/>
        <v>1.4748499084346529E-3</v>
      </c>
      <c r="AK404" s="5">
        <f t="shared" si="586"/>
        <v>7.9007224308036352E-4</v>
      </c>
      <c r="AL404" s="5">
        <f t="shared" si="587"/>
        <v>1.4891847368453957E-5</v>
      </c>
      <c r="AM404" s="5">
        <f t="shared" si="588"/>
        <v>8.6322358545465605E-3</v>
      </c>
      <c r="AN404" s="5">
        <f t="shared" si="589"/>
        <v>6.2997686770503557E-3</v>
      </c>
      <c r="AO404" s="5">
        <f t="shared" si="590"/>
        <v>2.2987720709369743E-3</v>
      </c>
      <c r="AP404" s="5">
        <f t="shared" si="591"/>
        <v>5.592113303430139E-4</v>
      </c>
      <c r="AQ404" s="5">
        <f t="shared" si="592"/>
        <v>1.0202750718665435E-4</v>
      </c>
      <c r="AR404" s="5">
        <f t="shared" si="593"/>
        <v>1.6669733421160714E-4</v>
      </c>
      <c r="AS404" s="5">
        <f t="shared" si="594"/>
        <v>2.6789764030130846E-4</v>
      </c>
      <c r="AT404" s="5">
        <f t="shared" si="595"/>
        <v>2.1526782662254474E-4</v>
      </c>
      <c r="AU404" s="5">
        <f t="shared" si="596"/>
        <v>1.1531826640123797E-4</v>
      </c>
      <c r="AV404" s="5">
        <f t="shared" si="597"/>
        <v>4.6331711899652856E-5</v>
      </c>
      <c r="AW404" s="5">
        <f t="shared" si="598"/>
        <v>4.8516293427010032E-7</v>
      </c>
      <c r="AX404" s="5">
        <f t="shared" si="599"/>
        <v>2.3121301718216592E-3</v>
      </c>
      <c r="AY404" s="5">
        <f t="shared" si="600"/>
        <v>1.6873826757216508E-3</v>
      </c>
      <c r="AZ404" s="5">
        <f t="shared" si="601"/>
        <v>6.1572231724355865E-4</v>
      </c>
      <c r="BA404" s="5">
        <f t="shared" si="602"/>
        <v>1.49783834813736E-4</v>
      </c>
      <c r="BB404" s="5">
        <f t="shared" si="603"/>
        <v>2.7327899943531633E-5</v>
      </c>
      <c r="BC404" s="5">
        <f t="shared" si="604"/>
        <v>3.988756817462332E-6</v>
      </c>
      <c r="BD404" s="5">
        <f t="shared" si="605"/>
        <v>2.0275833173645376E-5</v>
      </c>
      <c r="BE404" s="5">
        <f t="shared" si="606"/>
        <v>3.2585091345656124E-5</v>
      </c>
      <c r="BF404" s="5">
        <f t="shared" si="607"/>
        <v>2.6183589323097988E-5</v>
      </c>
      <c r="BG404" s="5">
        <f t="shared" si="608"/>
        <v>1.402646264551175E-5</v>
      </c>
      <c r="BH404" s="5">
        <f t="shared" si="609"/>
        <v>5.635447414739462E-6</v>
      </c>
      <c r="BI404" s="5">
        <f t="shared" si="610"/>
        <v>1.811334382269551E-6</v>
      </c>
      <c r="BJ404" s="8">
        <f t="shared" si="611"/>
        <v>0.58260542883998145</v>
      </c>
      <c r="BK404" s="8">
        <f t="shared" si="612"/>
        <v>0.24953787441850614</v>
      </c>
      <c r="BL404" s="8">
        <f t="shared" si="613"/>
        <v>0.16190283948692127</v>
      </c>
      <c r="BM404" s="8">
        <f t="shared" si="614"/>
        <v>0.4123373913563102</v>
      </c>
      <c r="BN404" s="8">
        <f t="shared" si="615"/>
        <v>0.58628159020872717</v>
      </c>
    </row>
    <row r="405" spans="1:66" x14ac:dyDescent="0.25">
      <c r="A405" t="s">
        <v>32</v>
      </c>
      <c r="B405" t="s">
        <v>210</v>
      </c>
      <c r="C405" t="s">
        <v>331</v>
      </c>
      <c r="D405" t="s">
        <v>493</v>
      </c>
      <c r="E405">
        <f>VLOOKUP(A405,home!$A$2:$E$405,3,FALSE)</f>
        <v>1.2705314009661799</v>
      </c>
      <c r="F405">
        <f>VLOOKUP(B405,home!$B$2:$E$405,3,FALSE)</f>
        <v>0.92</v>
      </c>
      <c r="G405">
        <f>VLOOKUP(C405,away!$B$2:$E$405,4,FALSE)</f>
        <v>0.56999999999999995</v>
      </c>
      <c r="H405">
        <f>VLOOKUP(A405,away!$A$2:$E$405,3,FALSE)</f>
        <v>1.101449275</v>
      </c>
      <c r="I405">
        <f>VLOOKUP(C405,away!$B$2:$E$405,3,FALSE)</f>
        <v>0.28999999999999998</v>
      </c>
      <c r="J405">
        <f>VLOOKUP(B405,home!$B$2:$E$405,4,FALSE)</f>
        <v>1.06</v>
      </c>
      <c r="K405" s="3">
        <f t="shared" si="560"/>
        <v>0.66626666666666468</v>
      </c>
      <c r="L405" s="3">
        <f t="shared" si="561"/>
        <v>0.33858550713499996</v>
      </c>
      <c r="M405" s="5">
        <f t="shared" si="562"/>
        <v>0.36609874979050733</v>
      </c>
      <c r="N405" s="5">
        <f t="shared" si="563"/>
        <v>0.24391939369375462</v>
      </c>
      <c r="O405" s="5">
        <f t="shared" si="564"/>
        <v>0.12395573085930839</v>
      </c>
      <c r="P405" s="5">
        <f t="shared" si="565"/>
        <v>8.2587571613861627E-2</v>
      </c>
      <c r="Q405" s="5">
        <f t="shared" si="566"/>
        <v>8.1257680685845879E-2</v>
      </c>
      <c r="R405" s="5">
        <f t="shared" si="567"/>
        <v>2.0984806997644247E-2</v>
      </c>
      <c r="S405" s="5">
        <f t="shared" si="568"/>
        <v>4.6576961741727693E-3</v>
      </c>
      <c r="T405" s="5">
        <f t="shared" si="569"/>
        <v>2.7512673023631015E-2</v>
      </c>
      <c r="U405" s="5">
        <f t="shared" si="570"/>
        <v>1.398147740896373E-2</v>
      </c>
      <c r="V405" s="5">
        <f t="shared" si="571"/>
        <v>1.1674682993780031E-4</v>
      </c>
      <c r="W405" s="5">
        <f t="shared" si="572"/>
        <v>1.8046428017207586E-2</v>
      </c>
      <c r="X405" s="5">
        <f t="shared" si="573"/>
        <v>6.1102589821815014E-3</v>
      </c>
      <c r="Y405" s="5">
        <f t="shared" si="574"/>
        <v>1.0344225681040561E-3</v>
      </c>
      <c r="Z405" s="5">
        <f t="shared" si="575"/>
        <v>2.3683838398091579E-3</v>
      </c>
      <c r="AA405" s="5">
        <f t="shared" si="576"/>
        <v>1.5779752063368436E-3</v>
      </c>
      <c r="AB405" s="5">
        <f t="shared" si="577"/>
        <v>5.2567614040434558E-4</v>
      </c>
      <c r="AC405" s="5">
        <f t="shared" si="578"/>
        <v>1.6460444729217103E-6</v>
      </c>
      <c r="AD405" s="5">
        <f t="shared" si="579"/>
        <v>3.0059333600662005E-3</v>
      </c>
      <c r="AE405" s="5">
        <f t="shared" si="580"/>
        <v>1.0177654711320289E-3</v>
      </c>
      <c r="AF405" s="5">
        <f t="shared" si="581"/>
        <v>1.7230031909386509E-4</v>
      </c>
      <c r="AG405" s="5">
        <f t="shared" si="582"/>
        <v>1.9446130306639546E-5</v>
      </c>
      <c r="AH405" s="5">
        <f t="shared" si="583"/>
        <v>2.0047511087303052E-4</v>
      </c>
      <c r="AI405" s="5">
        <f t="shared" si="584"/>
        <v>1.3356988387100408E-4</v>
      </c>
      <c r="AJ405" s="5">
        <f t="shared" si="585"/>
        <v>4.4496580646893687E-5</v>
      </c>
      <c r="AK405" s="5">
        <f t="shared" si="586"/>
        <v>9.8821961552234267E-6</v>
      </c>
      <c r="AL405" s="5">
        <f t="shared" si="587"/>
        <v>1.4853130841316827E-8</v>
      </c>
      <c r="AM405" s="5">
        <f t="shared" si="588"/>
        <v>4.0055064000668698E-4</v>
      </c>
      <c r="AN405" s="5">
        <f t="shared" si="589"/>
        <v>1.3562064157991293E-4</v>
      </c>
      <c r="AO405" s="5">
        <f t="shared" si="590"/>
        <v>2.2959591853654436E-5</v>
      </c>
      <c r="AP405" s="5">
        <f t="shared" si="591"/>
        <v>2.5912616837940677E-6</v>
      </c>
      <c r="AQ405" s="5">
        <f t="shared" si="592"/>
        <v>2.1934091283172701E-7</v>
      </c>
      <c r="AR405" s="5">
        <f t="shared" si="593"/>
        <v>1.3575593416578081E-5</v>
      </c>
      <c r="AS405" s="5">
        <f t="shared" si="594"/>
        <v>9.0449653736853965E-6</v>
      </c>
      <c r="AT405" s="5">
        <f t="shared" si="595"/>
        <v>3.0131794648203856E-6</v>
      </c>
      <c r="AU405" s="5">
        <f t="shared" si="596"/>
        <v>6.6919367936477435E-7</v>
      </c>
      <c r="AV405" s="5">
        <f t="shared" si="597"/>
        <v>1.1146536052619224E-7</v>
      </c>
      <c r="AW405" s="5">
        <f t="shared" si="598"/>
        <v>9.3074766769382924E-11</v>
      </c>
      <c r="AX405" s="5">
        <f t="shared" si="599"/>
        <v>4.4478923291409076E-5</v>
      </c>
      <c r="AY405" s="5">
        <f t="shared" si="600"/>
        <v>1.5059918799440503E-5</v>
      </c>
      <c r="AZ405" s="5">
        <f t="shared" si="601"/>
        <v>2.549535122060241E-6</v>
      </c>
      <c r="BA405" s="5">
        <f t="shared" si="602"/>
        <v>2.8774521408708697E-7</v>
      </c>
      <c r="BB405" s="5">
        <f t="shared" si="603"/>
        <v>2.4356589809336364E-8</v>
      </c>
      <c r="BC405" s="5">
        <f t="shared" si="604"/>
        <v>1.6493576625346653E-9</v>
      </c>
      <c r="BD405" s="5">
        <f t="shared" si="605"/>
        <v>7.6608319693510901E-7</v>
      </c>
      <c r="BE405" s="5">
        <f t="shared" si="606"/>
        <v>5.1041569801129709E-7</v>
      </c>
      <c r="BF405" s="5">
        <f t="shared" si="607"/>
        <v>1.7003648286416292E-7</v>
      </c>
      <c r="BG405" s="5">
        <f t="shared" si="608"/>
        <v>3.7763213549876429E-8</v>
      </c>
      <c r="BH405" s="5">
        <f t="shared" si="609"/>
        <v>6.2900926036243979E-9</v>
      </c>
      <c r="BI405" s="5">
        <f t="shared" si="610"/>
        <v>8.3817580640829404E-10</v>
      </c>
      <c r="BJ405" s="8">
        <f t="shared" si="611"/>
        <v>0.38272064585573479</v>
      </c>
      <c r="BK405" s="8">
        <f t="shared" si="612"/>
        <v>0.45347748522488274</v>
      </c>
      <c r="BL405" s="8">
        <f t="shared" si="613"/>
        <v>0.1614419962083585</v>
      </c>
      <c r="BM405" s="8">
        <f t="shared" si="614"/>
        <v>8.1189517662138291E-2</v>
      </c>
      <c r="BN405" s="8">
        <f t="shared" si="615"/>
        <v>0.91880393364092228</v>
      </c>
    </row>
    <row r="406" spans="1:66" x14ac:dyDescent="0.25">
      <c r="A406" t="s">
        <v>32</v>
      </c>
      <c r="B406" t="s">
        <v>36</v>
      </c>
      <c r="C406" t="s">
        <v>212</v>
      </c>
      <c r="D406" t="s">
        <v>493</v>
      </c>
      <c r="E406">
        <f>VLOOKUP(A406,home!$A$2:$E$405,3,FALSE)</f>
        <v>1.2705314009661799</v>
      </c>
      <c r="F406">
        <f>VLOOKUP(B406,home!$B$2:$E$405,3,FALSE)</f>
        <v>1.44</v>
      </c>
      <c r="G406">
        <f>VLOOKUP(C406,away!$B$2:$E$405,4,FALSE)</f>
        <v>1.31</v>
      </c>
      <c r="H406">
        <f>VLOOKUP(A406,away!$A$2:$E$405,3,FALSE)</f>
        <v>1.101449275</v>
      </c>
      <c r="I406">
        <f>VLOOKUP(C406,away!$B$2:$E$405,3,FALSE)</f>
        <v>0.92</v>
      </c>
      <c r="J406">
        <f>VLOOKUP(B406,home!$B$2:$E$405,4,FALSE)</f>
        <v>0.61</v>
      </c>
      <c r="K406" s="3">
        <f t="shared" si="560"/>
        <v>2.3967304347826017</v>
      </c>
      <c r="L406" s="3">
        <f t="shared" si="561"/>
        <v>0.61813333313000007</v>
      </c>
      <c r="M406" s="5">
        <f t="shared" si="562"/>
        <v>4.9052517558709277E-2</v>
      </c>
      <c r="N406" s="5">
        <f t="shared" si="563"/>
        <v>0.11756566173566647</v>
      </c>
      <c r="O406" s="5">
        <f t="shared" si="564"/>
        <v>3.032099617698282E-2</v>
      </c>
      <c r="P406" s="5">
        <f t="shared" si="565"/>
        <v>7.2671254350301626E-2</v>
      </c>
      <c r="Q406" s="5">
        <f t="shared" si="566"/>
        <v>0.14088659978361412</v>
      </c>
      <c r="R406" s="5">
        <f t="shared" si="567"/>
        <v>9.3712092153501892E-3</v>
      </c>
      <c r="S406" s="5">
        <f t="shared" si="568"/>
        <v>2.6915597158318396E-2</v>
      </c>
      <c r="T406" s="5">
        <f t="shared" si="569"/>
        <v>8.7086703517597744E-2</v>
      </c>
      <c r="U406" s="5">
        <f t="shared" si="570"/>
        <v>2.246026233714498E-2</v>
      </c>
      <c r="V406" s="5">
        <f t="shared" si="571"/>
        <v>4.4306032808868901E-3</v>
      </c>
      <c r="W406" s="5">
        <f t="shared" si="572"/>
        <v>0.11255573385147462</v>
      </c>
      <c r="X406" s="5">
        <f t="shared" si="573"/>
        <v>6.9574450928505185E-2</v>
      </c>
      <c r="Y406" s="5">
        <f t="shared" si="574"/>
        <v>2.1503143626563269E-2</v>
      </c>
      <c r="Z406" s="5">
        <f t="shared" si="575"/>
        <v>1.9308855959143283E-3</v>
      </c>
      <c r="AA406" s="5">
        <f t="shared" si="576"/>
        <v>4.6278122738112109E-3</v>
      </c>
      <c r="AB406" s="5">
        <f t="shared" si="577"/>
        <v>5.545809261551903E-3</v>
      </c>
      <c r="AC406" s="5">
        <f t="shared" si="578"/>
        <v>4.1024588794709725E-4</v>
      </c>
      <c r="AD406" s="5">
        <f t="shared" si="579"/>
        <v>6.7441438232779913E-2</v>
      </c>
      <c r="AE406" s="5">
        <f t="shared" si="580"/>
        <v>4.168780100590927E-2</v>
      </c>
      <c r="AF406" s="5">
        <f t="shared" si="581"/>
        <v>1.2884309693321433E-2</v>
      </c>
      <c r="AG406" s="5">
        <f t="shared" si="582"/>
        <v>2.6547404319373154E-3</v>
      </c>
      <c r="AH406" s="5">
        <f t="shared" si="583"/>
        <v>2.9838618732380755E-4</v>
      </c>
      <c r="AI406" s="5">
        <f t="shared" si="584"/>
        <v>7.1515125647771203E-4</v>
      </c>
      <c r="AJ406" s="5">
        <f t="shared" si="585"/>
        <v>8.5701239093657552E-4</v>
      </c>
      <c r="AK406" s="5">
        <f t="shared" si="586"/>
        <v>6.8467589344783193E-4</v>
      </c>
      <c r="AL406" s="5">
        <f t="shared" si="587"/>
        <v>2.4311154454803746E-5</v>
      </c>
      <c r="AM406" s="5">
        <f t="shared" si="588"/>
        <v>3.2327789515602903E-2</v>
      </c>
      <c r="AN406" s="5">
        <f t="shared" si="589"/>
        <v>1.9982884286004692E-2</v>
      </c>
      <c r="AO406" s="5">
        <f t="shared" si="590"/>
        <v>6.176043434629591E-3</v>
      </c>
      <c r="AP406" s="5">
        <f t="shared" si="591"/>
        <v>1.2725394379344143E-3</v>
      </c>
      <c r="AQ406" s="5">
        <f t="shared" si="592"/>
        <v>1.9664976107744409E-4</v>
      </c>
      <c r="AR406" s="5">
        <f t="shared" si="593"/>
        <v>3.6888489706083569E-5</v>
      </c>
      <c r="AS406" s="5">
        <f t="shared" si="594"/>
        <v>8.8411765971735195E-5</v>
      </c>
      <c r="AT406" s="5">
        <f t="shared" si="595"/>
        <v>1.0594958514866727E-4</v>
      </c>
      <c r="AU406" s="5">
        <f t="shared" si="596"/>
        <v>8.4644198426133866E-5</v>
      </c>
      <c r="AV406" s="5">
        <f t="shared" si="597"/>
        <v>5.0717331623923176E-5</v>
      </c>
      <c r="AW406" s="5">
        <f t="shared" si="598"/>
        <v>1.0004708427610717E-6</v>
      </c>
      <c r="AX406" s="5">
        <f t="shared" si="599"/>
        <v>1.2913499503548555E-2</v>
      </c>
      <c r="AY406" s="5">
        <f t="shared" si="600"/>
        <v>7.9822644905010696E-3</v>
      </c>
      <c r="AZ406" s="5">
        <f t="shared" si="601"/>
        <v>2.4670518777193339E-3</v>
      </c>
      <c r="BA406" s="5">
        <f t="shared" si="602"/>
        <v>5.0832233339309239E-4</v>
      </c>
      <c r="BB406" s="5">
        <f t="shared" si="603"/>
        <v>7.8552744561172837E-5</v>
      </c>
      <c r="BC406" s="5">
        <f t="shared" si="604"/>
        <v>9.7112139644214545E-6</v>
      </c>
      <c r="BD406" s="5">
        <f t="shared" si="605"/>
        <v>3.8003341826921856E-6</v>
      </c>
      <c r="BE406" s="5">
        <f t="shared" si="606"/>
        <v>9.1083765980030247E-6</v>
      </c>
      <c r="BF406" s="5">
        <f t="shared" si="607"/>
        <v>1.0915161701947733E-5</v>
      </c>
      <c r="BG406" s="5">
        <f t="shared" si="608"/>
        <v>8.7202334172105321E-6</v>
      </c>
      <c r="BH406" s="5">
        <f t="shared" si="609"/>
        <v>5.2250122073591944E-6</v>
      </c>
      <c r="BI406" s="5">
        <f t="shared" si="610"/>
        <v>2.5045891558976794E-6</v>
      </c>
      <c r="BJ406" s="8">
        <f t="shared" si="611"/>
        <v>0.75775589140630606</v>
      </c>
      <c r="BK406" s="8">
        <f t="shared" si="612"/>
        <v>0.16148679388111919</v>
      </c>
      <c r="BL406" s="8">
        <f t="shared" si="613"/>
        <v>7.5288200071166669E-2</v>
      </c>
      <c r="BM406" s="8">
        <f t="shared" si="614"/>
        <v>0.56861226811422316</v>
      </c>
      <c r="BN406" s="8">
        <f t="shared" si="615"/>
        <v>0.41986823882062452</v>
      </c>
    </row>
    <row r="407" spans="1:66" x14ac:dyDescent="0.25">
      <c r="A407" t="s">
        <v>32</v>
      </c>
      <c r="B407" t="s">
        <v>310</v>
      </c>
      <c r="C407" t="s">
        <v>330</v>
      </c>
      <c r="D407" t="s">
        <v>493</v>
      </c>
      <c r="E407">
        <f>VLOOKUP(A407,home!$A$2:$E$405,3,FALSE)</f>
        <v>1.2705314009661799</v>
      </c>
      <c r="F407">
        <f>VLOOKUP(B407,home!$B$2:$E$405,3,FALSE)</f>
        <v>0.86</v>
      </c>
      <c r="G407">
        <f>VLOOKUP(C407,away!$B$2:$E$405,4,FALSE)</f>
        <v>1.31</v>
      </c>
      <c r="H407">
        <f>VLOOKUP(A407,away!$A$2:$E$405,3,FALSE)</f>
        <v>1.101449275</v>
      </c>
      <c r="I407">
        <f>VLOOKUP(C407,away!$B$2:$E$405,3,FALSE)</f>
        <v>0.46</v>
      </c>
      <c r="J407">
        <f>VLOOKUP(B407,home!$B$2:$E$405,4,FALSE)</f>
        <v>0.91</v>
      </c>
      <c r="K407" s="3">
        <f t="shared" si="560"/>
        <v>1.4313806763284984</v>
      </c>
      <c r="L407" s="3">
        <f t="shared" si="561"/>
        <v>0.46106666651500006</v>
      </c>
      <c r="M407" s="5">
        <f t="shared" si="562"/>
        <v>0.15070253637862685</v>
      </c>
      <c r="N407" s="5">
        <f t="shared" si="563"/>
        <v>0.21571269844605906</v>
      </c>
      <c r="O407" s="5">
        <f t="shared" si="564"/>
        <v>6.9483916083449004E-2</v>
      </c>
      <c r="P407" s="5">
        <f t="shared" si="565"/>
        <v>9.9457934797479872E-2</v>
      </c>
      <c r="Q407" s="5">
        <f t="shared" si="566"/>
        <v>0.15438349409718274</v>
      </c>
      <c r="R407" s="5">
        <f t="shared" si="567"/>
        <v>1.6018358782501917E-2</v>
      </c>
      <c r="S407" s="5">
        <f t="shared" si="568"/>
        <v>1.6409612326177575E-2</v>
      </c>
      <c r="T407" s="5">
        <f t="shared" si="569"/>
        <v>7.1181082988326233E-2</v>
      </c>
      <c r="U407" s="5">
        <f t="shared" si="570"/>
        <v>2.2928369227770137E-2</v>
      </c>
      <c r="V407" s="5">
        <f t="shared" si="571"/>
        <v>1.2033021341300298E-3</v>
      </c>
      <c r="W407" s="5">
        <f t="shared" si="572"/>
        <v>7.3660516731594045E-2</v>
      </c>
      <c r="X407" s="5">
        <f t="shared" si="573"/>
        <v>3.3962408903208452E-2</v>
      </c>
      <c r="Y407" s="5">
        <f t="shared" si="574"/>
        <v>7.8294673299108396E-3</v>
      </c>
      <c r="Z407" s="5">
        <f t="shared" si="575"/>
        <v>2.4618437622964777E-3</v>
      </c>
      <c r="AA407" s="5">
        <f t="shared" si="576"/>
        <v>3.5238355894910279E-3</v>
      </c>
      <c r="AB407" s="5">
        <f t="shared" si="577"/>
        <v>2.5219750846780502E-3</v>
      </c>
      <c r="AC407" s="5">
        <f t="shared" si="578"/>
        <v>4.9633348944312339E-5</v>
      </c>
      <c r="AD407" s="5">
        <f t="shared" si="579"/>
        <v>2.6359060064493959E-2</v>
      </c>
      <c r="AE407" s="5">
        <f t="shared" si="580"/>
        <v>1.215328395640489E-2</v>
      </c>
      <c r="AF407" s="5">
        <f t="shared" si="581"/>
        <v>2.8017370604949171E-3</v>
      </c>
      <c r="AG407" s="5">
        <f t="shared" si="582"/>
        <v>4.305958556446422E-4</v>
      </c>
      <c r="AH407" s="5">
        <f t="shared" si="583"/>
        <v>2.8376852424069583E-4</v>
      </c>
      <c r="AI407" s="5">
        <f t="shared" si="584"/>
        <v>4.0618078214838709E-4</v>
      </c>
      <c r="AJ407" s="5">
        <f t="shared" si="585"/>
        <v>2.9069966133159843E-4</v>
      </c>
      <c r="AK407" s="5">
        <f t="shared" si="586"/>
        <v>1.3870062594842957E-4</v>
      </c>
      <c r="AL407" s="5">
        <f t="shared" si="587"/>
        <v>1.3102448045550157E-6</v>
      </c>
      <c r="AM407" s="5">
        <f t="shared" si="588"/>
        <v>7.5459698444997657E-3</v>
      </c>
      <c r="AN407" s="5">
        <f t="shared" si="589"/>
        <v>3.47919516182622E-3</v>
      </c>
      <c r="AO407" s="5">
        <f t="shared" si="590"/>
        <v>8.020704577091657E-4</v>
      </c>
      <c r="AP407" s="5">
        <f t="shared" si="591"/>
        <v>1.2326931741537511E-4</v>
      </c>
      <c r="AQ407" s="5">
        <f t="shared" si="592"/>
        <v>1.4208843316071613E-5</v>
      </c>
      <c r="AR407" s="5">
        <f t="shared" si="593"/>
        <v>2.6167241506707724E-5</v>
      </c>
      <c r="AS407" s="5">
        <f t="shared" si="594"/>
        <v>3.7455283845522458E-5</v>
      </c>
      <c r="AT407" s="5">
        <f t="shared" si="595"/>
        <v>2.6806384761439913E-5</v>
      </c>
      <c r="AU407" s="5">
        <f t="shared" si="596"/>
        <v>1.2790047049917271E-5</v>
      </c>
      <c r="AV407" s="5">
        <f t="shared" si="597"/>
        <v>4.5768565491459777E-6</v>
      </c>
      <c r="AW407" s="5">
        <f t="shared" si="598"/>
        <v>2.4019768691285811E-8</v>
      </c>
      <c r="AX407" s="5">
        <f t="shared" si="599"/>
        <v>1.8001925699290863E-3</v>
      </c>
      <c r="AY407" s="5">
        <f t="shared" si="600"/>
        <v>8.3000878730227483E-4</v>
      </c>
      <c r="AZ407" s="5">
        <f t="shared" si="601"/>
        <v>1.9134469236980879E-4</v>
      </c>
      <c r="BA407" s="5">
        <f t="shared" si="602"/>
        <v>2.9407553155428636E-5</v>
      </c>
      <c r="BB407" s="5">
        <f t="shared" si="603"/>
        <v>3.3897106259340383E-6</v>
      </c>
      <c r="BC407" s="5">
        <f t="shared" si="604"/>
        <v>3.1257651574997628E-7</v>
      </c>
      <c r="BD407" s="5">
        <f t="shared" si="605"/>
        <v>2.0108071355651112E-6</v>
      </c>
      <c r="BE407" s="5">
        <f t="shared" si="606"/>
        <v>2.8782304776713597E-6</v>
      </c>
      <c r="BF407" s="5">
        <f t="shared" si="607"/>
        <v>2.059921743879264E-6</v>
      </c>
      <c r="BG407" s="5">
        <f t="shared" si="608"/>
        <v>9.8284405964589352E-7</v>
      </c>
      <c r="BH407" s="5">
        <f t="shared" si="609"/>
        <v>3.5170599870534679E-7</v>
      </c>
      <c r="BI407" s="5">
        <f t="shared" si="610"/>
        <v>1.0068503405912972E-7</v>
      </c>
      <c r="BJ407" s="8">
        <f t="shared" si="611"/>
        <v>0.61329371494798479</v>
      </c>
      <c r="BK407" s="8">
        <f t="shared" si="612"/>
        <v>0.26865433801746541</v>
      </c>
      <c r="BL407" s="8">
        <f t="shared" si="613"/>
        <v>0.11571198436972151</v>
      </c>
      <c r="BM407" s="8">
        <f t="shared" si="614"/>
        <v>0.29353295774463506</v>
      </c>
      <c r="BN407" s="8">
        <f t="shared" si="615"/>
        <v>0.70575893858529948</v>
      </c>
    </row>
    <row r="408" spans="1:66" x14ac:dyDescent="0.25">
      <c r="A408" t="s">
        <v>32</v>
      </c>
      <c r="B408" t="s">
        <v>211</v>
      </c>
      <c r="C408" t="s">
        <v>33</v>
      </c>
      <c r="D408" t="s">
        <v>493</v>
      </c>
      <c r="E408">
        <f>VLOOKUP(A408,home!$A$2:$E$405,3,FALSE)</f>
        <v>1.2705314009661799</v>
      </c>
      <c r="F408">
        <f>VLOOKUP(B408,home!$B$2:$E$405,3,FALSE)</f>
        <v>0.85</v>
      </c>
      <c r="G408">
        <f>VLOOKUP(C408,away!$B$2:$E$405,4,FALSE)</f>
        <v>0.33</v>
      </c>
      <c r="H408">
        <f>VLOOKUP(A408,away!$A$2:$E$405,3,FALSE)</f>
        <v>1.101449275</v>
      </c>
      <c r="I408">
        <f>VLOOKUP(C408,away!$B$2:$E$405,3,FALSE)</f>
        <v>1.51</v>
      </c>
      <c r="J408">
        <f>VLOOKUP(B408,home!$B$2:$E$405,4,FALSE)</f>
        <v>0.76</v>
      </c>
      <c r="K408" s="3">
        <f t="shared" si="560"/>
        <v>0.35638405797101352</v>
      </c>
      <c r="L408" s="3">
        <f t="shared" si="561"/>
        <v>1.2640231879900001</v>
      </c>
      <c r="M408" s="5">
        <f t="shared" si="562"/>
        <v>0.19781812204617319</v>
      </c>
      <c r="N408" s="5">
        <f t="shared" si="563"/>
        <v>7.0499225075020405E-2</v>
      </c>
      <c r="O408" s="5">
        <f t="shared" si="564"/>
        <v>0.25004669327099877</v>
      </c>
      <c r="P408" s="5">
        <f t="shared" si="565"/>
        <v>8.9112655230151855E-2</v>
      </c>
      <c r="Q408" s="5">
        <f t="shared" si="566"/>
        <v>1.2562399958023801E-2</v>
      </c>
      <c r="R408" s="5">
        <f t="shared" si="567"/>
        <v>0.15803240918738282</v>
      </c>
      <c r="S408" s="5">
        <f t="shared" si="568"/>
        <v>1.0035816284205714E-2</v>
      </c>
      <c r="T408" s="5">
        <f t="shared" si="569"/>
        <v>1.5879164843746688E-2</v>
      </c>
      <c r="U408" s="5">
        <f t="shared" si="570"/>
        <v>5.6320231277135167E-2</v>
      </c>
      <c r="V408" s="5">
        <f t="shared" si="571"/>
        <v>5.0232350765047271E-4</v>
      </c>
      <c r="W408" s="5">
        <f t="shared" si="572"/>
        <v>1.4923463582984706E-3</v>
      </c>
      <c r="X408" s="5">
        <f t="shared" si="573"/>
        <v>1.8863604014017E-3</v>
      </c>
      <c r="Y408" s="5">
        <f t="shared" si="574"/>
        <v>1.1922016441389368E-3</v>
      </c>
      <c r="Z408" s="5">
        <f t="shared" si="575"/>
        <v>6.6585543222258597E-2</v>
      </c>
      <c r="AA408" s="5">
        <f t="shared" si="576"/>
        <v>2.3730026095752831E-2</v>
      </c>
      <c r="AB408" s="5">
        <f t="shared" si="577"/>
        <v>4.2285014978812197E-3</v>
      </c>
      <c r="AC408" s="5">
        <f t="shared" si="578"/>
        <v>1.4142846560339661E-5</v>
      </c>
      <c r="AD408" s="5">
        <f t="shared" si="579"/>
        <v>1.3296211276716828E-4</v>
      </c>
      <c r="AE408" s="5">
        <f t="shared" si="580"/>
        <v>1.6806719366184198E-4</v>
      </c>
      <c r="AF408" s="5">
        <f t="shared" si="581"/>
        <v>1.0622041496448714E-4</v>
      </c>
      <c r="AG408" s="5">
        <f t="shared" si="582"/>
        <v>4.4755022517677238E-5</v>
      </c>
      <c r="AH408" s="5">
        <f t="shared" si="583"/>
        <v>2.1041417654461318E-2</v>
      </c>
      <c r="AI408" s="5">
        <f t="shared" si="584"/>
        <v>7.49882580915985E-3</v>
      </c>
      <c r="AJ408" s="5">
        <f t="shared" si="585"/>
        <v>1.3362309859430781E-3</v>
      </c>
      <c r="AK408" s="5">
        <f t="shared" si="586"/>
        <v>1.587371403856675E-4</v>
      </c>
      <c r="AL408" s="5">
        <f t="shared" si="587"/>
        <v>2.5484148701205796E-7</v>
      </c>
      <c r="AM408" s="5">
        <f t="shared" si="588"/>
        <v>9.4771154608725956E-6</v>
      </c>
      <c r="AN408" s="5">
        <f t="shared" si="589"/>
        <v>1.1979293697801498E-5</v>
      </c>
      <c r="AO408" s="5">
        <f t="shared" si="590"/>
        <v>7.5710525048817849E-6</v>
      </c>
      <c r="AP408" s="5">
        <f t="shared" si="591"/>
        <v>3.1899953078867829E-6</v>
      </c>
      <c r="AQ408" s="5">
        <f t="shared" si="592"/>
        <v>1.0080570096870485E-6</v>
      </c>
      <c r="AR408" s="5">
        <f t="shared" si="593"/>
        <v>5.3193679646842537E-3</v>
      </c>
      <c r="AS408" s="5">
        <f t="shared" si="594"/>
        <v>1.8957379410951853E-3</v>
      </c>
      <c r="AT408" s="5">
        <f t="shared" si="595"/>
        <v>3.3780539014855815E-4</v>
      </c>
      <c r="AU408" s="5">
        <f t="shared" si="596"/>
        <v>4.0129485248541525E-5</v>
      </c>
      <c r="AV408" s="5">
        <f t="shared" si="597"/>
        <v>3.5753771992907895E-6</v>
      </c>
      <c r="AW408" s="5">
        <f t="shared" si="598"/>
        <v>3.1889002853765073E-9</v>
      </c>
      <c r="AX408" s="5">
        <f t="shared" si="599"/>
        <v>5.6291547763426724E-7</v>
      </c>
      <c r="AY408" s="5">
        <f t="shared" si="600"/>
        <v>7.1153821660818016E-7</v>
      </c>
      <c r="AZ408" s="5">
        <f t="shared" si="601"/>
        <v>4.4970040246689566E-7</v>
      </c>
      <c r="BA408" s="5">
        <f t="shared" si="602"/>
        <v>1.8947724545553049E-7</v>
      </c>
      <c r="BB408" s="5">
        <f t="shared" si="603"/>
        <v>5.9875907963065866E-8</v>
      </c>
      <c r="BC408" s="5">
        <f t="shared" si="604"/>
        <v>1.5136907213454072E-8</v>
      </c>
      <c r="BD408" s="5">
        <f t="shared" si="605"/>
        <v>1.1206340754686781E-3</v>
      </c>
      <c r="BE408" s="5">
        <f t="shared" si="606"/>
        <v>3.9937611931612247E-4</v>
      </c>
      <c r="BF408" s="5">
        <f t="shared" si="607"/>
        <v>7.1165641029297705E-5</v>
      </c>
      <c r="BG408" s="5">
        <f t="shared" si="608"/>
        <v>8.454099979376524E-6</v>
      </c>
      <c r="BH408" s="5">
        <f t="shared" si="609"/>
        <v>7.5322661428571695E-7</v>
      </c>
      <c r="BI408" s="5">
        <f t="shared" si="610"/>
        <v>5.3687591474182275E-8</v>
      </c>
      <c r="BJ408" s="8">
        <f t="shared" si="611"/>
        <v>0.10399891718267965</v>
      </c>
      <c r="BK408" s="8">
        <f t="shared" si="612"/>
        <v>0.29748402629444515</v>
      </c>
      <c r="BL408" s="8">
        <f t="shared" si="613"/>
        <v>0.5315901259274759</v>
      </c>
      <c r="BM408" s="8">
        <f t="shared" si="614"/>
        <v>0.22158639950979203</v>
      </c>
      <c r="BN408" s="8">
        <f t="shared" si="615"/>
        <v>0.77807150476775078</v>
      </c>
    </row>
    <row r="409" spans="1:66" x14ac:dyDescent="0.25">
      <c r="A409" t="s">
        <v>213</v>
      </c>
      <c r="B409" t="s">
        <v>215</v>
      </c>
      <c r="C409" t="s">
        <v>216</v>
      </c>
      <c r="D409" t="s">
        <v>493</v>
      </c>
      <c r="E409">
        <f>VLOOKUP(A409,home!$A$2:$E$405,3,FALSE)</f>
        <v>1.234375</v>
      </c>
      <c r="F409">
        <f>VLOOKUP(B409,home!$B$2:$E$405,3,FALSE)</f>
        <v>0.91</v>
      </c>
      <c r="G409">
        <f>VLOOKUP(C409,away!$B$2:$E$405,4,FALSE)</f>
        <v>1.67</v>
      </c>
      <c r="H409">
        <f>VLOOKUP(A409,away!$A$2:$E$405,3,FALSE)</f>
        <v>1.171875</v>
      </c>
      <c r="I409">
        <f>VLOOKUP(C409,away!$B$2:$E$405,3,FALSE)</f>
        <v>0.86</v>
      </c>
      <c r="J409">
        <f>VLOOKUP(B409,home!$B$2:$E$405,4,FALSE)</f>
        <v>1.01</v>
      </c>
      <c r="K409" s="3">
        <f t="shared" si="560"/>
        <v>1.8758796874999999</v>
      </c>
      <c r="L409" s="3">
        <f t="shared" si="561"/>
        <v>1.0178906249999999</v>
      </c>
      <c r="M409" s="5">
        <f t="shared" si="562"/>
        <v>5.5367067441450077E-2</v>
      </c>
      <c r="N409" s="5">
        <f t="shared" si="563"/>
        <v>0.10386195716985881</v>
      </c>
      <c r="O409" s="5">
        <f t="shared" si="564"/>
        <v>5.6357618882394767E-2</v>
      </c>
      <c r="P409" s="5">
        <f t="shared" si="565"/>
        <v>0.1057201124973508</v>
      </c>
      <c r="Q409" s="5">
        <f t="shared" si="566"/>
        <v>9.741626787946657E-2</v>
      </c>
      <c r="R409" s="5">
        <f t="shared" si="567"/>
        <v>2.8682945953856301E-2</v>
      </c>
      <c r="S409" s="5">
        <f t="shared" si="568"/>
        <v>5.0466562087073515E-2</v>
      </c>
      <c r="T409" s="5">
        <f t="shared" si="569"/>
        <v>9.9159105796997632E-2</v>
      </c>
      <c r="U409" s="5">
        <f t="shared" si="570"/>
        <v>5.3805755692499353E-2</v>
      </c>
      <c r="V409" s="5">
        <f t="shared" si="571"/>
        <v>1.0706987761155209E-2</v>
      </c>
      <c r="W409" s="5">
        <f t="shared" si="572"/>
        <v>6.0913732715716665E-2</v>
      </c>
      <c r="X409" s="5">
        <f t="shared" si="573"/>
        <v>6.2003517465083778E-2</v>
      </c>
      <c r="Y409" s="5">
        <f t="shared" si="574"/>
        <v>3.1556399572366264E-2</v>
      </c>
      <c r="Z409" s="5">
        <f t="shared" si="575"/>
        <v>9.7320339279373357E-3</v>
      </c>
      <c r="AA409" s="5">
        <f t="shared" si="576"/>
        <v>1.8256124763478491E-2</v>
      </c>
      <c r="AB409" s="5">
        <f t="shared" si="577"/>
        <v>1.7123146808137521E-2</v>
      </c>
      <c r="AC409" s="5">
        <f t="shared" si="578"/>
        <v>1.2777721519815258E-3</v>
      </c>
      <c r="AD409" s="5">
        <f t="shared" si="579"/>
        <v>2.8566708472804278E-2</v>
      </c>
      <c r="AE409" s="5">
        <f t="shared" si="580"/>
        <v>2.9077784741575539E-2</v>
      </c>
      <c r="AF409" s="5">
        <f t="shared" si="581"/>
        <v>1.4799002242108892E-2</v>
      </c>
      <c r="AG409" s="5">
        <f t="shared" si="582"/>
        <v>5.0212552138655404E-3</v>
      </c>
      <c r="AH409" s="5">
        <f t="shared" si="583"/>
        <v>2.4765365243573354E-3</v>
      </c>
      <c r="AI409" s="5">
        <f t="shared" si="584"/>
        <v>4.645684561393775E-3</v>
      </c>
      <c r="AJ409" s="5">
        <f t="shared" si="585"/>
        <v>4.3573726516254645E-3</v>
      </c>
      <c r="AK409" s="5">
        <f t="shared" si="586"/>
        <v>2.7246356160174072E-3</v>
      </c>
      <c r="AL409" s="5">
        <f t="shared" si="587"/>
        <v>9.7593188077963982E-5</v>
      </c>
      <c r="AM409" s="5">
        <f t="shared" si="588"/>
        <v>1.0717541632573527E-2</v>
      </c>
      <c r="AN409" s="5">
        <f t="shared" si="589"/>
        <v>1.0909285150843787E-2</v>
      </c>
      <c r="AO409" s="5">
        <f t="shared" si="590"/>
        <v>5.5522295402477993E-3</v>
      </c>
      <c r="AP409" s="5">
        <f t="shared" si="591"/>
        <v>1.8838541322887651E-3</v>
      </c>
      <c r="AQ409" s="5">
        <f t="shared" si="592"/>
        <v>4.7938936503106097E-4</v>
      </c>
      <c r="AR409" s="5">
        <f t="shared" si="593"/>
        <v>5.0416866212268322E-4</v>
      </c>
      <c r="AS409" s="5">
        <f t="shared" si="594"/>
        <v>9.4575975234999221E-4</v>
      </c>
      <c r="AT409" s="5">
        <f t="shared" si="595"/>
        <v>8.8706575434419044E-4</v>
      </c>
      <c r="AU409" s="5">
        <f t="shared" si="596"/>
        <v>5.5467621001704384E-4</v>
      </c>
      <c r="AV409" s="5">
        <f t="shared" si="597"/>
        <v>2.6012645887761414E-4</v>
      </c>
      <c r="AW409" s="5">
        <f t="shared" si="598"/>
        <v>5.1763436377932308E-6</v>
      </c>
      <c r="AX409" s="5">
        <f t="shared" si="599"/>
        <v>3.3508031080800504E-3</v>
      </c>
      <c r="AY409" s="5">
        <f t="shared" si="600"/>
        <v>3.4107510699355444E-3</v>
      </c>
      <c r="AZ409" s="5">
        <f t="shared" si="601"/>
        <v>1.7358857691480547E-3</v>
      </c>
      <c r="BA409" s="5">
        <f t="shared" si="602"/>
        <v>5.8898061682890633E-4</v>
      </c>
      <c r="BB409" s="5">
        <f t="shared" si="603"/>
        <v>1.4987946204421526E-4</v>
      </c>
      <c r="BC409" s="5">
        <f t="shared" si="604"/>
        <v>3.0512179858970018E-5</v>
      </c>
      <c r="BD409" s="5">
        <f t="shared" si="605"/>
        <v>8.5531425765578587E-5</v>
      </c>
      <c r="BE409" s="5">
        <f t="shared" si="606"/>
        <v>1.6044666423656304E-4</v>
      </c>
      <c r="BF409" s="5">
        <f t="shared" si="607"/>
        <v>1.5048931918425063E-4</v>
      </c>
      <c r="BG409" s="5">
        <f t="shared" si="608"/>
        <v>9.4099952347813276E-5</v>
      </c>
      <c r="BH409" s="5">
        <f t="shared" si="609"/>
        <v>4.4130047300995212E-5</v>
      </c>
      <c r="BI409" s="5">
        <f t="shared" si="610"/>
        <v>1.6556531868070208E-5</v>
      </c>
      <c r="BJ409" s="8">
        <f t="shared" si="611"/>
        <v>0.57118484329672459</v>
      </c>
      <c r="BK409" s="8">
        <f t="shared" si="612"/>
        <v>0.22704684619702464</v>
      </c>
      <c r="BL409" s="8">
        <f t="shared" si="613"/>
        <v>0.19213287223217521</v>
      </c>
      <c r="BM409" s="8">
        <f t="shared" si="614"/>
        <v>0.54928505110318671</v>
      </c>
      <c r="BN409" s="8">
        <f t="shared" si="615"/>
        <v>0.4474059698243773</v>
      </c>
    </row>
    <row r="410" spans="1:66" x14ac:dyDescent="0.25">
      <c r="A410" t="s">
        <v>213</v>
      </c>
      <c r="B410" t="s">
        <v>220</v>
      </c>
      <c r="C410" t="s">
        <v>218</v>
      </c>
      <c r="D410" t="s">
        <v>493</v>
      </c>
      <c r="E410">
        <f>VLOOKUP(A410,home!$A$2:$E$405,3,FALSE)</f>
        <v>1.234375</v>
      </c>
      <c r="F410">
        <f>VLOOKUP(B410,home!$B$2:$E$405,3,FALSE)</f>
        <v>0.76</v>
      </c>
      <c r="G410">
        <f>VLOOKUP(C410,away!$B$2:$E$405,4,FALSE)</f>
        <v>0.56000000000000005</v>
      </c>
      <c r="H410">
        <f>VLOOKUP(A410,away!$A$2:$E$405,3,FALSE)</f>
        <v>1.171875</v>
      </c>
      <c r="I410">
        <f>VLOOKUP(C410,away!$B$2:$E$405,3,FALSE)</f>
        <v>1.22</v>
      </c>
      <c r="J410">
        <f>VLOOKUP(B410,home!$B$2:$E$405,4,FALSE)</f>
        <v>1.56</v>
      </c>
      <c r="K410" s="3">
        <f t="shared" si="560"/>
        <v>0.52535000000000009</v>
      </c>
      <c r="L410" s="3">
        <f t="shared" si="561"/>
        <v>2.2303125000000001</v>
      </c>
      <c r="M410" s="5">
        <f t="shared" si="562"/>
        <v>6.3566892649357221E-2</v>
      </c>
      <c r="N410" s="5">
        <f t="shared" si="563"/>
        <v>3.339486705333982E-2</v>
      </c>
      <c r="O410" s="5">
        <f t="shared" si="564"/>
        <v>0.14177403526201954</v>
      </c>
      <c r="P410" s="5">
        <f t="shared" si="565"/>
        <v>7.4480989424901972E-2</v>
      </c>
      <c r="Q410" s="5">
        <f t="shared" si="566"/>
        <v>8.7719967032360378E-3</v>
      </c>
      <c r="R410" s="5">
        <f t="shared" si="567"/>
        <v>0.15810020151016152</v>
      </c>
      <c r="S410" s="5">
        <f t="shared" si="568"/>
        <v>2.1817244616283971E-2</v>
      </c>
      <c r="T410" s="5">
        <f t="shared" si="569"/>
        <v>1.9564293897186127E-2</v>
      </c>
      <c r="U410" s="5">
        <f t="shared" si="570"/>
        <v>8.3057940863363364E-2</v>
      </c>
      <c r="V410" s="5">
        <f t="shared" si="571"/>
        <v>2.8403499190992739E-3</v>
      </c>
      <c r="W410" s="5">
        <f t="shared" si="572"/>
        <v>1.5361228226816847E-3</v>
      </c>
      <c r="X410" s="5">
        <f t="shared" si="573"/>
        <v>3.4260339329622454E-3</v>
      </c>
      <c r="Y410" s="5">
        <f t="shared" si="574"/>
        <v>3.8205631530549298E-3</v>
      </c>
      <c r="Z410" s="5">
        <f t="shared" si="575"/>
        <v>0.11753761856021068</v>
      </c>
      <c r="AA410" s="5">
        <f t="shared" si="576"/>
        <v>6.1748387910606696E-2</v>
      </c>
      <c r="AB410" s="5">
        <f t="shared" si="577"/>
        <v>1.6219757794418616E-2</v>
      </c>
      <c r="AC410" s="5">
        <f t="shared" si="578"/>
        <v>2.0800142915432558E-4</v>
      </c>
      <c r="AD410" s="5">
        <f t="shared" si="579"/>
        <v>2.0175053122395583E-4</v>
      </c>
      <c r="AE410" s="5">
        <f t="shared" si="580"/>
        <v>4.4996673167042905E-4</v>
      </c>
      <c r="AF410" s="5">
        <f t="shared" si="581"/>
        <v>5.0178321311435202E-4</v>
      </c>
      <c r="AG410" s="5">
        <f t="shared" si="582"/>
        <v>3.7304445749970099E-4</v>
      </c>
      <c r="AH410" s="5">
        <f t="shared" si="583"/>
        <v>6.5536404973767504E-2</v>
      </c>
      <c r="AI410" s="5">
        <f t="shared" si="584"/>
        <v>3.4429550352968769E-2</v>
      </c>
      <c r="AJ410" s="5">
        <f t="shared" si="585"/>
        <v>9.0437821389660715E-3</v>
      </c>
      <c r="AK410" s="5">
        <f t="shared" si="586"/>
        <v>1.5837169822352757E-3</v>
      </c>
      <c r="AL410" s="5">
        <f t="shared" si="587"/>
        <v>9.7485666513003507E-6</v>
      </c>
      <c r="AM410" s="5">
        <f t="shared" si="588"/>
        <v>2.1197928315701047E-5</v>
      </c>
      <c r="AN410" s="5">
        <f t="shared" si="589"/>
        <v>4.7278004496611996E-5</v>
      </c>
      <c r="AO410" s="5">
        <f t="shared" si="590"/>
        <v>5.2722362201924989E-5</v>
      </c>
      <c r="AP410" s="5">
        <f t="shared" si="591"/>
        <v>3.91957811494936E-5</v>
      </c>
      <c r="AQ410" s="5">
        <f t="shared" si="592"/>
        <v>2.1854710161245E-5</v>
      </c>
      <c r="AR410" s="5">
        <f t="shared" si="593"/>
        <v>2.9233332643611176E-2</v>
      </c>
      <c r="AS410" s="5">
        <f t="shared" si="594"/>
        <v>1.5357731304321135E-2</v>
      </c>
      <c r="AT410" s="5">
        <f t="shared" si="595"/>
        <v>4.0340920703625539E-3</v>
      </c>
      <c r="AU410" s="5">
        <f t="shared" si="596"/>
        <v>7.0643675638832292E-4</v>
      </c>
      <c r="AV410" s="5">
        <f t="shared" si="597"/>
        <v>9.2781637492151385E-5</v>
      </c>
      <c r="AW410" s="5">
        <f t="shared" si="598"/>
        <v>3.1728732232630359E-7</v>
      </c>
      <c r="AX410" s="5">
        <f t="shared" si="599"/>
        <v>1.8560552734422566E-6</v>
      </c>
      <c r="AY410" s="5">
        <f t="shared" si="600"/>
        <v>4.1395832770491833E-6</v>
      </c>
      <c r="AZ410" s="5">
        <f t="shared" si="601"/>
        <v>4.6162821637968792E-6</v>
      </c>
      <c r="BA410" s="5">
        <f t="shared" si="602"/>
        <v>3.4319172711477422E-6</v>
      </c>
      <c r="BB410" s="5">
        <f t="shared" si="603"/>
        <v>1.9135619972016759E-6</v>
      </c>
      <c r="BC410" s="5">
        <f t="shared" si="604"/>
        <v>8.5356824837677273E-7</v>
      </c>
      <c r="BD410" s="5">
        <f t="shared" si="605"/>
        <v>1.0866577868617345E-2</v>
      </c>
      <c r="BE410" s="5">
        <f t="shared" si="606"/>
        <v>5.7087566832781239E-3</v>
      </c>
      <c r="BF410" s="5">
        <f t="shared" si="607"/>
        <v>1.4995476617800812E-3</v>
      </c>
      <c r="BG410" s="5">
        <f t="shared" si="608"/>
        <v>2.6259578803872197E-4</v>
      </c>
      <c r="BH410" s="5">
        <f t="shared" si="609"/>
        <v>3.4488674311535658E-5</v>
      </c>
      <c r="BI410" s="5">
        <f t="shared" si="610"/>
        <v>3.6237250099130529E-6</v>
      </c>
      <c r="BJ410" s="8">
        <f t="shared" si="611"/>
        <v>7.2239482250525289E-2</v>
      </c>
      <c r="BK410" s="8">
        <f t="shared" si="612"/>
        <v>0.16292736618872514</v>
      </c>
      <c r="BL410" s="8">
        <f t="shared" si="613"/>
        <v>0.63929374260171834</v>
      </c>
      <c r="BM410" s="8">
        <f t="shared" si="614"/>
        <v>0.51190540470220858</v>
      </c>
      <c r="BN410" s="8">
        <f t="shared" si="615"/>
        <v>0.48008898260301608</v>
      </c>
    </row>
    <row r="411" spans="1:66" x14ac:dyDescent="0.25">
      <c r="A411" t="s">
        <v>37</v>
      </c>
      <c r="B411" t="s">
        <v>226</v>
      </c>
      <c r="C411" t="s">
        <v>229</v>
      </c>
      <c r="D411" t="s">
        <v>493</v>
      </c>
      <c r="E411">
        <f>VLOOKUP(A411,home!$A$2:$E$405,3,FALSE)</f>
        <v>1.59183673469388</v>
      </c>
      <c r="F411">
        <f>VLOOKUP(B411,home!$B$2:$E$405,3,FALSE)</f>
        <v>1.19</v>
      </c>
      <c r="G411">
        <f>VLOOKUP(C411,away!$B$2:$E$405,4,FALSE)</f>
        <v>1.01</v>
      </c>
      <c r="H411">
        <f>VLOOKUP(A411,away!$A$2:$E$405,3,FALSE)</f>
        <v>1.2857142859999999</v>
      </c>
      <c r="I411">
        <f>VLOOKUP(C411,away!$B$2:$E$405,3,FALSE)</f>
        <v>0.44</v>
      </c>
      <c r="J411">
        <f>VLOOKUP(B411,home!$B$2:$E$405,4,FALSE)</f>
        <v>1.01</v>
      </c>
      <c r="K411" s="3">
        <f t="shared" si="560"/>
        <v>1.9132285714285742</v>
      </c>
      <c r="L411" s="3">
        <f t="shared" si="561"/>
        <v>0.57137142869839996</v>
      </c>
      <c r="M411" s="5">
        <f t="shared" si="562"/>
        <v>8.3358891390236639E-2</v>
      </c>
      <c r="N411" s="5">
        <f t="shared" si="563"/>
        <v>0.15948461269041214</v>
      </c>
      <c r="O411" s="5">
        <f t="shared" si="564"/>
        <v>4.7628888868354258E-2</v>
      </c>
      <c r="P411" s="5">
        <f t="shared" si="565"/>
        <v>9.1124951008331748E-2</v>
      </c>
      <c r="Q411" s="5">
        <f t="shared" si="566"/>
        <v>0.15256525885125835</v>
      </c>
      <c r="R411" s="5">
        <f t="shared" si="567"/>
        <v>1.3606893140014446E-2</v>
      </c>
      <c r="S411" s="5">
        <f t="shared" si="568"/>
        <v>2.4903632227417778E-2</v>
      </c>
      <c r="T411" s="5">
        <f t="shared" si="569"/>
        <v>8.7171429919584695E-2</v>
      </c>
      <c r="U411" s="5">
        <f t="shared" si="570"/>
        <v>2.6033096723851106E-2</v>
      </c>
      <c r="V411" s="5">
        <f t="shared" si="571"/>
        <v>3.0248619737372156E-3</v>
      </c>
      <c r="W411" s="5">
        <f t="shared" si="572"/>
        <v>9.7297404080541203E-2</v>
      </c>
      <c r="X411" s="5">
        <f t="shared" si="573"/>
        <v>5.559295677814436E-2</v>
      </c>
      <c r="Y411" s="5">
        <f t="shared" si="574"/>
        <v>1.588211356994837E-2</v>
      </c>
      <c r="Z411" s="5">
        <f t="shared" si="575"/>
        <v>2.5915299911855039E-3</v>
      </c>
      <c r="AA411" s="5">
        <f t="shared" si="576"/>
        <v>4.9581892228501481E-3</v>
      </c>
      <c r="AB411" s="5">
        <f t="shared" si="577"/>
        <v>4.7430746418530706E-3</v>
      </c>
      <c r="AC411" s="5">
        <f t="shared" si="578"/>
        <v>2.0666691531544712E-4</v>
      </c>
      <c r="AD411" s="5">
        <f t="shared" si="579"/>
        <v>4.6538043353180659E-2</v>
      </c>
      <c r="AE411" s="5">
        <f t="shared" si="580"/>
        <v>2.6590508319534908E-2</v>
      </c>
      <c r="AF411" s="5">
        <f t="shared" si="581"/>
        <v>7.5965283641746756E-3</v>
      </c>
      <c r="AG411" s="5">
        <f t="shared" si="582"/>
        <v>1.446813088195468E-3</v>
      </c>
      <c r="AH411" s="5">
        <f t="shared" si="583"/>
        <v>3.7018154839460325E-4</v>
      </c>
      <c r="AI411" s="5">
        <f t="shared" si="584"/>
        <v>7.0824191500422449E-4</v>
      </c>
      <c r="AJ411" s="5">
        <f t="shared" si="585"/>
        <v>6.7751433363468503E-4</v>
      </c>
      <c r="AK411" s="5">
        <f t="shared" si="586"/>
        <v>4.3207992688742362E-4</v>
      </c>
      <c r="AL411" s="5">
        <f t="shared" si="587"/>
        <v>9.0368344487695134E-6</v>
      </c>
      <c r="AM411" s="5">
        <f t="shared" si="588"/>
        <v>1.7807582840337371E-2</v>
      </c>
      <c r="AN411" s="5">
        <f t="shared" si="589"/>
        <v>1.0174744049148676E-2</v>
      </c>
      <c r="AO411" s="5">
        <f t="shared" si="590"/>
        <v>2.9067790220013109E-3</v>
      </c>
      <c r="AP411" s="5">
        <f t="shared" si="591"/>
        <v>5.5361682757047563E-4</v>
      </c>
      <c r="AQ411" s="5">
        <f t="shared" si="592"/>
        <v>7.9080209430104588E-5</v>
      </c>
      <c r="AR411" s="5">
        <f t="shared" si="593"/>
        <v>4.2302232036802101E-5</v>
      </c>
      <c r="AS411" s="5">
        <f t="shared" si="594"/>
        <v>8.0933838968010955E-5</v>
      </c>
      <c r="AT411" s="5">
        <f t="shared" si="595"/>
        <v>7.7422466554498938E-5</v>
      </c>
      <c r="AU411" s="5">
        <f t="shared" si="596"/>
        <v>4.9375625027513525E-5</v>
      </c>
      <c r="AV411" s="5">
        <f t="shared" si="597"/>
        <v>2.3616714133695669E-5</v>
      </c>
      <c r="AW411" s="5">
        <f t="shared" si="598"/>
        <v>2.7440953830970298E-7</v>
      </c>
      <c r="AX411" s="5">
        <f t="shared" si="599"/>
        <v>5.6783293797024468E-3</v>
      </c>
      <c r="AY411" s="5">
        <f t="shared" si="600"/>
        <v>3.2444351703006863E-3</v>
      </c>
      <c r="AZ411" s="5">
        <f t="shared" si="601"/>
        <v>9.2688877928701996E-4</v>
      </c>
      <c r="BA411" s="5">
        <f t="shared" si="602"/>
        <v>1.7653258868858017E-4</v>
      </c>
      <c r="BB411" s="5">
        <f t="shared" si="603"/>
        <v>2.5216419352705258E-5</v>
      </c>
      <c r="BC411" s="5">
        <f t="shared" si="604"/>
        <v>2.8815883104426389E-6</v>
      </c>
      <c r="BD411" s="5">
        <f t="shared" si="605"/>
        <v>4.0283811259998041E-6</v>
      </c>
      <c r="BE411" s="5">
        <f t="shared" si="606"/>
        <v>7.7072138668664374E-6</v>
      </c>
      <c r="BF411" s="5">
        <f t="shared" si="607"/>
        <v>7.3728308880996858E-6</v>
      </c>
      <c r="BG411" s="5">
        <f t="shared" si="608"/>
        <v>4.7019702358078091E-6</v>
      </c>
      <c r="BH411" s="5">
        <f t="shared" si="609"/>
        <v>2.2489859492885631E-6</v>
      </c>
      <c r="BI411" s="5">
        <f t="shared" si="610"/>
        <v>8.6056483498405851E-7</v>
      </c>
      <c r="BJ411" s="8">
        <f t="shared" si="611"/>
        <v>0.6917417558891048</v>
      </c>
      <c r="BK411" s="8">
        <f t="shared" si="612"/>
        <v>0.20587247551978832</v>
      </c>
      <c r="BL411" s="8">
        <f t="shared" si="613"/>
        <v>9.9458731144465531E-2</v>
      </c>
      <c r="BM411" s="8">
        <f t="shared" si="614"/>
        <v>0.44865083583517429</v>
      </c>
      <c r="BN411" s="8">
        <f t="shared" si="615"/>
        <v>0.54776949594860758</v>
      </c>
    </row>
    <row r="412" spans="1:66" x14ac:dyDescent="0.25">
      <c r="A412" t="s">
        <v>37</v>
      </c>
      <c r="B412" t="s">
        <v>39</v>
      </c>
      <c r="C412" t="s">
        <v>38</v>
      </c>
      <c r="D412" t="s">
        <v>493</v>
      </c>
      <c r="E412">
        <f>VLOOKUP(A412,home!$A$2:$E$405,3,FALSE)</f>
        <v>1.59183673469388</v>
      </c>
      <c r="F412">
        <f>VLOOKUP(B412,home!$B$2:$E$405,3,FALSE)</f>
        <v>1.19</v>
      </c>
      <c r="G412">
        <f>VLOOKUP(C412,away!$B$2:$E$405,4,FALSE)</f>
        <v>0.82</v>
      </c>
      <c r="H412">
        <f>VLOOKUP(A412,away!$A$2:$E$405,3,FALSE)</f>
        <v>1.2857142859999999</v>
      </c>
      <c r="I412">
        <f>VLOOKUP(C412,away!$B$2:$E$405,3,FALSE)</f>
        <v>0.44</v>
      </c>
      <c r="J412">
        <f>VLOOKUP(B412,home!$B$2:$E$405,4,FALSE)</f>
        <v>0.69</v>
      </c>
      <c r="K412" s="3">
        <f t="shared" si="560"/>
        <v>1.5533142857142879</v>
      </c>
      <c r="L412" s="3">
        <f t="shared" si="561"/>
        <v>0.39034285722959994</v>
      </c>
      <c r="M412" s="5">
        <f t="shared" si="562"/>
        <v>0.14317936371954651</v>
      </c>
      <c r="N412" s="5">
        <f t="shared" si="563"/>
        <v>0.22240255108505358</v>
      </c>
      <c r="O412" s="5">
        <f t="shared" si="564"/>
        <v>5.5889041930603907E-2</v>
      </c>
      <c r="P412" s="5">
        <f t="shared" si="565"/>
        <v>8.6813247245691866E-2</v>
      </c>
      <c r="Q412" s="5">
        <f t="shared" si="566"/>
        <v>0.17273052988985774</v>
      </c>
      <c r="R412" s="5">
        <f t="shared" si="567"/>
        <v>1.0907944157508422E-2</v>
      </c>
      <c r="S412" s="5">
        <f t="shared" si="568"/>
        <v>1.3159263495722532E-2</v>
      </c>
      <c r="T412" s="5">
        <f t="shared" si="569"/>
        <v>6.7424128567989877E-2</v>
      </c>
      <c r="U412" s="5">
        <f t="shared" si="570"/>
        <v>1.694346548763153E-2</v>
      </c>
      <c r="V412" s="5">
        <f t="shared" si="571"/>
        <v>8.8653247053041995E-4</v>
      </c>
      <c r="W412" s="5">
        <f t="shared" si="572"/>
        <v>8.9434933218971613E-2</v>
      </c>
      <c r="X412" s="5">
        <f t="shared" si="573"/>
        <v>3.4910287368831838E-2</v>
      </c>
      <c r="Y412" s="5">
        <f t="shared" si="574"/>
        <v>6.813490659128116E-3</v>
      </c>
      <c r="Z412" s="5">
        <f t="shared" si="575"/>
        <v>1.4192793629809201E-3</v>
      </c>
      <c r="AA412" s="5">
        <f t="shared" si="576"/>
        <v>2.2045869099377368E-3</v>
      </c>
      <c r="AB412" s="5">
        <f t="shared" si="577"/>
        <v>1.7122081706525028E-3</v>
      </c>
      <c r="AC412" s="5">
        <f t="shared" si="578"/>
        <v>3.3595432573231473E-5</v>
      </c>
      <c r="AD412" s="5">
        <f t="shared" si="579"/>
        <v>3.4730139852732968E-2</v>
      </c>
      <c r="AE412" s="5">
        <f t="shared" si="580"/>
        <v>1.3556662022099384E-2</v>
      </c>
      <c r="AF412" s="5">
        <f t="shared" si="581"/>
        <v>2.6458730941011396E-3</v>
      </c>
      <c r="AG412" s="5">
        <f t="shared" si="582"/>
        <v>3.4426588780612046E-4</v>
      </c>
      <c r="AH412" s="5">
        <f t="shared" si="583"/>
        <v>1.3850139043824464E-4</v>
      </c>
      <c r="AI412" s="5">
        <f t="shared" si="584"/>
        <v>2.1513618835901764E-4</v>
      </c>
      <c r="AJ412" s="5">
        <f t="shared" si="585"/>
        <v>1.67087057376091E-4</v>
      </c>
      <c r="AK412" s="5">
        <f t="shared" si="586"/>
        <v>8.6512904393415017E-5</v>
      </c>
      <c r="AL412" s="5">
        <f t="shared" si="587"/>
        <v>8.1479020957759872E-7</v>
      </c>
      <c r="AM412" s="5">
        <f t="shared" si="588"/>
        <v>1.0789364475621038E-2</v>
      </c>
      <c r="AN412" s="5">
        <f t="shared" si="589"/>
        <v>4.2115513571054607E-3</v>
      </c>
      <c r="AO412" s="5">
        <f t="shared" si="590"/>
        <v>8.2197449505087231E-4</v>
      </c>
      <c r="AP412" s="5">
        <f t="shared" si="591"/>
        <v>1.0695062432267175E-4</v>
      </c>
      <c r="AQ412" s="5">
        <f t="shared" si="592"/>
        <v>1.0436853070150305E-5</v>
      </c>
      <c r="AR412" s="5">
        <f t="shared" si="593"/>
        <v>1.0812605694787366E-5</v>
      </c>
      <c r="AS412" s="5">
        <f t="shared" si="594"/>
        <v>1.6795374891508876E-5</v>
      </c>
      <c r="AT412" s="5">
        <f t="shared" si="595"/>
        <v>1.30442478764539E-5</v>
      </c>
      <c r="AU412" s="5">
        <f t="shared" si="596"/>
        <v>6.7539388576313687E-6</v>
      </c>
      <c r="AV412" s="5">
        <f t="shared" si="597"/>
        <v>2.6227474280999096E-6</v>
      </c>
      <c r="AW412" s="5">
        <f t="shared" si="598"/>
        <v>1.372299402804015E-8</v>
      </c>
      <c r="AX412" s="5">
        <f t="shared" si="599"/>
        <v>2.7932123289600721E-3</v>
      </c>
      <c r="AY412" s="5">
        <f t="shared" si="600"/>
        <v>1.0903104813352197E-3</v>
      </c>
      <c r="AZ412" s="5">
        <f t="shared" si="601"/>
        <v>2.1279745427588503E-4</v>
      </c>
      <c r="BA412" s="5">
        <f t="shared" si="602"/>
        <v>2.7687988771078046E-5</v>
      </c>
      <c r="BB412" s="5">
        <f t="shared" si="603"/>
        <v>2.70195216196092E-6</v>
      </c>
      <c r="BC412" s="5">
        <f t="shared" si="604"/>
        <v>2.1093754539950412E-7</v>
      </c>
      <c r="BD412" s="5">
        <f t="shared" si="605"/>
        <v>7.0343723350005731E-7</v>
      </c>
      <c r="BE412" s="5">
        <f t="shared" si="606"/>
        <v>1.0926591038989761E-6</v>
      </c>
      <c r="BF412" s="5">
        <f t="shared" si="607"/>
        <v>8.4862149775102607E-7</v>
      </c>
      <c r="BG412" s="5">
        <f t="shared" si="608"/>
        <v>4.3939196520697478E-7</v>
      </c>
      <c r="BH412" s="5">
        <f t="shared" si="609"/>
        <v>1.7062845414601725E-7</v>
      </c>
      <c r="BI412" s="5">
        <f t="shared" si="610"/>
        <v>5.3007923074870744E-8</v>
      </c>
      <c r="BJ412" s="8">
        <f t="shared" si="611"/>
        <v>0.66506006059479228</v>
      </c>
      <c r="BK412" s="8">
        <f t="shared" si="612"/>
        <v>0.24516312763560935</v>
      </c>
      <c r="BL412" s="8">
        <f t="shared" si="613"/>
        <v>8.8317820857826926E-2</v>
      </c>
      <c r="BM412" s="8">
        <f t="shared" si="614"/>
        <v>0.3069473136646062</v>
      </c>
      <c r="BN412" s="8">
        <f t="shared" si="615"/>
        <v>0.69192267802826202</v>
      </c>
    </row>
    <row r="413" spans="1:66" x14ac:dyDescent="0.25">
      <c r="A413" t="s">
        <v>37</v>
      </c>
      <c r="B413" t="s">
        <v>225</v>
      </c>
      <c r="C413" t="s">
        <v>227</v>
      </c>
      <c r="D413" t="s">
        <v>493</v>
      </c>
      <c r="E413">
        <f>VLOOKUP(A413,home!$A$2:$E$405,3,FALSE)</f>
        <v>1.59183673469388</v>
      </c>
      <c r="F413">
        <f>VLOOKUP(B413,home!$B$2:$E$405,3,FALSE)</f>
        <v>1.88</v>
      </c>
      <c r="G413">
        <f>VLOOKUP(C413,away!$B$2:$E$405,4,FALSE)</f>
        <v>0.97</v>
      </c>
      <c r="H413">
        <f>VLOOKUP(A413,away!$A$2:$E$405,3,FALSE)</f>
        <v>1.2857142859999999</v>
      </c>
      <c r="I413">
        <f>VLOOKUP(C413,away!$B$2:$E$405,3,FALSE)</f>
        <v>0.91</v>
      </c>
      <c r="J413">
        <f>VLOOKUP(B413,home!$B$2:$E$405,4,FALSE)</f>
        <v>0.92</v>
      </c>
      <c r="K413" s="3">
        <f t="shared" si="560"/>
        <v>2.9028734693877594</v>
      </c>
      <c r="L413" s="3">
        <f t="shared" si="561"/>
        <v>1.0764000002392</v>
      </c>
      <c r="M413" s="5">
        <f t="shared" si="562"/>
        <v>1.8699219955019414E-2</v>
      </c>
      <c r="N413" s="5">
        <f t="shared" si="563"/>
        <v>5.4281469505672038E-2</v>
      </c>
      <c r="O413" s="5">
        <f t="shared" si="564"/>
        <v>2.0127840364055752E-2</v>
      </c>
      <c r="P413" s="5">
        <f t="shared" si="565"/>
        <v>5.8428573788889507E-2</v>
      </c>
      <c r="Q413" s="5">
        <f t="shared" si="566"/>
        <v>7.8786118853698031E-2</v>
      </c>
      <c r="R413" s="5">
        <f t="shared" si="567"/>
        <v>1.0832803686342096E-2</v>
      </c>
      <c r="S413" s="5">
        <f t="shared" si="568"/>
        <v>4.5642254639709133E-2</v>
      </c>
      <c r="T413" s="5">
        <f t="shared" si="569"/>
        <v>8.4805378352966199E-2</v>
      </c>
      <c r="U413" s="5">
        <f t="shared" si="570"/>
        <v>3.1446258420168391E-2</v>
      </c>
      <c r="V413" s="5">
        <f t="shared" si="571"/>
        <v>1.5846245336688967E-2</v>
      </c>
      <c r="W413" s="5">
        <f t="shared" si="572"/>
        <v>7.6235378058810255E-2</v>
      </c>
      <c r="X413" s="5">
        <f t="shared" si="573"/>
        <v>8.2059760960738859E-2</v>
      </c>
      <c r="Y413" s="5">
        <f t="shared" si="574"/>
        <v>4.4164563358884003E-2</v>
      </c>
      <c r="Z413" s="5">
        <f t="shared" si="575"/>
        <v>3.8868099635232796E-3</v>
      </c>
      <c r="AA413" s="5">
        <f t="shared" si="576"/>
        <v>1.1282917523663734E-2</v>
      </c>
      <c r="AB413" s="5">
        <f t="shared" si="577"/>
        <v>1.6376440968366848E-2</v>
      </c>
      <c r="AC413" s="5">
        <f t="shared" si="578"/>
        <v>3.0946261299894689E-3</v>
      </c>
      <c r="AD413" s="5">
        <f t="shared" si="579"/>
        <v>5.5325414098916496E-2</v>
      </c>
      <c r="AE413" s="5">
        <f t="shared" si="580"/>
        <v>5.9552275749307548E-2</v>
      </c>
      <c r="AF413" s="5">
        <f t="shared" si="581"/>
        <v>3.2051034815399775E-2</v>
      </c>
      <c r="AG413" s="5">
        <f t="shared" si="582"/>
        <v>1.1499911294320975E-2</v>
      </c>
      <c r="AH413" s="5">
        <f t="shared" si="583"/>
        <v>1.0459405614165456E-3</v>
      </c>
      <c r="AI413" s="5">
        <f t="shared" si="584"/>
        <v>3.0362331062926289E-3</v>
      </c>
      <c r="AJ413" s="5">
        <f t="shared" si="585"/>
        <v>4.406900265566829E-3</v>
      </c>
      <c r="AK413" s="5">
        <f t="shared" si="586"/>
        <v>4.2642246210506064E-3</v>
      </c>
      <c r="AL413" s="5">
        <f t="shared" si="587"/>
        <v>3.8678531322709932E-4</v>
      </c>
      <c r="AM413" s="5">
        <f t="shared" si="588"/>
        <v>3.2120535354127226E-2</v>
      </c>
      <c r="AN413" s="5">
        <f t="shared" si="589"/>
        <v>3.4574544262865776E-2</v>
      </c>
      <c r="AO413" s="5">
        <f t="shared" si="590"/>
        <v>1.8608019726409478E-2</v>
      </c>
      <c r="AP413" s="5">
        <f t="shared" si="591"/>
        <v>6.6765574793194006E-3</v>
      </c>
      <c r="AQ413" s="5">
        <f t="shared" si="592"/>
        <v>1.7966616180841086E-3</v>
      </c>
      <c r="AR413" s="5">
        <f t="shared" si="593"/>
        <v>2.2517008411179179E-4</v>
      </c>
      <c r="AS413" s="5">
        <f t="shared" si="594"/>
        <v>6.5364026326793071E-4</v>
      </c>
      <c r="AT413" s="5">
        <f t="shared" si="595"/>
        <v>9.487174893820534E-4</v>
      </c>
      <c r="AU413" s="5">
        <f t="shared" si="596"/>
        <v>9.1800227662377522E-4</v>
      </c>
      <c r="AV413" s="5">
        <f t="shared" si="597"/>
        <v>6.6621111341217992E-4</v>
      </c>
      <c r="AW413" s="5">
        <f t="shared" si="598"/>
        <v>3.3571385848522134E-5</v>
      </c>
      <c r="AX413" s="5">
        <f t="shared" si="599"/>
        <v>1.5540308317004578E-2</v>
      </c>
      <c r="AY413" s="5">
        <f t="shared" si="600"/>
        <v>1.6727587876140967E-2</v>
      </c>
      <c r="AZ413" s="5">
        <f t="shared" si="601"/>
        <v>9.0027877969396895E-3</v>
      </c>
      <c r="BA413" s="5">
        <f t="shared" si="602"/>
        <v>3.2302002622597828E-3</v>
      </c>
      <c r="BB413" s="5">
        <f t="shared" si="603"/>
        <v>8.6924689076727337E-4</v>
      </c>
      <c r="BC413" s="5">
        <f t="shared" si="604"/>
        <v>1.8713147068596345E-4</v>
      </c>
      <c r="BD413" s="5">
        <f t="shared" si="605"/>
        <v>4.0395513098632215E-5</v>
      </c>
      <c r="BE413" s="5">
        <f t="shared" si="606"/>
        <v>1.1726306325632519E-4</v>
      </c>
      <c r="BF413" s="5">
        <f t="shared" si="607"/>
        <v>1.7019991763296251E-4</v>
      </c>
      <c r="BG413" s="5">
        <f t="shared" si="608"/>
        <v>1.646896084629029E-4</v>
      </c>
      <c r="BH413" s="5">
        <f t="shared" si="609"/>
        <v>1.1951827377270465E-4</v>
      </c>
      <c r="BI413" s="5">
        <f t="shared" si="610"/>
        <v>6.9389285208361427E-5</v>
      </c>
      <c r="BJ413" s="8">
        <f t="shared" si="611"/>
        <v>0.71809488610331818</v>
      </c>
      <c r="BK413" s="8">
        <f t="shared" si="612"/>
        <v>0.15882529303966458</v>
      </c>
      <c r="BL413" s="8">
        <f t="shared" si="613"/>
        <v>0.10691275640515305</v>
      </c>
      <c r="BM413" s="8">
        <f t="shared" si="614"/>
        <v>0.7298697028676896</v>
      </c>
      <c r="BN413" s="8">
        <f t="shared" si="615"/>
        <v>0.24115602615367682</v>
      </c>
    </row>
    <row r="414" spans="1:66" x14ac:dyDescent="0.25">
      <c r="A414" t="s">
        <v>37</v>
      </c>
      <c r="B414" t="s">
        <v>228</v>
      </c>
      <c r="C414" t="s">
        <v>224</v>
      </c>
      <c r="D414" t="s">
        <v>493</v>
      </c>
      <c r="E414">
        <f>VLOOKUP(A414,home!$A$2:$E$405,3,FALSE)</f>
        <v>1.59183673469388</v>
      </c>
      <c r="F414">
        <f>VLOOKUP(B414,home!$B$2:$E$405,3,FALSE)</f>
        <v>1.01</v>
      </c>
      <c r="G414">
        <f>VLOOKUP(C414,away!$B$2:$E$405,4,FALSE)</f>
        <v>1.38</v>
      </c>
      <c r="H414">
        <f>VLOOKUP(A414,away!$A$2:$E$405,3,FALSE)</f>
        <v>1.2857142859999999</v>
      </c>
      <c r="I414">
        <f>VLOOKUP(C414,away!$B$2:$E$405,3,FALSE)</f>
        <v>0.63</v>
      </c>
      <c r="J414">
        <f>VLOOKUP(B414,home!$B$2:$E$405,4,FALSE)</f>
        <v>1.56</v>
      </c>
      <c r="K414" s="3">
        <f t="shared" si="560"/>
        <v>2.2187020408163298</v>
      </c>
      <c r="L414" s="3">
        <f t="shared" si="561"/>
        <v>1.2636000002807999</v>
      </c>
      <c r="M414" s="5">
        <f t="shared" si="562"/>
        <v>3.0736572674147252E-2</v>
      </c>
      <c r="N414" s="5">
        <f t="shared" si="563"/>
        <v>6.8195296519829945E-2</v>
      </c>
      <c r="O414" s="5">
        <f t="shared" si="564"/>
        <v>3.8838733239683294E-2</v>
      </c>
      <c r="P414" s="5">
        <f t="shared" si="565"/>
        <v>8.6171576701606356E-2</v>
      </c>
      <c r="Q414" s="5">
        <f t="shared" si="566"/>
        <v>7.5652521781310739E-2</v>
      </c>
      <c r="R414" s="5">
        <f t="shared" si="567"/>
        <v>2.4538311666284868E-2</v>
      </c>
      <c r="S414" s="5">
        <f t="shared" si="568"/>
        <v>6.0396621883988581E-2</v>
      </c>
      <c r="T414" s="5">
        <f t="shared" si="569"/>
        <v>9.5594526544107467E-2</v>
      </c>
      <c r="U414" s="5">
        <f t="shared" si="570"/>
        <v>5.444320217217339E-2</v>
      </c>
      <c r="V414" s="5">
        <f t="shared" si="571"/>
        <v>1.8813896000012303E-2</v>
      </c>
      <c r="W414" s="5">
        <f t="shared" si="572"/>
        <v>5.5950134823031988E-2</v>
      </c>
      <c r="X414" s="5">
        <f t="shared" si="573"/>
        <v>7.069859037809402E-2</v>
      </c>
      <c r="Y414" s="5">
        <f t="shared" si="574"/>
        <v>4.4667369410805895E-2</v>
      </c>
      <c r="Z414" s="5">
        <f t="shared" si="575"/>
        <v>1.0335536876135969E-2</v>
      </c>
      <c r="AA414" s="5">
        <f t="shared" si="576"/>
        <v>2.293147676001531E-2</v>
      </c>
      <c r="AB414" s="5">
        <f t="shared" si="577"/>
        <v>2.5439057143189107E-2</v>
      </c>
      <c r="AC414" s="5">
        <f t="shared" si="578"/>
        <v>3.296608366620055E-3</v>
      </c>
      <c r="AD414" s="5">
        <f t="shared" si="579"/>
        <v>3.1034169578952484E-2</v>
      </c>
      <c r="AE414" s="5">
        <f t="shared" si="580"/>
        <v>3.9214776688678753E-2</v>
      </c>
      <c r="AF414" s="5">
        <f t="shared" si="581"/>
        <v>2.4775895917412992E-2</v>
      </c>
      <c r="AG414" s="5">
        <f t="shared" si="582"/>
        <v>1.0435607362733374E-2</v>
      </c>
      <c r="AH414" s="5">
        <f t="shared" si="583"/>
        <v>3.2649960998969102E-3</v>
      </c>
      <c r="AI414" s="5">
        <f t="shared" si="584"/>
        <v>7.244053510098632E-3</v>
      </c>
      <c r="AJ414" s="5">
        <f t="shared" si="585"/>
        <v>8.0361981533192683E-3</v>
      </c>
      <c r="AK414" s="5">
        <f t="shared" si="586"/>
        <v>5.9433097477246269E-3</v>
      </c>
      <c r="AL414" s="5">
        <f t="shared" si="587"/>
        <v>3.696885059124285E-4</v>
      </c>
      <c r="AM414" s="5">
        <f t="shared" si="588"/>
        <v>1.3771115075972373E-2</v>
      </c>
      <c r="AN414" s="5">
        <f t="shared" si="589"/>
        <v>1.7401181013865619E-2</v>
      </c>
      <c r="AO414" s="5">
        <f t="shared" si="590"/>
        <v>1.0994066167003425E-2</v>
      </c>
      <c r="AP414" s="5">
        <f t="shared" si="591"/>
        <v>4.6307006705708859E-3</v>
      </c>
      <c r="AQ414" s="5">
        <f t="shared" si="592"/>
        <v>1.4628383421584194E-3</v>
      </c>
      <c r="AR414" s="5">
        <f t="shared" si="593"/>
        <v>8.2512981454930872E-4</v>
      </c>
      <c r="AS414" s="5">
        <f t="shared" si="594"/>
        <v>1.8307172034789511E-3</v>
      </c>
      <c r="AT414" s="5">
        <f t="shared" si="595"/>
        <v>2.0309079977581567E-3</v>
      </c>
      <c r="AU414" s="5">
        <f t="shared" si="596"/>
        <v>1.5019932397787429E-3</v>
      </c>
      <c r="AV414" s="5">
        <f t="shared" si="597"/>
        <v>8.3311886659735723E-4</v>
      </c>
      <c r="AW414" s="5">
        <f t="shared" si="598"/>
        <v>2.8790025359349752E-5</v>
      </c>
      <c r="AX414" s="5">
        <f t="shared" si="599"/>
        <v>5.0923335205627423E-3</v>
      </c>
      <c r="AY414" s="5">
        <f t="shared" si="600"/>
        <v>6.4346726380130077E-3</v>
      </c>
      <c r="AZ414" s="5">
        <f t="shared" si="601"/>
        <v>4.0654261736000471E-3</v>
      </c>
      <c r="BA414" s="5">
        <f t="shared" si="602"/>
        <v>1.7123575047008632E-3</v>
      </c>
      <c r="BB414" s="5">
        <f t="shared" si="603"/>
        <v>5.4093373585521059E-4</v>
      </c>
      <c r="BC414" s="5">
        <f t="shared" si="604"/>
        <v>1.3670477375570759E-4</v>
      </c>
      <c r="BD414" s="5">
        <f t="shared" si="605"/>
        <v>1.7377233898270022E-4</v>
      </c>
      <c r="BE414" s="5">
        <f t="shared" si="606"/>
        <v>3.8554904313834403E-4</v>
      </c>
      <c r="BF414" s="5">
        <f t="shared" si="607"/>
        <v>4.2770922442291365E-4</v>
      </c>
      <c r="BG414" s="5">
        <f t="shared" si="608"/>
        <v>3.1631977636769601E-4</v>
      </c>
      <c r="BH414" s="5">
        <f t="shared" si="609"/>
        <v>1.7545483334439313E-4</v>
      </c>
      <c r="BI414" s="5">
        <f t="shared" si="610"/>
        <v>7.7856399362458733E-5</v>
      </c>
      <c r="BJ414" s="8">
        <f t="shared" si="611"/>
        <v>0.58246121862101596</v>
      </c>
      <c r="BK414" s="8">
        <f t="shared" si="612"/>
        <v>0.20621963677029997</v>
      </c>
      <c r="BL414" s="8">
        <f t="shared" si="613"/>
        <v>0.19925786723016639</v>
      </c>
      <c r="BM414" s="8">
        <f t="shared" si="614"/>
        <v>0.66773536430210234</v>
      </c>
      <c r="BN414" s="8">
        <f t="shared" si="615"/>
        <v>0.32413301258286242</v>
      </c>
    </row>
    <row r="415" spans="1:66" x14ac:dyDescent="0.25">
      <c r="A415" t="s">
        <v>340</v>
      </c>
      <c r="B415" t="s">
        <v>341</v>
      </c>
      <c r="C415" t="s">
        <v>361</v>
      </c>
      <c r="D415" t="s">
        <v>493</v>
      </c>
      <c r="E415">
        <f>VLOOKUP(A415,home!$A$2:$E$405,3,FALSE)</f>
        <v>1.3592592592592601</v>
      </c>
      <c r="F415">
        <f>VLOOKUP(B415,home!$B$2:$E$405,3,FALSE)</f>
        <v>0.57999999999999996</v>
      </c>
      <c r="G415">
        <f>VLOOKUP(C415,away!$B$2:$E$405,4,FALSE)</f>
        <v>1.1299999999999999</v>
      </c>
      <c r="H415">
        <f>VLOOKUP(A415,away!$A$2:$E$405,3,FALSE)</f>
        <v>1.118518519</v>
      </c>
      <c r="I415">
        <f>VLOOKUP(C415,away!$B$2:$E$405,3,FALSE)</f>
        <v>0.62</v>
      </c>
      <c r="J415">
        <f>VLOOKUP(B415,home!$B$2:$E$405,4,FALSE)</f>
        <v>1.0900000000000001</v>
      </c>
      <c r="K415" s="3">
        <f t="shared" si="560"/>
        <v>0.89085851851851894</v>
      </c>
      <c r="L415" s="3">
        <f t="shared" si="561"/>
        <v>0.75589481514020007</v>
      </c>
      <c r="M415" s="5">
        <f t="shared" si="562"/>
        <v>0.19267444387511995</v>
      </c>
      <c r="N415" s="5">
        <f t="shared" si="563"/>
        <v>0.17164566962696889</v>
      </c>
      <c r="O415" s="5">
        <f t="shared" si="564"/>
        <v>0.14564161313522464</v>
      </c>
      <c r="P415" s="5">
        <f t="shared" si="565"/>
        <v>0.12974607171229349</v>
      </c>
      <c r="Q415" s="5">
        <f t="shared" si="566"/>
        <v>7.6456003477000323E-2</v>
      </c>
      <c r="R415" s="5">
        <f t="shared" si="567"/>
        <v>5.5044870118785581E-2</v>
      </c>
      <c r="S415" s="5">
        <f t="shared" si="568"/>
        <v>2.1842599861975502E-2</v>
      </c>
      <c r="T415" s="5">
        <f t="shared" si="569"/>
        <v>5.7792696614605649E-2</v>
      </c>
      <c r="U415" s="5">
        <f t="shared" si="570"/>
        <v>4.9037191446065616E-2</v>
      </c>
      <c r="V415" s="5">
        <f t="shared" si="571"/>
        <v>1.6343005394527509E-3</v>
      </c>
      <c r="W415" s="5">
        <f t="shared" si="572"/>
        <v>2.2703827329789081E-2</v>
      </c>
      <c r="X415" s="5">
        <f t="shared" si="573"/>
        <v>1.7161705362425936E-2</v>
      </c>
      <c r="Y415" s="5">
        <f t="shared" si="574"/>
        <v>6.4862220512107664E-3</v>
      </c>
      <c r="Z415" s="5">
        <f t="shared" si="575"/>
        <v>1.3869377307618586E-2</v>
      </c>
      <c r="AA415" s="5">
        <f t="shared" si="576"/>
        <v>1.2355652921039458E-2</v>
      </c>
      <c r="AB415" s="5">
        <f t="shared" si="577"/>
        <v>5.5035693282831115E-3</v>
      </c>
      <c r="AC415" s="5">
        <f t="shared" si="578"/>
        <v>6.8783147470997377E-5</v>
      </c>
      <c r="AD415" s="5">
        <f t="shared" si="579"/>
        <v>5.0564744949290405E-3</v>
      </c>
      <c r="AE415" s="5">
        <f t="shared" si="580"/>
        <v>3.8221628536055231E-3</v>
      </c>
      <c r="AF415" s="5">
        <f t="shared" si="581"/>
        <v>1.4445765418309431E-3</v>
      </c>
      <c r="AG415" s="5">
        <f t="shared" si="582"/>
        <v>3.6398263934772353E-4</v>
      </c>
      <c r="AH415" s="5">
        <f t="shared" si="583"/>
        <v>2.6209475990130087E-3</v>
      </c>
      <c r="AI415" s="5">
        <f t="shared" si="584"/>
        <v>2.3348934951713985E-3</v>
      </c>
      <c r="AJ415" s="5">
        <f t="shared" si="585"/>
        <v>1.0400298800034592E-3</v>
      </c>
      <c r="AK415" s="5">
        <f t="shared" si="586"/>
        <v>3.0883982603829158E-4</v>
      </c>
      <c r="AL415" s="5">
        <f t="shared" si="587"/>
        <v>1.8527300258156743E-6</v>
      </c>
      <c r="AM415" s="5">
        <f t="shared" si="588"/>
        <v>9.009206754958326E-4</v>
      </c>
      <c r="AN415" s="5">
        <f t="shared" si="589"/>
        <v>6.8100126745990642E-4</v>
      </c>
      <c r="AO415" s="5">
        <f t="shared" si="590"/>
        <v>2.5738266358842397E-4</v>
      </c>
      <c r="AP415" s="5">
        <f t="shared" si="591"/>
        <v>6.4851406971154686E-5</v>
      </c>
      <c r="AQ415" s="5">
        <f t="shared" si="592"/>
        <v>1.2255210571010712E-5</v>
      </c>
      <c r="AR415" s="5">
        <f t="shared" si="593"/>
        <v>3.9623214016961804E-4</v>
      </c>
      <c r="AS415" s="5">
        <f t="shared" si="594"/>
        <v>3.5298677738092809E-4</v>
      </c>
      <c r="AT415" s="5">
        <f t="shared" si="595"/>
        <v>1.5723063877709994E-4</v>
      </c>
      <c r="AU415" s="5">
        <f t="shared" si="596"/>
        <v>4.6690084642229208E-5</v>
      </c>
      <c r="AV415" s="5">
        <f t="shared" si="597"/>
        <v>1.0398564908470141E-5</v>
      </c>
      <c r="AW415" s="5">
        <f t="shared" si="598"/>
        <v>3.4656104353241243E-8</v>
      </c>
      <c r="AX415" s="5">
        <f t="shared" si="599"/>
        <v>1.337654763791534E-4</v>
      </c>
      <c r="AY415" s="5">
        <f t="shared" si="600"/>
        <v>1.0111263003976095E-4</v>
      </c>
      <c r="AZ415" s="5">
        <f t="shared" si="601"/>
        <v>3.8215256396122269E-5</v>
      </c>
      <c r="BA415" s="5">
        <f t="shared" si="602"/>
        <v>9.6289047230273995E-6</v>
      </c>
      <c r="BB415" s="5">
        <f t="shared" si="603"/>
        <v>1.8196097889038486E-6</v>
      </c>
      <c r="BC415" s="5">
        <f t="shared" si="604"/>
        <v>2.7508672100215472E-7</v>
      </c>
      <c r="BD415" s="5">
        <f t="shared" si="605"/>
        <v>4.9918303391019859E-5</v>
      </c>
      <c r="BE415" s="5">
        <f t="shared" si="606"/>
        <v>4.4470145805881914E-5</v>
      </c>
      <c r="BF415" s="5">
        <f t="shared" si="607"/>
        <v>1.9808304105465244E-5</v>
      </c>
      <c r="BG415" s="5">
        <f t="shared" si="608"/>
        <v>5.8821321499196876E-6</v>
      </c>
      <c r="BH415" s="5">
        <f t="shared" si="609"/>
        <v>1.3100368832019009E-6</v>
      </c>
      <c r="BI415" s="5">
        <f t="shared" si="610"/>
        <v>2.3341150339477278E-7</v>
      </c>
      <c r="BJ415" s="8">
        <f t="shared" si="611"/>
        <v>0.36513454917984822</v>
      </c>
      <c r="BK415" s="8">
        <f t="shared" si="612"/>
        <v>0.34606916449637831</v>
      </c>
      <c r="BL415" s="8">
        <f t="shared" si="613"/>
        <v>0.27497276828934181</v>
      </c>
      <c r="BM415" s="8">
        <f t="shared" si="614"/>
        <v>0.2287361093538586</v>
      </c>
      <c r="BN415" s="8">
        <f t="shared" si="615"/>
        <v>0.77120867194539278</v>
      </c>
    </row>
    <row r="416" spans="1:66" x14ac:dyDescent="0.25">
      <c r="A416" t="s">
        <v>340</v>
      </c>
      <c r="B416" t="s">
        <v>413</v>
      </c>
      <c r="C416" t="s">
        <v>378</v>
      </c>
      <c r="D416" t="s">
        <v>493</v>
      </c>
      <c r="E416">
        <f>VLOOKUP(A416,home!$A$2:$E$405,3,FALSE)</f>
        <v>1.3592592592592601</v>
      </c>
      <c r="F416">
        <f>VLOOKUP(B416,home!$B$2:$E$405,3,FALSE)</f>
        <v>1.3</v>
      </c>
      <c r="G416">
        <f>VLOOKUP(C416,away!$B$2:$E$405,4,FALSE)</f>
        <v>1.21</v>
      </c>
      <c r="H416">
        <f>VLOOKUP(A416,away!$A$2:$E$405,3,FALSE)</f>
        <v>1.118518519</v>
      </c>
      <c r="I416">
        <f>VLOOKUP(C416,away!$B$2:$E$405,3,FALSE)</f>
        <v>0.57999999999999996</v>
      </c>
      <c r="J416">
        <f>VLOOKUP(B416,home!$B$2:$E$405,4,FALSE)</f>
        <v>0.62</v>
      </c>
      <c r="K416" s="3">
        <f t="shared" si="560"/>
        <v>2.1381148148148159</v>
      </c>
      <c r="L416" s="3">
        <f t="shared" si="561"/>
        <v>0.40221925943239994</v>
      </c>
      <c r="M416" s="5">
        <f t="shared" si="562"/>
        <v>7.8840056958010246E-2</v>
      </c>
      <c r="N416" s="5">
        <f t="shared" si="563"/>
        <v>0.16856909378276561</v>
      </c>
      <c r="O416" s="5">
        <f t="shared" si="564"/>
        <v>3.1710989323259116E-2</v>
      </c>
      <c r="P416" s="5">
        <f t="shared" si="565"/>
        <v>6.7801736064494758E-2</v>
      </c>
      <c r="Q416" s="5">
        <f t="shared" si="566"/>
        <v>0.18021003836841964</v>
      </c>
      <c r="R416" s="5">
        <f t="shared" si="567"/>
        <v>6.3773853207350108E-3</v>
      </c>
      <c r="S416" s="5">
        <f t="shared" si="568"/>
        <v>1.4577219977808316E-2</v>
      </c>
      <c r="T416" s="5">
        <f t="shared" si="569"/>
        <v>7.2483948174830129E-2</v>
      </c>
      <c r="U416" s="5">
        <f t="shared" si="570"/>
        <v>1.3635582034046061E-2</v>
      </c>
      <c r="V416" s="5">
        <f t="shared" si="571"/>
        <v>1.3929197072101379E-3</v>
      </c>
      <c r="W416" s="5">
        <f t="shared" si="572"/>
        <v>0.12843658427128818</v>
      </c>
      <c r="X416" s="5">
        <f t="shared" si="573"/>
        <v>5.1659667809624554E-2</v>
      </c>
      <c r="Y416" s="5">
        <f t="shared" si="574"/>
        <v>1.038925666445549E-2</v>
      </c>
      <c r="Z416" s="5">
        <f t="shared" si="575"/>
        <v>8.5503573360703165E-4</v>
      </c>
      <c r="AA416" s="5">
        <f t="shared" si="576"/>
        <v>1.8281645692212487E-3</v>
      </c>
      <c r="AB416" s="5">
        <f t="shared" si="577"/>
        <v>1.9544128746857492E-3</v>
      </c>
      <c r="AC416" s="5">
        <f t="shared" si="578"/>
        <v>7.4868647036235113E-5</v>
      </c>
      <c r="AD416" s="5">
        <f t="shared" si="579"/>
        <v>6.8653040898663212E-2</v>
      </c>
      <c r="AE416" s="5">
        <f t="shared" si="580"/>
        <v>2.7613575268042583E-2</v>
      </c>
      <c r="AF416" s="5">
        <f t="shared" si="581"/>
        <v>5.5533558972964605E-3</v>
      </c>
      <c r="AG416" s="5">
        <f t="shared" si="582"/>
        <v>7.4455556545837797E-4</v>
      </c>
      <c r="AH416" s="5">
        <f t="shared" si="583"/>
        <v>8.5977959889914739E-5</v>
      </c>
      <c r="AI416" s="5">
        <f t="shared" si="584"/>
        <v>1.8383074978818069E-4</v>
      </c>
      <c r="AJ416" s="5">
        <f t="shared" si="585"/>
        <v>1.9652562477031241E-4</v>
      </c>
      <c r="AK416" s="5">
        <f t="shared" si="586"/>
        <v>1.400647832707142E-4</v>
      </c>
      <c r="AL416" s="5">
        <f t="shared" si="587"/>
        <v>2.5754543777461765E-6</v>
      </c>
      <c r="AM416" s="5">
        <f t="shared" si="588"/>
        <v>2.9357616765503854E-2</v>
      </c>
      <c r="AN416" s="5">
        <f t="shared" si="589"/>
        <v>1.1808198874121168E-2</v>
      </c>
      <c r="AO416" s="5">
        <f t="shared" si="590"/>
        <v>2.3747425031897577E-3</v>
      </c>
      <c r="AP416" s="5">
        <f t="shared" si="591"/>
        <v>3.1838905699187604E-4</v>
      </c>
      <c r="AQ416" s="5">
        <f t="shared" si="592"/>
        <v>3.2015552678663127E-5</v>
      </c>
      <c r="AR416" s="5">
        <f t="shared" si="593"/>
        <v>6.9163982708860238E-6</v>
      </c>
      <c r="AS416" s="5">
        <f t="shared" si="594"/>
        <v>1.4788053608140982E-5</v>
      </c>
      <c r="AT416" s="5">
        <f t="shared" si="595"/>
        <v>1.5809278250920965E-5</v>
      </c>
      <c r="AU416" s="5">
        <f t="shared" si="596"/>
        <v>1.1267350679941261E-5</v>
      </c>
      <c r="AV416" s="5">
        <f t="shared" si="597"/>
        <v>6.0227223531240506E-6</v>
      </c>
      <c r="AW416" s="5">
        <f t="shared" si="598"/>
        <v>6.1524096556897739E-8</v>
      </c>
      <c r="AX416" s="5">
        <f t="shared" si="599"/>
        <v>1.0461659222329941E-2</v>
      </c>
      <c r="AY416" s="5">
        <f t="shared" si="600"/>
        <v>4.2078808248396859E-3</v>
      </c>
      <c r="AZ416" s="5">
        <f t="shared" si="601"/>
        <v>8.4624535457340734E-4</v>
      </c>
      <c r="BA416" s="5">
        <f t="shared" si="602"/>
        <v>1.1345872660487488E-4</v>
      </c>
      <c r="BB416" s="5">
        <f t="shared" si="603"/>
        <v>1.1408821247788973E-5</v>
      </c>
      <c r="BC416" s="5">
        <f t="shared" si="604"/>
        <v>9.1776952665646262E-7</v>
      </c>
      <c r="BD416" s="5">
        <f t="shared" si="605"/>
        <v>4.6365143174255112E-7</v>
      </c>
      <c r="BE416" s="5">
        <f t="shared" si="606"/>
        <v>9.9133999511884874E-7</v>
      </c>
      <c r="BF416" s="5">
        <f t="shared" si="607"/>
        <v>1.0597993650410291E-6</v>
      </c>
      <c r="BG416" s="5">
        <f t="shared" si="608"/>
        <v>7.5532424104185332E-7</v>
      </c>
      <c r="BH416" s="5">
        <f t="shared" si="609"/>
        <v>4.0374248744008593E-7</v>
      </c>
      <c r="BI416" s="5">
        <f t="shared" si="610"/>
        <v>1.7264955875316649E-7</v>
      </c>
      <c r="BJ416" s="8">
        <f t="shared" si="611"/>
        <v>0.77384565017245199</v>
      </c>
      <c r="BK416" s="8">
        <f t="shared" si="612"/>
        <v>0.16689725763377714</v>
      </c>
      <c r="BL416" s="8">
        <f t="shared" si="613"/>
        <v>5.6171583549908463E-2</v>
      </c>
      <c r="BM416" s="8">
        <f t="shared" si="614"/>
        <v>0.46005240797131697</v>
      </c>
      <c r="BN416" s="8">
        <f t="shared" si="615"/>
        <v>0.53350929981768436</v>
      </c>
    </row>
    <row r="417" spans="1:66" x14ac:dyDescent="0.25">
      <c r="A417" t="s">
        <v>340</v>
      </c>
      <c r="B417" t="s">
        <v>405</v>
      </c>
      <c r="C417" t="s">
        <v>429</v>
      </c>
      <c r="D417" t="s">
        <v>493</v>
      </c>
      <c r="E417">
        <f>VLOOKUP(A417,home!$A$2:$E$405,3,FALSE)</f>
        <v>1.3592592592592601</v>
      </c>
      <c r="F417">
        <f>VLOOKUP(B417,home!$B$2:$E$405,3,FALSE)</f>
        <v>0.68</v>
      </c>
      <c r="G417">
        <f>VLOOKUP(C417,away!$B$2:$E$405,4,FALSE)</f>
        <v>0.84</v>
      </c>
      <c r="H417">
        <f>VLOOKUP(A417,away!$A$2:$E$405,3,FALSE)</f>
        <v>1.118518519</v>
      </c>
      <c r="I417">
        <f>VLOOKUP(C417,away!$B$2:$E$405,3,FALSE)</f>
        <v>0.57999999999999996</v>
      </c>
      <c r="J417">
        <f>VLOOKUP(B417,home!$B$2:$E$405,4,FALSE)</f>
        <v>1.21</v>
      </c>
      <c r="K417" s="3">
        <f t="shared" si="560"/>
        <v>0.77640888888888937</v>
      </c>
      <c r="L417" s="3">
        <f t="shared" si="561"/>
        <v>0.78497629663419988</v>
      </c>
      <c r="M417" s="5">
        <f t="shared" si="562"/>
        <v>0.20984519526213777</v>
      </c>
      <c r="N417" s="5">
        <f t="shared" si="563"/>
        <v>0.16292567489214843</v>
      </c>
      <c r="O417" s="5">
        <f t="shared" si="564"/>
        <v>0.16472350424335344</v>
      </c>
      <c r="P417" s="5">
        <f t="shared" si="565"/>
        <v>0.12789279290346631</v>
      </c>
      <c r="Q417" s="5">
        <f t="shared" si="566"/>
        <v>6.3248471107242674E-2</v>
      </c>
      <c r="R417" s="5">
        <f t="shared" si="567"/>
        <v>6.4652023164777736E-2</v>
      </c>
      <c r="S417" s="5">
        <f t="shared" si="568"/>
        <v>1.9486467698505511E-2</v>
      </c>
      <c r="T417" s="5">
        <f t="shared" si="569"/>
        <v>4.9648550617538548E-2</v>
      </c>
      <c r="U417" s="5">
        <f t="shared" si="570"/>
        <v>5.0196405469783829E-2</v>
      </c>
      <c r="V417" s="5">
        <f t="shared" si="571"/>
        <v>1.3195858630039858E-3</v>
      </c>
      <c r="W417" s="5">
        <f t="shared" si="572"/>
        <v>1.6368891725431777E-2</v>
      </c>
      <c r="X417" s="5">
        <f t="shared" si="573"/>
        <v>1.2849192006635634E-2</v>
      </c>
      <c r="Y417" s="5">
        <f t="shared" si="574"/>
        <v>5.0431555780553012E-3</v>
      </c>
      <c r="Z417" s="5">
        <f t="shared" si="575"/>
        <v>1.6916768571265242E-2</v>
      </c>
      <c r="AA417" s="5">
        <f t="shared" si="576"/>
        <v>1.3134329490006534E-2</v>
      </c>
      <c r="AB417" s="5">
        <f t="shared" si="577"/>
        <v>5.0988050828182719E-3</v>
      </c>
      <c r="AC417" s="5">
        <f t="shared" si="578"/>
        <v>5.0264887315113812E-5</v>
      </c>
      <c r="AD417" s="5">
        <f t="shared" si="579"/>
        <v>3.1772382592212545E-3</v>
      </c>
      <c r="AE417" s="5">
        <f t="shared" si="580"/>
        <v>2.494056722247992E-3</v>
      </c>
      <c r="AF417" s="5">
        <f t="shared" si="581"/>
        <v>9.7888770471293005E-4</v>
      </c>
      <c r="AG417" s="5">
        <f t="shared" si="582"/>
        <v>2.5613454842210264E-4</v>
      </c>
      <c r="AH417" s="5">
        <f t="shared" si="583"/>
        <v>3.3198155860224036E-3</v>
      </c>
      <c r="AI417" s="5">
        <f t="shared" si="584"/>
        <v>2.5775343304596716E-3</v>
      </c>
      <c r="AJ417" s="5">
        <f t="shared" si="585"/>
        <v>1.0006102827925805E-3</v>
      </c>
      <c r="AK417" s="5">
        <f t="shared" si="586"/>
        <v>2.5896090595792833E-4</v>
      </c>
      <c r="AL417" s="5">
        <f t="shared" si="587"/>
        <v>1.22538270474622E-6</v>
      </c>
      <c r="AM417" s="5">
        <f t="shared" si="588"/>
        <v>4.9336720531544876E-4</v>
      </c>
      <c r="AN417" s="5">
        <f t="shared" si="589"/>
        <v>3.8728156170928592E-4</v>
      </c>
      <c r="AO417" s="5">
        <f t="shared" si="590"/>
        <v>1.5200342303263228E-4</v>
      </c>
      <c r="AP417" s="5">
        <f t="shared" si="591"/>
        <v>3.9773028029292442E-5</v>
      </c>
      <c r="AQ417" s="5">
        <f t="shared" si="592"/>
        <v>7.8052210620905527E-6</v>
      </c>
      <c r="AR417" s="5">
        <f t="shared" si="593"/>
        <v>5.2119530884487265E-4</v>
      </c>
      <c r="AS417" s="5">
        <f t="shared" si="594"/>
        <v>4.0466067063434915E-4</v>
      </c>
      <c r="AT417" s="5">
        <f t="shared" si="595"/>
        <v>1.5709107083212388E-4</v>
      </c>
      <c r="AU417" s="5">
        <f t="shared" si="596"/>
        <v>4.0655634586378389E-5</v>
      </c>
      <c r="AV417" s="5">
        <f t="shared" si="597"/>
        <v>7.8913490190706851E-6</v>
      </c>
      <c r="AW417" s="5">
        <f t="shared" si="598"/>
        <v>2.074513604736982E-8</v>
      </c>
      <c r="AX417" s="5">
        <f t="shared" si="599"/>
        <v>6.384244728219734E-5</v>
      </c>
      <c r="AY417" s="5">
        <f t="shared" si="600"/>
        <v>5.0114807835643406E-5</v>
      </c>
      <c r="AZ417" s="5">
        <f t="shared" si="601"/>
        <v>1.966946813067897E-5</v>
      </c>
      <c r="BA417" s="5">
        <f t="shared" si="602"/>
        <v>5.1466887499949316E-6</v>
      </c>
      <c r="BB417" s="5">
        <f t="shared" si="603"/>
        <v>1.0100071687249802E-6</v>
      </c>
      <c r="BC417" s="5">
        <f t="shared" si="604"/>
        <v>1.5856633737594572E-7</v>
      </c>
      <c r="BD417" s="5">
        <f t="shared" si="605"/>
        <v>6.8187660560027659E-5</v>
      </c>
      <c r="BE417" s="5">
        <f t="shared" si="606"/>
        <v>5.2941505771343819E-5</v>
      </c>
      <c r="BF417" s="5">
        <f t="shared" si="607"/>
        <v>2.0552127836016887E-5</v>
      </c>
      <c r="BG417" s="5">
        <f t="shared" si="608"/>
        <v>5.318951579154764E-6</v>
      </c>
      <c r="BH417" s="5">
        <f t="shared" si="609"/>
        <v>1.0324203214063382E-6</v>
      </c>
      <c r="BI417" s="5">
        <f t="shared" si="610"/>
        <v>1.6031606292188107E-7</v>
      </c>
      <c r="BJ417" s="8">
        <f t="shared" si="611"/>
        <v>0.31821042558631008</v>
      </c>
      <c r="BK417" s="8">
        <f t="shared" si="612"/>
        <v>0.35864564680496902</v>
      </c>
      <c r="BL417" s="8">
        <f t="shared" si="613"/>
        <v>0.30624167557202009</v>
      </c>
      <c r="BM417" s="8">
        <f t="shared" si="614"/>
        <v>0.2066767608987384</v>
      </c>
      <c r="BN417" s="8">
        <f t="shared" si="615"/>
        <v>0.79328766157312636</v>
      </c>
    </row>
    <row r="418" spans="1:66" x14ac:dyDescent="0.25">
      <c r="A418" t="s">
        <v>340</v>
      </c>
      <c r="B418" t="s">
        <v>385</v>
      </c>
      <c r="C418" t="s">
        <v>353</v>
      </c>
      <c r="D418" t="s">
        <v>493</v>
      </c>
      <c r="E418">
        <f>VLOOKUP(A418,home!$A$2:$E$405,3,FALSE)</f>
        <v>1.3592592592592601</v>
      </c>
      <c r="F418">
        <f>VLOOKUP(B418,home!$B$2:$E$405,3,FALSE)</f>
        <v>0.63</v>
      </c>
      <c r="G418">
        <f>VLOOKUP(C418,away!$B$2:$E$405,4,FALSE)</f>
        <v>0.51</v>
      </c>
      <c r="H418">
        <f>VLOOKUP(A418,away!$A$2:$E$405,3,FALSE)</f>
        <v>1.118518519</v>
      </c>
      <c r="I418">
        <f>VLOOKUP(C418,away!$B$2:$E$405,3,FALSE)</f>
        <v>1.19</v>
      </c>
      <c r="J418">
        <f>VLOOKUP(B418,home!$B$2:$E$405,4,FALSE)</f>
        <v>0.56999999999999995</v>
      </c>
      <c r="K418" s="3">
        <f t="shared" si="560"/>
        <v>0.43673000000000028</v>
      </c>
      <c r="L418" s="3">
        <f t="shared" si="561"/>
        <v>0.75869111143769996</v>
      </c>
      <c r="M418" s="5">
        <f t="shared" si="562"/>
        <v>0.30257650892101162</v>
      </c>
      <c r="N418" s="5">
        <f t="shared" si="563"/>
        <v>0.13214423874107351</v>
      </c>
      <c r="O418" s="5">
        <f t="shared" si="564"/>
        <v>0.22956210784822145</v>
      </c>
      <c r="P418" s="5">
        <f t="shared" si="565"/>
        <v>0.10025665936055383</v>
      </c>
      <c r="Q418" s="5">
        <f t="shared" si="566"/>
        <v>2.885567669269453E-2</v>
      </c>
      <c r="R418" s="5">
        <f t="shared" si="567"/>
        <v>8.7083365373674115E-2</v>
      </c>
      <c r="S418" s="5">
        <f t="shared" si="568"/>
        <v>8.3048398089308247E-3</v>
      </c>
      <c r="T418" s="5">
        <f t="shared" si="569"/>
        <v>2.1892545421267347E-2</v>
      </c>
      <c r="U418" s="5">
        <f t="shared" si="570"/>
        <v>3.8031918159644726E-2</v>
      </c>
      <c r="V418" s="5">
        <f t="shared" si="571"/>
        <v>3.0575021568265802E-4</v>
      </c>
      <c r="W418" s="5">
        <f t="shared" si="572"/>
        <v>4.2007132273334984E-3</v>
      </c>
      <c r="X418" s="5">
        <f t="shared" si="573"/>
        <v>3.1870437872766992E-3</v>
      </c>
      <c r="Y418" s="5">
        <f t="shared" si="574"/>
        <v>1.2089908965847876E-3</v>
      </c>
      <c r="Z418" s="5">
        <f t="shared" si="575"/>
        <v>2.2023125087696049E-2</v>
      </c>
      <c r="AA418" s="5">
        <f t="shared" si="576"/>
        <v>9.6181594195495022E-3</v>
      </c>
      <c r="AB418" s="5">
        <f t="shared" si="577"/>
        <v>2.1002693816499283E-3</v>
      </c>
      <c r="AC418" s="5">
        <f t="shared" si="578"/>
        <v>6.3317653385466271E-6</v>
      </c>
      <c r="AD418" s="5">
        <f t="shared" si="579"/>
        <v>4.5864437194333981E-4</v>
      </c>
      <c r="AE418" s="5">
        <f t="shared" si="580"/>
        <v>3.4796940830433831E-4</v>
      </c>
      <c r="AF418" s="5">
        <f t="shared" si="581"/>
        <v>1.3200064856636859E-4</v>
      </c>
      <c r="AG418" s="5">
        <f t="shared" si="582"/>
        <v>3.3382572923771819E-5</v>
      </c>
      <c r="AH418" s="5">
        <f t="shared" si="583"/>
        <v>4.1771873125289018E-3</v>
      </c>
      <c r="AI418" s="5">
        <f t="shared" si="584"/>
        <v>1.8243030150007487E-3</v>
      </c>
      <c r="AJ418" s="5">
        <f t="shared" si="585"/>
        <v>3.9836392787063866E-4</v>
      </c>
      <c r="AK418" s="5">
        <f t="shared" si="586"/>
        <v>5.7992492739648064E-5</v>
      </c>
      <c r="AL418" s="5">
        <f t="shared" si="587"/>
        <v>8.3919487730403781E-8</v>
      </c>
      <c r="AM418" s="5">
        <f t="shared" si="588"/>
        <v>4.0060751311762986E-5</v>
      </c>
      <c r="AN418" s="5">
        <f t="shared" si="589"/>
        <v>3.0393735937750758E-5</v>
      </c>
      <c r="AO418" s="5">
        <f t="shared" si="590"/>
        <v>1.1529728649678041E-5</v>
      </c>
      <c r="AP418" s="5">
        <f t="shared" si="591"/>
        <v>2.9158342145997755E-6</v>
      </c>
      <c r="AQ418" s="5">
        <f t="shared" si="592"/>
        <v>5.5305437526069401E-7</v>
      </c>
      <c r="AR418" s="5">
        <f t="shared" si="593"/>
        <v>6.338389769652026E-4</v>
      </c>
      <c r="AS418" s="5">
        <f t="shared" si="594"/>
        <v>2.7681649641001313E-4</v>
      </c>
      <c r="AT418" s="5">
        <f t="shared" si="595"/>
        <v>6.0447034238572541E-5</v>
      </c>
      <c r="AU418" s="5">
        <f t="shared" si="596"/>
        <v>8.7996777543372701E-6</v>
      </c>
      <c r="AV418" s="5">
        <f t="shared" si="597"/>
        <v>9.607708164129294E-7</v>
      </c>
      <c r="AW418" s="5">
        <f t="shared" si="598"/>
        <v>7.7239302815801106E-10</v>
      </c>
      <c r="AX418" s="5">
        <f t="shared" si="599"/>
        <v>2.9159553200643773E-6</v>
      </c>
      <c r="AY418" s="5">
        <f t="shared" si="600"/>
        <v>2.2123093826823167E-6</v>
      </c>
      <c r="AZ418" s="5">
        <f t="shared" si="601"/>
        <v>8.3922973219564916E-7</v>
      </c>
      <c r="BA418" s="5">
        <f t="shared" si="602"/>
        <v>2.1223871275702684E-7</v>
      </c>
      <c r="BB418" s="5">
        <f t="shared" si="603"/>
        <v>4.0255906217933851E-8</v>
      </c>
      <c r="BC418" s="5">
        <f t="shared" si="604"/>
        <v>6.1083596460832126E-9</v>
      </c>
      <c r="BD418" s="5">
        <f t="shared" si="605"/>
        <v>8.0147999651044007E-5</v>
      </c>
      <c r="BE418" s="5">
        <f t="shared" si="606"/>
        <v>3.5003035887600471E-5</v>
      </c>
      <c r="BF418" s="5">
        <f t="shared" si="607"/>
        <v>7.6434379315958801E-6</v>
      </c>
      <c r="BG418" s="5">
        <f t="shared" si="608"/>
        <v>1.1127062159552907E-6</v>
      </c>
      <c r="BH418" s="5">
        <f t="shared" si="609"/>
        <v>1.2148804642353857E-7</v>
      </c>
      <c r="BI418" s="5">
        <f t="shared" si="610"/>
        <v>1.0611494902910407E-8</v>
      </c>
      <c r="BJ418" s="8">
        <f t="shared" si="611"/>
        <v>0.19255288496987083</v>
      </c>
      <c r="BK418" s="8">
        <f t="shared" si="612"/>
        <v>0.41145238630038788</v>
      </c>
      <c r="BL418" s="8">
        <f t="shared" si="613"/>
        <v>0.37395856916629178</v>
      </c>
      <c r="BM418" s="8">
        <f t="shared" si="614"/>
        <v>0.1195061970500278</v>
      </c>
      <c r="BN418" s="8">
        <f t="shared" si="615"/>
        <v>0.8804785569372291</v>
      </c>
    </row>
    <row r="419" spans="1:66" x14ac:dyDescent="0.25">
      <c r="A419" t="s">
        <v>342</v>
      </c>
      <c r="B419" t="s">
        <v>384</v>
      </c>
      <c r="C419" t="s">
        <v>392</v>
      </c>
      <c r="D419" t="s">
        <v>493</v>
      </c>
      <c r="E419">
        <f>VLOOKUP(A419,home!$A$2:$E$405,3,FALSE)</f>
        <v>1.1786833855799399</v>
      </c>
      <c r="F419">
        <f>VLOOKUP(B419,home!$B$2:$E$405,3,FALSE)</f>
        <v>0.68</v>
      </c>
      <c r="G419">
        <f>VLOOKUP(C419,away!$B$2:$E$405,4,FALSE)</f>
        <v>1.36</v>
      </c>
      <c r="H419">
        <f>VLOOKUP(A419,away!$A$2:$E$405,3,FALSE)</f>
        <v>0.84639498400000002</v>
      </c>
      <c r="I419">
        <f>VLOOKUP(C419,away!$B$2:$E$405,3,FALSE)</f>
        <v>0.56999999999999995</v>
      </c>
      <c r="J419">
        <f>VLOOKUP(B419,home!$B$2:$E$405,4,FALSE)</f>
        <v>1.02</v>
      </c>
      <c r="K419" s="3">
        <f t="shared" si="560"/>
        <v>1.0900463949843286</v>
      </c>
      <c r="L419" s="3">
        <f t="shared" si="561"/>
        <v>0.49209404369759996</v>
      </c>
      <c r="M419" s="5">
        <f t="shared" si="562"/>
        <v>0.20553469263587185</v>
      </c>
      <c r="N419" s="5">
        <f t="shared" si="563"/>
        <v>0.22404235075194412</v>
      </c>
      <c r="O419" s="5">
        <f t="shared" si="564"/>
        <v>0.1011423980193295</v>
      </c>
      <c r="P419" s="5">
        <f t="shared" si="565"/>
        <v>0.11024990634104022</v>
      </c>
      <c r="Q419" s="5">
        <f t="shared" si="566"/>
        <v>0.12210827838048559</v>
      </c>
      <c r="R419" s="5">
        <f t="shared" si="567"/>
        <v>2.488578581530199E-2</v>
      </c>
      <c r="S419" s="5">
        <f t="shared" si="568"/>
        <v>1.4784659577814172E-2</v>
      </c>
      <c r="T419" s="5">
        <f t="shared" si="569"/>
        <v>6.0088756477205379E-2</v>
      </c>
      <c r="U419" s="5">
        <f t="shared" si="570"/>
        <v>2.7126661114322072E-2</v>
      </c>
      <c r="V419" s="5">
        <f t="shared" si="571"/>
        <v>8.811744803188475E-4</v>
      </c>
      <c r="W419" s="5">
        <f t="shared" si="572"/>
        <v>4.4367896215463727E-2</v>
      </c>
      <c r="X419" s="5">
        <f t="shared" si="573"/>
        <v>2.1833177459022989E-2</v>
      </c>
      <c r="Y419" s="5">
        <f t="shared" si="574"/>
        <v>5.3719882912889559E-3</v>
      </c>
      <c r="Z419" s="5">
        <f t="shared" si="575"/>
        <v>4.0820489908147762E-3</v>
      </c>
      <c r="AA419" s="5">
        <f t="shared" si="576"/>
        <v>4.4496227865870631E-3</v>
      </c>
      <c r="AB419" s="5">
        <f t="shared" si="577"/>
        <v>2.4251476387796753E-3</v>
      </c>
      <c r="AC419" s="5">
        <f t="shared" si="578"/>
        <v>2.9541668452469897E-5</v>
      </c>
      <c r="AD419" s="5">
        <f t="shared" si="579"/>
        <v>1.2090766330676265E-2</v>
      </c>
      <c r="AE419" s="5">
        <f t="shared" si="580"/>
        <v>5.9497940950652773E-3</v>
      </c>
      <c r="AF419" s="5">
        <f t="shared" si="581"/>
        <v>1.4639291177043871E-3</v>
      </c>
      <c r="AG419" s="5">
        <f t="shared" si="582"/>
        <v>2.4013026640593721E-4</v>
      </c>
      <c r="AH419" s="5">
        <f t="shared" si="583"/>
        <v>5.021879986154376E-4</v>
      </c>
      <c r="AI419" s="5">
        <f t="shared" si="584"/>
        <v>5.4740821749515273E-4</v>
      </c>
      <c r="AJ419" s="5">
        <f t="shared" si="585"/>
        <v>2.9835017703269429E-4</v>
      </c>
      <c r="AK419" s="5">
        <f t="shared" si="586"/>
        <v>1.0840517830580823E-4</v>
      </c>
      <c r="AL419" s="5">
        <f t="shared" si="587"/>
        <v>6.338523464382645E-7</v>
      </c>
      <c r="AM419" s="5">
        <f t="shared" si="588"/>
        <v>2.6358992502703129E-3</v>
      </c>
      <c r="AN419" s="5">
        <f t="shared" si="589"/>
        <v>1.2971103208449905E-3</v>
      </c>
      <c r="AO419" s="5">
        <f t="shared" si="590"/>
        <v>3.1915013145325131E-4</v>
      </c>
      <c r="AP419" s="5">
        <f t="shared" si="591"/>
        <v>5.2350626244483671E-5</v>
      </c>
      <c r="AQ419" s="5">
        <f t="shared" si="592"/>
        <v>6.4403578396874175E-6</v>
      </c>
      <c r="AR419" s="5">
        <f t="shared" si="593"/>
        <v>4.9424744587015118E-5</v>
      </c>
      <c r="AS419" s="5">
        <f t="shared" si="594"/>
        <v>5.3875264660097035E-5</v>
      </c>
      <c r="AT419" s="5">
        <f t="shared" si="595"/>
        <v>2.9363269010782684E-5</v>
      </c>
      <c r="AU419" s="5">
        <f t="shared" si="596"/>
        <v>1.0669108510052908E-5</v>
      </c>
      <c r="AV419" s="5">
        <f t="shared" si="597"/>
        <v>2.907455817269948E-6</v>
      </c>
      <c r="AW419" s="5">
        <f t="shared" si="598"/>
        <v>9.4444939538843834E-9</v>
      </c>
      <c r="AX419" s="5">
        <f t="shared" si="599"/>
        <v>4.7887541254984148E-4</v>
      </c>
      <c r="AY419" s="5">
        <f t="shared" si="600"/>
        <v>2.3565173818900791E-4</v>
      </c>
      <c r="AZ419" s="5">
        <f t="shared" si="601"/>
        <v>5.7981408374898519E-5</v>
      </c>
      <c r="BA419" s="5">
        <f t="shared" si="602"/>
        <v>9.5107685688285668E-6</v>
      </c>
      <c r="BB419" s="5">
        <f t="shared" si="603"/>
        <v>1.1700481409267213E-6</v>
      </c>
      <c r="BC419" s="5">
        <f t="shared" si="604"/>
        <v>1.1515474419789798E-7</v>
      </c>
      <c r="BD419" s="5">
        <f t="shared" si="605"/>
        <v>4.0536037370908849E-6</v>
      </c>
      <c r="BE419" s="5">
        <f t="shared" si="606"/>
        <v>4.4186161403109204E-6</v>
      </c>
      <c r="BF419" s="5">
        <f t="shared" si="607"/>
        <v>2.4082482972827437E-6</v>
      </c>
      <c r="BG419" s="5">
        <f t="shared" si="608"/>
        <v>8.7503412489340101E-7</v>
      </c>
      <c r="BH419" s="5">
        <f t="shared" si="609"/>
        <v>2.3845694833207961E-7</v>
      </c>
      <c r="BI419" s="5">
        <f t="shared" si="610"/>
        <v>5.1985827377669546E-8</v>
      </c>
      <c r="BJ419" s="8">
        <f t="shared" si="611"/>
        <v>0.50265132260248302</v>
      </c>
      <c r="BK419" s="8">
        <f t="shared" si="612"/>
        <v>0.33171626029403301</v>
      </c>
      <c r="BL419" s="8">
        <f t="shared" si="613"/>
        <v>0.16164425273342992</v>
      </c>
      <c r="BM419" s="8">
        <f t="shared" si="614"/>
        <v>0.21189483038309245</v>
      </c>
      <c r="BN419" s="8">
        <f t="shared" si="615"/>
        <v>0.78796341194397324</v>
      </c>
    </row>
    <row r="420" spans="1:66" x14ac:dyDescent="0.25">
      <c r="A420" t="s">
        <v>342</v>
      </c>
      <c r="B420" t="s">
        <v>386</v>
      </c>
      <c r="C420" t="s">
        <v>398</v>
      </c>
      <c r="D420" t="s">
        <v>493</v>
      </c>
      <c r="E420">
        <f>VLOOKUP(A420,home!$A$2:$E$405,3,FALSE)</f>
        <v>1.1786833855799399</v>
      </c>
      <c r="F420">
        <f>VLOOKUP(B420,home!$B$2:$E$405,3,FALSE)</f>
        <v>0.62</v>
      </c>
      <c r="G420">
        <f>VLOOKUP(C420,away!$B$2:$E$405,4,FALSE)</f>
        <v>1.41</v>
      </c>
      <c r="H420">
        <f>VLOOKUP(A420,away!$A$2:$E$405,3,FALSE)</f>
        <v>0.84639498400000002</v>
      </c>
      <c r="I420">
        <f>VLOOKUP(C420,away!$B$2:$E$405,3,FALSE)</f>
        <v>0.85</v>
      </c>
      <c r="J420">
        <f>VLOOKUP(B420,home!$B$2:$E$405,4,FALSE)</f>
        <v>0.79</v>
      </c>
      <c r="K420" s="3">
        <f t="shared" si="560"/>
        <v>1.0304050156739835</v>
      </c>
      <c r="L420" s="3">
        <f t="shared" si="561"/>
        <v>0.56835423175600008</v>
      </c>
      <c r="M420" s="5">
        <f t="shared" si="562"/>
        <v>0.20214717708903565</v>
      </c>
      <c r="N420" s="5">
        <f t="shared" si="563"/>
        <v>0.20829346517687927</v>
      </c>
      <c r="O420" s="5">
        <f t="shared" si="564"/>
        <v>0.11489120353608295</v>
      </c>
      <c r="P420" s="5">
        <f t="shared" si="565"/>
        <v>0.11838447238040037</v>
      </c>
      <c r="Q420" s="5">
        <f t="shared" si="566"/>
        <v>0.10731331562518528</v>
      </c>
      <c r="R420" s="5">
        <f t="shared" si="567"/>
        <v>3.2649450860636323E-2</v>
      </c>
      <c r="S420" s="5">
        <f t="shared" si="568"/>
        <v>1.733252413242076E-2</v>
      </c>
      <c r="T420" s="5">
        <f t="shared" si="569"/>
        <v>6.099197705934134E-2</v>
      </c>
      <c r="U420" s="5">
        <f t="shared" si="570"/>
        <v>3.3642157925800921E-2</v>
      </c>
      <c r="V420" s="5">
        <f t="shared" si="571"/>
        <v>1.1278370728501608E-3</v>
      </c>
      <c r="W420" s="5">
        <f t="shared" si="572"/>
        <v>3.685872622293207E-2</v>
      </c>
      <c r="X420" s="5">
        <f t="shared" si="573"/>
        <v>2.0948813025939289E-2</v>
      </c>
      <c r="Y420" s="5">
        <f t="shared" si="574"/>
        <v>5.9531732667789045E-3</v>
      </c>
      <c r="Z420" s="5">
        <f t="shared" si="575"/>
        <v>6.1854845203840794E-3</v>
      </c>
      <c r="AA420" s="5">
        <f t="shared" si="576"/>
        <v>6.3735542741775383E-3</v>
      </c>
      <c r="AB420" s="5">
        <f t="shared" si="577"/>
        <v>3.2836711458914449E-3</v>
      </c>
      <c r="AC420" s="5">
        <f t="shared" si="578"/>
        <v>4.1281307610597151E-5</v>
      </c>
      <c r="AD420" s="5">
        <f t="shared" si="579"/>
        <v>9.494854092865844E-3</v>
      </c>
      <c r="AE420" s="5">
        <f t="shared" si="580"/>
        <v>5.3964405035860797E-3</v>
      </c>
      <c r="AF420" s="5">
        <f t="shared" si="581"/>
        <v>1.5335448983163139E-3</v>
      </c>
      <c r="AG420" s="5">
        <f t="shared" si="582"/>
        <v>2.9053224418196732E-4</v>
      </c>
      <c r="AH420" s="5">
        <f t="shared" si="583"/>
        <v>8.7888657565538073E-4</v>
      </c>
      <c r="AI420" s="5">
        <f t="shared" si="584"/>
        <v>9.0560913576383619E-4</v>
      </c>
      <c r="AJ420" s="5">
        <f t="shared" si="585"/>
        <v>4.6657209786561904E-4</v>
      </c>
      <c r="AK420" s="5">
        <f t="shared" si="586"/>
        <v>1.6025274327142222E-4</v>
      </c>
      <c r="AL420" s="5">
        <f t="shared" si="587"/>
        <v>9.6703122764876382E-7</v>
      </c>
      <c r="AM420" s="5">
        <f t="shared" si="588"/>
        <v>1.9567090560763238E-3</v>
      </c>
      <c r="AN420" s="5">
        <f t="shared" si="589"/>
        <v>1.1121038723362672E-3</v>
      </c>
      <c r="AO420" s="5">
        <f t="shared" si="590"/>
        <v>3.1603447099727588E-4</v>
      </c>
      <c r="AP420" s="5">
        <f t="shared" si="591"/>
        <v>5.9873176324023546E-5</v>
      </c>
      <c r="AQ420" s="5">
        <f t="shared" si="592"/>
        <v>8.5072932831079808E-6</v>
      </c>
      <c r="AR420" s="5">
        <f t="shared" si="593"/>
        <v>9.9903780901455149E-5</v>
      </c>
      <c r="AS420" s="5">
        <f t="shared" si="594"/>
        <v>1.029413569256541E-4</v>
      </c>
      <c r="AT420" s="5">
        <f t="shared" si="595"/>
        <v>5.3035645248239858E-5</v>
      </c>
      <c r="AU420" s="5">
        <f t="shared" si="596"/>
        <v>1.8216064957764143E-5</v>
      </c>
      <c r="AV420" s="5">
        <f t="shared" si="597"/>
        <v>4.6924811745808148E-6</v>
      </c>
      <c r="AW420" s="5">
        <f t="shared" si="598"/>
        <v>1.5731316177803447E-8</v>
      </c>
      <c r="AX420" s="5">
        <f t="shared" si="599"/>
        <v>3.3603380426595815E-4</v>
      </c>
      <c r="AY420" s="5">
        <f t="shared" si="600"/>
        <v>1.9098623466762475E-4</v>
      </c>
      <c r="AZ420" s="5">
        <f t="shared" si="601"/>
        <v>5.427391734024449E-5</v>
      </c>
      <c r="BA420" s="5">
        <f t="shared" si="602"/>
        <v>1.0282270198101104E-5</v>
      </c>
      <c r="BB420" s="5">
        <f t="shared" si="603"/>
        <v>1.4609929447873416E-6</v>
      </c>
      <c r="BC420" s="5">
        <f t="shared" si="604"/>
        <v>1.6607230454710922E-7</v>
      </c>
      <c r="BD420" s="5">
        <f t="shared" si="605"/>
        <v>9.4634561072943764E-6</v>
      </c>
      <c r="BE420" s="5">
        <f t="shared" si="606"/>
        <v>9.7511926385667164E-6</v>
      </c>
      <c r="BF420" s="5">
        <f t="shared" si="607"/>
        <v>5.0238389017911835E-6</v>
      </c>
      <c r="BG420" s="5">
        <f t="shared" si="608"/>
        <v>1.7255296007812378E-6</v>
      </c>
      <c r="BH420" s="5">
        <f t="shared" si="609"/>
        <v>4.4449858883472837E-7</v>
      </c>
      <c r="BI420" s="5">
        <f t="shared" si="610"/>
        <v>9.1602715079062388E-8</v>
      </c>
      <c r="BJ420" s="8">
        <f t="shared" si="611"/>
        <v>0.46112127327674451</v>
      </c>
      <c r="BK420" s="8">
        <f t="shared" si="612"/>
        <v>0.33922524524821279</v>
      </c>
      <c r="BL420" s="8">
        <f t="shared" si="613"/>
        <v>0.19355664774290554</v>
      </c>
      <c r="BM420" s="8">
        <f t="shared" si="614"/>
        <v>0.21621859561667581</v>
      </c>
      <c r="BN420" s="8">
        <f t="shared" si="615"/>
        <v>0.78367908466821989</v>
      </c>
    </row>
    <row r="421" spans="1:66" x14ac:dyDescent="0.25">
      <c r="A421" t="s">
        <v>342</v>
      </c>
      <c r="B421" t="s">
        <v>364</v>
      </c>
      <c r="C421" t="s">
        <v>414</v>
      </c>
      <c r="D421" t="s">
        <v>493</v>
      </c>
      <c r="E421">
        <f>VLOOKUP(A421,home!$A$2:$E$405,3,FALSE)</f>
        <v>1.1786833855799399</v>
      </c>
      <c r="F421">
        <f>VLOOKUP(B421,home!$B$2:$E$405,3,FALSE)</f>
        <v>1.02</v>
      </c>
      <c r="G421">
        <f>VLOOKUP(C421,away!$B$2:$E$405,4,FALSE)</f>
        <v>1.07</v>
      </c>
      <c r="H421">
        <f>VLOOKUP(A421,away!$A$2:$E$405,3,FALSE)</f>
        <v>0.84639498400000002</v>
      </c>
      <c r="I421">
        <f>VLOOKUP(C421,away!$B$2:$E$405,3,FALSE)</f>
        <v>0.74</v>
      </c>
      <c r="J421">
        <f>VLOOKUP(B421,home!$B$2:$E$405,4,FALSE)</f>
        <v>1.02</v>
      </c>
      <c r="K421" s="3">
        <f t="shared" si="560"/>
        <v>1.2864150470219464</v>
      </c>
      <c r="L421" s="3">
        <f t="shared" si="561"/>
        <v>0.63885893392320003</v>
      </c>
      <c r="M421" s="5">
        <f t="shared" si="562"/>
        <v>0.14583579515311251</v>
      </c>
      <c r="N421" s="5">
        <f t="shared" si="563"/>
        <v>0.18760536127937419</v>
      </c>
      <c r="O421" s="5">
        <f t="shared" si="564"/>
        <v>9.3168500619359648E-2</v>
      </c>
      <c r="P421" s="5">
        <f t="shared" si="565"/>
        <v>0.1198533611052178</v>
      </c>
      <c r="Q421" s="5">
        <f t="shared" si="566"/>
        <v>0.12066917982588769</v>
      </c>
      <c r="R421" s="5">
        <f t="shared" si="567"/>
        <v>2.9760764490453551E-2</v>
      </c>
      <c r="S421" s="5">
        <f t="shared" si="568"/>
        <v>2.4625004021022662E-2</v>
      </c>
      <c r="T421" s="5">
        <f t="shared" si="569"/>
        <v>7.7090583580953539E-2</v>
      </c>
      <c r="U421" s="5">
        <f t="shared" si="570"/>
        <v>3.8284695251395884E-2</v>
      </c>
      <c r="V421" s="5">
        <f t="shared" si="571"/>
        <v>2.2486397542374557E-3</v>
      </c>
      <c r="W421" s="5">
        <f t="shared" si="572"/>
        <v>5.174354954660635E-2</v>
      </c>
      <c r="X421" s="5">
        <f t="shared" si="573"/>
        <v>3.3056828900747216E-2</v>
      </c>
      <c r="Y421" s="5">
        <f t="shared" si="574"/>
        <v>1.0559325235206496E-2</v>
      </c>
      <c r="Z421" s="5">
        <f t="shared" si="575"/>
        <v>6.3376434250368621E-3</v>
      </c>
      <c r="AA421" s="5">
        <f t="shared" si="576"/>
        <v>8.1528398646271254E-3</v>
      </c>
      <c r="AB421" s="5">
        <f t="shared" si="577"/>
        <v>5.2439679389083508E-3</v>
      </c>
      <c r="AC421" s="5">
        <f t="shared" si="578"/>
        <v>1.1550106413227264E-4</v>
      </c>
      <c r="AD421" s="5">
        <f t="shared" si="579"/>
        <v>1.6640920180770014E-2</v>
      </c>
      <c r="AE421" s="5">
        <f t="shared" si="580"/>
        <v>1.0631200526187797E-2</v>
      </c>
      <c r="AF421" s="5">
        <f t="shared" si="581"/>
        <v>3.3959187172420491E-3</v>
      </c>
      <c r="AG421" s="5">
        <f t="shared" si="582"/>
        <v>7.2317100379569888E-4</v>
      </c>
      <c r="AH421" s="5">
        <f t="shared" si="583"/>
        <v>1.0122150305261067E-3</v>
      </c>
      <c r="AI421" s="5">
        <f t="shared" si="584"/>
        <v>1.3021286460905626E-3</v>
      </c>
      <c r="AJ421" s="5">
        <f t="shared" si="585"/>
        <v>8.3753894174460729E-4</v>
      </c>
      <c r="AK421" s="5">
        <f t="shared" si="586"/>
        <v>3.5914089904236679E-4</v>
      </c>
      <c r="AL421" s="5">
        <f t="shared" si="587"/>
        <v>3.7969253660799171E-6</v>
      </c>
      <c r="AM421" s="5">
        <f t="shared" si="588"/>
        <v>4.2814260233667405E-3</v>
      </c>
      <c r="AN421" s="5">
        <f t="shared" si="589"/>
        <v>2.7352272649591217E-3</v>
      </c>
      <c r="AO421" s="5">
        <f t="shared" si="590"/>
        <v>8.7371218726472728E-4</v>
      </c>
      <c r="AP421" s="5">
        <f t="shared" si="591"/>
        <v>1.8605961217055036E-4</v>
      </c>
      <c r="AQ421" s="5">
        <f t="shared" si="592"/>
        <v>2.9716461369360459E-5</v>
      </c>
      <c r="AR421" s="5">
        <f t="shared" si="593"/>
        <v>1.2933252306058962E-4</v>
      </c>
      <c r="AS421" s="5">
        <f t="shared" si="594"/>
        <v>1.6637530373445541E-4</v>
      </c>
      <c r="AT421" s="5">
        <f t="shared" si="595"/>
        <v>1.0701384708842503E-4</v>
      </c>
      <c r="AU421" s="5">
        <f t="shared" si="596"/>
        <v>4.5888074378085225E-5</v>
      </c>
      <c r="AV421" s="5">
        <f t="shared" si="597"/>
        <v>1.4757777339707776E-5</v>
      </c>
      <c r="AW421" s="5">
        <f t="shared" si="598"/>
        <v>8.6679349521638345E-8</v>
      </c>
      <c r="AX421" s="5">
        <f t="shared" si="599"/>
        <v>9.1794847652838427E-4</v>
      </c>
      <c r="AY421" s="5">
        <f t="shared" si="600"/>
        <v>5.8643958511134925E-4</v>
      </c>
      <c r="AZ421" s="5">
        <f t="shared" si="601"/>
        <v>1.8732608407730014E-4</v>
      </c>
      <c r="BA421" s="5">
        <f t="shared" si="602"/>
        <v>3.9891647456543906E-5</v>
      </c>
      <c r="BB421" s="5">
        <f t="shared" si="603"/>
        <v>6.3712838416319421E-6</v>
      </c>
      <c r="BC421" s="5">
        <f t="shared" si="604"/>
        <v>8.1407032055741892E-7</v>
      </c>
      <c r="BD421" s="5">
        <f t="shared" si="605"/>
        <v>1.3770872967347656E-5</v>
      </c>
      <c r="BE421" s="5">
        <f t="shared" si="606"/>
        <v>1.7715058195823786E-5</v>
      </c>
      <c r="BF421" s="5">
        <f t="shared" si="607"/>
        <v>1.1394458710988588E-5</v>
      </c>
      <c r="BG421" s="5">
        <f t="shared" si="608"/>
        <v>4.8860010461620036E-6</v>
      </c>
      <c r="BH421" s="5">
        <f t="shared" si="609"/>
        <v>1.571356316386944E-6</v>
      </c>
      <c r="BI421" s="5">
        <f t="shared" si="610"/>
        <v>4.0428328192662843E-7</v>
      </c>
      <c r="BJ421" s="8">
        <f t="shared" si="611"/>
        <v>0.52196097149323761</v>
      </c>
      <c r="BK421" s="8">
        <f t="shared" si="612"/>
        <v>0.2932685376082001</v>
      </c>
      <c r="BL421" s="8">
        <f t="shared" si="613"/>
        <v>0.17863490123826808</v>
      </c>
      <c r="BM421" s="8">
        <f t="shared" si="614"/>
        <v>0.30272273838557517</v>
      </c>
      <c r="BN421" s="8">
        <f t="shared" si="615"/>
        <v>0.69689296247340538</v>
      </c>
    </row>
    <row r="422" spans="1:66" x14ac:dyDescent="0.25">
      <c r="A422" t="s">
        <v>342</v>
      </c>
      <c r="B422" t="s">
        <v>402</v>
      </c>
      <c r="C422" t="s">
        <v>380</v>
      </c>
      <c r="D422" t="s">
        <v>493</v>
      </c>
      <c r="E422">
        <f>VLOOKUP(A422,home!$A$2:$E$405,3,FALSE)</f>
        <v>1.1786833855799399</v>
      </c>
      <c r="F422">
        <f>VLOOKUP(B422,home!$B$2:$E$405,3,FALSE)</f>
        <v>0.9</v>
      </c>
      <c r="G422">
        <f>VLOOKUP(C422,away!$B$2:$E$405,4,FALSE)</f>
        <v>0.68</v>
      </c>
      <c r="H422">
        <f>VLOOKUP(A422,away!$A$2:$E$405,3,FALSE)</f>
        <v>0.84639498400000002</v>
      </c>
      <c r="I422">
        <f>VLOOKUP(C422,away!$B$2:$E$405,3,FALSE)</f>
        <v>1.07</v>
      </c>
      <c r="J422">
        <f>VLOOKUP(B422,home!$B$2:$E$405,4,FALSE)</f>
        <v>1.02</v>
      </c>
      <c r="K422" s="3">
        <f t="shared" si="560"/>
        <v>0.72135423197492332</v>
      </c>
      <c r="L422" s="3">
        <f t="shared" si="561"/>
        <v>0.92375548553760001</v>
      </c>
      <c r="M422" s="5">
        <f t="shared" si="562"/>
        <v>0.19299138709717983</v>
      </c>
      <c r="N422" s="5">
        <f t="shared" si="563"/>
        <v>0.13921515381726127</v>
      </c>
      <c r="O422" s="5">
        <f t="shared" si="564"/>
        <v>0.17827685249253028</v>
      </c>
      <c r="P422" s="5">
        <f t="shared" si="565"/>
        <v>0.12860076200865586</v>
      </c>
      <c r="Q422" s="5">
        <f t="shared" si="566"/>
        <v>5.0211720180560658E-2</v>
      </c>
      <c r="R422" s="5">
        <f t="shared" si="567"/>
        <v>8.234211021717619E-2</v>
      </c>
      <c r="S422" s="5">
        <f t="shared" si="568"/>
        <v>2.1423437903059422E-2</v>
      </c>
      <c r="T422" s="5">
        <f t="shared" si="569"/>
        <v>4.6383351955071921E-2</v>
      </c>
      <c r="U422" s="5">
        <f t="shared" si="570"/>
        <v>5.9397829674905617E-2</v>
      </c>
      <c r="V422" s="5">
        <f t="shared" si="571"/>
        <v>1.5861792709555604E-3</v>
      </c>
      <c r="W422" s="5">
        <f t="shared" si="572"/>
        <v>1.2073478948996031E-2</v>
      </c>
      <c r="X422" s="5">
        <f t="shared" si="573"/>
        <v>1.1152942408657822E-2</v>
      </c>
      <c r="Y422" s="5">
        <f t="shared" si="574"/>
        <v>5.1512958649412976E-3</v>
      </c>
      <c r="Z422" s="5">
        <f t="shared" si="575"/>
        <v>2.535465866795273E-2</v>
      </c>
      <c r="AA422" s="5">
        <f t="shared" si="576"/>
        <v>1.8289690330407372E-2</v>
      </c>
      <c r="AB422" s="5">
        <f t="shared" si="577"/>
        <v>6.5966727606750946E-3</v>
      </c>
      <c r="AC422" s="5">
        <f t="shared" si="578"/>
        <v>6.6059898447859281E-5</v>
      </c>
      <c r="AD422" s="5">
        <f t="shared" si="579"/>
        <v>2.1773137836296089E-3</v>
      </c>
      <c r="AE422" s="5">
        <f t="shared" si="580"/>
        <v>2.0113055513644785E-3</v>
      </c>
      <c r="AF422" s="5">
        <f t="shared" si="581"/>
        <v>9.2897726808258195E-4</v>
      </c>
      <c r="AG422" s="5">
        <f t="shared" si="582"/>
        <v>2.8604928244367297E-4</v>
      </c>
      <c r="AH422" s="5">
        <f t="shared" si="583"/>
        <v>5.8553762571136973E-3</v>
      </c>
      <c r="AI422" s="5">
        <f t="shared" si="584"/>
        <v>4.2238004428744522E-3</v>
      </c>
      <c r="AJ422" s="5">
        <f t="shared" si="585"/>
        <v>1.5234281622425203E-3</v>
      </c>
      <c r="AK422" s="5">
        <f t="shared" si="586"/>
        <v>3.6631045064780744E-4</v>
      </c>
      <c r="AL422" s="5">
        <f t="shared" si="587"/>
        <v>1.760773557077206E-6</v>
      </c>
      <c r="AM422" s="5">
        <f t="shared" si="588"/>
        <v>3.1412290243171032E-4</v>
      </c>
      <c r="AN422" s="5">
        <f t="shared" si="589"/>
        <v>2.9017275425428468E-4</v>
      </c>
      <c r="AO422" s="5">
        <f t="shared" si="590"/>
        <v>1.3402433674797472E-4</v>
      </c>
      <c r="AP422" s="5">
        <f t="shared" si="591"/>
        <v>4.1268572088826736E-5</v>
      </c>
      <c r="AQ422" s="5">
        <f t="shared" si="592"/>
        <v>9.5305174618393963E-6</v>
      </c>
      <c r="AR422" s="5">
        <f t="shared" si="593"/>
        <v>1.0817871874790801E-3</v>
      </c>
      <c r="AS422" s="5">
        <f t="shared" si="594"/>
        <v>7.8035176578428406E-4</v>
      </c>
      <c r="AT422" s="5">
        <f t="shared" si="595"/>
        <v>2.8145502433879873E-4</v>
      </c>
      <c r="AU422" s="5">
        <f t="shared" si="596"/>
        <v>6.7676257639132502E-5</v>
      </c>
      <c r="AV422" s="5">
        <f t="shared" si="597"/>
        <v>1.2204638713053364E-5</v>
      </c>
      <c r="AW422" s="5">
        <f t="shared" si="598"/>
        <v>3.2591670507324374E-8</v>
      </c>
      <c r="AX422" s="5">
        <f t="shared" si="599"/>
        <v>3.7765647504893346E-5</v>
      </c>
      <c r="AY422" s="5">
        <f t="shared" si="600"/>
        <v>3.4886224047524603E-5</v>
      </c>
      <c r="AZ422" s="5">
        <f t="shared" si="601"/>
        <v>1.6113170416797291E-5</v>
      </c>
      <c r="BA422" s="5">
        <f t="shared" si="602"/>
        <v>4.961543187306226E-6</v>
      </c>
      <c r="BB422" s="5">
        <f t="shared" si="603"/>
        <v>1.1458131840014585E-6</v>
      </c>
      <c r="BC422" s="5">
        <f t="shared" si="604"/>
        <v>2.1169024282453021E-7</v>
      </c>
      <c r="BD422" s="5">
        <f t="shared" si="605"/>
        <v>1.6655114143634861E-4</v>
      </c>
      <c r="BE422" s="5">
        <f t="shared" si="606"/>
        <v>1.2014237071536408E-4</v>
      </c>
      <c r="BF422" s="5">
        <f t="shared" si="607"/>
        <v>4.3332603777513979E-5</v>
      </c>
      <c r="BG422" s="5">
        <f t="shared" si="608"/>
        <v>1.0419385705800753E-5</v>
      </c>
      <c r="BH422" s="5">
        <f t="shared" si="609"/>
        <v>1.879016993364599E-6</v>
      </c>
      <c r="BI422" s="5">
        <f t="shared" si="610"/>
        <v>2.7108737202327008E-7</v>
      </c>
      <c r="BJ422" s="8">
        <f t="shared" si="611"/>
        <v>0.27047579223257734</v>
      </c>
      <c r="BK422" s="8">
        <f t="shared" si="612"/>
        <v>0.34470447317590314</v>
      </c>
      <c r="BL422" s="8">
        <f t="shared" si="613"/>
        <v>0.35943814126852791</v>
      </c>
      <c r="BM422" s="8">
        <f t="shared" si="614"/>
        <v>0.22830022589921981</v>
      </c>
      <c r="BN422" s="8">
        <f t="shared" si="615"/>
        <v>0.77163798581336418</v>
      </c>
    </row>
    <row r="423" spans="1:66" x14ac:dyDescent="0.25">
      <c r="A423" t="s">
        <v>40</v>
      </c>
      <c r="B423" t="s">
        <v>235</v>
      </c>
      <c r="C423" t="s">
        <v>42</v>
      </c>
      <c r="D423" t="s">
        <v>493</v>
      </c>
      <c r="E423">
        <f>VLOOKUP(A423,home!$A$2:$E$405,3,FALSE)</f>
        <v>1.45333333333333</v>
      </c>
      <c r="F423">
        <f>VLOOKUP(B423,home!$B$2:$E$405,3,FALSE)</f>
        <v>0.64</v>
      </c>
      <c r="G423">
        <f>VLOOKUP(C423,away!$B$2:$E$405,4,FALSE)</f>
        <v>1.06</v>
      </c>
      <c r="H423">
        <f>VLOOKUP(A423,away!$A$2:$E$405,3,FALSE)</f>
        <v>1.163333333</v>
      </c>
      <c r="I423">
        <f>VLOOKUP(C423,away!$B$2:$E$405,3,FALSE)</f>
        <v>0.83</v>
      </c>
      <c r="J423">
        <f>VLOOKUP(B423,home!$B$2:$E$405,4,FALSE)</f>
        <v>0.8</v>
      </c>
      <c r="K423" s="3">
        <f t="shared" si="560"/>
        <v>0.98594133333333123</v>
      </c>
      <c r="L423" s="3">
        <f t="shared" si="561"/>
        <v>0.77245333311199993</v>
      </c>
      <c r="M423" s="5">
        <f t="shared" si="562"/>
        <v>0.17232127502257932</v>
      </c>
      <c r="N423" s="5">
        <f t="shared" si="563"/>
        <v>0.16989866765746151</v>
      </c>
      <c r="O423" s="5">
        <f t="shared" si="564"/>
        <v>0.13311014325730103</v>
      </c>
      <c r="P423" s="5">
        <f t="shared" si="565"/>
        <v>0.13123879212329412</v>
      </c>
      <c r="Q423" s="5">
        <f t="shared" si="566"/>
        <v>8.3755059460877079E-2</v>
      </c>
      <c r="R423" s="5">
        <f t="shared" si="567"/>
        <v>5.1410686915058991E-2</v>
      </c>
      <c r="S423" s="5">
        <f t="shared" si="568"/>
        <v>2.4987658308186823E-2</v>
      </c>
      <c r="T423" s="5">
        <f t="shared" si="569"/>
        <v>6.4696874845548244E-2</v>
      </c>
      <c r="U423" s="5">
        <f t="shared" si="570"/>
        <v>5.0687921204615703E-2</v>
      </c>
      <c r="V423" s="5">
        <f t="shared" si="571"/>
        <v>2.1144935972559516E-3</v>
      </c>
      <c r="W423" s="5">
        <f t="shared" si="572"/>
        <v>2.7525858332756524E-2</v>
      </c>
      <c r="X423" s="5">
        <f t="shared" si="573"/>
        <v>2.1262441015906498E-2</v>
      </c>
      <c r="Y423" s="5">
        <f t="shared" si="574"/>
        <v>8.212121716417135E-3</v>
      </c>
      <c r="Z423" s="5">
        <f t="shared" si="575"/>
        <v>1.3237452155038267E-2</v>
      </c>
      <c r="AA423" s="5">
        <f t="shared" si="576"/>
        <v>1.3051351227674608E-2</v>
      </c>
      <c r="AB423" s="5">
        <f t="shared" si="577"/>
        <v>6.4339333156075568E-3</v>
      </c>
      <c r="AC423" s="5">
        <f t="shared" si="578"/>
        <v>1.006490585753082E-4</v>
      </c>
      <c r="AD423" s="5">
        <f t="shared" si="579"/>
        <v>6.7847203664355878E-3</v>
      </c>
      <c r="AE423" s="5">
        <f t="shared" si="580"/>
        <v>5.2408798612860403E-3</v>
      </c>
      <c r="AF423" s="5">
        <f t="shared" si="581"/>
        <v>2.0241675586449787E-3</v>
      </c>
      <c r="AG423" s="5">
        <f t="shared" si="582"/>
        <v>5.211916591508312E-4</v>
      </c>
      <c r="AH423" s="5">
        <f t="shared" si="583"/>
        <v>2.5563285097674835E-3</v>
      </c>
      <c r="AI423" s="5">
        <f t="shared" si="584"/>
        <v>2.5203899393581603E-3</v>
      </c>
      <c r="AJ423" s="5">
        <f t="shared" si="585"/>
        <v>1.2424783086653493E-3</v>
      </c>
      <c r="AK423" s="5">
        <f t="shared" si="586"/>
        <v>4.0833690676108552E-4</v>
      </c>
      <c r="AL423" s="5">
        <f t="shared" si="587"/>
        <v>3.0661474328203161E-6</v>
      </c>
      <c r="AM423" s="5">
        <f t="shared" si="588"/>
        <v>1.3378672488754625E-3</v>
      </c>
      <c r="AN423" s="5">
        <f t="shared" si="589"/>
        <v>1.0334400156552328E-3</v>
      </c>
      <c r="AO423" s="5">
        <f t="shared" si="590"/>
        <v>3.991420923321009E-4</v>
      </c>
      <c r="AP423" s="5">
        <f t="shared" si="591"/>
        <v>1.0277287986907635E-4</v>
      </c>
      <c r="AQ423" s="5">
        <f t="shared" si="592"/>
        <v>1.9846813402096789E-5</v>
      </c>
      <c r="AR423" s="5">
        <f t="shared" si="593"/>
        <v>3.9492889557982494E-4</v>
      </c>
      <c r="AS423" s="5">
        <f t="shared" si="594"/>
        <v>3.8937672187983253E-4</v>
      </c>
      <c r="AT423" s="5">
        <f t="shared" si="595"/>
        <v>1.9195130216958191E-4</v>
      </c>
      <c r="AU423" s="5">
        <f t="shared" si="596"/>
        <v>6.308424093204891E-5</v>
      </c>
      <c r="AV423" s="5">
        <f t="shared" si="597"/>
        <v>1.5549340154216351E-5</v>
      </c>
      <c r="AW423" s="5">
        <f t="shared" si="598"/>
        <v>6.486551315632042E-8</v>
      </c>
      <c r="AX423" s="5">
        <f t="shared" si="599"/>
        <v>2.1984310319654479E-4</v>
      </c>
      <c r="AY423" s="5">
        <f t="shared" si="600"/>
        <v>1.6981853782585641E-4</v>
      </c>
      <c r="AZ423" s="5">
        <f t="shared" si="601"/>
        <v>6.55884477838945E-5</v>
      </c>
      <c r="BA423" s="5">
        <f t="shared" si="602"/>
        <v>1.6888005034770559E-5</v>
      </c>
      <c r="BB423" s="5">
        <f t="shared" si="603"/>
        <v>3.2612989446801882E-6</v>
      </c>
      <c r="BC423" s="5">
        <f t="shared" si="604"/>
        <v>5.0384024801857198E-7</v>
      </c>
      <c r="BD423" s="5">
        <f t="shared" si="605"/>
        <v>5.0844023622146112E-5</v>
      </c>
      <c r="BE423" s="5">
        <f t="shared" si="606"/>
        <v>5.0129224442050124E-5</v>
      </c>
      <c r="BF423" s="5">
        <f t="shared" si="607"/>
        <v>2.4712237192680359E-5</v>
      </c>
      <c r="BG423" s="5">
        <f t="shared" si="608"/>
        <v>8.1216053624669371E-6</v>
      </c>
      <c r="BH423" s="5">
        <f t="shared" si="609"/>
        <v>2.0018566049694461E-6</v>
      </c>
      <c r="BI423" s="5">
        <f t="shared" si="610"/>
        <v>3.9474263404914239E-7</v>
      </c>
      <c r="BJ423" s="8">
        <f t="shared" si="611"/>
        <v>0.39329095475765213</v>
      </c>
      <c r="BK423" s="8">
        <f t="shared" si="612"/>
        <v>0.33093575279515031</v>
      </c>
      <c r="BL423" s="8">
        <f t="shared" si="613"/>
        <v>0.26261266377538389</v>
      </c>
      <c r="BM423" s="8">
        <f t="shared" si="614"/>
        <v>0.25817244537433992</v>
      </c>
      <c r="BN423" s="8">
        <f t="shared" si="615"/>
        <v>0.74173462443657212</v>
      </c>
    </row>
    <row r="424" spans="1:66" x14ac:dyDescent="0.25">
      <c r="A424" t="s">
        <v>40</v>
      </c>
      <c r="B424" t="s">
        <v>339</v>
      </c>
      <c r="C424" t="s">
        <v>238</v>
      </c>
      <c r="D424" t="s">
        <v>493</v>
      </c>
      <c r="E424">
        <f>VLOOKUP(A424,home!$A$2:$E$405,3,FALSE)</f>
        <v>1.45333333333333</v>
      </c>
      <c r="F424">
        <f>VLOOKUP(B424,home!$B$2:$E$405,3,FALSE)</f>
        <v>1.51</v>
      </c>
      <c r="G424">
        <f>VLOOKUP(C424,away!$B$2:$E$405,4,FALSE)</f>
        <v>0.87</v>
      </c>
      <c r="H424">
        <f>VLOOKUP(A424,away!$A$2:$E$405,3,FALSE)</f>
        <v>1.163333333</v>
      </c>
      <c r="I424">
        <f>VLOOKUP(C424,away!$B$2:$E$405,3,FALSE)</f>
        <v>0.5</v>
      </c>
      <c r="J424">
        <f>VLOOKUP(B424,home!$B$2:$E$405,4,FALSE)</f>
        <v>0.69</v>
      </c>
      <c r="K424" s="3">
        <f t="shared" si="560"/>
        <v>1.9092439999999957</v>
      </c>
      <c r="L424" s="3">
        <f t="shared" si="561"/>
        <v>0.40134999988499998</v>
      </c>
      <c r="M424" s="5">
        <f t="shared" si="562"/>
        <v>9.9202307895632641E-2</v>
      </c>
      <c r="N424" s="5">
        <f t="shared" si="563"/>
        <v>0.18940141113588882</v>
      </c>
      <c r="O424" s="5">
        <f t="shared" si="564"/>
        <v>3.9814846262503888E-2</v>
      </c>
      <c r="P424" s="5">
        <f t="shared" si="565"/>
        <v>7.6016256337607807E-2</v>
      </c>
      <c r="Q424" s="5">
        <f t="shared" si="566"/>
        <v>0.18080675390136405</v>
      </c>
      <c r="R424" s="5">
        <f t="shared" si="567"/>
        <v>7.9898442714386141E-3</v>
      </c>
      <c r="S424" s="5">
        <f t="shared" si="568"/>
        <v>1.4562340711025169E-2</v>
      </c>
      <c r="T424" s="5">
        <f t="shared" si="569"/>
        <v>7.2566790657519684E-2</v>
      </c>
      <c r="U424" s="5">
        <f t="shared" si="570"/>
        <v>1.525456223617851E-2</v>
      </c>
      <c r="V424" s="5">
        <f t="shared" si="571"/>
        <v>1.2398620868214762E-3</v>
      </c>
      <c r="W424" s="5">
        <f t="shared" si="572"/>
        <v>0.11506807001521839</v>
      </c>
      <c r="X424" s="5">
        <f t="shared" si="573"/>
        <v>4.6182569887375069E-2</v>
      </c>
      <c r="Y424" s="5">
        <f t="shared" si="574"/>
        <v>9.2676872094934921E-3</v>
      </c>
      <c r="Z424" s="5">
        <f t="shared" si="575"/>
        <v>1.0689079991410184E-3</v>
      </c>
      <c r="AA424" s="5">
        <f t="shared" si="576"/>
        <v>2.0408061839119898E-3</v>
      </c>
      <c r="AB424" s="5">
        <f t="shared" si="577"/>
        <v>1.9481984808984274E-3</v>
      </c>
      <c r="AC424" s="5">
        <f t="shared" si="578"/>
        <v>5.937971367199665E-5</v>
      </c>
      <c r="AD424" s="5">
        <f t="shared" si="579"/>
        <v>5.4923255567033785E-2</v>
      </c>
      <c r="AE424" s="5">
        <f t="shared" si="580"/>
        <v>2.2043448615512832E-2</v>
      </c>
      <c r="AF424" s="5">
        <f t="shared" si="581"/>
        <v>4.4235690496505385E-3</v>
      </c>
      <c r="AG424" s="5">
        <f t="shared" si="582"/>
        <v>5.9179981252284431E-4</v>
      </c>
      <c r="AH424" s="5">
        <f t="shared" si="583"/>
        <v>1.0725155633308083E-4</v>
      </c>
      <c r="AI424" s="5">
        <f t="shared" si="584"/>
        <v>2.0476939041959614E-4</v>
      </c>
      <c r="AJ424" s="5">
        <f t="shared" si="585"/>
        <v>1.9547736502113525E-4</v>
      </c>
      <c r="AK424" s="5">
        <f t="shared" si="586"/>
        <v>1.2440466210080387E-4</v>
      </c>
      <c r="AL424" s="5">
        <f t="shared" si="587"/>
        <v>1.8200477918288317E-6</v>
      </c>
      <c r="AM424" s="5">
        <f t="shared" si="588"/>
        <v>2.0972379230365105E-2</v>
      </c>
      <c r="AN424" s="5">
        <f t="shared" si="589"/>
        <v>8.4172644016952108E-3</v>
      </c>
      <c r="AO424" s="5">
        <f t="shared" si="590"/>
        <v>1.6891345333261934E-3</v>
      </c>
      <c r="AP424" s="5">
        <f t="shared" si="591"/>
        <v>2.2597804825207239E-4</v>
      </c>
      <c r="AQ424" s="5">
        <f t="shared" si="592"/>
        <v>2.2674072409995446E-5</v>
      </c>
      <c r="AR424" s="5">
        <f t="shared" si="593"/>
        <v>8.6090824243896166E-6</v>
      </c>
      <c r="AS424" s="5">
        <f t="shared" si="594"/>
        <v>1.6436838964271291E-5</v>
      </c>
      <c r="AT424" s="5">
        <f t="shared" si="595"/>
        <v>1.5690968085750555E-5</v>
      </c>
      <c r="AU424" s="5">
        <f t="shared" si="596"/>
        <v>9.9859622239702225E-6</v>
      </c>
      <c r="AV424" s="5">
        <f t="shared" si="597"/>
        <v>4.7664096150854398E-6</v>
      </c>
      <c r="AW424" s="5">
        <f t="shared" si="598"/>
        <v>3.874047960543929E-8</v>
      </c>
      <c r="AX424" s="5">
        <f t="shared" si="599"/>
        <v>6.6735648685498595E-3</v>
      </c>
      <c r="AY424" s="5">
        <f t="shared" si="600"/>
        <v>2.6784352592250258E-3</v>
      </c>
      <c r="AZ424" s="5">
        <f t="shared" si="601"/>
        <v>5.37494995490972E-4</v>
      </c>
      <c r="BA424" s="5">
        <f t="shared" si="602"/>
        <v>7.1907872126163213E-5</v>
      </c>
      <c r="BB424" s="5">
        <f t="shared" si="603"/>
        <v>7.2150561173915508E-6</v>
      </c>
      <c r="BC424" s="5">
        <f t="shared" si="604"/>
        <v>5.7915255437707381E-7</v>
      </c>
      <c r="BD424" s="5">
        <f t="shared" si="605"/>
        <v>5.7587587167312067E-7</v>
      </c>
      <c r="BE424" s="5">
        <f t="shared" si="606"/>
        <v>1.0994875527366732E-6</v>
      </c>
      <c r="BF424" s="5">
        <f t="shared" si="607"/>
        <v>1.0495950065685861E-6</v>
      </c>
      <c r="BG424" s="5">
        <f t="shared" si="608"/>
        <v>6.6797765624034311E-7</v>
      </c>
      <c r="BH424" s="5">
        <f t="shared" si="609"/>
        <v>3.1883308307773366E-7</v>
      </c>
      <c r="BI424" s="5">
        <f t="shared" si="610"/>
        <v>1.2174603017353253E-7</v>
      </c>
      <c r="BJ424" s="8">
        <f t="shared" si="611"/>
        <v>0.73657198334169183</v>
      </c>
      <c r="BK424" s="8">
        <f t="shared" si="612"/>
        <v>0.19376040205177597</v>
      </c>
      <c r="BL424" s="8">
        <f t="shared" si="613"/>
        <v>6.7739483185319971E-2</v>
      </c>
      <c r="BM424" s="8">
        <f t="shared" si="614"/>
        <v>0.40323096025474753</v>
      </c>
      <c r="BN424" s="8">
        <f t="shared" si="615"/>
        <v>0.59323141980443572</v>
      </c>
    </row>
    <row r="425" spans="1:66" x14ac:dyDescent="0.25">
      <c r="A425" t="s">
        <v>40</v>
      </c>
      <c r="B425" t="s">
        <v>319</v>
      </c>
      <c r="C425" t="s">
        <v>317</v>
      </c>
      <c r="D425" t="s">
        <v>493</v>
      </c>
      <c r="E425">
        <f>VLOOKUP(A425,home!$A$2:$E$405,3,FALSE)</f>
        <v>1.45333333333333</v>
      </c>
      <c r="F425">
        <f>VLOOKUP(B425,home!$B$2:$E$405,3,FALSE)</f>
        <v>0.98</v>
      </c>
      <c r="G425">
        <f>VLOOKUP(C425,away!$B$2:$E$405,4,FALSE)</f>
        <v>0.92</v>
      </c>
      <c r="H425">
        <f>VLOOKUP(A425,away!$A$2:$E$405,3,FALSE)</f>
        <v>1.163333333</v>
      </c>
      <c r="I425">
        <f>VLOOKUP(C425,away!$B$2:$E$405,3,FALSE)</f>
        <v>1.1499999999999999</v>
      </c>
      <c r="J425">
        <f>VLOOKUP(B425,home!$B$2:$E$405,4,FALSE)</f>
        <v>1.1100000000000001</v>
      </c>
      <c r="K425" s="3">
        <f t="shared" si="560"/>
        <v>1.3103253333333305</v>
      </c>
      <c r="L425" s="3">
        <f t="shared" si="561"/>
        <v>1.4849949995745</v>
      </c>
      <c r="M425" s="5">
        <f t="shared" si="562"/>
        <v>6.109530036244247E-2</v>
      </c>
      <c r="N425" s="5">
        <f t="shared" si="563"/>
        <v>8.0054719812517355E-2</v>
      </c>
      <c r="O425" s="5">
        <f t="shared" si="564"/>
        <v>9.072621553572921E-2</v>
      </c>
      <c r="P425" s="5">
        <f t="shared" si="565"/>
        <v>0.11888085861392594</v>
      </c>
      <c r="Q425" s="5">
        <f t="shared" si="566"/>
        <v>5.2448863711621607E-2</v>
      </c>
      <c r="R425" s="5">
        <f t="shared" si="567"/>
        <v>6.736398820043811E-2</v>
      </c>
      <c r="S425" s="5">
        <f t="shared" si="568"/>
        <v>5.783038327393232E-2</v>
      </c>
      <c r="T425" s="5">
        <f t="shared" si="569"/>
        <v>7.7886300345122533E-2</v>
      </c>
      <c r="U425" s="5">
        <f t="shared" si="570"/>
        <v>8.8268740293401593E-2</v>
      </c>
      <c r="V425" s="5">
        <f t="shared" si="571"/>
        <v>1.2503099577931904E-2</v>
      </c>
      <c r="W425" s="5">
        <f t="shared" si="572"/>
        <v>2.2908358275295002E-2</v>
      </c>
      <c r="X425" s="5">
        <f t="shared" si="573"/>
        <v>3.4018797487274197E-2</v>
      </c>
      <c r="Y425" s="5">
        <f t="shared" si="574"/>
        <v>2.5258872080069879E-2</v>
      </c>
      <c r="Z425" s="5">
        <f t="shared" si="575"/>
        <v>3.3345061876348725E-2</v>
      </c>
      <c r="AA425" s="5">
        <f t="shared" si="576"/>
        <v>4.3692879318147172E-2</v>
      </c>
      <c r="AB425" s="5">
        <f t="shared" si="577"/>
        <v>2.8625943328422093E-2</v>
      </c>
      <c r="AC425" s="5">
        <f t="shared" si="578"/>
        <v>1.5205539586741399E-3</v>
      </c>
      <c r="AD425" s="5">
        <f t="shared" si="579"/>
        <v>7.5043505482988212E-3</v>
      </c>
      <c r="AE425" s="5">
        <f t="shared" si="580"/>
        <v>1.1143923039277907E-2</v>
      </c>
      <c r="AF425" s="5">
        <f t="shared" si="581"/>
        <v>8.274334994485379E-3</v>
      </c>
      <c r="AG425" s="5">
        <f t="shared" si="582"/>
        <v>4.095782030538361E-3</v>
      </c>
      <c r="AH425" s="5">
        <f t="shared" si="583"/>
        <v>1.2379312536720042E-2</v>
      </c>
      <c r="AI425" s="5">
        <f t="shared" si="584"/>
        <v>1.6220926826115162E-2</v>
      </c>
      <c r="AJ425" s="5">
        <f t="shared" si="585"/>
        <v>1.0627345675202458E-2</v>
      </c>
      <c r="AK425" s="5">
        <f t="shared" si="586"/>
        <v>4.6417600881027308E-3</v>
      </c>
      <c r="AL425" s="5">
        <f t="shared" si="587"/>
        <v>1.1834937162342424E-4</v>
      </c>
      <c r="AM425" s="5">
        <f t="shared" si="588"/>
        <v>1.9666281267299622E-3</v>
      </c>
      <c r="AN425" s="5">
        <f t="shared" si="589"/>
        <v>2.9204329342165602E-3</v>
      </c>
      <c r="AO425" s="5">
        <f t="shared" si="590"/>
        <v>2.1684141519521388E-3</v>
      </c>
      <c r="AP425" s="5">
        <f t="shared" si="591"/>
        <v>1.0733613908851683E-3</v>
      </c>
      <c r="AQ425" s="5">
        <f t="shared" si="592"/>
        <v>3.9848407455020146E-4</v>
      </c>
      <c r="AR425" s="5">
        <f t="shared" si="593"/>
        <v>3.6766434430398347E-3</v>
      </c>
      <c r="AS425" s="5">
        <f t="shared" si="594"/>
        <v>4.8175990450489746E-3</v>
      </c>
      <c r="AT425" s="5">
        <f t="shared" si="595"/>
        <v>3.1563110372850667E-3</v>
      </c>
      <c r="AU425" s="5">
        <f t="shared" si="596"/>
        <v>1.3785981040114086E-3</v>
      </c>
      <c r="AV425" s="5">
        <f t="shared" si="597"/>
        <v>4.5160300504286155E-4</v>
      </c>
      <c r="AW425" s="5">
        <f t="shared" si="598"/>
        <v>6.3968708774767328E-6</v>
      </c>
      <c r="AX425" s="5">
        <f t="shared" si="599"/>
        <v>4.2948710928335688E-4</v>
      </c>
      <c r="AY425" s="5">
        <f t="shared" si="600"/>
        <v>6.3778620966749181E-4</v>
      </c>
      <c r="AZ425" s="5">
        <f t="shared" si="601"/>
        <v>4.7355466607689953E-4</v>
      </c>
      <c r="BA425" s="5">
        <f t="shared" si="602"/>
        <v>2.3440877038312258E-4</v>
      </c>
      <c r="BB425" s="5">
        <f t="shared" si="603"/>
        <v>8.702396296883607E-5</v>
      </c>
      <c r="BC425" s="5">
        <f t="shared" si="604"/>
        <v>2.5846029970375594E-5</v>
      </c>
      <c r="BD425" s="5">
        <f t="shared" si="605"/>
        <v>9.0996618802208738E-4</v>
      </c>
      <c r="BE425" s="5">
        <f t="shared" si="606"/>
        <v>1.1923517486421016E-3</v>
      </c>
      <c r="BF425" s="5">
        <f t="shared" si="607"/>
        <v>7.8118435124502079E-4</v>
      </c>
      <c r="BG425" s="5">
        <f t="shared" si="608"/>
        <v>3.4120188181330452E-4</v>
      </c>
      <c r="BH425" s="5">
        <f t="shared" si="609"/>
        <v>1.1177136738024446E-4</v>
      </c>
      <c r="BI425" s="5">
        <f t="shared" si="610"/>
        <v>2.9291370843928185E-5</v>
      </c>
      <c r="BJ425" s="8">
        <f t="shared" si="611"/>
        <v>0.33400972975118509</v>
      </c>
      <c r="BK425" s="8">
        <f t="shared" si="612"/>
        <v>0.25258633136819764</v>
      </c>
      <c r="BL425" s="8">
        <f t="shared" si="613"/>
        <v>0.37939363334465354</v>
      </c>
      <c r="BM425" s="8">
        <f t="shared" si="614"/>
        <v>0.52813342076492042</v>
      </c>
      <c r="BN425" s="8">
        <f t="shared" si="615"/>
        <v>0.4705699462366747</v>
      </c>
    </row>
    <row r="426" spans="1:66" x14ac:dyDescent="0.25">
      <c r="A426" t="s">
        <v>40</v>
      </c>
      <c r="B426" t="s">
        <v>237</v>
      </c>
      <c r="C426" t="s">
        <v>321</v>
      </c>
      <c r="D426" t="s">
        <v>493</v>
      </c>
      <c r="E426">
        <f>VLOOKUP(A426,home!$A$2:$E$405,3,FALSE)</f>
        <v>1.45333333333333</v>
      </c>
      <c r="F426">
        <f>VLOOKUP(B426,home!$B$2:$E$405,3,FALSE)</f>
        <v>0.49</v>
      </c>
      <c r="G426">
        <f>VLOOKUP(C426,away!$B$2:$E$405,4,FALSE)</f>
        <v>0.64</v>
      </c>
      <c r="H426">
        <f>VLOOKUP(A426,away!$A$2:$E$405,3,FALSE)</f>
        <v>1.163333333</v>
      </c>
      <c r="I426">
        <f>VLOOKUP(C426,away!$B$2:$E$405,3,FALSE)</f>
        <v>1.1499999999999999</v>
      </c>
      <c r="J426">
        <f>VLOOKUP(B426,home!$B$2:$E$405,4,FALSE)</f>
        <v>0.98</v>
      </c>
      <c r="K426" s="3">
        <f t="shared" si="560"/>
        <v>0.4557653333333323</v>
      </c>
      <c r="L426" s="3">
        <f t="shared" si="561"/>
        <v>1.3110766662909998</v>
      </c>
      <c r="M426" s="5">
        <f t="shared" si="562"/>
        <v>0.17087175072549571</v>
      </c>
      <c r="N426" s="5">
        <f t="shared" si="563"/>
        <v>7.7877420426655602E-2</v>
      </c>
      <c r="O426" s="5">
        <f t="shared" si="564"/>
        <v>0.22402596530448962</v>
      </c>
      <c r="P426" s="5">
        <f t="shared" si="565"/>
        <v>0.10210326875232223</v>
      </c>
      <c r="Q426" s="5">
        <f t="shared" si="566"/>
        <v>1.7746914239947377E-2</v>
      </c>
      <c r="R426" s="5">
        <f t="shared" si="567"/>
        <v>0.14685760787701677</v>
      </c>
      <c r="S426" s="5">
        <f t="shared" si="568"/>
        <v>1.5252780880463912E-2</v>
      </c>
      <c r="T426" s="5">
        <f t="shared" si="569"/>
        <v>2.3267565158662476E-2</v>
      </c>
      <c r="U426" s="5">
        <f t="shared" si="570"/>
        <v>6.6932606606604342E-2</v>
      </c>
      <c r="V426" s="5">
        <f t="shared" si="571"/>
        <v>1.0126885474996299E-3</v>
      </c>
      <c r="W426" s="5">
        <f t="shared" si="572"/>
        <v>2.6961427614025585E-3</v>
      </c>
      <c r="X426" s="5">
        <f t="shared" si="573"/>
        <v>3.5348498634642771E-3</v>
      </c>
      <c r="Y426" s="5">
        <f t="shared" si="574"/>
        <v>2.3172295874149709E-3</v>
      </c>
      <c r="Z426" s="5">
        <f t="shared" si="575"/>
        <v>6.4180527651623354E-2</v>
      </c>
      <c r="AA426" s="5">
        <f t="shared" si="576"/>
        <v>2.9251259578651264E-2</v>
      </c>
      <c r="AB426" s="5">
        <f t="shared" si="577"/>
        <v>6.6658550361419107E-3</v>
      </c>
      <c r="AC426" s="5">
        <f t="shared" si="578"/>
        <v>3.7820328144038486E-5</v>
      </c>
      <c r="AD426" s="5">
        <f t="shared" si="579"/>
        <v>3.07202101091222E-4</v>
      </c>
      <c r="AE426" s="5">
        <f t="shared" si="580"/>
        <v>4.0276550657627011E-4</v>
      </c>
      <c r="AF426" s="5">
        <f t="shared" si="581"/>
        <v>2.6402822882951103E-4</v>
      </c>
      <c r="AG426" s="5">
        <f t="shared" si="582"/>
        <v>1.1538708335350422E-4</v>
      </c>
      <c r="AH426" s="5">
        <f t="shared" si="583"/>
        <v>2.1036398058571906E-2</v>
      </c>
      <c r="AI426" s="5">
        <f t="shared" si="584"/>
        <v>9.5876609732976868E-3</v>
      </c>
      <c r="AJ426" s="5">
        <f t="shared" si="585"/>
        <v>2.1848617496910009E-3</v>
      </c>
      <c r="AK426" s="5">
        <f t="shared" si="586"/>
        <v>3.3192808121172219E-4</v>
      </c>
      <c r="AL426" s="5">
        <f t="shared" si="587"/>
        <v>9.0397133812841427E-7</v>
      </c>
      <c r="AM426" s="5">
        <f t="shared" si="588"/>
        <v>2.8002413600908182E-5</v>
      </c>
      <c r="AN426" s="5">
        <f t="shared" si="589"/>
        <v>3.671331107198045E-5</v>
      </c>
      <c r="AO426" s="5">
        <f t="shared" si="590"/>
        <v>2.4066982744378296E-5</v>
      </c>
      <c r="AP426" s="5">
        <f t="shared" si="591"/>
        <v>1.0517886501394175E-5</v>
      </c>
      <c r="AQ426" s="5">
        <f t="shared" si="592"/>
        <v>3.4474388926687434E-6</v>
      </c>
      <c r="AR426" s="5">
        <f t="shared" si="593"/>
        <v>5.5160661274805825E-3</v>
      </c>
      <c r="AS426" s="5">
        <f t="shared" si="594"/>
        <v>2.5140317172798908E-3</v>
      </c>
      <c r="AT426" s="5">
        <f t="shared" si="595"/>
        <v>5.7290425181831962E-4</v>
      </c>
      <c r="AU426" s="5">
        <f t="shared" si="596"/>
        <v>8.7036632432686581E-5</v>
      </c>
      <c r="AV426" s="5">
        <f t="shared" si="597"/>
        <v>9.9170699482235287E-6</v>
      </c>
      <c r="AW426" s="5">
        <f t="shared" si="598"/>
        <v>1.5004500303336104E-8</v>
      </c>
      <c r="AX426" s="5">
        <f t="shared" si="599"/>
        <v>2.1270882281592909E-6</v>
      </c>
      <c r="AY426" s="5">
        <f t="shared" si="600"/>
        <v>2.7887757430819128E-6</v>
      </c>
      <c r="AZ426" s="5">
        <f t="shared" si="601"/>
        <v>1.8281494021365205E-6</v>
      </c>
      <c r="BA426" s="5">
        <f t="shared" si="602"/>
        <v>7.9894800787834475E-7</v>
      </c>
      <c r="BB426" s="5">
        <f t="shared" si="603"/>
        <v>2.6187052267724375E-7</v>
      </c>
      <c r="BC426" s="5">
        <f t="shared" si="604"/>
        <v>6.8666466374312473E-8</v>
      </c>
      <c r="BD426" s="5">
        <f t="shared" si="605"/>
        <v>1.2053309315763244E-3</v>
      </c>
      <c r="BE426" s="5">
        <f t="shared" si="606"/>
        <v>5.4934805380685932E-4</v>
      </c>
      <c r="BF426" s="5">
        <f t="shared" si="607"/>
        <v>1.2518689942965031E-4</v>
      </c>
      <c r="BG426" s="5">
        <f t="shared" si="608"/>
        <v>1.9018616315840305E-5</v>
      </c>
      <c r="BH426" s="5">
        <f t="shared" si="609"/>
        <v>2.1670065011819269E-6</v>
      </c>
      <c r="BI426" s="5">
        <f t="shared" si="610"/>
        <v>1.975292880693359E-7</v>
      </c>
      <c r="BJ426" s="8">
        <f t="shared" si="611"/>
        <v>0.12864012648857942</v>
      </c>
      <c r="BK426" s="8">
        <f t="shared" si="612"/>
        <v>0.28928200198100668</v>
      </c>
      <c r="BL426" s="8">
        <f t="shared" si="613"/>
        <v>0.51747534810155393</v>
      </c>
      <c r="BM426" s="8">
        <f t="shared" si="614"/>
        <v>0.26009230312559323</v>
      </c>
      <c r="BN426" s="8">
        <f t="shared" si="615"/>
        <v>0.73948292732592724</v>
      </c>
    </row>
    <row r="427" spans="1:66" x14ac:dyDescent="0.25">
      <c r="A427" t="s">
        <v>13</v>
      </c>
      <c r="B427" t="s">
        <v>15</v>
      </c>
      <c r="C427" t="s">
        <v>56</v>
      </c>
      <c r="D427" t="s">
        <v>494</v>
      </c>
      <c r="E427">
        <f>VLOOKUP(A427,home!$A$2:$E$405,3,FALSE)</f>
        <v>1.6044444444444399</v>
      </c>
      <c r="F427">
        <f>VLOOKUP(B427,home!$B$2:$E$405,3,FALSE)</f>
        <v>1.2</v>
      </c>
      <c r="G427">
        <f>VLOOKUP(C427,away!$B$2:$E$405,4,FALSE)</f>
        <v>1.19</v>
      </c>
      <c r="H427">
        <f>VLOOKUP(A427,away!$A$2:$E$405,3,FALSE)</f>
        <v>1.4044444439999999</v>
      </c>
      <c r="I427">
        <f>VLOOKUP(C427,away!$B$2:$E$405,3,FALSE)</f>
        <v>0.52</v>
      </c>
      <c r="J427">
        <f>VLOOKUP(B427,home!$B$2:$E$405,4,FALSE)</f>
        <v>1.04</v>
      </c>
      <c r="K427" s="3">
        <f t="shared" si="560"/>
        <v>2.29114666666666</v>
      </c>
      <c r="L427" s="3">
        <f t="shared" si="561"/>
        <v>0.75952355531519999</v>
      </c>
      <c r="M427" s="5">
        <f t="shared" si="562"/>
        <v>4.732719403335614E-2</v>
      </c>
      <c r="N427" s="5">
        <f t="shared" si="563"/>
        <v>0.10843354285221016</v>
      </c>
      <c r="O427" s="5">
        <f t="shared" si="564"/>
        <v>3.5946118675306969E-2</v>
      </c>
      <c r="P427" s="5">
        <f t="shared" si="565"/>
        <v>8.2357829982533742E-2</v>
      </c>
      <c r="Q427" s="5">
        <f t="shared" si="566"/>
        <v>0.1242185751303489</v>
      </c>
      <c r="R427" s="5">
        <f t="shared" si="567"/>
        <v>1.3650961928025628E-2</v>
      </c>
      <c r="S427" s="5">
        <f t="shared" si="568"/>
        <v>3.582935930371986E-2</v>
      </c>
      <c r="T427" s="5">
        <f t="shared" si="569"/>
        <v>9.4346933819190862E-2</v>
      </c>
      <c r="U427" s="5">
        <f t="shared" si="570"/>
        <v>3.1276355918189398E-2</v>
      </c>
      <c r="V427" s="5">
        <f t="shared" si="571"/>
        <v>6.9277255032490406E-3</v>
      </c>
      <c r="W427" s="5">
        <f t="shared" si="572"/>
        <v>9.4867658115993639E-2</v>
      </c>
      <c r="X427" s="5">
        <f t="shared" si="573"/>
        <v>7.2054220976686359E-2</v>
      </c>
      <c r="Y427" s="5">
        <f t="shared" si="574"/>
        <v>2.7363439045839943E-2</v>
      </c>
      <c r="Z427" s="5">
        <f t="shared" si="575"/>
        <v>3.4560757123488221E-3</v>
      </c>
      <c r="AA427" s="5">
        <f t="shared" si="576"/>
        <v>7.9183763480956057E-3</v>
      </c>
      <c r="AB427" s="5">
        <f t="shared" si="577"/>
        <v>9.0710807876756856E-3</v>
      </c>
      <c r="AC427" s="5">
        <f t="shared" si="578"/>
        <v>7.5346802564520696E-4</v>
      </c>
      <c r="AD427" s="5">
        <f t="shared" si="579"/>
        <v>5.4338929666732795E-2</v>
      </c>
      <c r="AE427" s="5">
        <f t="shared" si="580"/>
        <v>4.127169705249948E-2</v>
      </c>
      <c r="AF427" s="5">
        <f t="shared" si="581"/>
        <v>1.567341303960313E-2</v>
      </c>
      <c r="AG427" s="5">
        <f t="shared" si="582"/>
        <v>3.9681087985876636E-3</v>
      </c>
      <c r="AH427" s="5">
        <f t="shared" si="583"/>
        <v>6.5624272812042216E-4</v>
      </c>
      <c r="AI427" s="5">
        <f t="shared" si="584"/>
        <v>1.5035483390573405E-3</v>
      </c>
      <c r="AJ427" s="5">
        <f t="shared" si="585"/>
        <v>1.7224248826017098E-3</v>
      </c>
      <c r="AK427" s="5">
        <f t="shared" si="586"/>
        <v>1.3154426761188731E-3</v>
      </c>
      <c r="AL427" s="5">
        <f t="shared" si="587"/>
        <v>5.2446795396006585E-5</v>
      </c>
      <c r="AM427" s="5">
        <f t="shared" si="588"/>
        <v>2.4899691515233777E-2</v>
      </c>
      <c r="AN427" s="5">
        <f t="shared" si="589"/>
        <v>1.8911902225902073E-2</v>
      </c>
      <c r="AO427" s="5">
        <f t="shared" si="590"/>
        <v>7.1820176081952933E-3</v>
      </c>
      <c r="AP427" s="5">
        <f t="shared" si="591"/>
        <v>1.8183038493709534E-3</v>
      </c>
      <c r="AQ427" s="5">
        <f t="shared" si="592"/>
        <v>3.4526115107938498E-4</v>
      </c>
      <c r="AR427" s="5">
        <f t="shared" si="593"/>
        <v>9.9686362002353868E-5</v>
      </c>
      <c r="AS427" s="5">
        <f t="shared" si="594"/>
        <v>2.2839607601381906E-4</v>
      </c>
      <c r="AT427" s="5">
        <f t="shared" si="595"/>
        <v>2.6164445411940338E-4</v>
      </c>
      <c r="AU427" s="5">
        <f t="shared" si="596"/>
        <v>1.9982193963582958E-4</v>
      </c>
      <c r="AV427" s="5">
        <f t="shared" si="597"/>
        <v>1.144553427308744E-4</v>
      </c>
      <c r="AW427" s="5">
        <f t="shared" si="598"/>
        <v>2.5351904770934404E-6</v>
      </c>
      <c r="AX427" s="5">
        <f t="shared" si="599"/>
        <v>9.508140869359338E-3</v>
      </c>
      <c r="AY427" s="5">
        <f t="shared" si="600"/>
        <v>7.2216569575335593E-3</v>
      </c>
      <c r="AZ427" s="5">
        <f t="shared" si="601"/>
        <v>2.7425092838263198E-3</v>
      </c>
      <c r="BA427" s="5">
        <f t="shared" si="602"/>
        <v>6.9433346724556992E-4</v>
      </c>
      <c r="BB427" s="5">
        <f t="shared" si="603"/>
        <v>1.3184065590417127E-4</v>
      </c>
      <c r="BC427" s="5">
        <f t="shared" si="604"/>
        <v>2.002721674148482E-5</v>
      </c>
      <c r="BD427" s="5">
        <f t="shared" si="605"/>
        <v>1.2619023347410977E-5</v>
      </c>
      <c r="BE427" s="5">
        <f t="shared" si="606"/>
        <v>2.8912033279009418E-5</v>
      </c>
      <c r="BF427" s="5">
        <f t="shared" si="607"/>
        <v>3.3120854336878994E-5</v>
      </c>
      <c r="BG427" s="5">
        <f t="shared" si="608"/>
        <v>2.5294911670364091E-5</v>
      </c>
      <c r="BH427" s="5">
        <f t="shared" si="609"/>
        <v>1.4488588139295575E-5</v>
      </c>
      <c r="BI427" s="5">
        <f t="shared" si="610"/>
        <v>6.6390960840106306E-6</v>
      </c>
      <c r="BJ427" s="8">
        <f t="shared" si="611"/>
        <v>0.71001220329808479</v>
      </c>
      <c r="BK427" s="8">
        <f t="shared" si="612"/>
        <v>0.18046968060143359</v>
      </c>
      <c r="BL427" s="8">
        <f t="shared" si="613"/>
        <v>0.10408563096455088</v>
      </c>
      <c r="BM427" s="8">
        <f t="shared" si="614"/>
        <v>0.57887024620757999</v>
      </c>
      <c r="BN427" s="8">
        <f t="shared" si="615"/>
        <v>0.41193422260178153</v>
      </c>
    </row>
    <row r="428" spans="1:66" x14ac:dyDescent="0.25">
      <c r="A428" t="s">
        <v>13</v>
      </c>
      <c r="B428" t="s">
        <v>60</v>
      </c>
      <c r="C428" t="s">
        <v>250</v>
      </c>
      <c r="D428" t="s">
        <v>494</v>
      </c>
      <c r="E428">
        <f>VLOOKUP(A428,home!$A$2:$E$405,3,FALSE)</f>
        <v>1.6044444444444399</v>
      </c>
      <c r="F428">
        <f>VLOOKUP(B428,home!$B$2:$E$405,3,FALSE)</f>
        <v>1.2</v>
      </c>
      <c r="G428">
        <f>VLOOKUP(C428,away!$B$2:$E$405,4,FALSE)</f>
        <v>1.01</v>
      </c>
      <c r="H428">
        <f>VLOOKUP(A428,away!$A$2:$E$405,3,FALSE)</f>
        <v>1.4044444439999999</v>
      </c>
      <c r="I428">
        <f>VLOOKUP(C428,away!$B$2:$E$405,3,FALSE)</f>
        <v>1.25</v>
      </c>
      <c r="J428">
        <f>VLOOKUP(B428,home!$B$2:$E$405,4,FALSE)</f>
        <v>0.55000000000000004</v>
      </c>
      <c r="K428" s="3">
        <f t="shared" si="560"/>
        <v>1.9445866666666611</v>
      </c>
      <c r="L428" s="3">
        <f t="shared" si="561"/>
        <v>0.96555555525000003</v>
      </c>
      <c r="M428" s="5">
        <f t="shared" si="562"/>
        <v>5.4467982777392537E-2</v>
      </c>
      <c r="N428" s="5">
        <f t="shared" si="563"/>
        <v>0.10591771306914684</v>
      </c>
      <c r="O428" s="5">
        <f t="shared" si="564"/>
        <v>5.2591863353972694E-2</v>
      </c>
      <c r="P428" s="5">
        <f t="shared" si="565"/>
        <v>0.10226943625329027</v>
      </c>
      <c r="Q428" s="5">
        <f t="shared" si="566"/>
        <v>0.10298308629904407</v>
      </c>
      <c r="R428" s="5">
        <f t="shared" si="567"/>
        <v>2.5390182911188611E-2</v>
      </c>
      <c r="S428" s="5">
        <f t="shared" si="568"/>
        <v>4.8005438508303494E-2</v>
      </c>
      <c r="T428" s="5">
        <f t="shared" si="569"/>
        <v>9.9435891072832183E-2</v>
      </c>
      <c r="U428" s="5">
        <f t="shared" si="570"/>
        <v>4.9373411153325074E-2</v>
      </c>
      <c r="V428" s="5">
        <f t="shared" si="571"/>
        <v>1.0015035710471082E-2</v>
      </c>
      <c r="W428" s="5">
        <f t="shared" si="572"/>
        <v>6.6753178836434404E-2</v>
      </c>
      <c r="X428" s="5">
        <f t="shared" si="573"/>
        <v>6.4453902656115974E-2</v>
      </c>
      <c r="Y428" s="5">
        <f t="shared" si="574"/>
        <v>3.111691188357775E-2</v>
      </c>
      <c r="Z428" s="5">
        <f t="shared" si="575"/>
        <v>8.1718773862372619E-3</v>
      </c>
      <c r="AA428" s="5">
        <f t="shared" si="576"/>
        <v>1.5890923806911782E-2</v>
      </c>
      <c r="AB428" s="5">
        <f t="shared" si="577"/>
        <v>1.5450639277968239E-2</v>
      </c>
      <c r="AC428" s="5">
        <f t="shared" si="578"/>
        <v>1.1752684833588665E-3</v>
      </c>
      <c r="AD428" s="5">
        <f t="shared" si="579"/>
        <v>3.2451835380736364E-2</v>
      </c>
      <c r="AE428" s="5">
        <f t="shared" si="580"/>
        <v>3.1334049929928498E-2</v>
      </c>
      <c r="AF428" s="5">
        <f t="shared" si="581"/>
        <v>1.5127382989161667E-2</v>
      </c>
      <c r="AG428" s="5">
        <f t="shared" si="582"/>
        <v>4.8687762271931332E-3</v>
      </c>
      <c r="AH428" s="5">
        <f t="shared" si="583"/>
        <v>1.9726004017758094E-3</v>
      </c>
      <c r="AI428" s="5">
        <f t="shared" si="584"/>
        <v>3.8358924399545372E-3</v>
      </c>
      <c r="AJ428" s="5">
        <f t="shared" si="585"/>
        <v>3.7296126467515206E-3</v>
      </c>
      <c r="AK428" s="5">
        <f t="shared" si="586"/>
        <v>2.4175183415681206E-3</v>
      </c>
      <c r="AL428" s="5">
        <f t="shared" si="587"/>
        <v>8.8267667800804645E-5</v>
      </c>
      <c r="AM428" s="5">
        <f t="shared" si="588"/>
        <v>1.2621081278048276E-2</v>
      </c>
      <c r="AN428" s="5">
        <f t="shared" si="589"/>
        <v>1.2186355141281285E-2</v>
      </c>
      <c r="AO428" s="5">
        <f t="shared" si="590"/>
        <v>5.8833014524567705E-3</v>
      </c>
      <c r="AP428" s="5">
        <f t="shared" si="591"/>
        <v>1.8935514668766767E-3</v>
      </c>
      <c r="AQ428" s="5">
        <f t="shared" si="592"/>
        <v>4.5708228449864034E-4</v>
      </c>
      <c r="AR428" s="5">
        <f t="shared" si="593"/>
        <v>3.8093105524460299E-4</v>
      </c>
      <c r="AS428" s="5">
        <f t="shared" si="594"/>
        <v>7.4075345094791608E-4</v>
      </c>
      <c r="AT428" s="5">
        <f t="shared" si="595"/>
        <v>7.2022964200031735E-4</v>
      </c>
      <c r="AU428" s="5">
        <f t="shared" si="596"/>
        <v>4.6684965292397322E-4</v>
      </c>
      <c r="AV428" s="5">
        <f t="shared" si="597"/>
        <v>2.2695740260347916E-4</v>
      </c>
      <c r="AW428" s="5">
        <f t="shared" si="598"/>
        <v>4.6036650876137192E-6</v>
      </c>
      <c r="AX428" s="5">
        <f t="shared" si="599"/>
        <v>4.0904643953681473E-3</v>
      </c>
      <c r="AY428" s="5">
        <f t="shared" si="600"/>
        <v>3.9495706205000475E-3</v>
      </c>
      <c r="AZ428" s="5">
        <f t="shared" si="601"/>
        <v>1.9067649267380052E-3</v>
      </c>
      <c r="BA428" s="5">
        <f t="shared" si="602"/>
        <v>6.1369582252258014E-4</v>
      </c>
      <c r="BB428" s="5">
        <f t="shared" si="603"/>
        <v>1.4813935266759883E-4</v>
      </c>
      <c r="BC428" s="5">
        <f t="shared" si="604"/>
        <v>2.8607354983867793E-5</v>
      </c>
      <c r="BD428" s="5">
        <f t="shared" si="605"/>
        <v>6.1301682759778498E-5</v>
      </c>
      <c r="BE428" s="5">
        <f t="shared" si="606"/>
        <v>1.1920643493889478E-4</v>
      </c>
      <c r="BF428" s="5">
        <f t="shared" si="607"/>
        <v>1.1590362198152083E-4</v>
      </c>
      <c r="BG428" s="5">
        <f t="shared" si="608"/>
        <v>7.5128212641212774E-5</v>
      </c>
      <c r="BH428" s="5">
        <f t="shared" si="609"/>
        <v>3.6523330148150012E-5</v>
      </c>
      <c r="BI428" s="5">
        <f t="shared" si="610"/>
        <v>1.4204556165671409E-5</v>
      </c>
      <c r="BJ428" s="8">
        <f t="shared" si="611"/>
        <v>0.59822134244011271</v>
      </c>
      <c r="BK428" s="8">
        <f t="shared" si="612"/>
        <v>0.21997100002111711</v>
      </c>
      <c r="BL428" s="8">
        <f t="shared" si="613"/>
        <v>0.17361063337577193</v>
      </c>
      <c r="BM428" s="8">
        <f t="shared" si="614"/>
        <v>0.55240962160379148</v>
      </c>
      <c r="BN428" s="8">
        <f t="shared" si="615"/>
        <v>0.44362026466403504</v>
      </c>
    </row>
    <row r="429" spans="1:66" x14ac:dyDescent="0.25">
      <c r="A429" t="s">
        <v>13</v>
      </c>
      <c r="B429" t="s">
        <v>61</v>
      </c>
      <c r="C429" t="s">
        <v>55</v>
      </c>
      <c r="D429" t="s">
        <v>494</v>
      </c>
      <c r="E429">
        <f>VLOOKUP(A429,home!$A$2:$E$405,3,FALSE)</f>
        <v>1.6044444444444399</v>
      </c>
      <c r="F429">
        <f>VLOOKUP(B429,home!$B$2:$E$405,3,FALSE)</f>
        <v>1.0900000000000001</v>
      </c>
      <c r="G429">
        <f>VLOOKUP(C429,away!$B$2:$E$405,4,FALSE)</f>
        <v>1.25</v>
      </c>
      <c r="H429">
        <f>VLOOKUP(A429,away!$A$2:$E$405,3,FALSE)</f>
        <v>1.4044444439999999</v>
      </c>
      <c r="I429">
        <f>VLOOKUP(C429,away!$B$2:$E$405,3,FALSE)</f>
        <v>0.82</v>
      </c>
      <c r="J429">
        <f>VLOOKUP(B429,home!$B$2:$E$405,4,FALSE)</f>
        <v>1.01</v>
      </c>
      <c r="K429" s="3">
        <f t="shared" si="560"/>
        <v>2.1860555555555496</v>
      </c>
      <c r="L429" s="3">
        <f t="shared" si="561"/>
        <v>1.1631608885207998</v>
      </c>
      <c r="M429" s="5">
        <f t="shared" si="562"/>
        <v>3.5111855427334776E-2</v>
      </c>
      <c r="N429" s="5">
        <f t="shared" si="563"/>
        <v>7.6756466622788469E-2</v>
      </c>
      <c r="O429" s="5">
        <f t="shared" si="564"/>
        <v>4.0840736956472584E-2</v>
      </c>
      <c r="P429" s="5">
        <f t="shared" si="565"/>
        <v>8.9280119916679737E-2</v>
      </c>
      <c r="Q429" s="5">
        <f t="shared" si="566"/>
        <v>8.3896950142780438E-2</v>
      </c>
      <c r="R429" s="5">
        <f t="shared" si="567"/>
        <v>2.3752173943067466E-2</v>
      </c>
      <c r="S429" s="5">
        <f t="shared" si="568"/>
        <v>5.6753906304046364E-2</v>
      </c>
      <c r="T429" s="5">
        <f t="shared" si="569"/>
        <v>9.7585651072261734E-2</v>
      </c>
      <c r="U429" s="5">
        <f t="shared" si="570"/>
        <v>5.1923571804764396E-2</v>
      </c>
      <c r="V429" s="5">
        <f t="shared" si="571"/>
        <v>1.6034456165229471E-2</v>
      </c>
      <c r="W429" s="5">
        <f t="shared" si="572"/>
        <v>6.1134464651264049E-2</v>
      </c>
      <c r="X429" s="5">
        <f t="shared" si="573"/>
        <v>7.1109218223007711E-2</v>
      </c>
      <c r="Y429" s="5">
        <f t="shared" si="574"/>
        <v>4.1355730725146561E-2</v>
      </c>
      <c r="Z429" s="5">
        <f t="shared" si="575"/>
        <v>9.2091999159729793E-3</v>
      </c>
      <c r="AA429" s="5">
        <f t="shared" si="576"/>
        <v>2.0131822638534434E-2</v>
      </c>
      <c r="AB429" s="5">
        <f t="shared" si="577"/>
        <v>2.2004641361213592E-2</v>
      </c>
      <c r="AC429" s="5">
        <f t="shared" si="578"/>
        <v>2.5482101269774324E-3</v>
      </c>
      <c r="AD429" s="5">
        <f t="shared" si="579"/>
        <v>3.3410834021702529E-2</v>
      </c>
      <c r="AE429" s="5">
        <f t="shared" si="580"/>
        <v>3.8862175386904479E-2</v>
      </c>
      <c r="AF429" s="5">
        <f t="shared" si="581"/>
        <v>2.2601481226441494E-2</v>
      </c>
      <c r="AG429" s="5">
        <f t="shared" si="582"/>
        <v>8.7630529950779527E-3</v>
      </c>
      <c r="AH429" s="5">
        <f t="shared" si="583"/>
        <v>2.6779452892072017E-3</v>
      </c>
      <c r="AI429" s="5">
        <f t="shared" si="584"/>
        <v>5.854137176945216E-3</v>
      </c>
      <c r="AJ429" s="5">
        <f t="shared" si="585"/>
        <v>6.3987345493226868E-3</v>
      </c>
      <c r="AK429" s="5">
        <f t="shared" si="586"/>
        <v>4.6626630700240318E-3</v>
      </c>
      <c r="AL429" s="5">
        <f t="shared" si="587"/>
        <v>2.5917685401760838E-4</v>
      </c>
      <c r="AM429" s="5">
        <f t="shared" si="588"/>
        <v>1.4607587865777439E-2</v>
      </c>
      <c r="AN429" s="5">
        <f t="shared" si="589"/>
        <v>1.6990974881103339E-2</v>
      </c>
      <c r="AO429" s="5">
        <f t="shared" si="590"/>
        <v>9.8816187197693778E-3</v>
      </c>
      <c r="AP429" s="5">
        <f t="shared" si="591"/>
        <v>3.8313041367035723E-3</v>
      </c>
      <c r="AQ429" s="5">
        <f t="shared" si="592"/>
        <v>1.1141057809603858E-3</v>
      </c>
      <c r="AR429" s="5">
        <f t="shared" si="593"/>
        <v>6.2297624440086773E-4</v>
      </c>
      <c r="AS429" s="5">
        <f t="shared" si="594"/>
        <v>1.3618606800516488E-3</v>
      </c>
      <c r="AT429" s="5">
        <f t="shared" si="595"/>
        <v>1.4885515527597831E-3</v>
      </c>
      <c r="AU429" s="5">
        <f t="shared" si="596"/>
        <v>1.0846854638804546E-3</v>
      </c>
      <c r="AV429" s="5">
        <f t="shared" si="597"/>
        <v>5.9279567108655408E-4</v>
      </c>
      <c r="AW429" s="5">
        <f t="shared" si="598"/>
        <v>1.8306052285299368E-5</v>
      </c>
      <c r="AX429" s="5">
        <f t="shared" si="599"/>
        <v>5.3221664345414338E-3</v>
      </c>
      <c r="AY429" s="5">
        <f t="shared" si="600"/>
        <v>6.1905358388567909E-3</v>
      </c>
      <c r="AZ429" s="5">
        <f t="shared" si="601"/>
        <v>3.6002945833722611E-3</v>
      </c>
      <c r="BA429" s="5">
        <f t="shared" si="602"/>
        <v>1.3959072821773005E-3</v>
      </c>
      <c r="BB429" s="5">
        <f t="shared" si="603"/>
        <v>4.059161886575009E-4</v>
      </c>
      <c r="BC429" s="5">
        <f t="shared" si="604"/>
        <v>9.4429166932767075E-5</v>
      </c>
      <c r="BD429" s="5">
        <f t="shared" si="605"/>
        <v>1.2077026699411064E-4</v>
      </c>
      <c r="BE429" s="5">
        <f t="shared" si="606"/>
        <v>2.6401051310840257E-4</v>
      </c>
      <c r="BF429" s="5">
        <f t="shared" si="607"/>
        <v>2.8857082445284739E-4</v>
      </c>
      <c r="BG429" s="5">
        <f t="shared" si="608"/>
        <v>2.1027728465546411E-4</v>
      </c>
      <c r="BH429" s="5">
        <f t="shared" si="609"/>
        <v>1.1491945658205325E-4</v>
      </c>
      <c r="BI429" s="5">
        <f t="shared" si="610"/>
        <v>5.0244063300524465E-5</v>
      </c>
      <c r="BJ429" s="8">
        <f t="shared" si="611"/>
        <v>0.59891086594622744</v>
      </c>
      <c r="BK429" s="8">
        <f t="shared" si="612"/>
        <v>0.20617826063314218</v>
      </c>
      <c r="BL429" s="8">
        <f t="shared" si="613"/>
        <v>0.18444608881082436</v>
      </c>
      <c r="BM429" s="8">
        <f t="shared" si="614"/>
        <v>0.6429338825104719</v>
      </c>
      <c r="BN429" s="8">
        <f t="shared" si="615"/>
        <v>0.34963830300912341</v>
      </c>
    </row>
    <row r="430" spans="1:66" x14ac:dyDescent="0.25">
      <c r="A430" t="s">
        <v>16</v>
      </c>
      <c r="B430" t="s">
        <v>67</v>
      </c>
      <c r="C430" t="s">
        <v>19</v>
      </c>
      <c r="D430" t="s">
        <v>494</v>
      </c>
      <c r="E430">
        <f>VLOOKUP(A430,home!$A$2:$E$405,3,FALSE)</f>
        <v>1.56756756756757</v>
      </c>
      <c r="F430">
        <f>VLOOKUP(B430,home!$B$2:$E$405,3,FALSE)</f>
        <v>1.1599999999999999</v>
      </c>
      <c r="G430">
        <f>VLOOKUP(C430,away!$B$2:$E$405,4,FALSE)</f>
        <v>1.44</v>
      </c>
      <c r="H430">
        <f>VLOOKUP(A430,away!$A$2:$E$405,3,FALSE)</f>
        <v>1.261261261</v>
      </c>
      <c r="I430">
        <f>VLOOKUP(C430,away!$B$2:$E$405,3,FALSE)</f>
        <v>0.48</v>
      </c>
      <c r="J430">
        <f>VLOOKUP(B430,home!$B$2:$E$405,4,FALSE)</f>
        <v>0.65</v>
      </c>
      <c r="K430" s="3">
        <f t="shared" si="560"/>
        <v>2.6184648648648685</v>
      </c>
      <c r="L430" s="3">
        <f t="shared" si="561"/>
        <v>0.39351351343199997</v>
      </c>
      <c r="M430" s="5">
        <f t="shared" si="562"/>
        <v>4.9194257572743351E-2</v>
      </c>
      <c r="N430" s="5">
        <f t="shared" si="563"/>
        <v>0.12881343500734094</v>
      </c>
      <c r="O430" s="5">
        <f t="shared" si="564"/>
        <v>1.9358605138129006E-2</v>
      </c>
      <c r="P430" s="5">
        <f t="shared" si="565"/>
        <v>5.068982738698332E-2</v>
      </c>
      <c r="Q430" s="5">
        <f t="shared" si="566"/>
        <v>0.1686467268446383</v>
      </c>
      <c r="R430" s="5">
        <f t="shared" si="567"/>
        <v>3.8089363615239559E-3</v>
      </c>
      <c r="S430" s="5">
        <f t="shared" si="568"/>
        <v>1.3057716120233731E-2</v>
      </c>
      <c r="T430" s="5">
        <f t="shared" si="569"/>
        <v>6.6364766009440412E-2</v>
      </c>
      <c r="U430" s="5">
        <f t="shared" si="570"/>
        <v>9.9735660351567088E-3</v>
      </c>
      <c r="V430" s="5">
        <f t="shared" si="571"/>
        <v>1.494965308872435E-3</v>
      </c>
      <c r="W430" s="5">
        <f t="shared" si="572"/>
        <v>0.14719850960571609</v>
      </c>
      <c r="X430" s="5">
        <f t="shared" si="573"/>
        <v>5.7924602686899335E-2</v>
      </c>
      <c r="Y430" s="5">
        <f t="shared" si="574"/>
        <v>1.139705695873721E-2</v>
      </c>
      <c r="Z430" s="5">
        <f t="shared" si="575"/>
        <v>4.9962264335406362E-4</v>
      </c>
      <c r="AA430" s="5">
        <f t="shared" si="576"/>
        <v>1.3082443373135264E-3</v>
      </c>
      <c r="AB430" s="5">
        <f t="shared" si="577"/>
        <v>1.7127959159569468E-3</v>
      </c>
      <c r="AC430" s="5">
        <f t="shared" si="578"/>
        <v>9.6275888176858106E-5</v>
      </c>
      <c r="AD430" s="5">
        <f t="shared" si="579"/>
        <v>9.6358531390760338E-2</v>
      </c>
      <c r="AE430" s="5">
        <f t="shared" si="580"/>
        <v>3.7918384236725756E-2</v>
      </c>
      <c r="AF430" s="5">
        <f t="shared" si="581"/>
        <v>7.460698302329258E-3</v>
      </c>
      <c r="AG430" s="5">
        <f t="shared" si="582"/>
        <v>9.7862853386858155E-4</v>
      </c>
      <c r="AH430" s="5">
        <f t="shared" si="583"/>
        <v>4.9152065444110139E-5</v>
      </c>
      <c r="AI430" s="5">
        <f t="shared" si="584"/>
        <v>1.2870295640094104E-4</v>
      </c>
      <c r="AJ430" s="5">
        <f t="shared" si="585"/>
        <v>1.6850208467004962E-4</v>
      </c>
      <c r="AK430" s="5">
        <f t="shared" si="586"/>
        <v>1.4707226278833671E-4</v>
      </c>
      <c r="AL430" s="5">
        <f t="shared" si="587"/>
        <v>3.9681120472218544E-6</v>
      </c>
      <c r="AM430" s="5">
        <f t="shared" si="588"/>
        <v>5.0462285775336888E-2</v>
      </c>
      <c r="AN430" s="5">
        <f t="shared" si="589"/>
        <v>1.9857591371262452E-2</v>
      </c>
      <c r="AO430" s="5">
        <f t="shared" si="590"/>
        <v>3.9071152744012266E-3</v>
      </c>
      <c r="AP430" s="5">
        <f t="shared" si="591"/>
        <v>5.1250088633781991E-4</v>
      </c>
      <c r="AQ430" s="5">
        <f t="shared" si="592"/>
        <v>5.0419006104952386E-5</v>
      </c>
      <c r="AR430" s="5">
        <f t="shared" si="593"/>
        <v>3.8684003930702768E-6</v>
      </c>
      <c r="AS430" s="5">
        <f t="shared" si="594"/>
        <v>1.0129270512483965E-5</v>
      </c>
      <c r="AT430" s="5">
        <f t="shared" si="595"/>
        <v>1.3261569471825516E-5</v>
      </c>
      <c r="AU430" s="5">
        <f t="shared" si="596"/>
        <v>1.1574984571646556E-5</v>
      </c>
      <c r="AV430" s="5">
        <f t="shared" si="597"/>
        <v>7.5771726030523575E-6</v>
      </c>
      <c r="AW430" s="5">
        <f t="shared" si="598"/>
        <v>1.1357632907800701E-7</v>
      </c>
      <c r="AX430" s="5">
        <f t="shared" si="599"/>
        <v>2.2022287050581662E-2</v>
      </c>
      <c r="AY430" s="5">
        <f t="shared" si="600"/>
        <v>8.6660675510824275E-3</v>
      </c>
      <c r="AZ430" s="5">
        <f t="shared" si="601"/>
        <v>1.7051073448327465E-3</v>
      </c>
      <c r="BA430" s="5">
        <f t="shared" si="602"/>
        <v>2.2366092734794768E-4</v>
      </c>
      <c r="BB430" s="5">
        <f t="shared" si="603"/>
        <v>2.2003399334537537E-5</v>
      </c>
      <c r="BC430" s="5">
        <f t="shared" si="604"/>
        <v>1.7317269959162398E-6</v>
      </c>
      <c r="BD430" s="5">
        <f t="shared" si="605"/>
        <v>2.5371130500646899E-7</v>
      </c>
      <c r="BE430" s="5">
        <f t="shared" si="606"/>
        <v>6.6433413797845328E-7</v>
      </c>
      <c r="BF430" s="5">
        <f t="shared" si="607"/>
        <v>8.6976779941343508E-7</v>
      </c>
      <c r="BG430" s="5">
        <f t="shared" si="608"/>
        <v>7.5915214111830467E-7</v>
      </c>
      <c r="BH430" s="5">
        <f t="shared" si="609"/>
        <v>4.969533021513042E-7</v>
      </c>
      <c r="BI430" s="5">
        <f t="shared" si="610"/>
        <v>2.6025095223235297E-7</v>
      </c>
      <c r="BJ430" s="8">
        <f t="shared" si="611"/>
        <v>0.8304921098900746</v>
      </c>
      <c r="BK430" s="8">
        <f t="shared" si="612"/>
        <v>0.12320307794013935</v>
      </c>
      <c r="BL430" s="8">
        <f t="shared" si="613"/>
        <v>3.6705292724573554E-2</v>
      </c>
      <c r="BM430" s="8">
        <f t="shared" si="614"/>
        <v>0.56172236091202943</v>
      </c>
      <c r="BN430" s="8">
        <f t="shared" si="615"/>
        <v>0.42051178831135888</v>
      </c>
    </row>
    <row r="431" spans="1:66" x14ac:dyDescent="0.25">
      <c r="A431" t="s">
        <v>16</v>
      </c>
      <c r="B431" t="s">
        <v>255</v>
      </c>
      <c r="C431" t="s">
        <v>20</v>
      </c>
      <c r="D431" t="s">
        <v>494</v>
      </c>
      <c r="E431">
        <f>VLOOKUP(A431,home!$A$2:$E$405,3,FALSE)</f>
        <v>1.56756756756757</v>
      </c>
      <c r="F431">
        <f>VLOOKUP(B431,home!$B$2:$E$405,3,FALSE)</f>
        <v>0.69</v>
      </c>
      <c r="G431">
        <f>VLOOKUP(C431,away!$B$2:$E$405,4,FALSE)</f>
        <v>1.33</v>
      </c>
      <c r="H431">
        <f>VLOOKUP(A431,away!$A$2:$E$405,3,FALSE)</f>
        <v>1.261261261</v>
      </c>
      <c r="I431">
        <f>VLOOKUP(C431,away!$B$2:$E$405,3,FALSE)</f>
        <v>0.37</v>
      </c>
      <c r="J431">
        <f>VLOOKUP(B431,home!$B$2:$E$405,4,FALSE)</f>
        <v>0.79</v>
      </c>
      <c r="K431" s="3">
        <f t="shared" si="560"/>
        <v>1.438556756756759</v>
      </c>
      <c r="L431" s="3">
        <f t="shared" si="561"/>
        <v>0.36866666659030001</v>
      </c>
      <c r="M431" s="5">
        <f t="shared" si="562"/>
        <v>0.16410916647816137</v>
      </c>
      <c r="N431" s="5">
        <f t="shared" si="563"/>
        <v>0.23608035028287883</v>
      </c>
      <c r="O431" s="5">
        <f t="shared" si="564"/>
        <v>6.0501579362416354E-2</v>
      </c>
      <c r="P431" s="5">
        <f t="shared" si="565"/>
        <v>8.7034955786259319E-2</v>
      </c>
      <c r="Q431" s="5">
        <f t="shared" si="566"/>
        <v>0.16980749151846894</v>
      </c>
      <c r="R431" s="5">
        <f t="shared" si="567"/>
        <v>1.1152457793495264E-2</v>
      </c>
      <c r="S431" s="5">
        <f t="shared" si="568"/>
        <v>1.1539702033835149E-2</v>
      </c>
      <c r="T431" s="5">
        <f t="shared" si="569"/>
        <v>6.260236186017458E-2</v>
      </c>
      <c r="U431" s="5">
        <f t="shared" si="570"/>
        <v>1.6043443513277186E-2</v>
      </c>
      <c r="V431" s="5">
        <f t="shared" si="571"/>
        <v>6.8000633552199282E-4</v>
      </c>
      <c r="W431" s="5">
        <f t="shared" si="572"/>
        <v>8.1425904757269824E-2</v>
      </c>
      <c r="X431" s="5">
        <f t="shared" si="573"/>
        <v>3.0019016880961914E-2</v>
      </c>
      <c r="Y431" s="5">
        <f t="shared" si="574"/>
        <v>5.5335054439110878E-3</v>
      </c>
      <c r="Z431" s="5">
        <f t="shared" si="575"/>
        <v>1.3705131463389701E-3</v>
      </c>
      <c r="AA431" s="5">
        <f t="shared" si="576"/>
        <v>1.9715609468898901E-3</v>
      </c>
      <c r="AB431" s="5">
        <f t="shared" si="577"/>
        <v>1.4181011607531028E-3</v>
      </c>
      <c r="AC431" s="5">
        <f t="shared" si="578"/>
        <v>2.2539996781048481E-5</v>
      </c>
      <c r="AD431" s="5">
        <f t="shared" si="579"/>
        <v>2.9283946365900714E-2</v>
      </c>
      <c r="AE431" s="5">
        <f t="shared" si="580"/>
        <v>1.0796014891325745E-2</v>
      </c>
      <c r="AF431" s="5">
        <f t="shared" si="581"/>
        <v>1.9900654112221514E-3</v>
      </c>
      <c r="AG431" s="5">
        <f t="shared" si="582"/>
        <v>2.4455692715064168E-4</v>
      </c>
      <c r="AH431" s="5">
        <f t="shared" si="583"/>
        <v>1.2631562829474305E-4</v>
      </c>
      <c r="AI431" s="5">
        <f t="shared" si="584"/>
        <v>1.8171220056737786E-4</v>
      </c>
      <c r="AJ431" s="5">
        <f t="shared" si="585"/>
        <v>1.3070165695567044E-4</v>
      </c>
      <c r="AK431" s="5">
        <f t="shared" si="586"/>
        <v>6.2673917244294571E-5</v>
      </c>
      <c r="AL431" s="5">
        <f t="shared" si="587"/>
        <v>4.7816162018519363E-7</v>
      </c>
      <c r="AM431" s="5">
        <f t="shared" si="588"/>
        <v>8.4253237818337993E-3</v>
      </c>
      <c r="AN431" s="5">
        <f t="shared" si="589"/>
        <v>3.1061360335926471E-3</v>
      </c>
      <c r="AO431" s="5">
        <f t="shared" si="590"/>
        <v>5.7256440874030865E-4</v>
      </c>
      <c r="AP431" s="5">
        <f t="shared" si="591"/>
        <v>7.0361803992845199E-5</v>
      </c>
      <c r="AQ431" s="5">
        <f t="shared" si="592"/>
        <v>6.4850129333305766E-6</v>
      </c>
      <c r="AR431" s="5">
        <f t="shared" si="593"/>
        <v>9.3136723243364646E-6</v>
      </c>
      <c r="AS431" s="5">
        <f t="shared" si="594"/>
        <v>1.3398246252392649E-5</v>
      </c>
      <c r="AT431" s="5">
        <f t="shared" si="595"/>
        <v>9.6370688375351876E-6</v>
      </c>
      <c r="AU431" s="5">
        <f t="shared" si="596"/>
        <v>4.6211568305220817E-6</v>
      </c>
      <c r="AV431" s="5">
        <f t="shared" si="597"/>
        <v>1.6619490956450478E-6</v>
      </c>
      <c r="AW431" s="5">
        <f t="shared" si="598"/>
        <v>7.0442228528956524E-9</v>
      </c>
      <c r="AX431" s="5">
        <f t="shared" si="599"/>
        <v>2.0200510757034012E-3</v>
      </c>
      <c r="AY431" s="5">
        <f t="shared" si="600"/>
        <v>7.4472549642172264E-4</v>
      </c>
      <c r="AZ431" s="5">
        <f t="shared" si="601"/>
        <v>1.3727773314530146E-4</v>
      </c>
      <c r="BA431" s="5">
        <f t="shared" si="602"/>
        <v>1.6869908091917004E-5</v>
      </c>
      <c r="BB431" s="5">
        <f t="shared" si="603"/>
        <v>1.554843195482943E-6</v>
      </c>
      <c r="BC431" s="5">
        <f t="shared" si="604"/>
        <v>1.1464377158986142E-7</v>
      </c>
      <c r="BD431" s="5">
        <f t="shared" si="605"/>
        <v>5.7227342158790889E-7</v>
      </c>
      <c r="BE431" s="5">
        <f t="shared" si="606"/>
        <v>8.2324779733759554E-7</v>
      </c>
      <c r="BF431" s="5">
        <f t="shared" si="607"/>
        <v>5.9214434067255869E-7</v>
      </c>
      <c r="BG431" s="5">
        <f t="shared" si="608"/>
        <v>2.8394441408326176E-7</v>
      </c>
      <c r="BH431" s="5">
        <f t="shared" si="609"/>
        <v>1.0211753885570383E-7</v>
      </c>
      <c r="BI431" s="5">
        <f t="shared" si="610"/>
        <v>2.9380375100848718E-8</v>
      </c>
      <c r="BJ431" s="8">
        <f t="shared" si="611"/>
        <v>0.64288467908068669</v>
      </c>
      <c r="BK431" s="8">
        <f t="shared" si="612"/>
        <v>0.26413157428860079</v>
      </c>
      <c r="BL431" s="8">
        <f t="shared" si="613"/>
        <v>9.1629581381121927E-2</v>
      </c>
      <c r="BM431" s="8">
        <f t="shared" si="614"/>
        <v>0.27058562822286958</v>
      </c>
      <c r="BN431" s="8">
        <f t="shared" si="615"/>
        <v>0.72868600122168015</v>
      </c>
    </row>
    <row r="432" spans="1:66" x14ac:dyDescent="0.25">
      <c r="A432" t="s">
        <v>16</v>
      </c>
      <c r="B432" t="s">
        <v>64</v>
      </c>
      <c r="C432" t="s">
        <v>323</v>
      </c>
      <c r="D432" t="s">
        <v>494</v>
      </c>
      <c r="E432">
        <f>VLOOKUP(A432,home!$A$2:$E$405,3,FALSE)</f>
        <v>1.56756756756757</v>
      </c>
      <c r="F432">
        <f>VLOOKUP(B432,home!$B$2:$E$405,3,FALSE)</f>
        <v>0.74</v>
      </c>
      <c r="G432">
        <f>VLOOKUP(C432,away!$B$2:$E$405,4,FALSE)</f>
        <v>0.93</v>
      </c>
      <c r="H432">
        <f>VLOOKUP(A432,away!$A$2:$E$405,3,FALSE)</f>
        <v>1.261261261</v>
      </c>
      <c r="I432">
        <f>VLOOKUP(C432,away!$B$2:$E$405,3,FALSE)</f>
        <v>0.59</v>
      </c>
      <c r="J432">
        <f>VLOOKUP(B432,home!$B$2:$E$405,4,FALSE)</f>
        <v>1.1599999999999999</v>
      </c>
      <c r="K432" s="3">
        <f t="shared" si="560"/>
        <v>1.0788000000000015</v>
      </c>
      <c r="L432" s="3">
        <f t="shared" si="561"/>
        <v>0.86320720702839993</v>
      </c>
      <c r="M432" s="5">
        <f t="shared" si="562"/>
        <v>0.14341579548910166</v>
      </c>
      <c r="N432" s="5">
        <f t="shared" si="563"/>
        <v>0.15471696017364306</v>
      </c>
      <c r="O432" s="5">
        <f t="shared" si="564"/>
        <v>0.12379754826790364</v>
      </c>
      <c r="P432" s="5">
        <f t="shared" si="565"/>
        <v>0.13355279507141463</v>
      </c>
      <c r="Q432" s="5">
        <f t="shared" si="566"/>
        <v>8.3454328317663182E-2</v>
      </c>
      <c r="R432" s="5">
        <f t="shared" si="567"/>
        <v>5.3431467938650307E-2</v>
      </c>
      <c r="S432" s="5">
        <f t="shared" si="568"/>
        <v>3.1092023390029366E-2</v>
      </c>
      <c r="T432" s="5">
        <f t="shared" si="569"/>
        <v>7.2038377661521144E-2</v>
      </c>
      <c r="U432" s="5">
        <f t="shared" si="570"/>
        <v>5.7641867612216027E-2</v>
      </c>
      <c r="V432" s="5">
        <f t="shared" si="571"/>
        <v>3.2170845260747617E-3</v>
      </c>
      <c r="W432" s="5">
        <f t="shared" si="572"/>
        <v>3.0010176463031727E-2</v>
      </c>
      <c r="X432" s="5">
        <f t="shared" si="573"/>
        <v>2.5905000607083045E-2</v>
      </c>
      <c r="Y432" s="5">
        <f t="shared" si="574"/>
        <v>1.1180691611054578E-2</v>
      </c>
      <c r="Z432" s="5">
        <f t="shared" si="575"/>
        <v>1.5374142735583279E-2</v>
      </c>
      <c r="AA432" s="5">
        <f t="shared" si="576"/>
        <v>1.6585625183147264E-2</v>
      </c>
      <c r="AB432" s="5">
        <f t="shared" si="577"/>
        <v>8.946286223789646E-3</v>
      </c>
      <c r="AC432" s="5">
        <f t="shared" si="578"/>
        <v>1.8723993623445196E-4</v>
      </c>
      <c r="AD432" s="5">
        <f t="shared" si="579"/>
        <v>8.0937445920796682E-3</v>
      </c>
      <c r="AE432" s="5">
        <f t="shared" si="580"/>
        <v>6.9865786637303062E-3</v>
      </c>
      <c r="AF432" s="5">
        <f t="shared" si="581"/>
        <v>3.0154325275014238E-3</v>
      </c>
      <c r="AG432" s="5">
        <f t="shared" si="582"/>
        <v>8.676476966823644E-4</v>
      </c>
      <c r="AH432" s="5">
        <f t="shared" si="583"/>
        <v>3.3177677028097007E-3</v>
      </c>
      <c r="AI432" s="5">
        <f t="shared" si="584"/>
        <v>3.5792077977911097E-3</v>
      </c>
      <c r="AJ432" s="5">
        <f t="shared" si="585"/>
        <v>1.9306246861285272E-3</v>
      </c>
      <c r="AK432" s="5">
        <f t="shared" si="586"/>
        <v>6.9425263713181944E-4</v>
      </c>
      <c r="AL432" s="5">
        <f t="shared" si="587"/>
        <v>6.9745223663330152E-6</v>
      </c>
      <c r="AM432" s="5">
        <f t="shared" si="588"/>
        <v>1.7463063331871122E-3</v>
      </c>
      <c r="AN432" s="5">
        <f t="shared" si="589"/>
        <v>1.5074242124864536E-3</v>
      </c>
      <c r="AO432" s="5">
        <f t="shared" si="590"/>
        <v>6.5060972213370832E-4</v>
      </c>
      <c r="AP432" s="5">
        <f t="shared" si="591"/>
        <v>1.8720366703618726E-4</v>
      </c>
      <c r="AQ432" s="5">
        <f t="shared" si="592"/>
        <v>4.0398888641945424E-5</v>
      </c>
      <c r="AR432" s="5">
        <f t="shared" si="593"/>
        <v>5.7278419846227874E-4</v>
      </c>
      <c r="AS432" s="5">
        <f t="shared" si="594"/>
        <v>6.1791959330110711E-4</v>
      </c>
      <c r="AT432" s="5">
        <f t="shared" si="595"/>
        <v>3.3330582862661762E-4</v>
      </c>
      <c r="AU432" s="5">
        <f t="shared" si="596"/>
        <v>1.1985677597413189E-4</v>
      </c>
      <c r="AV432" s="5">
        <f t="shared" si="597"/>
        <v>3.2325372480223409E-5</v>
      </c>
      <c r="AW432" s="5">
        <f t="shared" si="598"/>
        <v>1.8041305723357628E-7</v>
      </c>
      <c r="AX432" s="5">
        <f t="shared" si="599"/>
        <v>3.1398587870704308E-4</v>
      </c>
      <c r="AY432" s="5">
        <f t="shared" si="600"/>
        <v>2.710348734050646E-4</v>
      </c>
      <c r="AZ432" s="5">
        <f t="shared" si="601"/>
        <v>1.1697962803964086E-4</v>
      </c>
      <c r="BA432" s="5">
        <f t="shared" si="602"/>
        <v>3.3659219333106504E-5</v>
      </c>
      <c r="BB432" s="5">
        <f t="shared" si="603"/>
        <v>7.2637201778217942E-6</v>
      </c>
      <c r="BC432" s="5">
        <f t="shared" si="604"/>
        <v>1.2540191214666772E-6</v>
      </c>
      <c r="BD432" s="5">
        <f t="shared" si="605"/>
        <v>8.2405241364104004E-5</v>
      </c>
      <c r="BE432" s="5">
        <f t="shared" si="606"/>
        <v>8.8898774383595512E-5</v>
      </c>
      <c r="BF432" s="5">
        <f t="shared" si="607"/>
        <v>4.795199890251149E-5</v>
      </c>
      <c r="BG432" s="5">
        <f t="shared" si="608"/>
        <v>1.7243538805343157E-5</v>
      </c>
      <c r="BH432" s="5">
        <f t="shared" si="609"/>
        <v>4.6505824158010563E-6</v>
      </c>
      <c r="BI432" s="5">
        <f t="shared" si="610"/>
        <v>1.0034096620332375E-6</v>
      </c>
      <c r="BJ432" s="8">
        <f t="shared" si="611"/>
        <v>0.40114505847626014</v>
      </c>
      <c r="BK432" s="8">
        <f t="shared" si="612"/>
        <v>0.31174294780862621</v>
      </c>
      <c r="BL432" s="8">
        <f t="shared" si="613"/>
        <v>0.27184299336394574</v>
      </c>
      <c r="BM432" s="8">
        <f t="shared" si="614"/>
        <v>0.30746539266569101</v>
      </c>
      <c r="BN432" s="8">
        <f t="shared" si="615"/>
        <v>0.69236889525837642</v>
      </c>
    </row>
    <row r="433" spans="1:66" x14ac:dyDescent="0.25">
      <c r="A433" t="s">
        <v>69</v>
      </c>
      <c r="B433" t="s">
        <v>79</v>
      </c>
      <c r="C433" t="s">
        <v>73</v>
      </c>
      <c r="D433" t="s">
        <v>494</v>
      </c>
      <c r="E433">
        <f>VLOOKUP(A433,home!$A$2:$E$405,3,FALSE)</f>
        <v>1.3216783216783199</v>
      </c>
      <c r="F433">
        <f>VLOOKUP(B433,home!$B$2:$E$405,3,FALSE)</f>
        <v>0.97</v>
      </c>
      <c r="G433">
        <f>VLOOKUP(C433,away!$B$2:$E$405,4,FALSE)</f>
        <v>0.92</v>
      </c>
      <c r="H433">
        <f>VLOOKUP(A433,away!$A$2:$E$405,3,FALSE)</f>
        <v>1.2832167830000001</v>
      </c>
      <c r="I433">
        <f>VLOOKUP(C433,away!$B$2:$E$405,3,FALSE)</f>
        <v>0.86</v>
      </c>
      <c r="J433">
        <f>VLOOKUP(B433,home!$B$2:$E$405,4,FALSE)</f>
        <v>1</v>
      </c>
      <c r="K433" s="3">
        <f t="shared" si="560"/>
        <v>1.1794657342657329</v>
      </c>
      <c r="L433" s="3">
        <f t="shared" si="561"/>
        <v>1.1035664333800002</v>
      </c>
      <c r="M433" s="5">
        <f t="shared" si="562"/>
        <v>0.10197453358095709</v>
      </c>
      <c r="N433" s="5">
        <f t="shared" si="563"/>
        <v>0.12027546812646918</v>
      </c>
      <c r="O433" s="5">
        <f t="shared" si="564"/>
        <v>0.11253567231952588</v>
      </c>
      <c r="P433" s="5">
        <f t="shared" si="565"/>
        <v>0.13273196938343748</v>
      </c>
      <c r="Q433" s="5">
        <f t="shared" si="566"/>
        <v>7.0930396663970385E-2</v>
      </c>
      <c r="R433" s="5">
        <f t="shared" si="567"/>
        <v>6.2095295264839798E-2</v>
      </c>
      <c r="S433" s="5">
        <f t="shared" si="568"/>
        <v>4.3191606467165466E-2</v>
      </c>
      <c r="T433" s="5">
        <f t="shared" si="569"/>
        <v>7.8276404864686455E-2</v>
      </c>
      <c r="U433" s="5">
        <f t="shared" si="570"/>
        <v>7.3239273023991747E-2</v>
      </c>
      <c r="V433" s="5">
        <f t="shared" si="571"/>
        <v>6.2465563006582131E-3</v>
      </c>
      <c r="W433" s="5">
        <f t="shared" si="572"/>
        <v>2.7886657461009844E-2</v>
      </c>
      <c r="X433" s="5">
        <f t="shared" si="573"/>
        <v>3.0774779113136405E-2</v>
      </c>
      <c r="Y433" s="5">
        <f t="shared" si="574"/>
        <v>1.6981006611970634E-2</v>
      </c>
      <c r="Z433" s="5">
        <f t="shared" si="575"/>
        <v>2.2842094508365763E-2</v>
      </c>
      <c r="AA433" s="5">
        <f t="shared" si="576"/>
        <v>2.6941467771476886E-2</v>
      </c>
      <c r="AB433" s="5">
        <f t="shared" si="577"/>
        <v>1.5888269033640788E-2</v>
      </c>
      <c r="AC433" s="5">
        <f t="shared" si="578"/>
        <v>5.0816469228604747E-4</v>
      </c>
      <c r="AD433" s="5">
        <f t="shared" si="579"/>
        <v>8.2228392296167414E-3</v>
      </c>
      <c r="AE433" s="5">
        <f t="shared" si="580"/>
        <v>9.0744493608852939E-3</v>
      </c>
      <c r="AF433" s="5">
        <f t="shared" si="581"/>
        <v>5.0071288580398037E-3</v>
      </c>
      <c r="AG433" s="5">
        <f t="shared" si="582"/>
        <v>1.8418997784470203E-3</v>
      </c>
      <c r="AH433" s="5">
        <f t="shared" si="583"/>
        <v>6.3019421918815198E-3</v>
      </c>
      <c r="AI433" s="5">
        <f t="shared" si="584"/>
        <v>7.4329248746477384E-3</v>
      </c>
      <c r="AJ433" s="5">
        <f t="shared" si="585"/>
        <v>4.383440097509214E-3</v>
      </c>
      <c r="AK433" s="5">
        <f t="shared" si="586"/>
        <v>1.723372464406187E-3</v>
      </c>
      <c r="AL433" s="5">
        <f t="shared" si="587"/>
        <v>2.645746855010913E-5</v>
      </c>
      <c r="AM433" s="5">
        <f t="shared" si="588"/>
        <v>1.9397114219417942E-3</v>
      </c>
      <c r="AN433" s="5">
        <f t="shared" si="589"/>
        <v>2.1406004156987544E-3</v>
      </c>
      <c r="AO433" s="5">
        <f t="shared" si="590"/>
        <v>1.1811473830222101E-3</v>
      </c>
      <c r="AP433" s="5">
        <f t="shared" si="591"/>
        <v>4.3449153492598064E-4</v>
      </c>
      <c r="AQ433" s="5">
        <f t="shared" si="592"/>
        <v>1.198725683830165E-4</v>
      </c>
      <c r="AR433" s="5">
        <f t="shared" si="593"/>
        <v>1.3909223736123257E-3</v>
      </c>
      <c r="AS433" s="5">
        <f t="shared" si="594"/>
        <v>1.6405452786992976E-3</v>
      </c>
      <c r="AT433" s="5">
        <f t="shared" si="595"/>
        <v>9.6748347086862447E-4</v>
      </c>
      <c r="AU433" s="5">
        <f t="shared" si="596"/>
        <v>3.8037120078600735E-4</v>
      </c>
      <c r="AV433" s="5">
        <f t="shared" si="597"/>
        <v>1.1215869940715171E-4</v>
      </c>
      <c r="AW433" s="5">
        <f t="shared" si="598"/>
        <v>9.5659828603960769E-7</v>
      </c>
      <c r="AX433" s="5">
        <f t="shared" si="599"/>
        <v>3.8130385942403513E-4</v>
      </c>
      <c r="AY433" s="5">
        <f t="shared" si="600"/>
        <v>4.2079414017861145E-4</v>
      </c>
      <c r="AZ433" s="5">
        <f t="shared" si="601"/>
        <v>2.3218714423205703E-4</v>
      </c>
      <c r="BA433" s="5">
        <f t="shared" si="602"/>
        <v>8.5411312878952984E-5</v>
      </c>
      <c r="BB433" s="5">
        <f t="shared" si="603"/>
        <v>2.3564264481032341E-5</v>
      </c>
      <c r="BC433" s="5">
        <f t="shared" si="604"/>
        <v>5.2009462617111753E-6</v>
      </c>
      <c r="BD433" s="5">
        <f t="shared" si="605"/>
        <v>2.558292071592997E-4</v>
      </c>
      <c r="BE433" s="5">
        <f t="shared" si="606"/>
        <v>3.0174178366876368E-4</v>
      </c>
      <c r="BF433" s="5">
        <f t="shared" si="607"/>
        <v>1.7794704721676519E-4</v>
      </c>
      <c r="BG433" s="5">
        <f t="shared" si="608"/>
        <v>6.9960814901980342E-5</v>
      </c>
      <c r="BH433" s="5">
        <f t="shared" si="609"/>
        <v>2.0629095979548323E-5</v>
      </c>
      <c r="BI433" s="5">
        <f t="shared" si="610"/>
        <v>4.8662623673512432E-6</v>
      </c>
      <c r="BJ433" s="8">
        <f t="shared" si="611"/>
        <v>0.3762353150596599</v>
      </c>
      <c r="BK433" s="8">
        <f t="shared" si="612"/>
        <v>0.285100082033233</v>
      </c>
      <c r="BL433" s="8">
        <f t="shared" si="613"/>
        <v>0.31586411227658678</v>
      </c>
      <c r="BM433" s="8">
        <f t="shared" si="614"/>
        <v>0.39907843099675311</v>
      </c>
      <c r="BN433" s="8">
        <f t="shared" si="615"/>
        <v>0.60054333533919979</v>
      </c>
    </row>
    <row r="434" spans="1:66" x14ac:dyDescent="0.25">
      <c r="A434" t="s">
        <v>69</v>
      </c>
      <c r="B434" t="s">
        <v>78</v>
      </c>
      <c r="C434" t="s">
        <v>258</v>
      </c>
      <c r="D434" t="s">
        <v>494</v>
      </c>
      <c r="E434">
        <f>VLOOKUP(A434,home!$A$2:$E$405,3,FALSE)</f>
        <v>1.3216783216783199</v>
      </c>
      <c r="F434">
        <f>VLOOKUP(B434,home!$B$2:$E$405,3,FALSE)</f>
        <v>1.35</v>
      </c>
      <c r="G434">
        <f>VLOOKUP(C434,away!$B$2:$E$405,4,FALSE)</f>
        <v>1.51</v>
      </c>
      <c r="H434">
        <f>VLOOKUP(A434,away!$A$2:$E$405,3,FALSE)</f>
        <v>1.2832167830000001</v>
      </c>
      <c r="I434">
        <f>VLOOKUP(C434,away!$B$2:$E$405,3,FALSE)</f>
        <v>0.32</v>
      </c>
      <c r="J434">
        <f>VLOOKUP(B434,home!$B$2:$E$405,4,FALSE)</f>
        <v>1.06</v>
      </c>
      <c r="K434" s="3">
        <f t="shared" si="560"/>
        <v>2.6942412587412554</v>
      </c>
      <c r="L434" s="3">
        <f t="shared" si="561"/>
        <v>0.43526713279360008</v>
      </c>
      <c r="M434" s="5">
        <f t="shared" si="562"/>
        <v>4.3739294575657867E-2</v>
      </c>
      <c r="N434" s="5">
        <f t="shared" si="563"/>
        <v>0.11784421207397501</v>
      </c>
      <c r="O434" s="5">
        <f t="shared" si="564"/>
        <v>1.9038277340361263E-2</v>
      </c>
      <c r="P434" s="5">
        <f t="shared" si="565"/>
        <v>5.1293712305760047E-2</v>
      </c>
      <c r="Q434" s="5">
        <f t="shared" si="566"/>
        <v>0.15875036913677898</v>
      </c>
      <c r="R434" s="5">
        <f t="shared" si="567"/>
        <v>4.1433681956342065E-3</v>
      </c>
      <c r="S434" s="5">
        <f t="shared" si="568"/>
        <v>1.5038222196033825E-2</v>
      </c>
      <c r="T434" s="5">
        <f t="shared" si="569"/>
        <v>6.90988180040914E-2</v>
      </c>
      <c r="U434" s="5">
        <f t="shared" si="570"/>
        <v>1.1163233542833988E-2</v>
      </c>
      <c r="V434" s="5">
        <f t="shared" si="571"/>
        <v>1.9595048606800272E-3</v>
      </c>
      <c r="W434" s="5">
        <f t="shared" si="572"/>
        <v>0.14257059812290476</v>
      </c>
      <c r="X434" s="5">
        <f t="shared" si="573"/>
        <v>6.2056295465625376E-2</v>
      </c>
      <c r="Y434" s="5">
        <f t="shared" si="574"/>
        <v>1.350553289955762E-2</v>
      </c>
      <c r="Z434" s="5">
        <f t="shared" si="575"/>
        <v>6.0115733154063105E-4</v>
      </c>
      <c r="AA434" s="5">
        <f t="shared" si="576"/>
        <v>1.619662885631564E-3</v>
      </c>
      <c r="AB434" s="5">
        <f t="shared" si="577"/>
        <v>2.1818812858602397E-3</v>
      </c>
      <c r="AC434" s="5">
        <f t="shared" si="578"/>
        <v>1.4362125572750509E-4</v>
      </c>
      <c r="AD434" s="5">
        <f t="shared" si="579"/>
        <v>9.6029896936537157E-2</v>
      </c>
      <c r="AE434" s="5">
        <f t="shared" si="580"/>
        <v>4.1798657902031446E-2</v>
      </c>
      <c r="AF434" s="5">
        <f t="shared" si="581"/>
        <v>9.0967909898188905E-3</v>
      </c>
      <c r="AG434" s="5">
        <f t="shared" si="582"/>
        <v>1.3198447105870414E-3</v>
      </c>
      <c r="AH434" s="5">
        <f t="shared" si="583"/>
        <v>6.5416007014385531E-5</v>
      </c>
      <c r="AI434" s="5">
        <f t="shared" si="584"/>
        <v>1.7624650508026485E-4</v>
      </c>
      <c r="AJ434" s="5">
        <f t="shared" si="585"/>
        <v>2.3742530284809996E-4</v>
      </c>
      <c r="AK434" s="5">
        <f t="shared" si="586"/>
        <v>2.1322701560082954E-4</v>
      </c>
      <c r="AL434" s="5">
        <f t="shared" si="587"/>
        <v>6.7370701276728025E-6</v>
      </c>
      <c r="AM434" s="5">
        <f t="shared" si="588"/>
        <v>5.1745542079817762E-2</v>
      </c>
      <c r="AN434" s="5">
        <f t="shared" si="589"/>
        <v>2.2523133735932861E-2</v>
      </c>
      <c r="AO434" s="5">
        <f t="shared" si="590"/>
        <v>4.9017899213831505E-3</v>
      </c>
      <c r="AP434" s="5">
        <f t="shared" si="591"/>
        <v>7.111960148790034E-4</v>
      </c>
      <c r="AQ434" s="5">
        <f t="shared" si="592"/>
        <v>7.7390062562654577E-5</v>
      </c>
      <c r="AR434" s="5">
        <f t="shared" si="593"/>
        <v>5.6946875623915277E-6</v>
      </c>
      <c r="AS434" s="5">
        <f t="shared" si="594"/>
        <v>1.5342862186235922E-5</v>
      </c>
      <c r="AT434" s="5">
        <f t="shared" si="595"/>
        <v>2.066868616466894E-5</v>
      </c>
      <c r="AU434" s="5">
        <f t="shared" si="596"/>
        <v>1.8562142342941873E-5</v>
      </c>
      <c r="AV434" s="5">
        <f t="shared" si="597"/>
        <v>1.2502722437745519E-5</v>
      </c>
      <c r="AW434" s="5">
        <f t="shared" si="598"/>
        <v>2.1946280434330146E-7</v>
      </c>
      <c r="AX434" s="5">
        <f t="shared" si="599"/>
        <v>2.3235829071229477E-2</v>
      </c>
      <c r="AY434" s="5">
        <f t="shared" si="600"/>
        <v>1.0113792697916233E-2</v>
      </c>
      <c r="AZ434" s="5">
        <f t="shared" si="601"/>
        <v>2.2011007746454239E-3</v>
      </c>
      <c r="BA434" s="5">
        <f t="shared" si="602"/>
        <v>3.1935560772322857E-4</v>
      </c>
      <c r="BB434" s="5">
        <f t="shared" si="603"/>
        <v>3.4751249928811845E-5</v>
      </c>
      <c r="BC434" s="5">
        <f t="shared" si="604"/>
        <v>3.025215383501548E-6</v>
      </c>
      <c r="BD434" s="5">
        <f t="shared" si="605"/>
        <v>4.1311838790625559E-7</v>
      </c>
      <c r="BE434" s="5">
        <f t="shared" si="606"/>
        <v>1.1130406054417082E-6</v>
      </c>
      <c r="BF434" s="5">
        <f t="shared" si="607"/>
        <v>1.4993999609176986E-6</v>
      </c>
      <c r="BG434" s="5">
        <f t="shared" si="608"/>
        <v>1.3465817460198299E-6</v>
      </c>
      <c r="BH434" s="5">
        <f t="shared" si="609"/>
        <v>9.0700402459861602E-7</v>
      </c>
      <c r="BI434" s="5">
        <f t="shared" si="610"/>
        <v>4.8873753298359188E-7</v>
      </c>
      <c r="BJ434" s="8">
        <f t="shared" si="611"/>
        <v>0.82793792267330968</v>
      </c>
      <c r="BK434" s="8">
        <f t="shared" si="612"/>
        <v>0.12229488496190317</v>
      </c>
      <c r="BL434" s="8">
        <f t="shared" si="613"/>
        <v>3.8917277063816702E-2</v>
      </c>
      <c r="BM434" s="8">
        <f t="shared" si="614"/>
        <v>0.58482843516729111</v>
      </c>
      <c r="BN434" s="8">
        <f t="shared" si="615"/>
        <v>0.39480923362816739</v>
      </c>
    </row>
    <row r="435" spans="1:66" x14ac:dyDescent="0.25">
      <c r="A435" t="s">
        <v>69</v>
      </c>
      <c r="B435" t="s">
        <v>324</v>
      </c>
      <c r="C435" t="s">
        <v>259</v>
      </c>
      <c r="D435" t="s">
        <v>494</v>
      </c>
      <c r="E435">
        <f>VLOOKUP(A435,home!$A$2:$E$405,3,FALSE)</f>
        <v>1.3216783216783199</v>
      </c>
      <c r="F435">
        <f>VLOOKUP(B435,home!$B$2:$E$405,3,FALSE)</f>
        <v>0.97</v>
      </c>
      <c r="G435">
        <f>VLOOKUP(C435,away!$B$2:$E$405,4,FALSE)</f>
        <v>0.86</v>
      </c>
      <c r="H435">
        <f>VLOOKUP(A435,away!$A$2:$E$405,3,FALSE)</f>
        <v>1.2832167830000001</v>
      </c>
      <c r="I435">
        <f>VLOOKUP(C435,away!$B$2:$E$405,3,FALSE)</f>
        <v>1.19</v>
      </c>
      <c r="J435">
        <f>VLOOKUP(B435,home!$B$2:$E$405,4,FALSE)</f>
        <v>0.83</v>
      </c>
      <c r="K435" s="3">
        <f t="shared" si="560"/>
        <v>1.1025440559440545</v>
      </c>
      <c r="L435" s="3">
        <f t="shared" si="561"/>
        <v>1.2674332165690998</v>
      </c>
      <c r="M435" s="5">
        <f t="shared" si="562"/>
        <v>9.3482850884178695E-2</v>
      </c>
      <c r="N435" s="5">
        <f t="shared" si="563"/>
        <v>0.10306896157505559</v>
      </c>
      <c r="O435" s="5">
        <f t="shared" si="564"/>
        <v>0.11848327039018411</v>
      </c>
      <c r="P435" s="5">
        <f t="shared" si="565"/>
        <v>0.13063302549750966</v>
      </c>
      <c r="Q435" s="5">
        <f t="shared" si="566"/>
        <v>5.6819035468451858E-2</v>
      </c>
      <c r="R435" s="5">
        <f t="shared" si="567"/>
        <v>7.5084816250128722E-2</v>
      </c>
      <c r="S435" s="5">
        <f t="shared" si="568"/>
        <v>4.5636678784475179E-2</v>
      </c>
      <c r="T435" s="5">
        <f t="shared" si="569"/>
        <v>7.2014332886133708E-2</v>
      </c>
      <c r="U435" s="5">
        <f t="shared" si="570"/>
        <v>8.2784317848230954E-2</v>
      </c>
      <c r="V435" s="5">
        <f t="shared" si="571"/>
        <v>7.0858598566326553E-3</v>
      </c>
      <c r="W435" s="5">
        <f t="shared" si="572"/>
        <v>2.0881829940071997E-2</v>
      </c>
      <c r="X435" s="5">
        <f t="shared" si="573"/>
        <v>2.6466324888794385E-2</v>
      </c>
      <c r="Y435" s="5">
        <f t="shared" si="574"/>
        <v>1.6772149642283747E-2</v>
      </c>
      <c r="Z435" s="5">
        <f t="shared" si="575"/>
        <v>3.1721663391800159E-2</v>
      </c>
      <c r="AA435" s="5">
        <f t="shared" si="576"/>
        <v>3.4974531417287368E-2</v>
      </c>
      <c r="AB435" s="5">
        <f t="shared" si="577"/>
        <v>1.9280480861779394E-2</v>
      </c>
      <c r="AC435" s="5">
        <f t="shared" si="578"/>
        <v>6.1886171004114975E-4</v>
      </c>
      <c r="AD435" s="5">
        <f t="shared" si="579"/>
        <v>5.7557843694152431E-3</v>
      </c>
      <c r="AE435" s="5">
        <f t="shared" si="580"/>
        <v>7.2950722972061083E-3</v>
      </c>
      <c r="AF435" s="5">
        <f t="shared" si="581"/>
        <v>4.6230084733760359E-3</v>
      </c>
      <c r="AG435" s="5">
        <f t="shared" si="582"/>
        <v>1.953118166545731E-3</v>
      </c>
      <c r="AH435" s="5">
        <f t="shared" si="583"/>
        <v>1.0051272466897885E-2</v>
      </c>
      <c r="AI435" s="5">
        <f t="shared" si="584"/>
        <v>1.1081970713052393E-2</v>
      </c>
      <c r="AJ435" s="5">
        <f t="shared" si="585"/>
        <v>6.1091804689110069E-3</v>
      </c>
      <c r="AK435" s="5">
        <f t="shared" si="586"/>
        <v>2.2452135375624471E-3</v>
      </c>
      <c r="AL435" s="5">
        <f t="shared" si="587"/>
        <v>3.4591917889795571E-5</v>
      </c>
      <c r="AM435" s="5">
        <f t="shared" si="588"/>
        <v>1.269201168758894E-3</v>
      </c>
      <c r="AN435" s="5">
        <f t="shared" si="589"/>
        <v>1.6086277197933456E-3</v>
      </c>
      <c r="AO435" s="5">
        <f t="shared" si="590"/>
        <v>1.0194141025799484E-3</v>
      </c>
      <c r="AP435" s="5">
        <f t="shared" si="591"/>
        <v>4.3067976501626887E-4</v>
      </c>
      <c r="AQ435" s="5">
        <f t="shared" si="592"/>
        <v>1.3646445997144845E-4</v>
      </c>
      <c r="AR435" s="5">
        <f t="shared" si="593"/>
        <v>2.5478633186665602E-3</v>
      </c>
      <c r="AS435" s="5">
        <f t="shared" si="594"/>
        <v>2.8091315573537078E-3</v>
      </c>
      <c r="AT435" s="5">
        <f t="shared" si="595"/>
        <v>1.5485956504625979E-3</v>
      </c>
      <c r="AU435" s="5">
        <f t="shared" si="596"/>
        <v>5.6913164315945122E-4</v>
      </c>
      <c r="AV435" s="5">
        <f t="shared" si="597"/>
        <v>1.5687317755378141E-4</v>
      </c>
      <c r="AW435" s="5">
        <f t="shared" si="598"/>
        <v>1.342743867804304E-6</v>
      </c>
      <c r="AX435" s="5">
        <f t="shared" si="599"/>
        <v>2.3322503406872743E-4</v>
      </c>
      <c r="AY435" s="5">
        <f t="shared" si="600"/>
        <v>2.9559715511416509E-4</v>
      </c>
      <c r="AZ435" s="5">
        <f t="shared" si="601"/>
        <v>1.8732482655751072E-4</v>
      </c>
      <c r="BA435" s="5">
        <f t="shared" si="602"/>
        <v>7.9140569155678185E-5</v>
      </c>
      <c r="BB435" s="5">
        <f t="shared" si="603"/>
        <v>2.5076346531522626E-5</v>
      </c>
      <c r="BC435" s="5">
        <f t="shared" si="604"/>
        <v>6.356518908849815E-6</v>
      </c>
      <c r="BD435" s="5">
        <f t="shared" si="605"/>
        <v>5.3820776689266327E-4</v>
      </c>
      <c r="BE435" s="5">
        <f t="shared" si="606"/>
        <v>5.9339777425042903E-4</v>
      </c>
      <c r="BF435" s="5">
        <f t="shared" si="607"/>
        <v>3.2712359440512128E-4</v>
      </c>
      <c r="BG435" s="5">
        <f t="shared" si="608"/>
        <v>1.2022272485680671E-4</v>
      </c>
      <c r="BH435" s="5">
        <f t="shared" si="609"/>
        <v>3.3137712670067442E-5</v>
      </c>
      <c r="BI435" s="5">
        <f t="shared" si="610"/>
        <v>7.3071576263929635E-6</v>
      </c>
      <c r="BJ435" s="8">
        <f t="shared" si="611"/>
        <v>0.32094072537379092</v>
      </c>
      <c r="BK435" s="8">
        <f t="shared" si="612"/>
        <v>0.27778746580584135</v>
      </c>
      <c r="BL435" s="8">
        <f t="shared" si="613"/>
        <v>0.36934604603193194</v>
      </c>
      <c r="BM435" s="8">
        <f t="shared" si="614"/>
        <v>0.42192968612660936</v>
      </c>
      <c r="BN435" s="8">
        <f t="shared" si="615"/>
        <v>0.5775719600655087</v>
      </c>
    </row>
    <row r="436" spans="1:66" x14ac:dyDescent="0.25">
      <c r="A436" t="s">
        <v>69</v>
      </c>
      <c r="B436" t="s">
        <v>261</v>
      </c>
      <c r="C436" t="s">
        <v>74</v>
      </c>
      <c r="D436" t="s">
        <v>494</v>
      </c>
      <c r="E436">
        <f>VLOOKUP(A436,home!$A$2:$E$405,3,FALSE)</f>
        <v>1.3216783216783199</v>
      </c>
      <c r="F436">
        <f>VLOOKUP(B436,home!$B$2:$E$405,3,FALSE)</f>
        <v>1.57</v>
      </c>
      <c r="G436">
        <f>VLOOKUP(C436,away!$B$2:$E$405,4,FALSE)</f>
        <v>0.92</v>
      </c>
      <c r="H436">
        <f>VLOOKUP(A436,away!$A$2:$E$405,3,FALSE)</f>
        <v>1.2832167830000001</v>
      </c>
      <c r="I436">
        <f>VLOOKUP(C436,away!$B$2:$E$405,3,FALSE)</f>
        <v>1.03</v>
      </c>
      <c r="J436">
        <f>VLOOKUP(B436,home!$B$2:$E$405,4,FALSE)</f>
        <v>1.06</v>
      </c>
      <c r="K436" s="3">
        <f t="shared" si="560"/>
        <v>1.9090321678321653</v>
      </c>
      <c r="L436" s="3">
        <f t="shared" si="561"/>
        <v>1.4010160836794001</v>
      </c>
      <c r="M436" s="5">
        <f t="shared" si="562"/>
        <v>3.6514411835668142E-2</v>
      </c>
      <c r="N436" s="5">
        <f t="shared" si="563"/>
        <v>6.9707186783762032E-2</v>
      </c>
      <c r="O436" s="5">
        <f t="shared" si="564"/>
        <v>5.1157278267864516E-2</v>
      </c>
      <c r="P436" s="5">
        <f t="shared" si="565"/>
        <v>9.7660889832094713E-2</v>
      </c>
      <c r="Q436" s="5">
        <f t="shared" si="566"/>
        <v>6.653663094964346E-2</v>
      </c>
      <c r="R436" s="5">
        <f t="shared" si="567"/>
        <v>3.5836084825270419E-2</v>
      </c>
      <c r="S436" s="5">
        <f t="shared" si="568"/>
        <v>6.5300582176432198E-2</v>
      </c>
      <c r="T436" s="5">
        <f t="shared" si="569"/>
        <v>9.3218890114291048E-2</v>
      </c>
      <c r="U436" s="5">
        <f t="shared" si="570"/>
        <v>6.8412238700603339E-2</v>
      </c>
      <c r="V436" s="5">
        <f t="shared" si="571"/>
        <v>1.9405771405806894E-2</v>
      </c>
      <c r="W436" s="5">
        <f t="shared" si="572"/>
        <v>4.2340189607348859E-2</v>
      </c>
      <c r="X436" s="5">
        <f t="shared" si="573"/>
        <v>5.9319286625931132E-2</v>
      </c>
      <c r="Y436" s="5">
        <f t="shared" si="574"/>
        <v>4.1553637317658931E-2</v>
      </c>
      <c r="Z436" s="5">
        <f t="shared" si="575"/>
        <v>1.6735643738767712E-2</v>
      </c>
      <c r="AA436" s="5">
        <f t="shared" si="576"/>
        <v>3.194888224668653E-2</v>
      </c>
      <c r="AB436" s="5">
        <f t="shared" si="577"/>
        <v>3.0495721967603293E-2</v>
      </c>
      <c r="AC436" s="5">
        <f t="shared" si="578"/>
        <v>3.24389879244553E-3</v>
      </c>
      <c r="AD436" s="5">
        <f t="shared" si="579"/>
        <v>2.0207195988135536E-2</v>
      </c>
      <c r="AE436" s="5">
        <f t="shared" si="580"/>
        <v>2.831060658543973E-2</v>
      </c>
      <c r="AF436" s="5">
        <f t="shared" si="581"/>
        <v>1.9831807582460503E-2</v>
      </c>
      <c r="AG436" s="5">
        <f t="shared" si="582"/>
        <v>9.2615604638207494E-3</v>
      </c>
      <c r="AH436" s="5">
        <f t="shared" si="583"/>
        <v>5.8617265121855052E-3</v>
      </c>
      <c r="AI436" s="5">
        <f t="shared" si="584"/>
        <v>1.1190224470796773E-2</v>
      </c>
      <c r="AJ436" s="5">
        <f t="shared" si="585"/>
        <v>1.0681249240006857E-2</v>
      </c>
      <c r="AK436" s="5">
        <f t="shared" si="586"/>
        <v>6.7969494639353182E-3</v>
      </c>
      <c r="AL436" s="5">
        <f t="shared" si="587"/>
        <v>3.4704329240875563E-4</v>
      </c>
      <c r="AM436" s="5">
        <f t="shared" si="588"/>
        <v>7.7152374326079579E-3</v>
      </c>
      <c r="AN436" s="5">
        <f t="shared" si="589"/>
        <v>1.080917173248911E-2</v>
      </c>
      <c r="AO436" s="5">
        <f t="shared" si="590"/>
        <v>7.571911724234986E-3</v>
      </c>
      <c r="AP436" s="5">
        <f t="shared" si="591"/>
        <v>3.5361233699512779E-3</v>
      </c>
      <c r="AQ436" s="5">
        <f t="shared" si="592"/>
        <v>1.2385414287940859E-3</v>
      </c>
      <c r="AR436" s="5">
        <f t="shared" si="593"/>
        <v>1.6424746243403688E-3</v>
      </c>
      <c r="AS436" s="5">
        <f t="shared" si="594"/>
        <v>3.1355368927138156E-3</v>
      </c>
      <c r="AT436" s="5">
        <f t="shared" si="595"/>
        <v>2.9929203958075942E-3</v>
      </c>
      <c r="AU436" s="5">
        <f t="shared" si="596"/>
        <v>1.9045271037858909E-3</v>
      </c>
      <c r="AV436" s="5">
        <f t="shared" si="597"/>
        <v>9.0895087640887402E-4</v>
      </c>
      <c r="AW436" s="5">
        <f t="shared" si="598"/>
        <v>2.5783241802526844E-5</v>
      </c>
      <c r="AX436" s="5">
        <f t="shared" si="599"/>
        <v>2.4547727402185718E-3</v>
      </c>
      <c r="AY436" s="5">
        <f t="shared" si="600"/>
        <v>3.4391760908239729E-3</v>
      </c>
      <c r="AZ436" s="5">
        <f t="shared" si="601"/>
        <v>2.4091705089250158E-3</v>
      </c>
      <c r="BA436" s="5">
        <f t="shared" si="602"/>
        <v>1.1250955437766778E-3</v>
      </c>
      <c r="BB436" s="5">
        <f t="shared" si="603"/>
        <v>3.9406923812678661E-4</v>
      </c>
      <c r="BC436" s="5">
        <f t="shared" si="604"/>
        <v>1.1041946813978308E-4</v>
      </c>
      <c r="BD436" s="5">
        <f t="shared" si="605"/>
        <v>3.8352222762268927E-4</v>
      </c>
      <c r="BE436" s="5">
        <f t="shared" si="606"/>
        <v>7.3215626961036374E-4</v>
      </c>
      <c r="BF436" s="5">
        <f t="shared" si="607"/>
        <v>6.9885493528309213E-4</v>
      </c>
      <c r="BG436" s="5">
        <f t="shared" si="608"/>
        <v>4.4471218403456292E-4</v>
      </c>
      <c r="BH436" s="5">
        <f t="shared" si="609"/>
        <v>2.1224246618721971E-4</v>
      </c>
      <c r="BI436" s="5">
        <f t="shared" si="610"/>
        <v>8.1035539066286563E-5</v>
      </c>
      <c r="BJ436" s="8">
        <f t="shared" si="611"/>
        <v>0.49109068129658012</v>
      </c>
      <c r="BK436" s="8">
        <f t="shared" si="612"/>
        <v>0.22591177342568022</v>
      </c>
      <c r="BL436" s="8">
        <f t="shared" si="613"/>
        <v>0.26551728920981338</v>
      </c>
      <c r="BM436" s="8">
        <f t="shared" si="614"/>
        <v>0.63842951232751666</v>
      </c>
      <c r="BN436" s="8">
        <f t="shared" si="615"/>
        <v>0.35741248249430324</v>
      </c>
    </row>
    <row r="437" spans="1:66" x14ac:dyDescent="0.25">
      <c r="A437" t="s">
        <v>80</v>
      </c>
      <c r="B437" t="s">
        <v>416</v>
      </c>
      <c r="C437" t="s">
        <v>90</v>
      </c>
      <c r="D437" t="s">
        <v>494</v>
      </c>
      <c r="E437">
        <f>VLOOKUP(A437,home!$A$2:$E$405,3,FALSE)</f>
        <v>1.2186788154897501</v>
      </c>
      <c r="F437">
        <f>VLOOKUP(B437,home!$B$2:$E$405,3,FALSE)</f>
        <v>0.68</v>
      </c>
      <c r="G437">
        <f>VLOOKUP(C437,away!$B$2:$E$405,4,FALSE)</f>
        <v>0.73</v>
      </c>
      <c r="H437">
        <f>VLOOKUP(A437,away!$A$2:$E$405,3,FALSE)</f>
        <v>1.0296127559999999</v>
      </c>
      <c r="I437">
        <f>VLOOKUP(C437,away!$B$2:$E$405,3,FALSE)</f>
        <v>1.25</v>
      </c>
      <c r="J437">
        <f>VLOOKUP(B437,home!$B$2:$E$405,4,FALSE)</f>
        <v>0.76</v>
      </c>
      <c r="K437" s="3">
        <f t="shared" si="560"/>
        <v>0.604952164009112</v>
      </c>
      <c r="L437" s="3">
        <f t="shared" si="561"/>
        <v>0.9781321181999999</v>
      </c>
      <c r="M437" s="5">
        <f t="shared" si="562"/>
        <v>0.20534079156714477</v>
      </c>
      <c r="N437" s="5">
        <f t="shared" si="563"/>
        <v>0.12422135621788824</v>
      </c>
      <c r="O437" s="5">
        <f t="shared" si="564"/>
        <v>0.20085042340843601</v>
      </c>
      <c r="P437" s="5">
        <f t="shared" si="565"/>
        <v>0.12150489828307977</v>
      </c>
      <c r="Q437" s="5">
        <f t="shared" si="566"/>
        <v>3.757398913007913E-2</v>
      </c>
      <c r="R437" s="5">
        <f t="shared" si="567"/>
        <v>9.8229125044930157E-2</v>
      </c>
      <c r="S437" s="5">
        <f t="shared" si="568"/>
        <v>1.797431503271725E-2</v>
      </c>
      <c r="T437" s="5">
        <f t="shared" si="569"/>
        <v>3.6752325577028074E-2</v>
      </c>
      <c r="U437" s="5">
        <f t="shared" si="570"/>
        <v>5.9423921764652166E-2</v>
      </c>
      <c r="V437" s="5">
        <f t="shared" si="571"/>
        <v>1.1817575732357873E-3</v>
      </c>
      <c r="W437" s="5">
        <f t="shared" si="572"/>
        <v>7.5768220115654088E-3</v>
      </c>
      <c r="X437" s="5">
        <f t="shared" si="573"/>
        <v>7.4111329633968588E-3</v>
      </c>
      <c r="Y437" s="5">
        <f t="shared" si="574"/>
        <v>3.624533591874605E-3</v>
      </c>
      <c r="Z437" s="5">
        <f t="shared" si="575"/>
        <v>3.2027020716376739E-2</v>
      </c>
      <c r="AA437" s="5">
        <f t="shared" si="576"/>
        <v>1.9374815489136766E-2</v>
      </c>
      <c r="AB437" s="5">
        <f t="shared" si="577"/>
        <v>5.8604182787152749E-3</v>
      </c>
      <c r="AC437" s="5">
        <f t="shared" si="578"/>
        <v>4.3704581489694199E-5</v>
      </c>
      <c r="AD437" s="5">
        <f t="shared" si="579"/>
        <v>1.1459037180520915E-3</v>
      </c>
      <c r="AE437" s="5">
        <f t="shared" si="580"/>
        <v>1.1208452309915478E-3</v>
      </c>
      <c r="AF437" s="5">
        <f t="shared" si="581"/>
        <v>5.4816735998206533E-4</v>
      </c>
      <c r="AG437" s="5">
        <f t="shared" si="582"/>
        <v>1.7872670031578649E-4</v>
      </c>
      <c r="AH437" s="5">
        <f t="shared" si="583"/>
        <v>7.8316644032362121E-3</v>
      </c>
      <c r="AI437" s="5">
        <f t="shared" si="584"/>
        <v>4.7377823285308773E-3</v>
      </c>
      <c r="AJ437" s="5">
        <f t="shared" si="585"/>
        <v>1.4330658361244421E-3</v>
      </c>
      <c r="AK437" s="5">
        <f t="shared" si="586"/>
        <v>2.8897875957700298E-4</v>
      </c>
      <c r="AL437" s="5">
        <f t="shared" si="587"/>
        <v>1.0344404904416539E-6</v>
      </c>
      <c r="AM437" s="5">
        <f t="shared" si="588"/>
        <v>1.3864338679634005E-4</v>
      </c>
      <c r="AN437" s="5">
        <f t="shared" si="589"/>
        <v>1.3561154960152599E-4</v>
      </c>
      <c r="AO437" s="5">
        <f t="shared" si="590"/>
        <v>6.6323006132062477E-5</v>
      </c>
      <c r="AP437" s="5">
        <f t="shared" si="591"/>
        <v>2.162422082444862E-5</v>
      </c>
      <c r="AQ437" s="5">
        <f t="shared" si="592"/>
        <v>5.2878362298606181E-6</v>
      </c>
      <c r="AR437" s="5">
        <f t="shared" si="593"/>
        <v>1.5320804983537954E-3</v>
      </c>
      <c r="AS437" s="5">
        <f t="shared" si="594"/>
        <v>9.2683541291528734E-4</v>
      </c>
      <c r="AT437" s="5">
        <f t="shared" si="595"/>
        <v>2.8034554436169096E-4</v>
      </c>
      <c r="AU437" s="5">
        <f t="shared" si="596"/>
        <v>5.65318812439725E-5</v>
      </c>
      <c r="AV437" s="5">
        <f t="shared" si="597"/>
        <v>8.5497709735118225E-6</v>
      </c>
      <c r="AW437" s="5">
        <f t="shared" si="598"/>
        <v>1.7002843799833551E-8</v>
      </c>
      <c r="AX437" s="5">
        <f t="shared" si="599"/>
        <v>1.3978769477999709E-5</v>
      </c>
      <c r="AY437" s="5">
        <f t="shared" si="600"/>
        <v>1.3673083399345365E-5</v>
      </c>
      <c r="AZ437" s="5">
        <f t="shared" si="601"/>
        <v>6.6870410138634672E-6</v>
      </c>
      <c r="BA437" s="5">
        <f t="shared" si="602"/>
        <v>2.1802698637935163E-6</v>
      </c>
      <c r="BB437" s="5">
        <f t="shared" si="603"/>
        <v>5.3314799502999424E-7</v>
      </c>
      <c r="BC437" s="5">
        <f t="shared" si="604"/>
        <v>1.0429783553855429E-7</v>
      </c>
      <c r="BD437" s="5">
        <f t="shared" si="605"/>
        <v>2.4976285718461815E-4</v>
      </c>
      <c r="BE437" s="5">
        <f t="shared" si="606"/>
        <v>1.5109458094293354E-4</v>
      </c>
      <c r="BF437" s="5">
        <f t="shared" si="607"/>
        <v>4.5702496855738793E-5</v>
      </c>
      <c r="BG437" s="5">
        <f t="shared" si="608"/>
        <v>9.2159414578329426E-6</v>
      </c>
      <c r="BH437" s="5">
        <f t="shared" si="609"/>
        <v>1.3938009320743319E-6</v>
      </c>
      <c r="BI437" s="5">
        <f t="shared" si="610"/>
        <v>1.6863657801125692E-7</v>
      </c>
      <c r="BJ437" s="8">
        <f t="shared" si="611"/>
        <v>0.22055844911034359</v>
      </c>
      <c r="BK437" s="8">
        <f t="shared" si="612"/>
        <v>0.34606017456155702</v>
      </c>
      <c r="BL437" s="8">
        <f t="shared" si="613"/>
        <v>0.40129187673513844</v>
      </c>
      <c r="BM437" s="8">
        <f t="shared" si="614"/>
        <v>0.21220328139130215</v>
      </c>
      <c r="BN437" s="8">
        <f t="shared" si="615"/>
        <v>0.78772058365155817</v>
      </c>
    </row>
    <row r="438" spans="1:66" x14ac:dyDescent="0.25">
      <c r="A438" t="s">
        <v>21</v>
      </c>
      <c r="B438" t="s">
        <v>151</v>
      </c>
      <c r="C438" t="s">
        <v>22</v>
      </c>
      <c r="D438" t="s">
        <v>494</v>
      </c>
      <c r="E438">
        <f>VLOOKUP(A438,home!$A$2:$E$405,3,FALSE)</f>
        <v>1.36551724137931</v>
      </c>
      <c r="F438">
        <f>VLOOKUP(B438,home!$B$2:$E$405,3,FALSE)</f>
        <v>0.83</v>
      </c>
      <c r="G438">
        <f>VLOOKUP(C438,away!$B$2:$E$405,4,FALSE)</f>
        <v>0.99</v>
      </c>
      <c r="H438">
        <f>VLOOKUP(A438,away!$A$2:$E$405,3,FALSE)</f>
        <v>1.3172413789999999</v>
      </c>
      <c r="I438">
        <f>VLOOKUP(C438,away!$B$2:$E$405,3,FALSE)</f>
        <v>0.94</v>
      </c>
      <c r="J438">
        <f>VLOOKUP(B438,home!$B$2:$E$405,4,FALSE)</f>
        <v>1.47</v>
      </c>
      <c r="K438" s="3">
        <f t="shared" si="560"/>
        <v>1.122045517241379</v>
      </c>
      <c r="L438" s="3">
        <f t="shared" si="561"/>
        <v>1.8201641375021997</v>
      </c>
      <c r="M438" s="5">
        <f t="shared" si="562"/>
        <v>5.2749042695482334E-2</v>
      </c>
      <c r="N438" s="5">
        <f t="shared" si="563"/>
        <v>5.9186826895240061E-2</v>
      </c>
      <c r="O438" s="5">
        <f t="shared" si="564"/>
        <v>9.6011915801889308E-2</v>
      </c>
      <c r="P438" s="5">
        <f t="shared" si="565"/>
        <v>0.10772973972726663</v>
      </c>
      <c r="Q438" s="5">
        <f t="shared" si="566"/>
        <v>3.3205156898772806E-2</v>
      </c>
      <c r="R438" s="5">
        <f t="shared" si="567"/>
        <v>8.7378722957739852E-2</v>
      </c>
      <c r="S438" s="5">
        <f t="shared" si="568"/>
        <v>5.5004300687994181E-2</v>
      </c>
      <c r="T438" s="5">
        <f t="shared" si="569"/>
        <v>6.0438835767280021E-2</v>
      </c>
      <c r="U438" s="5">
        <f t="shared" si="570"/>
        <v>9.8042904397008371E-2</v>
      </c>
      <c r="V438" s="5">
        <f t="shared" si="571"/>
        <v>1.2481740993030637E-2</v>
      </c>
      <c r="W438" s="5">
        <f t="shared" si="572"/>
        <v>1.241923248252156E-2</v>
      </c>
      <c r="X438" s="5">
        <f t="shared" si="573"/>
        <v>2.2605041579988158E-2</v>
      </c>
      <c r="Y438" s="5">
        <f t="shared" si="574"/>
        <v>2.0572443005320257E-2</v>
      </c>
      <c r="Z438" s="5">
        <f t="shared" si="575"/>
        <v>5.3014539302806078E-2</v>
      </c>
      <c r="AA438" s="5">
        <f t="shared" si="576"/>
        <v>5.9484726173330463E-2</v>
      </c>
      <c r="AB438" s="5">
        <f t="shared" si="577"/>
        <v>3.3372285173558197E-2</v>
      </c>
      <c r="AC438" s="5">
        <f t="shared" si="578"/>
        <v>1.5932216963217836E-3</v>
      </c>
      <c r="AD438" s="5">
        <f t="shared" si="579"/>
        <v>3.4837360336479602E-3</v>
      </c>
      <c r="AE438" s="5">
        <f t="shared" si="580"/>
        <v>6.3409713929701737E-3</v>
      </c>
      <c r="AF438" s="5">
        <f t="shared" si="581"/>
        <v>5.7708043632058396E-3</v>
      </c>
      <c r="AG438" s="5">
        <f t="shared" si="582"/>
        <v>3.5012703821494964E-3</v>
      </c>
      <c r="AH438" s="5">
        <f t="shared" si="583"/>
        <v>2.4123790801292115E-2</v>
      </c>
      <c r="AI438" s="5">
        <f t="shared" si="584"/>
        <v>2.7067991327458633E-2</v>
      </c>
      <c r="AJ438" s="5">
        <f t="shared" si="585"/>
        <v>1.5185759164851747E-2</v>
      </c>
      <c r="AK438" s="5">
        <f t="shared" si="586"/>
        <v>5.6797043322763634E-3</v>
      </c>
      <c r="AL438" s="5">
        <f t="shared" si="587"/>
        <v>1.3015391362716013E-4</v>
      </c>
      <c r="AM438" s="5">
        <f t="shared" si="588"/>
        <v>7.8178207996139001E-4</v>
      </c>
      <c r="AN438" s="5">
        <f t="shared" si="589"/>
        <v>1.422971705287599E-3</v>
      </c>
      <c r="AO438" s="5">
        <f t="shared" si="590"/>
        <v>1.2950210333224188E-3</v>
      </c>
      <c r="AP438" s="5">
        <f t="shared" si="591"/>
        <v>7.8571694738816932E-4</v>
      </c>
      <c r="AQ438" s="5">
        <f t="shared" si="592"/>
        <v>3.5753345246591201E-4</v>
      </c>
      <c r="AR438" s="5">
        <f t="shared" si="593"/>
        <v>8.7818517754234739E-3</v>
      </c>
      <c r="AS438" s="5">
        <f t="shared" si="594"/>
        <v>9.8536374176921553E-3</v>
      </c>
      <c r="AT438" s="5">
        <f t="shared" si="595"/>
        <v>5.5281148465217015E-3</v>
      </c>
      <c r="AU438" s="5">
        <f t="shared" si="596"/>
        <v>2.0675988274450629E-3</v>
      </c>
      <c r="AV438" s="5">
        <f t="shared" si="597"/>
        <v>5.799849989470662E-4</v>
      </c>
      <c r="AW438" s="5">
        <f t="shared" si="598"/>
        <v>7.3837291757355462E-6</v>
      </c>
      <c r="AX438" s="5">
        <f t="shared" si="599"/>
        <v>1.461991797133866E-4</v>
      </c>
      <c r="AY438" s="5">
        <f t="shared" si="600"/>
        <v>2.6610650384654543E-4</v>
      </c>
      <c r="AZ438" s="5">
        <f t="shared" si="601"/>
        <v>2.4217875752878662E-4</v>
      </c>
      <c r="BA438" s="5">
        <f t="shared" si="602"/>
        <v>1.4693502977291276E-4</v>
      </c>
      <c r="BB438" s="5">
        <f t="shared" si="603"/>
        <v>6.6861467933868434E-5</v>
      </c>
      <c r="BC438" s="5">
        <f t="shared" si="604"/>
        <v>2.4339769222796129E-5</v>
      </c>
      <c r="BD438" s="5">
        <f t="shared" si="605"/>
        <v>2.6640686104143036E-3</v>
      </c>
      <c r="BE438" s="5">
        <f t="shared" si="606"/>
        <v>2.9892062419388395E-3</v>
      </c>
      <c r="BF438" s="5">
        <f t="shared" si="607"/>
        <v>1.6770127319387124E-3</v>
      </c>
      <c r="BG438" s="5">
        <f t="shared" si="608"/>
        <v>6.2722820607618354E-4</v>
      </c>
      <c r="BH438" s="5">
        <f t="shared" si="609"/>
        <v>1.7594464922878343E-4</v>
      </c>
      <c r="BI438" s="5">
        <f t="shared" si="610"/>
        <v>3.9483580989952601E-5</v>
      </c>
      <c r="BJ438" s="8">
        <f t="shared" si="611"/>
        <v>0.23305996472754015</v>
      </c>
      <c r="BK438" s="8">
        <f t="shared" si="612"/>
        <v>0.22995430621756929</v>
      </c>
      <c r="BL438" s="8">
        <f t="shared" si="613"/>
        <v>0.48133193201602126</v>
      </c>
      <c r="BM438" s="8">
        <f t="shared" si="614"/>
        <v>0.56084061451287492</v>
      </c>
      <c r="BN438" s="8">
        <f t="shared" si="615"/>
        <v>0.43626140497639099</v>
      </c>
    </row>
    <row r="439" spans="1:66" x14ac:dyDescent="0.25">
      <c r="A439" t="s">
        <v>21</v>
      </c>
      <c r="B439" t="s">
        <v>372</v>
      </c>
      <c r="C439" t="s">
        <v>269</v>
      </c>
      <c r="D439" t="s">
        <v>494</v>
      </c>
      <c r="E439">
        <f>VLOOKUP(A439,home!$A$2:$E$405,3,FALSE)</f>
        <v>1.36551724137931</v>
      </c>
      <c r="F439">
        <f>VLOOKUP(B439,home!$B$2:$E$405,3,FALSE)</f>
        <v>0.24</v>
      </c>
      <c r="G439">
        <f>VLOOKUP(C439,away!$B$2:$E$405,4,FALSE)</f>
        <v>1.05</v>
      </c>
      <c r="H439">
        <f>VLOOKUP(A439,away!$A$2:$E$405,3,FALSE)</f>
        <v>1.3172413789999999</v>
      </c>
      <c r="I439">
        <f>VLOOKUP(C439,away!$B$2:$E$405,3,FALSE)</f>
        <v>0.94</v>
      </c>
      <c r="J439">
        <f>VLOOKUP(B439,home!$B$2:$E$405,4,FALSE)</f>
        <v>1.06</v>
      </c>
      <c r="K439" s="3">
        <f t="shared" si="560"/>
        <v>0.34411034482758612</v>
      </c>
      <c r="L439" s="3">
        <f t="shared" si="561"/>
        <v>1.3124993100355999</v>
      </c>
      <c r="M439" s="5">
        <f t="shared" si="562"/>
        <v>0.19078471087459353</v>
      </c>
      <c r="N439" s="5">
        <f t="shared" si="563"/>
        <v>6.5650992646887701E-2</v>
      </c>
      <c r="O439" s="5">
        <f t="shared" si="564"/>
        <v>0.25040480138824545</v>
      </c>
      <c r="P439" s="5">
        <f t="shared" si="565"/>
        <v>8.6166882552192361E-2</v>
      </c>
      <c r="Q439" s="5">
        <f t="shared" si="566"/>
        <v>1.1295592858996922E-2</v>
      </c>
      <c r="R439" s="5">
        <f t="shared" si="567"/>
        <v>0.16432806452583679</v>
      </c>
      <c r="S439" s="5">
        <f t="shared" si="568"/>
        <v>9.7292015889623995E-3</v>
      </c>
      <c r="T439" s="5">
        <f t="shared" si="569"/>
        <v>1.4825457833876511E-2</v>
      </c>
      <c r="U439" s="5">
        <f t="shared" si="570"/>
        <v>5.6546986948835518E-2</v>
      </c>
      <c r="V439" s="5">
        <f t="shared" si="571"/>
        <v>4.8823791825038982E-4</v>
      </c>
      <c r="W439" s="5">
        <f t="shared" si="572"/>
        <v>1.2956434512471507E-3</v>
      </c>
      <c r="X439" s="5">
        <f t="shared" si="573"/>
        <v>1.7005311358140288E-3</v>
      </c>
      <c r="Y439" s="5">
        <f t="shared" si="574"/>
        <v>1.1159729712249839E-3</v>
      </c>
      <c r="Z439" s="5">
        <f t="shared" si="575"/>
        <v>7.189349043654876E-2</v>
      </c>
      <c r="AA439" s="5">
        <f t="shared" si="576"/>
        <v>2.473929378497956E-2</v>
      </c>
      <c r="AB439" s="5">
        <f t="shared" si="577"/>
        <v>4.2565234575701362E-3</v>
      </c>
      <c r="AC439" s="5">
        <f t="shared" si="578"/>
        <v>1.3781875905618826E-5</v>
      </c>
      <c r="AD439" s="5">
        <f t="shared" si="579"/>
        <v>1.1146107869556516E-4</v>
      </c>
      <c r="AE439" s="5">
        <f t="shared" si="580"/>
        <v>1.4629258888375297E-4</v>
      </c>
      <c r="AF439" s="5">
        <f t="shared" si="581"/>
        <v>9.6004460986623736E-5</v>
      </c>
      <c r="AG439" s="5">
        <f t="shared" si="582"/>
        <v>4.2001929601761094E-5</v>
      </c>
      <c r="AH439" s="5">
        <f t="shared" si="583"/>
        <v>2.3590039148505323E-2</v>
      </c>
      <c r="AI439" s="5">
        <f t="shared" si="584"/>
        <v>8.1175765058884228E-3</v>
      </c>
      <c r="AJ439" s="5">
        <f t="shared" si="585"/>
        <v>1.3966710253027882E-3</v>
      </c>
      <c r="AK439" s="5">
        <f t="shared" si="586"/>
        <v>1.6020298270921364E-4</v>
      </c>
      <c r="AL439" s="5">
        <f t="shared" si="587"/>
        <v>2.4898038780244627E-7</v>
      </c>
      <c r="AM439" s="5">
        <f t="shared" si="588"/>
        <v>7.6709820449571282E-6</v>
      </c>
      <c r="AN439" s="5">
        <f t="shared" si="589"/>
        <v>1.0068158641301707E-5</v>
      </c>
      <c r="AO439" s="5">
        <f t="shared" si="590"/>
        <v>6.6072256350187262E-6</v>
      </c>
      <c r="AP439" s="5">
        <f t="shared" si="591"/>
        <v>2.8906596957372017E-6</v>
      </c>
      <c r="AQ439" s="5">
        <f t="shared" si="592"/>
        <v>9.4849721405069901E-7</v>
      </c>
      <c r="AR439" s="5">
        <f t="shared" si="593"/>
        <v>6.1923820212252054E-3</v>
      </c>
      <c r="AS439" s="5">
        <f t="shared" si="594"/>
        <v>2.1308627126279504E-3</v>
      </c>
      <c r="AT439" s="5">
        <f t="shared" si="595"/>
        <v>3.666259514113247E-4</v>
      </c>
      <c r="AU439" s="5">
        <f t="shared" si="596"/>
        <v>4.2053260854297613E-5</v>
      </c>
      <c r="AV439" s="5">
        <f t="shared" si="597"/>
        <v>3.6177405234241935E-6</v>
      </c>
      <c r="AW439" s="5">
        <f t="shared" si="598"/>
        <v>3.123629033541419E-9</v>
      </c>
      <c r="AX439" s="5">
        <f t="shared" si="599"/>
        <v>4.3994404610940332E-7</v>
      </c>
      <c r="AY439" s="5">
        <f t="shared" si="600"/>
        <v>5.7742625697286205E-7</v>
      </c>
      <c r="AZ439" s="5">
        <f t="shared" si="601"/>
        <v>3.7893578193666023E-7</v>
      </c>
      <c r="BA439" s="5">
        <f t="shared" si="602"/>
        <v>1.6578431744655567E-7</v>
      </c>
      <c r="BB439" s="5">
        <f t="shared" si="603"/>
        <v>5.4397950565831818E-8</v>
      </c>
      <c r="BC439" s="5">
        <f t="shared" si="604"/>
        <v>1.4279454517000988E-8</v>
      </c>
      <c r="BD439" s="5">
        <f t="shared" si="605"/>
        <v>1.3545828550558215E-3</v>
      </c>
      <c r="BE439" s="5">
        <f t="shared" si="606"/>
        <v>4.6612597335079489E-4</v>
      </c>
      <c r="BF439" s="5">
        <f t="shared" si="607"/>
        <v>8.0199384711418113E-5</v>
      </c>
      <c r="BG439" s="5">
        <f t="shared" si="608"/>
        <v>9.1991459760021121E-6</v>
      </c>
      <c r="BH439" s="5">
        <f t="shared" si="609"/>
        <v>7.9138032348034682E-7</v>
      </c>
      <c r="BI439" s="5">
        <f t="shared" si="610"/>
        <v>5.4464431200517758E-8</v>
      </c>
      <c r="BJ439" s="8">
        <f t="shared" si="611"/>
        <v>9.6309767247253597E-2</v>
      </c>
      <c r="BK439" s="8">
        <f t="shared" si="612"/>
        <v>0.28718364121654905</v>
      </c>
      <c r="BL439" s="8">
        <f t="shared" si="613"/>
        <v>0.54418665465836413</v>
      </c>
      <c r="BM439" s="8">
        <f t="shared" si="614"/>
        <v>0.23094193440933483</v>
      </c>
      <c r="BN439" s="8">
        <f t="shared" si="615"/>
        <v>0.76863104484675282</v>
      </c>
    </row>
    <row r="440" spans="1:66" x14ac:dyDescent="0.25">
      <c r="A440" t="s">
        <v>21</v>
      </c>
      <c r="B440" t="s">
        <v>267</v>
      </c>
      <c r="C440" t="s">
        <v>275</v>
      </c>
      <c r="D440" t="s">
        <v>494</v>
      </c>
      <c r="E440">
        <f>VLOOKUP(A440,home!$A$2:$E$405,3,FALSE)</f>
        <v>1.36551724137931</v>
      </c>
      <c r="F440">
        <f>VLOOKUP(B440,home!$B$2:$E$405,3,FALSE)</f>
        <v>1.1000000000000001</v>
      </c>
      <c r="G440">
        <f>VLOOKUP(C440,away!$B$2:$E$405,4,FALSE)</f>
        <v>0.73</v>
      </c>
      <c r="H440">
        <f>VLOOKUP(A440,away!$A$2:$E$405,3,FALSE)</f>
        <v>1.3172413789999999</v>
      </c>
      <c r="I440">
        <f>VLOOKUP(C440,away!$B$2:$E$405,3,FALSE)</f>
        <v>0.93</v>
      </c>
      <c r="J440">
        <f>VLOOKUP(B440,home!$B$2:$E$405,4,FALSE)</f>
        <v>1.08</v>
      </c>
      <c r="K440" s="3">
        <f t="shared" si="560"/>
        <v>1.0965103448275859</v>
      </c>
      <c r="L440" s="3">
        <f t="shared" si="561"/>
        <v>1.3230372410675999</v>
      </c>
      <c r="M440" s="5">
        <f t="shared" si="562"/>
        <v>8.8961855954892977E-2</v>
      </c>
      <c r="N440" s="5">
        <f t="shared" si="563"/>
        <v>9.7547595349601723E-2</v>
      </c>
      <c r="O440" s="5">
        <f t="shared" si="564"/>
        <v>0.11769984846281484</v>
      </c>
      <c r="P440" s="5">
        <f t="shared" si="565"/>
        <v>0.1290591014241157</v>
      </c>
      <c r="Q440" s="5">
        <f t="shared" si="566"/>
        <v>5.3480973706946794E-2</v>
      </c>
      <c r="R440" s="5">
        <f t="shared" si="567"/>
        <v>7.7860641392158592E-2</v>
      </c>
      <c r="S440" s="5">
        <f t="shared" si="568"/>
        <v>4.6807284654800635E-2</v>
      </c>
      <c r="T440" s="5">
        <f t="shared" si="569"/>
        <v>7.075731990284774E-2</v>
      </c>
      <c r="U440" s="5">
        <f t="shared" si="570"/>
        <v>8.5374998741412814E-2</v>
      </c>
      <c r="V440" s="5">
        <f t="shared" si="571"/>
        <v>7.5449391362547519E-3</v>
      </c>
      <c r="W440" s="5">
        <f t="shared" si="572"/>
        <v>1.9547480307039768E-2</v>
      </c>
      <c r="X440" s="5">
        <f t="shared" si="573"/>
        <v>2.5862044415249134E-2</v>
      </c>
      <c r="Y440" s="5">
        <f t="shared" si="574"/>
        <v>1.7108223945759476E-2</v>
      </c>
      <c r="Z440" s="5">
        <f t="shared" si="575"/>
        <v>3.4337509391745076E-2</v>
      </c>
      <c r="AA440" s="5">
        <f t="shared" si="576"/>
        <v>3.765143426366286E-2</v>
      </c>
      <c r="AB440" s="5">
        <f t="shared" si="577"/>
        <v>2.0642593583851072E-2</v>
      </c>
      <c r="AC440" s="5">
        <f t="shared" si="578"/>
        <v>6.8410152782109738E-4</v>
      </c>
      <c r="AD440" s="5">
        <f t="shared" si="579"/>
        <v>5.3585035929956532E-3</v>
      </c>
      <c r="AE440" s="5">
        <f t="shared" si="580"/>
        <v>7.0894998099277906E-3</v>
      </c>
      <c r="AF440" s="5">
        <f t="shared" si="581"/>
        <v>4.6898361345380701E-3</v>
      </c>
      <c r="AG440" s="5">
        <f t="shared" si="582"/>
        <v>2.0682759534994609E-3</v>
      </c>
      <c r="AH440" s="5">
        <f t="shared" si="583"/>
        <v>1.1357450922696813E-2</v>
      </c>
      <c r="AI440" s="5">
        <f t="shared" si="584"/>
        <v>1.2453562427608665E-2</v>
      </c>
      <c r="AJ440" s="5">
        <f t="shared" si="585"/>
        <v>6.827730015914522E-3</v>
      </c>
      <c r="AK440" s="5">
        <f t="shared" si="586"/>
        <v>2.4955588647133644E-3</v>
      </c>
      <c r="AL440" s="5">
        <f t="shared" si="587"/>
        <v>3.9697700780083359E-5</v>
      </c>
      <c r="AM440" s="5">
        <f t="shared" si="588"/>
        <v>1.1751309245031049E-3</v>
      </c>
      <c r="AN440" s="5">
        <f t="shared" si="589"/>
        <v>1.5547419762478058E-3</v>
      </c>
      <c r="AO440" s="5">
        <f t="shared" si="590"/>
        <v>1.0284907674134426E-3</v>
      </c>
      <c r="AP440" s="5">
        <f t="shared" si="591"/>
        <v>4.5357719579405977E-4</v>
      </c>
      <c r="AQ440" s="5">
        <f t="shared" si="592"/>
        <v>1.5002488043363801E-4</v>
      </c>
      <c r="AR440" s="5">
        <f t="shared" si="593"/>
        <v>3.0052661068650888E-3</v>
      </c>
      <c r="AS440" s="5">
        <f t="shared" si="594"/>
        <v>3.295305375137295E-3</v>
      </c>
      <c r="AT440" s="5">
        <f t="shared" si="595"/>
        <v>1.8066682166019963E-3</v>
      </c>
      <c r="AU440" s="5">
        <f t="shared" si="596"/>
        <v>6.6034346305843174E-4</v>
      </c>
      <c r="AV440" s="5">
        <f t="shared" si="597"/>
        <v>1.8101835959571073E-4</v>
      </c>
      <c r="AW440" s="5">
        <f t="shared" si="598"/>
        <v>1.5997335588033439E-6</v>
      </c>
      <c r="AX440" s="5">
        <f t="shared" si="599"/>
        <v>2.1475720254074315E-4</v>
      </c>
      <c r="AY440" s="5">
        <f t="shared" si="600"/>
        <v>2.8413177674890057E-4</v>
      </c>
      <c r="AZ440" s="5">
        <f t="shared" si="601"/>
        <v>1.8795846100475038E-4</v>
      </c>
      <c r="BA440" s="5">
        <f t="shared" si="602"/>
        <v>8.28920145610123E-5</v>
      </c>
      <c r="BB440" s="5">
        <f t="shared" si="603"/>
        <v>2.7417305562834287E-5</v>
      </c>
      <c r="BC440" s="5">
        <f t="shared" si="604"/>
        <v>7.2548232618719204E-6</v>
      </c>
      <c r="BD440" s="5">
        <f t="shared" si="605"/>
        <v>6.6267982978345853E-4</v>
      </c>
      <c r="BE440" s="5">
        <f t="shared" si="606"/>
        <v>7.26635288666146E-4</v>
      </c>
      <c r="BF440" s="5">
        <f t="shared" si="607"/>
        <v>3.9838155546960402E-4</v>
      </c>
      <c r="BG440" s="5">
        <f t="shared" si="608"/>
        <v>1.4560983225364189E-4</v>
      </c>
      <c r="BH440" s="5">
        <f t="shared" si="609"/>
        <v>3.9915671843681945E-5</v>
      </c>
      <c r="BI440" s="5">
        <f t="shared" si="610"/>
        <v>8.7535894194680935E-6</v>
      </c>
      <c r="BJ440" s="8">
        <f t="shared" si="611"/>
        <v>0.30867613044647779</v>
      </c>
      <c r="BK440" s="8">
        <f t="shared" si="612"/>
        <v>0.27338111217541416</v>
      </c>
      <c r="BL440" s="8">
        <f t="shared" si="613"/>
        <v>0.38329439596352799</v>
      </c>
      <c r="BM440" s="8">
        <f t="shared" si="614"/>
        <v>0.4347965996434443</v>
      </c>
      <c r="BN440" s="8">
        <f t="shared" si="615"/>
        <v>0.56461001629053054</v>
      </c>
    </row>
    <row r="441" spans="1:66" x14ac:dyDescent="0.25">
      <c r="A441" t="s">
        <v>21</v>
      </c>
      <c r="B441" t="s">
        <v>397</v>
      </c>
      <c r="C441" t="s">
        <v>268</v>
      </c>
      <c r="D441" t="s">
        <v>494</v>
      </c>
      <c r="E441">
        <f>VLOOKUP(A441,home!$A$2:$E$405,3,FALSE)</f>
        <v>1.36551724137931</v>
      </c>
      <c r="F441">
        <f>VLOOKUP(B441,home!$B$2:$E$405,3,FALSE)</f>
        <v>1.07</v>
      </c>
      <c r="G441">
        <f>VLOOKUP(C441,away!$B$2:$E$405,4,FALSE)</f>
        <v>0.78</v>
      </c>
      <c r="H441">
        <f>VLOOKUP(A441,away!$A$2:$E$405,3,FALSE)</f>
        <v>1.3172413789999999</v>
      </c>
      <c r="I441">
        <f>VLOOKUP(C441,away!$B$2:$E$405,3,FALSE)</f>
        <v>0.98</v>
      </c>
      <c r="J441">
        <f>VLOOKUP(B441,home!$B$2:$E$405,4,FALSE)</f>
        <v>1.37</v>
      </c>
      <c r="K441" s="3">
        <f t="shared" si="560"/>
        <v>1.1396606896551722</v>
      </c>
      <c r="L441" s="3">
        <f t="shared" si="561"/>
        <v>1.7685282754454001</v>
      </c>
      <c r="M441" s="5">
        <f t="shared" si="562"/>
        <v>5.4574476707150085E-2</v>
      </c>
      <c r="N441" s="5">
        <f t="shared" si="563"/>
        <v>6.2196385761640792E-2</v>
      </c>
      <c r="O441" s="5">
        <f t="shared" si="564"/>
        <v>9.6516505174231312E-2</v>
      </c>
      <c r="P441" s="5">
        <f t="shared" si="565"/>
        <v>0.10999606684997144</v>
      </c>
      <c r="Q441" s="5">
        <f t="shared" si="566"/>
        <v>3.5441387945585344E-2</v>
      </c>
      <c r="R441" s="5">
        <f t="shared" si="567"/>
        <v>8.5346084223900193E-2</v>
      </c>
      <c r="S441" s="5">
        <f t="shared" si="568"/>
        <v>5.5424877399136929E-2</v>
      </c>
      <c r="T441" s="5">
        <f t="shared" si="569"/>
        <v>6.2679096702797449E-2</v>
      </c>
      <c r="U441" s="5">
        <f t="shared" si="570"/>
        <v>9.726557720597849E-2</v>
      </c>
      <c r="V441" s="5">
        <f t="shared" si="571"/>
        <v>1.2412229809389594E-2</v>
      </c>
      <c r="W441" s="5">
        <f t="shared" si="572"/>
        <v>1.3463718876134102E-2</v>
      </c>
      <c r="X441" s="5">
        <f t="shared" si="573"/>
        <v>2.3810967525091126E-2</v>
      </c>
      <c r="Y441" s="5">
        <f t="shared" si="574"/>
        <v>2.1055184666917921E-2</v>
      </c>
      <c r="Z441" s="5">
        <f t="shared" si="575"/>
        <v>5.0312321049504019E-2</v>
      </c>
      <c r="AA441" s="5">
        <f t="shared" si="576"/>
        <v>5.7338974505430185E-2</v>
      </c>
      <c r="AB441" s="5">
        <f t="shared" si="577"/>
        <v>3.2673487614489453E-2</v>
      </c>
      <c r="AC441" s="5">
        <f t="shared" si="578"/>
        <v>1.5635702601386008E-3</v>
      </c>
      <c r="AD441" s="5">
        <f t="shared" si="579"/>
        <v>3.8360177849245877E-3</v>
      </c>
      <c r="AE441" s="5">
        <f t="shared" si="580"/>
        <v>6.784105917750566E-3</v>
      </c>
      <c r="AF441" s="5">
        <f t="shared" si="581"/>
        <v>5.9989415695791718E-3</v>
      </c>
      <c r="AG441" s="5">
        <f t="shared" si="582"/>
        <v>3.5364325961818577E-3</v>
      </c>
      <c r="AH441" s="5">
        <f t="shared" si="583"/>
        <v>2.2244690594833669E-2</v>
      </c>
      <c r="AI441" s="5">
        <f t="shared" si="584"/>
        <v>2.535139942447406E-2</v>
      </c>
      <c r="AJ441" s="5">
        <f t="shared" si="585"/>
        <v>1.4445996675909924E-2</v>
      </c>
      <c r="AK441" s="5">
        <f t="shared" si="586"/>
        <v>5.4878448448079436E-3</v>
      </c>
      <c r="AL441" s="5">
        <f t="shared" si="587"/>
        <v>1.2605641995009714E-4</v>
      </c>
      <c r="AM441" s="5">
        <f t="shared" si="588"/>
        <v>8.7435173485933201E-4</v>
      </c>
      <c r="AN441" s="5">
        <f t="shared" si="589"/>
        <v>1.5463157657834685E-3</v>
      </c>
      <c r="AO441" s="5">
        <f t="shared" si="590"/>
        <v>1.3673515772775356E-3</v>
      </c>
      <c r="AP441" s="5">
        <f t="shared" si="591"/>
        <v>8.0606664229672918E-4</v>
      </c>
      <c r="AQ441" s="5">
        <f t="shared" si="592"/>
        <v>3.563879121987748E-4</v>
      </c>
      <c r="AR441" s="5">
        <f t="shared" si="593"/>
        <v>7.8680728590995383E-3</v>
      </c>
      <c r="AS441" s="5">
        <f t="shared" si="594"/>
        <v>8.9669333408585218E-3</v>
      </c>
      <c r="AT441" s="5">
        <f t="shared" si="595"/>
        <v>5.1096307176673912E-3</v>
      </c>
      <c r="AU441" s="5">
        <f t="shared" si="596"/>
        <v>1.9410817558600242E-3</v>
      </c>
      <c r="AV441" s="5">
        <f t="shared" si="597"/>
        <v>5.530436431401269E-4</v>
      </c>
      <c r="AW441" s="5">
        <f t="shared" si="598"/>
        <v>7.0574863075560544E-6</v>
      </c>
      <c r="AX441" s="5">
        <f t="shared" si="599"/>
        <v>1.6607738352516355E-4</v>
      </c>
      <c r="AY441" s="5">
        <f t="shared" si="600"/>
        <v>2.9371254867624187E-4</v>
      </c>
      <c r="AZ441" s="5">
        <f t="shared" si="601"/>
        <v>2.5971947359353364E-4</v>
      </c>
      <c r="BA441" s="5">
        <f t="shared" si="602"/>
        <v>1.5310707757798636E-4</v>
      </c>
      <c r="BB441" s="5">
        <f t="shared" si="603"/>
        <v>6.7693548966870352E-5</v>
      </c>
      <c r="BC441" s="5">
        <f t="shared" si="604"/>
        <v>2.3943591082631592E-5</v>
      </c>
      <c r="BD441" s="5">
        <f t="shared" si="605"/>
        <v>2.319151554097012E-3</v>
      </c>
      <c r="BE441" s="5">
        <f t="shared" si="606"/>
        <v>2.643045859557065E-3</v>
      </c>
      <c r="BF441" s="5">
        <f t="shared" si="607"/>
        <v>1.5060877335465264E-3</v>
      </c>
      <c r="BG441" s="5">
        <f t="shared" si="608"/>
        <v>5.7214299503160983E-4</v>
      </c>
      <c r="BH441" s="5">
        <f t="shared" si="609"/>
        <v>1.6301222007477506E-4</v>
      </c>
      <c r="BI441" s="5">
        <f t="shared" si="610"/>
        <v>3.7155723830527755E-5</v>
      </c>
      <c r="BJ441" s="8">
        <f t="shared" si="611"/>
        <v>0.24471696660244119</v>
      </c>
      <c r="BK441" s="8">
        <f t="shared" si="612"/>
        <v>0.23439098999441299</v>
      </c>
      <c r="BL441" s="8">
        <f t="shared" si="613"/>
        <v>0.4683499186668183</v>
      </c>
      <c r="BM441" s="8">
        <f t="shared" si="614"/>
        <v>0.55341263458832868</v>
      </c>
      <c r="BN441" s="8">
        <f t="shared" si="615"/>
        <v>0.44407090666247917</v>
      </c>
    </row>
    <row r="442" spans="1:66" x14ac:dyDescent="0.25">
      <c r="A442" t="s">
        <v>21</v>
      </c>
      <c r="B442" t="s">
        <v>265</v>
      </c>
      <c r="C442" t="s">
        <v>270</v>
      </c>
      <c r="D442" t="s">
        <v>494</v>
      </c>
      <c r="E442">
        <f>VLOOKUP(A442,home!$A$2:$E$405,3,FALSE)</f>
        <v>1.36551724137931</v>
      </c>
      <c r="F442">
        <f>VLOOKUP(B442,home!$B$2:$E$405,3,FALSE)</f>
        <v>0.83</v>
      </c>
      <c r="G442">
        <f>VLOOKUP(C442,away!$B$2:$E$405,4,FALSE)</f>
        <v>1.22</v>
      </c>
      <c r="H442">
        <f>VLOOKUP(A442,away!$A$2:$E$405,3,FALSE)</f>
        <v>1.3172413789999999</v>
      </c>
      <c r="I442">
        <f>VLOOKUP(C442,away!$B$2:$E$405,3,FALSE)</f>
        <v>1.03</v>
      </c>
      <c r="J442">
        <f>VLOOKUP(B442,home!$B$2:$E$405,4,FALSE)</f>
        <v>0.96</v>
      </c>
      <c r="K442" s="3">
        <f t="shared" ref="K442:K483" si="616">E442*F442*G442</f>
        <v>1.3827227586206894</v>
      </c>
      <c r="L442" s="3">
        <f t="shared" ref="L442:L483" si="617">H442*I442*J442</f>
        <v>1.3024882755551999</v>
      </c>
      <c r="M442" s="5">
        <f t="shared" ref="M442:M483" si="618">_xlfn.POISSON.DIST(0,K442,FALSE) * _xlfn.POISSON.DIST(0,L442,FALSE)</f>
        <v>6.8206798511887948E-2</v>
      </c>
      <c r="N442" s="5">
        <f t="shared" ref="N442:N483" si="619">_xlfn.POISSON.DIST(1,K442,FALSE) * _xlfn.POISSON.DIST(0,L442,FALSE)</f>
        <v>9.431109259504325E-2</v>
      </c>
      <c r="O442" s="5">
        <f t="shared" ref="O442:O483" si="620">_xlfn.POISSON.DIST(0,K442,FALSE) * _xlfn.POISSON.DIST(1,L442,FALSE)</f>
        <v>8.883855537488991E-2</v>
      </c>
      <c r="P442" s="5">
        <f t="shared" ref="P442:P483" si="621">_xlfn.POISSON.DIST(1,K442,FALSE) * _xlfn.POISSON.DIST(1,L442,FALSE)</f>
        <v>0.12283909235984465</v>
      </c>
      <c r="Q442" s="5">
        <f t="shared" ref="Q442:Q483" si="622">_xlfn.POISSON.DIST(2,K442,FALSE) * _xlfn.POISSON.DIST(0,L442,FALSE)</f>
        <v>6.5203047060774746E-2</v>
      </c>
      <c r="R442" s="5">
        <f t="shared" ref="R442:R483" si="623">_xlfn.POISSON.DIST(0,K442,FALSE) * _xlfn.POISSON.DIST(2,L442,FALSE)</f>
        <v>5.7855588396527755E-2</v>
      </c>
      <c r="S442" s="5">
        <f t="shared" ref="S442:S483" si="624">_xlfn.POISSON.DIST(2,K442,FALSE) * _xlfn.POISSON.DIST(2,L442,FALSE)</f>
        <v>5.5307692711748048E-2</v>
      </c>
      <c r="T442" s="5">
        <f t="shared" ref="T442:T483" si="625">_xlfn.POISSON.DIST(2,K442,FALSE) * _xlfn.POISSON.DIST(1,L442,FALSE)</f>
        <v>8.4926204327133034E-2</v>
      </c>
      <c r="U442" s="5">
        <f t="shared" ref="U442:U483" si="626">_xlfn.POISSON.DIST(1,K442,FALSE) * _xlfn.POISSON.DIST(2,L442,FALSE)</f>
        <v>7.999823878927001E-2</v>
      </c>
      <c r="V442" s="5">
        <f t="shared" ref="V442:V483" si="627">_xlfn.POISSON.DIST(3,K442,FALSE) * _xlfn.POISSON.DIST(3,L442,FALSE)</f>
        <v>1.1067562050600815E-2</v>
      </c>
      <c r="W442" s="5">
        <f t="shared" ref="W442:W483" si="628">_xlfn.POISSON.DIST(3,K442,FALSE) * _xlfn.POISSON.DIST(0,L442,FALSE)</f>
        <v>3.0052579034116365E-2</v>
      </c>
      <c r="X442" s="5">
        <f t="shared" ref="X442:X483" si="629">_xlfn.POISSON.DIST(3,K442,FALSE) * _xlfn.POISSON.DIST(1,L442,FALSE)</f>
        <v>3.9143131842132577E-2</v>
      </c>
      <c r="Y442" s="5">
        <f t="shared" ref="Y442:Y483" si="630">_xlfn.POISSON.DIST(3,K442,FALSE) * _xlfn.POISSON.DIST(2,L442,FALSE)</f>
        <v>2.5491735146444552E-2</v>
      </c>
      <c r="Z442" s="5">
        <f t="shared" ref="Z442:Z483" si="631">_xlfn.POISSON.DIST(0,K442,FALSE) * _xlfn.POISSON.DIST(3,L442,FALSE)</f>
        <v>2.5118741853941626E-2</v>
      </c>
      <c r="AA442" s="5">
        <f t="shared" ref="AA442:AA483" si="632">_xlfn.POISSON.DIST(1,K442,FALSE) * _xlfn.POISSON.DIST(3,L442,FALSE)</f>
        <v>3.4732256029363133E-2</v>
      </c>
      <c r="AB442" s="5">
        <f t="shared" ref="AB442:AB483" si="633">_xlfn.POISSON.DIST(2,K442,FALSE) * _xlfn.POISSON.DIST(3,L442,FALSE)</f>
        <v>2.4012540435020536E-2</v>
      </c>
      <c r="AC442" s="5">
        <f t="shared" ref="AC442:AC483" si="634">_xlfn.POISSON.DIST(4,K442,FALSE) * _xlfn.POISSON.DIST(4,L442,FALSE)</f>
        <v>1.2457787443790427E-3</v>
      </c>
      <c r="AD442" s="5">
        <f t="shared" ref="AD442:AD483" si="635">_xlfn.POISSON.DIST(4,K442,FALSE) * _xlfn.POISSON.DIST(0,L442,FALSE)</f>
        <v>1.0388596246429925E-2</v>
      </c>
      <c r="AE442" s="5">
        <f t="shared" ref="AE442:AE483" si="636">_xlfn.POISSON.DIST(4,K442,FALSE) * _xlfn.POISSON.DIST(1,L442,FALSE)</f>
        <v>1.3531024810451734E-2</v>
      </c>
      <c r="AF442" s="5">
        <f t="shared" ref="AF442:AF483" si="637">_xlfn.POISSON.DIST(4,K442,FALSE) * _xlfn.POISSON.DIST(2,L442,FALSE)</f>
        <v>8.8120005859299542E-3</v>
      </c>
      <c r="AG442" s="5">
        <f t="shared" ref="AG442:AG483" si="638">_xlfn.POISSON.DIST(4,K442,FALSE) * _xlfn.POISSON.DIST(3,L442,FALSE)</f>
        <v>3.8258424824531055E-3</v>
      </c>
      <c r="AH442" s="5">
        <f t="shared" ref="AH442:AH483" si="639">_xlfn.POISSON.DIST(0,K442,FALSE) * _xlfn.POISSON.DIST(4,L442,FALSE)</f>
        <v>8.179216690364163E-3</v>
      </c>
      <c r="AI442" s="5">
        <f t="shared" ref="AI442:AI483" si="640">_xlfn.POISSON.DIST(1,K442,FALSE) * _xlfn.POISSON.DIST(4,L442,FALSE)</f>
        <v>1.130958906545672E-2</v>
      </c>
      <c r="AJ442" s="5">
        <f t="shared" ref="AJ442:AJ483" si="641">_xlfn.POISSON.DIST(2,K442,FALSE) * _xlfn.POISSON.DIST(4,L442,FALSE)</f>
        <v>7.8190130957273511E-3</v>
      </c>
      <c r="AK442" s="5">
        <f t="shared" ref="AK442:AK483" si="642">_xlfn.POISSON.DIST(3,K442,FALSE) * _xlfn.POISSON.DIST(4,L442,FALSE)</f>
        <v>3.6038424524718069E-3</v>
      </c>
      <c r="AL442" s="5">
        <f t="shared" ref="AL442:AL483" si="643">_xlfn.POISSON.DIST(5,K442,FALSE) * _xlfn.POISSON.DIST(5,L442,FALSE)</f>
        <v>8.974491316377291E-5</v>
      </c>
      <c r="AM442" s="5">
        <f t="shared" ref="AM442:AM483" si="644">_xlfn.POISSON.DIST(5,K442,FALSE) * _xlfn.POISSON.DIST(0,L442,FALSE)</f>
        <v>2.8729096920120235E-3</v>
      </c>
      <c r="AN442" s="5">
        <f t="shared" ref="AN442:AN483" si="645">_xlfn.POISSON.DIST(5,K442,FALSE) * _xlfn.POISSON.DIST(1,L442,FALSE)</f>
        <v>3.7419311905745605E-3</v>
      </c>
      <c r="AO442" s="5">
        <f t="shared" ref="AO442:AO483" si="646">_xlfn.POISSON.DIST(5,K442,FALSE) * _xlfn.POISSON.DIST(2,L442,FALSE)</f>
        <v>2.4369107518288384E-3</v>
      </c>
      <c r="AP442" s="5">
        <f t="shared" ref="AP442:AP483" si="647">_xlfn.POISSON.DIST(5,K442,FALSE) * _xlfn.POISSON.DIST(3,L442,FALSE)</f>
        <v>1.0580158942771565E-3</v>
      </c>
      <c r="AQ442" s="5">
        <f t="shared" ref="AQ442:AQ483" si="648">_xlfn.POISSON.DIST(5,K442,FALSE) * _xlfn.POISSON.DIST(4,L442,FALSE)</f>
        <v>3.4451332441176152E-4</v>
      </c>
      <c r="AR442" s="5">
        <f t="shared" ref="AR442:AR483" si="649">_xlfn.POISSON.DIST(0,K442,FALSE) * _xlfn.POISSON.DIST(5,L442,FALSE)</f>
        <v>2.1306667684849461E-3</v>
      </c>
      <c r="AS442" s="5">
        <f t="shared" ref="AS442:AS483" si="650">_xlfn.POISSON.DIST(1,K442,FALSE) * _xlfn.POISSON.DIST(5,L442,FALSE)</f>
        <v>2.9461214318209344E-3</v>
      </c>
      <c r="AT442" s="5">
        <f t="shared" ref="AT442:AT483" si="651">_xlfn.POISSON.DIST(2,K442,FALSE) * _xlfn.POISSON.DIST(5,L442,FALSE)</f>
        <v>2.0368345767194894E-3</v>
      </c>
      <c r="AU442" s="5">
        <f t="shared" ref="AU442:AU483" si="652">_xlfn.POISSON.DIST(3,K442,FALSE) * _xlfn.POISSON.DIST(5,L442,FALSE)</f>
        <v>9.3879250825852547E-4</v>
      </c>
      <c r="AV442" s="5">
        <f t="shared" ref="AV442:AV483" si="653">_xlfn.POISSON.DIST(4,K442,FALSE) * _xlfn.POISSON.DIST(5,L442,FALSE)</f>
        <v>3.2452244169791635E-4</v>
      </c>
      <c r="AW442" s="5">
        <f t="shared" ref="AW442:AW483" si="654">_xlfn.POISSON.DIST(6,K442,FALSE) * _xlfn.POISSON.DIST(6,L442,FALSE)</f>
        <v>4.489689166489382E-6</v>
      </c>
      <c r="AX442" s="5">
        <f t="shared" ref="AX442:AX483" si="655">_xlfn.POISSON.DIST(6,K442,FALSE) * _xlfn.POISSON.DIST(0,L442,FALSE)</f>
        <v>6.6207293576782942E-4</v>
      </c>
      <c r="AY442" s="5">
        <f t="shared" ref="AY442:AY483" si="656">_xlfn.POISSON.DIST(6,K442,FALSE) * _xlfn.POISSON.DIST(1,L442,FALSE)</f>
        <v>8.6234223640000872E-4</v>
      </c>
      <c r="AZ442" s="5">
        <f t="shared" ref="AZ442:AZ483" si="657">_xlfn.POISSON.DIST(6,K442,FALSE) * _xlfn.POISSON.DIST(2,L442,FALSE)</f>
        <v>5.6159532621353103E-4</v>
      </c>
      <c r="BA442" s="5">
        <f t="shared" ref="BA442:BA483" si="658">_xlfn.POISSON.DIST(6,K442,FALSE) * _xlfn.POISSON.DIST(3,L442,FALSE)</f>
        <v>2.4382377599990734E-4</v>
      </c>
      <c r="BB442" s="5">
        <f t="shared" ref="BB442:BB483" si="659">_xlfn.POISSON.DIST(6,K442,FALSE) * _xlfn.POISSON.DIST(4,L442,FALSE)</f>
        <v>7.9394402385369158E-5</v>
      </c>
      <c r="BC442" s="5">
        <f t="shared" ref="BC442:BC483" si="660">_xlfn.POISSON.DIST(6,K442,FALSE) * _xlfn.POISSON.DIST(5,L442,FALSE)</f>
        <v>2.0682055650331029E-5</v>
      </c>
      <c r="BD442" s="5">
        <f t="shared" ref="BD442:BD483" si="661">_xlfn.POISSON.DIST(0,K442,FALSE) * _xlfn.POISSON.DIST(6,L442,FALSE)</f>
        <v>4.6252808084445377E-4</v>
      </c>
      <c r="BE442" s="5">
        <f t="shared" ref="BE442:BE483" si="662">_xlfn.POISSON.DIST(1,K442,FALSE) * _xlfn.POISSON.DIST(6,L442,FALSE)</f>
        <v>6.3954810388477642E-4</v>
      </c>
      <c r="BF442" s="5">
        <f t="shared" ref="BF442:BF483" si="663">_xlfn.POISSON.DIST(2,K442,FALSE) * _xlfn.POISSON.DIST(6,L442,FALSE)</f>
        <v>4.4215885923709473E-4</v>
      </c>
      <c r="BG442" s="5">
        <f t="shared" ref="BG442:BG483" si="664">_xlfn.POISSON.DIST(3,K442,FALSE) * _xlfn.POISSON.DIST(6,L442,FALSE)</f>
        <v>2.0379437253096423E-4</v>
      </c>
      <c r="BH442" s="5">
        <f t="shared" ref="BH442:BH483" si="665">_xlfn.POISSON.DIST(4,K442,FALSE) * _xlfn.POISSON.DIST(6,L442,FALSE)</f>
        <v>7.0447779244346877E-5</v>
      </c>
      <c r="BI442" s="5">
        <f t="shared" ref="BI442:BI483" si="666">_xlfn.POISSON.DIST(5,K442,FALSE) * _xlfn.POISSON.DIST(6,L442,FALSE)</f>
        <v>1.9481949531088921E-5</v>
      </c>
      <c r="BJ442" s="8">
        <f t="shared" ref="BJ442:BJ483" si="667">SUM(N442,Q442,T442,W442,X442,Y442,AD442,AE442,AF442,AG442,AM442,AN442,AO442,AP442,AQ442,AX442,AY442,AZ442,BA442,BB442,BC442)</f>
        <v>0.38856944571643054</v>
      </c>
      <c r="BK442" s="8">
        <f t="shared" ref="BK442:BK483" si="668">SUM(M442,P442,S442,V442,AC442,AL442,AY442)</f>
        <v>0.2596190115280243</v>
      </c>
      <c r="BL442" s="8">
        <f t="shared" ref="BL442:BL483" si="669">SUM(O442,R442,U442,AA442,AB442,AH442,AI442,AJ442,AK442,AR442,AS442,AT442,AU442,AV442,BD442,BE442,BF442,BG442,BH442,BI442)</f>
        <v>0.3265637372013459</v>
      </c>
      <c r="BM442" s="8">
        <f t="shared" ref="BM442:BM483" si="670">SUM(S442:BI442)</f>
        <v>0.5017589094535404</v>
      </c>
      <c r="BN442" s="8">
        <f t="shared" ref="BN442:BN483" si="671">SUM(M442:R442)</f>
        <v>0.49725417429896823</v>
      </c>
    </row>
    <row r="443" spans="1:66" x14ac:dyDescent="0.25">
      <c r="A443" t="s">
        <v>21</v>
      </c>
      <c r="B443" t="s">
        <v>23</v>
      </c>
      <c r="C443" t="s">
        <v>272</v>
      </c>
      <c r="D443" t="s">
        <v>494</v>
      </c>
      <c r="E443">
        <f>VLOOKUP(A443,home!$A$2:$E$405,3,FALSE)</f>
        <v>1.36551724137931</v>
      </c>
      <c r="F443">
        <f>VLOOKUP(B443,home!$B$2:$E$405,3,FALSE)</f>
        <v>1.56</v>
      </c>
      <c r="G443">
        <f>VLOOKUP(C443,away!$B$2:$E$405,4,FALSE)</f>
        <v>0.47</v>
      </c>
      <c r="H443">
        <f>VLOOKUP(A443,away!$A$2:$E$405,3,FALSE)</f>
        <v>1.3172413789999999</v>
      </c>
      <c r="I443">
        <f>VLOOKUP(C443,away!$B$2:$E$405,3,FALSE)</f>
        <v>1.31</v>
      </c>
      <c r="J443">
        <f>VLOOKUP(B443,home!$B$2:$E$405,4,FALSE)</f>
        <v>0.86</v>
      </c>
      <c r="K443" s="3">
        <f t="shared" si="616"/>
        <v>1.0011972413793102</v>
      </c>
      <c r="L443" s="3">
        <f t="shared" si="617"/>
        <v>1.4840041375813999</v>
      </c>
      <c r="M443" s="5">
        <f t="shared" si="618"/>
        <v>8.3308776187972181E-2</v>
      </c>
      <c r="N443" s="5">
        <f t="shared" si="619"/>
        <v>8.3408516902084104E-2</v>
      </c>
      <c r="O443" s="5">
        <f t="shared" si="620"/>
        <v>0.12363056855979353</v>
      </c>
      <c r="P443" s="5">
        <f t="shared" si="621"/>
        <v>0.12377858419222096</v>
      </c>
      <c r="Q443" s="5">
        <f t="shared" si="622"/>
        <v>4.1754188514953085E-2</v>
      </c>
      <c r="R443" s="5">
        <f t="shared" si="623"/>
        <v>9.1734137637137281E-2</v>
      </c>
      <c r="S443" s="5">
        <f t="shared" si="624"/>
        <v>4.5976962469299672E-2</v>
      </c>
      <c r="T443" s="5">
        <f t="shared" si="625"/>
        <v>6.1963388517544155E-2</v>
      </c>
      <c r="U443" s="5">
        <f t="shared" si="626"/>
        <v>9.1843965542611802E-2</v>
      </c>
      <c r="V443" s="5">
        <f t="shared" si="627"/>
        <v>7.590187813357136E-3</v>
      </c>
      <c r="W443" s="5">
        <f t="shared" si="628"/>
        <v>1.3934726119067571E-2</v>
      </c>
      <c r="X443" s="5">
        <f t="shared" si="629"/>
        <v>2.067919121675988E-2</v>
      </c>
      <c r="Y443" s="5">
        <f t="shared" si="630"/>
        <v>1.5344002663754306E-2</v>
      </c>
      <c r="Z443" s="5">
        <f t="shared" si="631"/>
        <v>4.5377946603657772E-2</v>
      </c>
      <c r="AA443" s="5">
        <f t="shared" si="632"/>
        <v>4.5432274959039801E-2</v>
      </c>
      <c r="AB443" s="5">
        <f t="shared" si="633"/>
        <v>2.274333417928848E-2</v>
      </c>
      <c r="AC443" s="5">
        <f t="shared" si="634"/>
        <v>7.0483473071504944E-4</v>
      </c>
      <c r="AD443" s="5">
        <f t="shared" si="635"/>
        <v>3.4878523374466675E-3</v>
      </c>
      <c r="AE443" s="5">
        <f t="shared" si="636"/>
        <v>5.1759873000438118E-3</v>
      </c>
      <c r="AF443" s="5">
        <f t="shared" si="637"/>
        <v>3.8405932846668983E-3</v>
      </c>
      <c r="AG443" s="5">
        <f t="shared" si="638"/>
        <v>1.8998187750710052E-3</v>
      </c>
      <c r="AH443" s="5">
        <f t="shared" si="639"/>
        <v>1.6835265128693985E-2</v>
      </c>
      <c r="AI443" s="5">
        <f t="shared" si="640"/>
        <v>1.6855421004737716E-2</v>
      </c>
      <c r="AJ443" s="5">
        <f t="shared" si="641"/>
        <v>8.4378005061151416E-3</v>
      </c>
      <c r="AK443" s="5">
        <f t="shared" si="642"/>
        <v>2.815967530010476E-3</v>
      </c>
      <c r="AL443" s="5">
        <f t="shared" si="643"/>
        <v>4.1889197776985231E-5</v>
      </c>
      <c r="AM443" s="5">
        <f t="shared" si="644"/>
        <v>6.9840562771799676E-4</v>
      </c>
      <c r="AN443" s="5">
        <f t="shared" si="645"/>
        <v>1.0364368412436422E-3</v>
      </c>
      <c r="AO443" s="5">
        <f t="shared" si="646"/>
        <v>7.6903828037368086E-4</v>
      </c>
      <c r="AP443" s="5">
        <f t="shared" si="647"/>
        <v>3.8041866334434233E-4</v>
      </c>
      <c r="AQ443" s="5">
        <f t="shared" si="648"/>
        <v>1.4113571760404736E-4</v>
      </c>
      <c r="AR443" s="5">
        <f t="shared" si="649"/>
        <v>4.9967206216523438E-3</v>
      </c>
      <c r="AS443" s="5">
        <f t="shared" si="650"/>
        <v>5.0027029023414389E-3</v>
      </c>
      <c r="AT443" s="5">
        <f t="shared" si="651"/>
        <v>2.5043461726322585E-3</v>
      </c>
      <c r="AU443" s="5">
        <f t="shared" si="652"/>
        <v>8.3578149316608378E-4</v>
      </c>
      <c r="AV443" s="5">
        <f t="shared" si="653"/>
        <v>2.091955313384409E-4</v>
      </c>
      <c r="AW443" s="5">
        <f t="shared" si="654"/>
        <v>1.7288379951724946E-6</v>
      </c>
      <c r="AX443" s="5">
        <f t="shared" si="655"/>
        <v>1.1654029797250724E-4</v>
      </c>
      <c r="AY443" s="5">
        <f t="shared" si="656"/>
        <v>1.7294628438617002E-4</v>
      </c>
      <c r="AZ443" s="5">
        <f t="shared" si="657"/>
        <v>1.2832650080420288E-4</v>
      </c>
      <c r="BA443" s="5">
        <f t="shared" si="658"/>
        <v>6.347901938492664E-5</v>
      </c>
      <c r="BB443" s="5">
        <f t="shared" si="659"/>
        <v>2.3550781854210247E-5</v>
      </c>
      <c r="BC443" s="5">
        <f t="shared" si="660"/>
        <v>6.9898915429849873E-6</v>
      </c>
      <c r="BD443" s="5">
        <f t="shared" si="661"/>
        <v>1.2358590128117319E-3</v>
      </c>
      <c r="BE443" s="5">
        <f t="shared" si="662"/>
        <v>1.2373386343608635E-3</v>
      </c>
      <c r="BF443" s="5">
        <f t="shared" si="663"/>
        <v>6.1941001368706974E-4</v>
      </c>
      <c r="BG443" s="5">
        <f t="shared" si="664"/>
        <v>2.0671719899540501E-4</v>
      </c>
      <c r="BH443" s="5">
        <f t="shared" si="665"/>
        <v>5.1741172344964341E-5</v>
      </c>
      <c r="BI443" s="5">
        <f t="shared" si="666"/>
        <v>1.0360623803501956E-5</v>
      </c>
      <c r="BJ443" s="8">
        <f t="shared" si="667"/>
        <v>0.2550255335376202</v>
      </c>
      <c r="BK443" s="8">
        <f t="shared" si="668"/>
        <v>0.26157418087572815</v>
      </c>
      <c r="BL443" s="8">
        <f t="shared" si="669"/>
        <v>0.43723890842456237</v>
      </c>
      <c r="BM443" s="8">
        <f t="shared" si="670"/>
        <v>0.45143058000101627</v>
      </c>
      <c r="BN443" s="8">
        <f t="shared" si="671"/>
        <v>0.5476147719941612</v>
      </c>
    </row>
    <row r="444" spans="1:66" x14ac:dyDescent="0.25">
      <c r="A444" t="s">
        <v>21</v>
      </c>
      <c r="B444" t="s">
        <v>153</v>
      </c>
      <c r="C444" t="s">
        <v>266</v>
      </c>
      <c r="D444" t="s">
        <v>494</v>
      </c>
      <c r="E444">
        <f>VLOOKUP(A444,home!$A$2:$E$405,3,FALSE)</f>
        <v>1.36551724137931</v>
      </c>
      <c r="F444">
        <f>VLOOKUP(B444,home!$B$2:$E$405,3,FALSE)</f>
        <v>1.71</v>
      </c>
      <c r="G444">
        <f>VLOOKUP(C444,away!$B$2:$E$405,4,FALSE)</f>
        <v>1.1200000000000001</v>
      </c>
      <c r="H444">
        <f>VLOOKUP(A444,away!$A$2:$E$405,3,FALSE)</f>
        <v>1.3172413789999999</v>
      </c>
      <c r="I444">
        <f>VLOOKUP(C444,away!$B$2:$E$405,3,FALSE)</f>
        <v>0.78</v>
      </c>
      <c r="J444">
        <f>VLOOKUP(B444,home!$B$2:$E$405,4,FALSE)</f>
        <v>0.51</v>
      </c>
      <c r="K444" s="3">
        <f t="shared" si="616"/>
        <v>2.6152386206896545</v>
      </c>
      <c r="L444" s="3">
        <f t="shared" si="617"/>
        <v>0.52399862056620006</v>
      </c>
      <c r="M444" s="5">
        <f t="shared" si="618"/>
        <v>4.331582482872403E-2</v>
      </c>
      <c r="N444" s="5">
        <f t="shared" si="619"/>
        <v>0.11328121797910694</v>
      </c>
      <c r="O444" s="5">
        <f t="shared" si="620"/>
        <v>2.2697432458938554E-2</v>
      </c>
      <c r="P444" s="5">
        <f t="shared" si="621"/>
        <v>5.9359201957111071E-2</v>
      </c>
      <c r="Q444" s="5">
        <f t="shared" si="622"/>
        <v>0.14812870812886186</v>
      </c>
      <c r="R444" s="5">
        <f t="shared" si="623"/>
        <v>5.9467116494391469E-3</v>
      </c>
      <c r="S444" s="5">
        <f t="shared" si="624"/>
        <v>2.0336187010852831E-2</v>
      </c>
      <c r="T444" s="5">
        <f t="shared" si="625"/>
        <v>7.761923872577689E-2</v>
      </c>
      <c r="U444" s="5">
        <f t="shared" si="626"/>
        <v>1.5552069971718338E-2</v>
      </c>
      <c r="V444" s="5">
        <f t="shared" si="627"/>
        <v>3.0964814478259203E-3</v>
      </c>
      <c r="W444" s="5">
        <f t="shared" si="628"/>
        <v>0.12913063944382172</v>
      </c>
      <c r="X444" s="5">
        <f t="shared" si="629"/>
        <v>6.766427694139393E-2</v>
      </c>
      <c r="Y444" s="5">
        <f t="shared" si="630"/>
        <v>1.7727993889449876E-2</v>
      </c>
      <c r="Z444" s="5">
        <f t="shared" si="631"/>
        <v>1.0386895670703555E-3</v>
      </c>
      <c r="AA444" s="5">
        <f t="shared" si="632"/>
        <v>2.7164210707098114E-3</v>
      </c>
      <c r="AB444" s="5">
        <f t="shared" si="633"/>
        <v>3.5520446470877205E-3</v>
      </c>
      <c r="AC444" s="5">
        <f t="shared" si="634"/>
        <v>2.6521004209306324E-4</v>
      </c>
      <c r="AD444" s="5">
        <f t="shared" si="635"/>
        <v>8.4426858846958386E-2</v>
      </c>
      <c r="AE444" s="5">
        <f t="shared" si="636"/>
        <v>4.4239557574543481E-2</v>
      </c>
      <c r="AF444" s="5">
        <f t="shared" si="637"/>
        <v>1.1590733571759883E-2</v>
      </c>
      <c r="AG444" s="5">
        <f t="shared" si="638"/>
        <v>2.024509467650842E-3</v>
      </c>
      <c r="AH444" s="5">
        <f t="shared" si="639"/>
        <v>1.3606797508534244E-4</v>
      </c>
      <c r="AI444" s="5">
        <f t="shared" si="640"/>
        <v>3.5585022348222524E-4</v>
      </c>
      <c r="AJ444" s="5">
        <f t="shared" si="641"/>
        <v>4.6531662381588004E-4</v>
      </c>
      <c r="AK444" s="5">
        <f t="shared" si="642"/>
        <v>4.0563800181740299E-4</v>
      </c>
      <c r="AL444" s="5">
        <f t="shared" si="643"/>
        <v>1.4537556666095506E-5</v>
      </c>
      <c r="AM444" s="5">
        <f t="shared" si="644"/>
        <v>4.4159276376015889E-2</v>
      </c>
      <c r="AN444" s="5">
        <f t="shared" si="645"/>
        <v>2.3139399906233916E-2</v>
      </c>
      <c r="AO444" s="5">
        <f t="shared" si="646"/>
        <v>6.0625068157981144E-3</v>
      </c>
      <c r="AP444" s="5">
        <f t="shared" si="647"/>
        <v>1.0589150695504664E-3</v>
      </c>
      <c r="AQ444" s="5">
        <f t="shared" si="648"/>
        <v>1.3871750893530152E-4</v>
      </c>
      <c r="AR444" s="5">
        <f t="shared" si="649"/>
        <v>1.4259886249591103E-5</v>
      </c>
      <c r="AS444" s="5">
        <f t="shared" si="650"/>
        <v>3.7293005246572013E-5</v>
      </c>
      <c r="AT444" s="5">
        <f t="shared" si="651"/>
        <v>4.8765053801208522E-5</v>
      </c>
      <c r="AU444" s="5">
        <f t="shared" si="652"/>
        <v>4.2510750680309788E-5</v>
      </c>
      <c r="AV444" s="5">
        <f t="shared" si="653"/>
        <v>2.7793939243413805E-5</v>
      </c>
      <c r="AW444" s="5">
        <f t="shared" si="654"/>
        <v>5.533888246756807E-7</v>
      </c>
      <c r="AX444" s="5">
        <f t="shared" si="655"/>
        <v>1.9247840840044182E-2</v>
      </c>
      <c r="AY444" s="5">
        <f t="shared" si="656"/>
        <v>1.0085842049060923E-2</v>
      </c>
      <c r="AZ444" s="5">
        <f t="shared" si="657"/>
        <v>2.6424836604782495E-3</v>
      </c>
      <c r="BA444" s="5">
        <f t="shared" si="658"/>
        <v>4.615525976531087E-4</v>
      </c>
      <c r="BB444" s="5">
        <f t="shared" si="659"/>
        <v>6.0463231122243814E-5</v>
      </c>
      <c r="BC444" s="5">
        <f t="shared" si="660"/>
        <v>6.3365299406062198E-6</v>
      </c>
      <c r="BD444" s="5">
        <f t="shared" si="661"/>
        <v>1.2453601207027768E-6</v>
      </c>
      <c r="BE444" s="5">
        <f t="shared" si="662"/>
        <v>3.2569138843286323E-6</v>
      </c>
      <c r="BF444" s="5">
        <f t="shared" si="663"/>
        <v>4.2588034872782989E-6</v>
      </c>
      <c r="BG444" s="5">
        <f t="shared" si="664"/>
        <v>3.7125957859526627E-6</v>
      </c>
      <c r="BH444" s="5">
        <f t="shared" si="665"/>
        <v>2.4273309706082674E-6</v>
      </c>
      <c r="BI444" s="5">
        <f t="shared" si="666"/>
        <v>1.2696099399061684E-6</v>
      </c>
      <c r="BJ444" s="8">
        <f t="shared" si="667"/>
        <v>0.80289706915415704</v>
      </c>
      <c r="BK444" s="8">
        <f t="shared" si="668"/>
        <v>0.13647328489233393</v>
      </c>
      <c r="BL444" s="8">
        <f t="shared" si="669"/>
        <v>5.2014345871504289E-2</v>
      </c>
      <c r="BM444" s="8">
        <f t="shared" si="670"/>
        <v>0.5896090038226478</v>
      </c>
      <c r="BN444" s="8">
        <f t="shared" si="671"/>
        <v>0.39272909700218162</v>
      </c>
    </row>
    <row r="445" spans="1:66" x14ac:dyDescent="0.25">
      <c r="A445" t="s">
        <v>175</v>
      </c>
      <c r="B445" t="s">
        <v>179</v>
      </c>
      <c r="C445" t="s">
        <v>177</v>
      </c>
      <c r="D445" t="s">
        <v>494</v>
      </c>
      <c r="E445">
        <f>VLOOKUP(A445,home!$A$2:$E$405,3,FALSE)</f>
        <v>1.2032967032966999</v>
      </c>
      <c r="F445">
        <f>VLOOKUP(B445,home!$B$2:$E$405,3,FALSE)</f>
        <v>0.96</v>
      </c>
      <c r="G445">
        <f>VLOOKUP(C445,away!$B$2:$E$405,4,FALSE)</f>
        <v>1.0900000000000001</v>
      </c>
      <c r="H445">
        <f>VLOOKUP(A445,away!$A$2:$E$405,3,FALSE)</f>
        <v>1.0549450549999999</v>
      </c>
      <c r="I445">
        <f>VLOOKUP(C445,away!$B$2:$E$405,3,FALSE)</f>
        <v>0.13</v>
      </c>
      <c r="J445">
        <f>VLOOKUP(B445,home!$B$2:$E$405,4,FALSE)</f>
        <v>1.53</v>
      </c>
      <c r="K445" s="3">
        <f t="shared" si="616"/>
        <v>1.2591296703296668</v>
      </c>
      <c r="L445" s="3">
        <f t="shared" si="617"/>
        <v>0.20982857143949998</v>
      </c>
      <c r="M445" s="5">
        <f t="shared" si="618"/>
        <v>0.23016513676122188</v>
      </c>
      <c r="N445" s="5">
        <f t="shared" si="619"/>
        <v>0.28980775277153997</v>
      </c>
      <c r="O445" s="5">
        <f t="shared" si="620"/>
        <v>4.8295221841784322E-2</v>
      </c>
      <c r="P445" s="5">
        <f t="shared" si="621"/>
        <v>6.0809946756144012E-2</v>
      </c>
      <c r="Q445" s="5">
        <f t="shared" si="622"/>
        <v>0.1824527701031054</v>
      </c>
      <c r="R445" s="5">
        <f t="shared" si="623"/>
        <v>5.0668587032076705E-3</v>
      </c>
      <c r="S445" s="5">
        <f t="shared" si="624"/>
        <v>4.0165179624068112E-3</v>
      </c>
      <c r="T445" s="5">
        <f t="shared" si="625"/>
        <v>3.8283804105914115E-2</v>
      </c>
      <c r="U445" s="5">
        <f t="shared" si="626"/>
        <v>6.3798321285768768E-3</v>
      </c>
      <c r="V445" s="5">
        <f t="shared" si="627"/>
        <v>1.1790773204353627E-4</v>
      </c>
      <c r="W445" s="5">
        <f t="shared" si="628"/>
        <v>7.6577232090219202E-2</v>
      </c>
      <c r="X445" s="5">
        <f t="shared" si="629"/>
        <v>1.6068091214281727E-2</v>
      </c>
      <c r="Y445" s="5">
        <f t="shared" si="630"/>
        <v>1.6857723126261577E-3</v>
      </c>
      <c r="Z445" s="5">
        <f t="shared" si="631"/>
        <v>3.5439057445995427E-4</v>
      </c>
      <c r="AA445" s="5">
        <f t="shared" si="632"/>
        <v>4.4622368718770343E-4</v>
      </c>
      <c r="AB445" s="5">
        <f t="shared" si="633"/>
        <v>2.8092674207097078E-4</v>
      </c>
      <c r="AC445" s="5">
        <f t="shared" si="634"/>
        <v>1.9469615947808076E-6</v>
      </c>
      <c r="AD445" s="5">
        <f t="shared" si="635"/>
        <v>2.4105166249129031E-2</v>
      </c>
      <c r="AE445" s="5">
        <f t="shared" si="636"/>
        <v>5.0579525983663939E-3</v>
      </c>
      <c r="AF445" s="5">
        <f t="shared" si="637"/>
        <v>5.3065148406196362E-4</v>
      </c>
      <c r="AG445" s="5">
        <f t="shared" si="638"/>
        <v>3.711528094432414E-5</v>
      </c>
      <c r="AH445" s="5">
        <f t="shared" si="639"/>
        <v>1.8590316992638986E-5</v>
      </c>
      <c r="AI445" s="5">
        <f t="shared" si="640"/>
        <v>2.3407619706265529E-5</v>
      </c>
      <c r="AJ445" s="5">
        <f t="shared" si="641"/>
        <v>1.4736614241976168E-5</v>
      </c>
      <c r="AK445" s="5">
        <f t="shared" si="642"/>
        <v>6.1851027440916423E-6</v>
      </c>
      <c r="AL445" s="5">
        <f t="shared" si="643"/>
        <v>2.0575597604550012E-8</v>
      </c>
      <c r="AM445" s="5">
        <f t="shared" si="644"/>
        <v>6.0703060065015225E-3</v>
      </c>
      <c r="AN445" s="5">
        <f t="shared" si="645"/>
        <v>1.2737236375448303E-3</v>
      </c>
      <c r="AO445" s="5">
        <f t="shared" si="646"/>
        <v>1.3363180563737761E-4</v>
      </c>
      <c r="AP445" s="5">
        <f t="shared" si="647"/>
        <v>9.3465902919239529E-6</v>
      </c>
      <c r="AQ445" s="5">
        <f t="shared" si="648"/>
        <v>4.9029542219617548E-7</v>
      </c>
      <c r="AR445" s="5">
        <f t="shared" si="649"/>
        <v>7.8015593143458029E-7</v>
      </c>
      <c r="AS445" s="5">
        <f t="shared" si="650"/>
        <v>9.8231748075295701E-7</v>
      </c>
      <c r="AT445" s="5">
        <f t="shared" si="651"/>
        <v>6.184325428497701E-7</v>
      </c>
      <c r="AU445" s="5">
        <f t="shared" si="652"/>
        <v>2.5956225459985619E-7</v>
      </c>
      <c r="AV445" s="5">
        <f t="shared" si="653"/>
        <v>8.1705634016085513E-8</v>
      </c>
      <c r="AW445" s="5">
        <f t="shared" si="654"/>
        <v>1.5100281336344174E-10</v>
      </c>
      <c r="AX445" s="5">
        <f t="shared" si="655"/>
        <v>1.2738837334610761E-3</v>
      </c>
      <c r="AY445" s="5">
        <f t="shared" si="656"/>
        <v>2.6729720397215432E-4</v>
      </c>
      <c r="AZ445" s="5">
        <f t="shared" si="657"/>
        <v>2.8043295229624888E-5</v>
      </c>
      <c r="BA445" s="5">
        <f t="shared" si="658"/>
        <v>1.9614281921627783E-6</v>
      </c>
      <c r="BB445" s="5">
        <f t="shared" si="659"/>
        <v>1.0289091888566919E-7</v>
      </c>
      <c r="BC445" s="5">
        <f t="shared" si="660"/>
        <v>4.3178909047754884E-9</v>
      </c>
      <c r="BD445" s="5">
        <f t="shared" si="661"/>
        <v>2.7283167432161736E-8</v>
      </c>
      <c r="BE445" s="5">
        <f t="shared" si="662"/>
        <v>3.4353045614406903E-8</v>
      </c>
      <c r="BF445" s="5">
        <f t="shared" si="663"/>
        <v>2.1627469499644092E-8</v>
      </c>
      <c r="BG445" s="5">
        <f t="shared" si="664"/>
        <v>9.0772628470505976E-9</v>
      </c>
      <c r="BH445" s="5">
        <f t="shared" si="665"/>
        <v>2.8573627440256386E-9</v>
      </c>
      <c r="BI445" s="5">
        <f t="shared" si="666"/>
        <v>7.1955804197945417E-10</v>
      </c>
      <c r="BJ445" s="8">
        <f t="shared" si="667"/>
        <v>0.64366509941525096</v>
      </c>
      <c r="BK445" s="8">
        <f t="shared" si="668"/>
        <v>0.29537877395298079</v>
      </c>
      <c r="BL445" s="8">
        <f t="shared" si="669"/>
        <v>6.053480084822236E-2</v>
      </c>
      <c r="BM445" s="8">
        <f t="shared" si="670"/>
        <v>0.18306808080094142</v>
      </c>
      <c r="BN445" s="8">
        <f t="shared" si="671"/>
        <v>0.8165976869370033</v>
      </c>
    </row>
    <row r="446" spans="1:66" x14ac:dyDescent="0.25">
      <c r="A446" t="s">
        <v>175</v>
      </c>
      <c r="B446" t="s">
        <v>282</v>
      </c>
      <c r="C446" t="s">
        <v>278</v>
      </c>
      <c r="D446" t="s">
        <v>494</v>
      </c>
      <c r="E446">
        <f>VLOOKUP(A446,home!$A$2:$E$405,3,FALSE)</f>
        <v>1.2032967032966999</v>
      </c>
      <c r="F446">
        <f>VLOOKUP(B446,home!$B$2:$E$405,3,FALSE)</f>
        <v>1.02</v>
      </c>
      <c r="G446">
        <f>VLOOKUP(C446,away!$B$2:$E$405,4,FALSE)</f>
        <v>1.21</v>
      </c>
      <c r="H446">
        <f>VLOOKUP(A446,away!$A$2:$E$405,3,FALSE)</f>
        <v>1.0549450549999999</v>
      </c>
      <c r="I446">
        <f>VLOOKUP(C446,away!$B$2:$E$405,3,FALSE)</f>
        <v>0.64</v>
      </c>
      <c r="J446">
        <f>VLOOKUP(B446,home!$B$2:$E$405,4,FALSE)</f>
        <v>0.51</v>
      </c>
      <c r="K446" s="3">
        <f t="shared" si="616"/>
        <v>1.4851087912087868</v>
      </c>
      <c r="L446" s="3">
        <f t="shared" si="617"/>
        <v>0.34433406595199995</v>
      </c>
      <c r="M446" s="5">
        <f t="shared" si="618"/>
        <v>0.16050296594723457</v>
      </c>
      <c r="N446" s="5">
        <f t="shared" si="619"/>
        <v>0.23836436574332262</v>
      </c>
      <c r="O446" s="5">
        <f t="shared" si="620"/>
        <v>5.5266638861966672E-2</v>
      </c>
      <c r="P446" s="5">
        <f t="shared" si="621"/>
        <v>8.2076971234467888E-2</v>
      </c>
      <c r="Q446" s="5">
        <f t="shared" si="622"/>
        <v>0.17699850753815752</v>
      </c>
      <c r="R446" s="5">
        <f t="shared" si="623"/>
        <v>9.5150932354208968E-3</v>
      </c>
      <c r="S446" s="5">
        <f t="shared" si="624"/>
        <v>1.0492998006713376E-2</v>
      </c>
      <c r="T446" s="5">
        <f t="shared" si="625"/>
        <v>6.0946615768049488E-2</v>
      </c>
      <c r="U446" s="5">
        <f t="shared" si="626"/>
        <v>1.4130948613094834E-2</v>
      </c>
      <c r="V446" s="5">
        <f t="shared" si="627"/>
        <v>5.9620462496172714E-4</v>
      </c>
      <c r="W446" s="5">
        <f t="shared" si="628"/>
        <v>8.7620679858584113E-2</v>
      </c>
      <c r="X446" s="5">
        <f t="shared" si="629"/>
        <v>3.0170784957184778E-2</v>
      </c>
      <c r="Y446" s="5">
        <f t="shared" si="630"/>
        <v>5.1944145286354354E-3</v>
      </c>
      <c r="Z446" s="5">
        <f t="shared" si="631"/>
        <v>1.0921235805549498E-3</v>
      </c>
      <c r="AA446" s="5">
        <f t="shared" si="632"/>
        <v>1.6219223305685736E-3</v>
      </c>
      <c r="AB446" s="5">
        <f t="shared" si="633"/>
        <v>1.2043655558926164E-3</v>
      </c>
      <c r="AC446" s="5">
        <f t="shared" si="634"/>
        <v>1.9055204667108646E-5</v>
      </c>
      <c r="AD446" s="5">
        <f t="shared" si="635"/>
        <v>3.2531560487418495E-2</v>
      </c>
      <c r="AE446" s="5">
        <f t="shared" si="636"/>
        <v>1.1201724494396235E-2</v>
      </c>
      <c r="AF446" s="5">
        <f t="shared" si="637"/>
        <v>1.9285676704147835E-3</v>
      </c>
      <c r="AG446" s="5">
        <f t="shared" si="638"/>
        <v>2.2135718247249974E-4</v>
      </c>
      <c r="AH446" s="5">
        <f t="shared" si="639"/>
        <v>9.4013838253635554E-5</v>
      </c>
      <c r="AI446" s="5">
        <f t="shared" si="640"/>
        <v>1.3962077768575512E-4</v>
      </c>
      <c r="AJ446" s="5">
        <f t="shared" si="641"/>
        <v>1.0367602218826127E-4</v>
      </c>
      <c r="AK446" s="5">
        <f t="shared" si="642"/>
        <v>5.1323390663114667E-5</v>
      </c>
      <c r="AL446" s="5">
        <f t="shared" si="643"/>
        <v>3.8977310508849701E-7</v>
      </c>
      <c r="AM446" s="5">
        <f t="shared" si="644"/>
        <v>9.6625812943211126E-3</v>
      </c>
      <c r="AN446" s="5">
        <f t="shared" si="645"/>
        <v>3.3271559046653271E-3</v>
      </c>
      <c r="AO446" s="5">
        <f t="shared" si="646"/>
        <v>5.7282656035480837E-4</v>
      </c>
      <c r="AP446" s="5">
        <f t="shared" si="647"/>
        <v>6.5747899537423315E-5</v>
      </c>
      <c r="AQ446" s="5">
        <f t="shared" si="648"/>
        <v>5.659810393881145E-6</v>
      </c>
      <c r="AR446" s="5">
        <f t="shared" si="649"/>
        <v>6.4744334363256011E-6</v>
      </c>
      <c r="AS446" s="5">
        <f t="shared" si="650"/>
        <v>9.6152380143832662E-6</v>
      </c>
      <c r="AT446" s="5">
        <f t="shared" si="651"/>
        <v>7.1398372523627544E-6</v>
      </c>
      <c r="AU446" s="5">
        <f t="shared" si="652"/>
        <v>3.5344783570946377E-6</v>
      </c>
      <c r="AV446" s="5">
        <f t="shared" si="653"/>
        <v>1.3122712201146094E-6</v>
      </c>
      <c r="AW446" s="5">
        <f t="shared" si="654"/>
        <v>5.536657106738622E-9</v>
      </c>
      <c r="AX446" s="5">
        <f t="shared" si="655"/>
        <v>2.3916640709943098E-3</v>
      </c>
      <c r="AY446" s="5">
        <f t="shared" si="656"/>
        <v>8.2353141395678342E-4</v>
      </c>
      <c r="AZ446" s="5">
        <f t="shared" si="657"/>
        <v>1.4178496010346941E-4</v>
      </c>
      <c r="BA446" s="5">
        <f t="shared" si="658"/>
        <v>1.6273797267756579E-5</v>
      </c>
      <c r="BB446" s="5">
        <f t="shared" si="659"/>
        <v>1.4009056954212922E-6</v>
      </c>
      <c r="BC446" s="5">
        <f t="shared" si="660"/>
        <v>9.647591082394553E-8</v>
      </c>
      <c r="BD446" s="5">
        <f t="shared" si="661"/>
        <v>3.715613316442623E-7</v>
      </c>
      <c r="BE446" s="5">
        <f t="shared" si="662"/>
        <v>5.5180900009813754E-7</v>
      </c>
      <c r="BF446" s="5">
        <f t="shared" si="663"/>
        <v>4.0974819855693724E-7</v>
      </c>
      <c r="BG446" s="5">
        <f t="shared" si="664"/>
        <v>2.0284021728629028E-7</v>
      </c>
      <c r="BH446" s="5">
        <f t="shared" si="665"/>
        <v>7.5309947475642574E-8</v>
      </c>
      <c r="BI446" s="5">
        <f t="shared" si="666"/>
        <v>2.2368693012309729E-8</v>
      </c>
      <c r="BJ446" s="8">
        <f t="shared" si="667"/>
        <v>0.66218730132183712</v>
      </c>
      <c r="BK446" s="8">
        <f t="shared" si="668"/>
        <v>0.25451211620510655</v>
      </c>
      <c r="BL446" s="8">
        <f t="shared" si="669"/>
        <v>8.2157312521402709E-2</v>
      </c>
      <c r="BM446" s="8">
        <f t="shared" si="670"/>
        <v>0.27640078519103151</v>
      </c>
      <c r="BN446" s="8">
        <f t="shared" si="671"/>
        <v>0.72272454256057017</v>
      </c>
    </row>
    <row r="447" spans="1:66" x14ac:dyDescent="0.25">
      <c r="A447" t="s">
        <v>175</v>
      </c>
      <c r="B447" t="s">
        <v>176</v>
      </c>
      <c r="C447" t="s">
        <v>277</v>
      </c>
      <c r="D447" t="s">
        <v>494</v>
      </c>
      <c r="E447">
        <f>VLOOKUP(A447,home!$A$2:$E$405,3,FALSE)</f>
        <v>1.2032967032966999</v>
      </c>
      <c r="F447">
        <f>VLOOKUP(B447,home!$B$2:$E$405,3,FALSE)</f>
        <v>0.83</v>
      </c>
      <c r="G447">
        <f>VLOOKUP(C447,away!$B$2:$E$405,4,FALSE)</f>
        <v>0.83</v>
      </c>
      <c r="H447">
        <f>VLOOKUP(A447,away!$A$2:$E$405,3,FALSE)</f>
        <v>1.0549450549999999</v>
      </c>
      <c r="I447">
        <f>VLOOKUP(C447,away!$B$2:$E$405,3,FALSE)</f>
        <v>0.89</v>
      </c>
      <c r="J447">
        <f>VLOOKUP(B447,home!$B$2:$E$405,4,FALSE)</f>
        <v>0.73</v>
      </c>
      <c r="K447" s="3">
        <f t="shared" si="616"/>
        <v>0.82895109890109653</v>
      </c>
      <c r="L447" s="3">
        <f t="shared" si="617"/>
        <v>0.6853978022335</v>
      </c>
      <c r="M447" s="5">
        <f t="shared" si="618"/>
        <v>0.21995134830924856</v>
      </c>
      <c r="N447" s="5">
        <f t="shared" si="619"/>
        <v>0.18232891188572944</v>
      </c>
      <c r="O447" s="5">
        <f t="shared" si="620"/>
        <v>0.15075417072945402</v>
      </c>
      <c r="P447" s="5">
        <f t="shared" si="621"/>
        <v>0.12496783549010443</v>
      </c>
      <c r="Q447" s="5">
        <f t="shared" si="622"/>
        <v>7.5570875934558288E-2</v>
      </c>
      <c r="R447" s="5">
        <f t="shared" si="623"/>
        <v>5.1663288647750799E-2</v>
      </c>
      <c r="S447" s="5">
        <f t="shared" si="624"/>
        <v>1.775047075992979E-2</v>
      </c>
      <c r="T447" s="5">
        <f t="shared" si="625"/>
        <v>5.179611227840674E-2</v>
      </c>
      <c r="U447" s="5">
        <f t="shared" si="626"/>
        <v>4.2826339897397571E-2</v>
      </c>
      <c r="V447" s="5">
        <f t="shared" si="627"/>
        <v>1.1205699840493835E-3</v>
      </c>
      <c r="W447" s="5">
        <f t="shared" si="628"/>
        <v>2.0881520216956842E-2</v>
      </c>
      <c r="X447" s="5">
        <f t="shared" si="629"/>
        <v>1.4312148063996617E-2</v>
      </c>
      <c r="Y447" s="5">
        <f t="shared" si="630"/>
        <v>4.9047574141518613E-3</v>
      </c>
      <c r="Z447" s="5">
        <f t="shared" si="631"/>
        <v>1.180330149844111E-2</v>
      </c>
      <c r="AA447" s="5">
        <f t="shared" si="632"/>
        <v>9.7843597477937187E-3</v>
      </c>
      <c r="AB447" s="5">
        <f t="shared" si="633"/>
        <v>4.0553778824886279E-3</v>
      </c>
      <c r="AC447" s="5">
        <f t="shared" si="634"/>
        <v>3.9791528472737724E-5</v>
      </c>
      <c r="AD447" s="5">
        <f t="shared" si="635"/>
        <v>4.3274397826429589E-3</v>
      </c>
      <c r="AE447" s="5">
        <f t="shared" si="636"/>
        <v>2.9660177163212992E-3</v>
      </c>
      <c r="AF447" s="5">
        <f t="shared" si="637"/>
        <v>1.0164510120761214E-3</v>
      </c>
      <c r="AG447" s="5">
        <f t="shared" si="638"/>
        <v>2.3222442991833016E-4</v>
      </c>
      <c r="AH447" s="5">
        <f t="shared" si="639"/>
        <v>2.0224892265327281E-3</v>
      </c>
      <c r="AI447" s="5">
        <f t="shared" si="640"/>
        <v>1.6765446668499339E-3</v>
      </c>
      <c r="AJ447" s="5">
        <f t="shared" si="641"/>
        <v>6.9488677197101253E-4</v>
      </c>
      <c r="AK447" s="5">
        <f t="shared" si="642"/>
        <v>1.9200905107906886E-4</v>
      </c>
      <c r="AL447" s="5">
        <f t="shared" si="643"/>
        <v>9.0432020031800907E-7</v>
      </c>
      <c r="AM447" s="5">
        <f t="shared" si="644"/>
        <v>7.1744719265004085E-4</v>
      </c>
      <c r="AN447" s="5">
        <f t="shared" si="645"/>
        <v>4.917367290609325E-4</v>
      </c>
      <c r="AO447" s="5">
        <f t="shared" si="646"/>
        <v>1.6851763668792656E-4</v>
      </c>
      <c r="AP447" s="5">
        <f t="shared" si="647"/>
        <v>3.8500539274496099E-5</v>
      </c>
      <c r="AQ447" s="5">
        <f t="shared" si="648"/>
        <v>6.5970462508860426E-6</v>
      </c>
      <c r="AR447" s="5">
        <f t="shared" si="649"/>
        <v>2.7724193418129266E-4</v>
      </c>
      <c r="AS447" s="5">
        <f t="shared" si="650"/>
        <v>2.2982000600104807E-4</v>
      </c>
      <c r="AT447" s="5">
        <f t="shared" si="651"/>
        <v>9.5254773262012669E-5</v>
      </c>
      <c r="AU447" s="5">
        <f t="shared" si="652"/>
        <v>2.6320516323706733E-5</v>
      </c>
      <c r="AV447" s="5">
        <f t="shared" si="653"/>
        <v>5.4546052325452357E-6</v>
      </c>
      <c r="AW447" s="5">
        <f t="shared" si="654"/>
        <v>1.4272214046478252E-8</v>
      </c>
      <c r="AX447" s="5">
        <f t="shared" si="655"/>
        <v>9.9121439791792965E-5</v>
      </c>
      <c r="AY447" s="5">
        <f t="shared" si="656"/>
        <v>6.7937616987515085E-5</v>
      </c>
      <c r="AZ447" s="5">
        <f t="shared" si="657"/>
        <v>2.3282146686112067E-5</v>
      </c>
      <c r="BA447" s="5">
        <f t="shared" si="658"/>
        <v>5.3191773899797256E-6</v>
      </c>
      <c r="BB447" s="5">
        <f t="shared" si="659"/>
        <v>9.1143812319555691E-7</v>
      </c>
      <c r="BC447" s="5">
        <f t="shared" si="660"/>
        <v>1.2493953730201216E-7</v>
      </c>
      <c r="BD447" s="5">
        <f t="shared" si="661"/>
        <v>3.1670168729137108E-5</v>
      </c>
      <c r="BE447" s="5">
        <f t="shared" si="662"/>
        <v>2.625302117040135E-5</v>
      </c>
      <c r="BF447" s="5">
        <f t="shared" si="663"/>
        <v>1.0881235374338971E-5</v>
      </c>
      <c r="BG447" s="5">
        <f t="shared" si="664"/>
        <v>3.0066706736532587E-6</v>
      </c>
      <c r="BH447" s="5">
        <f t="shared" si="665"/>
        <v>6.2309573973964221E-7</v>
      </c>
      <c r="BI447" s="5">
        <f t="shared" si="666"/>
        <v>1.0330317963555363E-7</v>
      </c>
      <c r="BJ447" s="8">
        <f t="shared" si="667"/>
        <v>0.35995595463719876</v>
      </c>
      <c r="BK447" s="8">
        <f t="shared" si="668"/>
        <v>0.36389885800899274</v>
      </c>
      <c r="BL447" s="8">
        <f t="shared" si="669"/>
        <v>0.26437609595118489</v>
      </c>
      <c r="BM447" s="8">
        <f t="shared" si="670"/>
        <v>0.19472985575419852</v>
      </c>
      <c r="BN447" s="8">
        <f t="shared" si="671"/>
        <v>0.8052364309968455</v>
      </c>
    </row>
    <row r="448" spans="1:66" x14ac:dyDescent="0.25">
      <c r="A448" t="s">
        <v>175</v>
      </c>
      <c r="B448" t="s">
        <v>281</v>
      </c>
      <c r="C448" t="s">
        <v>285</v>
      </c>
      <c r="D448" t="s">
        <v>494</v>
      </c>
      <c r="E448">
        <f>VLOOKUP(A448,home!$A$2:$E$405,3,FALSE)</f>
        <v>1.2032967032966999</v>
      </c>
      <c r="F448">
        <f>VLOOKUP(B448,home!$B$2:$E$405,3,FALSE)</f>
        <v>0.57999999999999996</v>
      </c>
      <c r="G448">
        <f>VLOOKUP(C448,away!$B$2:$E$405,4,FALSE)</f>
        <v>1.1499999999999999</v>
      </c>
      <c r="H448">
        <f>VLOOKUP(A448,away!$A$2:$E$405,3,FALSE)</f>
        <v>1.0549450549999999</v>
      </c>
      <c r="I448">
        <f>VLOOKUP(C448,away!$B$2:$E$405,3,FALSE)</f>
        <v>0.51</v>
      </c>
      <c r="J448">
        <f>VLOOKUP(B448,home!$B$2:$E$405,4,FALSE)</f>
        <v>1.31</v>
      </c>
      <c r="K448" s="3">
        <f t="shared" si="616"/>
        <v>0.80259890109889875</v>
      </c>
      <c r="L448" s="3">
        <f t="shared" si="617"/>
        <v>0.7048087912455</v>
      </c>
      <c r="M448" s="5">
        <f t="shared" si="618"/>
        <v>0.22148338749228985</v>
      </c>
      <c r="N448" s="5">
        <f t="shared" si="619"/>
        <v>0.17776232341297343</v>
      </c>
      <c r="O448" s="5">
        <f t="shared" si="620"/>
        <v>0.15610343861939951</v>
      </c>
      <c r="P448" s="5">
        <f t="shared" si="621"/>
        <v>0.12528844829368943</v>
      </c>
      <c r="Q448" s="5">
        <f t="shared" si="622"/>
        <v>7.1335922714019742E-2</v>
      </c>
      <c r="R448" s="5">
        <f t="shared" si="623"/>
        <v>5.5011537941302528E-2</v>
      </c>
      <c r="S448" s="5">
        <f t="shared" si="624"/>
        <v>1.7718253560198648E-2</v>
      </c>
      <c r="T448" s="5">
        <f t="shared" si="625"/>
        <v>5.027818546045066E-2</v>
      </c>
      <c r="U448" s="5">
        <f t="shared" si="626"/>
        <v>4.4152199899449789E-2</v>
      </c>
      <c r="V448" s="5">
        <f t="shared" si="627"/>
        <v>1.1136488585571458E-3</v>
      </c>
      <c r="W448" s="5">
        <f t="shared" si="628"/>
        <v>1.9084711059716077E-2</v>
      </c>
      <c r="X448" s="5">
        <f t="shared" si="629"/>
        <v>1.3451072133268112E-2</v>
      </c>
      <c r="Y448" s="5">
        <f t="shared" si="630"/>
        <v>4.7402169456023631E-3</v>
      </c>
      <c r="Z448" s="5">
        <f t="shared" si="631"/>
        <v>1.2924205186988464E-2</v>
      </c>
      <c r="AA448" s="5">
        <f t="shared" si="632"/>
        <v>1.0372952880653629E-2</v>
      </c>
      <c r="AB448" s="5">
        <f t="shared" si="633"/>
        <v>4.1626602915816281E-3</v>
      </c>
      <c r="AC448" s="5">
        <f t="shared" si="634"/>
        <v>3.9372969179663731E-5</v>
      </c>
      <c r="AD448" s="5">
        <f t="shared" si="635"/>
        <v>3.8293420310795295E-3</v>
      </c>
      <c r="AE448" s="5">
        <f t="shared" si="636"/>
        <v>2.6989539281907513E-3</v>
      </c>
      <c r="AF448" s="5">
        <f t="shared" si="637"/>
        <v>9.5112322787770857E-4</v>
      </c>
      <c r="AG448" s="5">
        <f t="shared" si="638"/>
        <v>2.2345333752200197E-4</v>
      </c>
      <c r="AH448" s="5">
        <f t="shared" si="639"/>
        <v>2.2772733589125401E-3</v>
      </c>
      <c r="AI448" s="5">
        <f t="shared" si="640"/>
        <v>1.8277370953650026E-3</v>
      </c>
      <c r="AJ448" s="5">
        <f t="shared" si="641"/>
        <v>7.334698921188219E-4</v>
      </c>
      <c r="AK448" s="5">
        <f t="shared" si="642"/>
        <v>1.9622737646789816E-4</v>
      </c>
      <c r="AL448" s="5">
        <f t="shared" si="643"/>
        <v>8.908980974308162E-7</v>
      </c>
      <c r="AM448" s="5">
        <f t="shared" si="644"/>
        <v>6.1468514121525131E-4</v>
      </c>
      <c r="AN448" s="5">
        <f t="shared" si="645"/>
        <v>4.3323549137649079E-4</v>
      </c>
      <c r="AO448" s="5">
        <f t="shared" si="646"/>
        <v>1.5267409150085734E-4</v>
      </c>
      <c r="AP448" s="5">
        <f t="shared" si="647"/>
        <v>3.5868680628408041E-5</v>
      </c>
      <c r="AQ448" s="5">
        <f t="shared" si="648"/>
        <v>6.3201403593197865E-6</v>
      </c>
      <c r="AR448" s="5">
        <f t="shared" si="649"/>
        <v>3.2100845668614551E-4</v>
      </c>
      <c r="AS448" s="5">
        <f t="shared" si="650"/>
        <v>2.5764103457975385E-4</v>
      </c>
      <c r="AT448" s="5">
        <f t="shared" si="651"/>
        <v>1.0339120561584689E-4</v>
      </c>
      <c r="AU448" s="5">
        <f t="shared" si="652"/>
        <v>2.7660556003523007E-5</v>
      </c>
      <c r="AV448" s="5">
        <f t="shared" si="653"/>
        <v>5.5500829630530265E-6</v>
      </c>
      <c r="AW448" s="5">
        <f t="shared" si="654"/>
        <v>1.3998948117596474E-8</v>
      </c>
      <c r="AX448" s="5">
        <f t="shared" si="655"/>
        <v>8.2224269810196975E-5</v>
      </c>
      <c r="AY448" s="5">
        <f t="shared" si="656"/>
        <v>5.7952388215968782E-5</v>
      </c>
      <c r="AZ448" s="5">
        <f t="shared" si="657"/>
        <v>2.0422676344143457E-5</v>
      </c>
      <c r="BA448" s="5">
        <f t="shared" si="658"/>
        <v>4.7980272760379385E-6</v>
      </c>
      <c r="BB448" s="5">
        <f t="shared" si="659"/>
        <v>8.454229511968095E-7</v>
      </c>
      <c r="BC448" s="5">
        <f t="shared" si="660"/>
        <v>1.1917230566484538E-7</v>
      </c>
      <c r="BD448" s="5">
        <f t="shared" si="661"/>
        <v>3.7708263722757579E-5</v>
      </c>
      <c r="BE448" s="5">
        <f t="shared" si="662"/>
        <v>3.0264611026232704E-5</v>
      </c>
      <c r="BF448" s="5">
        <f t="shared" si="663"/>
        <v>1.2145171775919989E-5</v>
      </c>
      <c r="BG448" s="5">
        <f t="shared" si="664"/>
        <v>3.2492338403369151E-6</v>
      </c>
      <c r="BH448" s="5">
        <f t="shared" si="665"/>
        <v>6.5195787741694058E-7</v>
      </c>
      <c r="BI448" s="5">
        <f t="shared" si="666"/>
        <v>1.0465213519552145E-7</v>
      </c>
      <c r="BJ448" s="8">
        <f t="shared" si="667"/>
        <v>0.345764449752684</v>
      </c>
      <c r="BK448" s="8">
        <f t="shared" si="668"/>
        <v>0.36570195446022807</v>
      </c>
      <c r="BL448" s="8">
        <f t="shared" si="669"/>
        <v>0.27563687258147751</v>
      </c>
      <c r="BM448" s="8">
        <f t="shared" si="670"/>
        <v>0.19298448511843569</v>
      </c>
      <c r="BN448" s="8">
        <f t="shared" si="671"/>
        <v>0.80698505847367452</v>
      </c>
    </row>
    <row r="449" spans="1:66" x14ac:dyDescent="0.25">
      <c r="A449" t="s">
        <v>175</v>
      </c>
      <c r="B449" t="s">
        <v>178</v>
      </c>
      <c r="C449" t="s">
        <v>276</v>
      </c>
      <c r="D449" t="s">
        <v>494</v>
      </c>
      <c r="E449">
        <f>VLOOKUP(A449,home!$A$2:$E$405,3,FALSE)</f>
        <v>1.2032967032966999</v>
      </c>
      <c r="F449">
        <f>VLOOKUP(B449,home!$B$2:$E$405,3,FALSE)</f>
        <v>0.45</v>
      </c>
      <c r="G449">
        <f>VLOOKUP(C449,away!$B$2:$E$405,4,FALSE)</f>
        <v>0.64</v>
      </c>
      <c r="H449">
        <f>VLOOKUP(A449,away!$A$2:$E$405,3,FALSE)</f>
        <v>1.0549450549999999</v>
      </c>
      <c r="I449">
        <f>VLOOKUP(C449,away!$B$2:$E$405,3,FALSE)</f>
        <v>1.85</v>
      </c>
      <c r="J449">
        <f>VLOOKUP(B449,home!$B$2:$E$405,4,FALSE)</f>
        <v>1.31</v>
      </c>
      <c r="K449" s="3">
        <f t="shared" si="616"/>
        <v>0.34654945054944963</v>
      </c>
      <c r="L449" s="3">
        <f t="shared" si="617"/>
        <v>2.5566593407924998</v>
      </c>
      <c r="M449" s="5">
        <f t="shared" si="618"/>
        <v>5.4846944990485716E-2</v>
      </c>
      <c r="N449" s="5">
        <f t="shared" si="619"/>
        <v>1.9007178650768713E-2</v>
      </c>
      <c r="O449" s="5">
        <f t="shared" si="620"/>
        <v>0.1402249542238577</v>
      </c>
      <c r="P449" s="5">
        <f t="shared" si="621"/>
        <v>4.8594880839599619E-2</v>
      </c>
      <c r="Q449" s="5">
        <f t="shared" si="622"/>
        <v>3.2934636589595635E-3</v>
      </c>
      <c r="R449" s="5">
        <f t="shared" si="623"/>
        <v>0.17925371951431329</v>
      </c>
      <c r="S449" s="5">
        <f t="shared" si="624"/>
        <v>1.0763874105588418E-2</v>
      </c>
      <c r="T449" s="5">
        <f t="shared" si="625"/>
        <v>8.4202646272396129E-3</v>
      </c>
      <c r="U449" s="5">
        <f t="shared" si="626"/>
        <v>6.2120278006630433E-2</v>
      </c>
      <c r="V449" s="5">
        <f t="shared" si="627"/>
        <v>1.0596542384635765E-3</v>
      </c>
      <c r="W449" s="5">
        <f t="shared" si="628"/>
        <v>3.8044934047233906E-4</v>
      </c>
      <c r="X449" s="5">
        <f t="shared" si="629"/>
        <v>9.7267936001695175E-4</v>
      </c>
      <c r="Y449" s="5">
        <f t="shared" si="630"/>
        <v>1.2434048856917056E-3</v>
      </c>
      <c r="Z449" s="5">
        <f t="shared" si="631"/>
        <v>0.15276356545602263</v>
      </c>
      <c r="AA449" s="5">
        <f t="shared" si="632"/>
        <v>5.2940129672759531E-2</v>
      </c>
      <c r="AB449" s="5">
        <f t="shared" si="633"/>
        <v>9.1731864250557144E-3</v>
      </c>
      <c r="AC449" s="5">
        <f t="shared" si="634"/>
        <v>5.8678942211647736E-5</v>
      </c>
      <c r="AD449" s="5">
        <f t="shared" si="635"/>
        <v>3.2961127475647386E-5</v>
      </c>
      <c r="AE449" s="5">
        <f t="shared" si="636"/>
        <v>8.4270374443666196E-5</v>
      </c>
      <c r="AF449" s="5">
        <f t="shared" si="637"/>
        <v>1.077253199867404E-4</v>
      </c>
      <c r="AG449" s="5">
        <f t="shared" si="638"/>
        <v>9.1805648527986934E-5</v>
      </c>
      <c r="AH449" s="5">
        <f t="shared" si="639"/>
        <v>9.7641099138976645E-2</v>
      </c>
      <c r="AI449" s="5">
        <f t="shared" si="640"/>
        <v>3.3837469257656703E-2</v>
      </c>
      <c r="AJ449" s="5">
        <f t="shared" si="641"/>
        <v>5.863178189612411E-3</v>
      </c>
      <c r="AK449" s="5">
        <f t="shared" si="642"/>
        <v>6.7729372669456632E-4</v>
      </c>
      <c r="AL449" s="5">
        <f t="shared" si="643"/>
        <v>2.0796025777285668E-6</v>
      </c>
      <c r="AM449" s="5">
        <f t="shared" si="644"/>
        <v>2.284532123235194E-6</v>
      </c>
      <c r="AN449" s="5">
        <f t="shared" si="645"/>
        <v>5.8407703922097815E-6</v>
      </c>
      <c r="AO449" s="5">
        <f t="shared" si="646"/>
        <v>7.4664300903337071E-6</v>
      </c>
      <c r="AP449" s="5">
        <f t="shared" si="647"/>
        <v>6.3630394109419535E-6</v>
      </c>
      <c r="AQ449" s="5">
        <f t="shared" si="648"/>
        <v>4.0670310364538865E-6</v>
      </c>
      <c r="AR449" s="5">
        <f t="shared" si="649"/>
        <v>4.9927005631782248E-2</v>
      </c>
      <c r="AS449" s="5">
        <f t="shared" si="650"/>
        <v>1.7302176369273416E-2</v>
      </c>
      <c r="AT449" s="5">
        <f t="shared" si="651"/>
        <v>2.9980298570406864E-3</v>
      </c>
      <c r="AU449" s="5">
        <f t="shared" si="652"/>
        <v>3.4632186656276514E-4</v>
      </c>
      <c r="AV449" s="5">
        <f t="shared" si="653"/>
        <v>3.0004413142646504E-5</v>
      </c>
      <c r="AW449" s="5">
        <f t="shared" si="654"/>
        <v>5.1181843641820198E-8</v>
      </c>
      <c r="AX449" s="5">
        <f t="shared" si="655"/>
        <v>1.3195055867828741E-7</v>
      </c>
      <c r="AY449" s="5">
        <f t="shared" si="656"/>
        <v>3.3735262836763235E-7</v>
      </c>
      <c r="AZ449" s="5">
        <f t="shared" si="657"/>
        <v>4.3124787422850415E-7</v>
      </c>
      <c r="BA449" s="5">
        <f t="shared" si="658"/>
        <v>3.6751796861440476E-7</v>
      </c>
      <c r="BB449" s="5">
        <f t="shared" si="659"/>
        <v>2.3490456184177562E-7</v>
      </c>
      <c r="BC449" s="5">
        <f t="shared" si="660"/>
        <v>1.2011418844550903E-7</v>
      </c>
      <c r="BD449" s="5">
        <f t="shared" si="661"/>
        <v>2.1274390884382634E-2</v>
      </c>
      <c r="BE449" s="5">
        <f t="shared" si="662"/>
        <v>7.3726284717570223E-3</v>
      </c>
      <c r="BF449" s="5">
        <f t="shared" si="663"/>
        <v>1.2774901729963122E-3</v>
      </c>
      <c r="BG449" s="5">
        <f t="shared" si="664"/>
        <v>1.4757117251139787E-4</v>
      </c>
      <c r="BH449" s="5">
        <f t="shared" si="665"/>
        <v>1.2785177187690737E-5</v>
      </c>
      <c r="BI449" s="5">
        <f t="shared" si="666"/>
        <v>8.8613922591431665E-7</v>
      </c>
      <c r="BJ449" s="8">
        <f t="shared" si="667"/>
        <v>3.3661847884416285E-2</v>
      </c>
      <c r="BK449" s="8">
        <f t="shared" si="668"/>
        <v>0.11532645007155508</v>
      </c>
      <c r="BL449" s="8">
        <f t="shared" si="669"/>
        <v>0.68242059831141977</v>
      </c>
      <c r="BM449" s="8">
        <f t="shared" si="670"/>
        <v>0.53895103367464425</v>
      </c>
      <c r="BN449" s="8">
        <f t="shared" si="671"/>
        <v>0.44522114187798462</v>
      </c>
    </row>
    <row r="450" spans="1:66" x14ac:dyDescent="0.25">
      <c r="A450" t="s">
        <v>175</v>
      </c>
      <c r="B450" t="s">
        <v>283</v>
      </c>
      <c r="C450" t="s">
        <v>279</v>
      </c>
      <c r="D450" t="s">
        <v>494</v>
      </c>
      <c r="E450">
        <f>VLOOKUP(A450,home!$A$2:$E$405,3,FALSE)</f>
        <v>1.2032967032966999</v>
      </c>
      <c r="F450">
        <f>VLOOKUP(B450,home!$B$2:$E$405,3,FALSE)</f>
        <v>0.96</v>
      </c>
      <c r="G450">
        <f>VLOOKUP(C450,away!$B$2:$E$405,4,FALSE)</f>
        <v>0.96</v>
      </c>
      <c r="H450">
        <f>VLOOKUP(A450,away!$A$2:$E$405,3,FALSE)</f>
        <v>1.0549450549999999</v>
      </c>
      <c r="I450">
        <f>VLOOKUP(C450,away!$B$2:$E$405,3,FALSE)</f>
        <v>1.21</v>
      </c>
      <c r="J450">
        <f>VLOOKUP(B450,home!$B$2:$E$405,4,FALSE)</f>
        <v>0.51</v>
      </c>
      <c r="K450" s="3">
        <f t="shared" si="616"/>
        <v>1.1089582417582384</v>
      </c>
      <c r="L450" s="3">
        <f t="shared" si="617"/>
        <v>0.65100659344049994</v>
      </c>
      <c r="M450" s="5">
        <f t="shared" si="618"/>
        <v>0.17205091385286839</v>
      </c>
      <c r="N450" s="5">
        <f t="shared" si="619"/>
        <v>0.19079727891917508</v>
      </c>
      <c r="O450" s="5">
        <f t="shared" si="620"/>
        <v>0.11200627932568077</v>
      </c>
      <c r="P450" s="5">
        <f t="shared" si="621"/>
        <v>0.12421028658688908</v>
      </c>
      <c r="Q450" s="5">
        <f t="shared" si="622"/>
        <v>0.10579310748123233</v>
      </c>
      <c r="R450" s="5">
        <f t="shared" si="623"/>
        <v>3.6458413173878261E-2</v>
      </c>
      <c r="S450" s="5">
        <f t="shared" si="624"/>
        <v>2.2418066473030684E-2</v>
      </c>
      <c r="T450" s="5">
        <f t="shared" si="625"/>
        <v>6.8872010510841727E-2</v>
      </c>
      <c r="U450" s="5">
        <f t="shared" si="626"/>
        <v>4.0430857770599432E-2</v>
      </c>
      <c r="V450" s="5">
        <f t="shared" si="627"/>
        <v>1.7982754826479368E-3</v>
      </c>
      <c r="W450" s="5">
        <f t="shared" si="628"/>
        <v>3.9106712820842555E-2</v>
      </c>
      <c r="X450" s="5">
        <f t="shared" si="629"/>
        <v>2.5458727894152634E-2</v>
      </c>
      <c r="Y450" s="5">
        <f t="shared" si="630"/>
        <v>8.286899859850469E-3</v>
      </c>
      <c r="Z450" s="5">
        <f t="shared" si="631"/>
        <v>7.9115557875242444E-3</v>
      </c>
      <c r="AA450" s="5">
        <f t="shared" si="632"/>
        <v>8.7735849957051009E-3</v>
      </c>
      <c r="AB450" s="5">
        <f t="shared" si="633"/>
        <v>4.8647696953767966E-3</v>
      </c>
      <c r="AC450" s="5">
        <f t="shared" si="634"/>
        <v>8.1140339529411611E-5</v>
      </c>
      <c r="AD450" s="5">
        <f t="shared" si="635"/>
        <v>1.0841927872686487E-2</v>
      </c>
      <c r="AE450" s="5">
        <f t="shared" si="636"/>
        <v>7.0581665307252357E-3</v>
      </c>
      <c r="AF450" s="5">
        <f t="shared" si="637"/>
        <v>2.2974564745515936E-3</v>
      </c>
      <c r="AG450" s="5">
        <f t="shared" si="638"/>
        <v>4.985531043585512E-4</v>
      </c>
      <c r="AH450" s="5">
        <f t="shared" si="639"/>
        <v>1.2876187455126574E-3</v>
      </c>
      <c r="AI450" s="5">
        <f t="shared" si="640"/>
        <v>1.4279154200786651E-3</v>
      </c>
      <c r="AJ450" s="5">
        <f t="shared" si="641"/>
        <v>7.9174928681495667E-4</v>
      </c>
      <c r="AK450" s="5">
        <f t="shared" si="642"/>
        <v>2.9267229900655097E-4</v>
      </c>
      <c r="AL450" s="5">
        <f t="shared" si="643"/>
        <v>2.3431354361359419E-6</v>
      </c>
      <c r="AM450" s="5">
        <f t="shared" si="644"/>
        <v>2.4046490541928091E-3</v>
      </c>
      <c r="AN450" s="5">
        <f t="shared" si="645"/>
        <v>1.5654423891899808E-3</v>
      </c>
      <c r="AO450" s="5">
        <f t="shared" si="646"/>
        <v>5.0955665850696324E-4</v>
      </c>
      <c r="AP450" s="5">
        <f t="shared" si="647"/>
        <v>1.105749148065141E-4</v>
      </c>
      <c r="AQ450" s="5">
        <f t="shared" si="648"/>
        <v>1.7996249652040558E-5</v>
      </c>
      <c r="AR450" s="5">
        <f t="shared" si="649"/>
        <v>1.6764965863326505E-4</v>
      </c>
      <c r="AS450" s="5">
        <f t="shared" si="650"/>
        <v>1.859164706693145E-4</v>
      </c>
      <c r="AT450" s="5">
        <f t="shared" si="651"/>
        <v>1.0308680121367008E-4</v>
      </c>
      <c r="AU450" s="5">
        <f t="shared" si="652"/>
        <v>3.8106319274130846E-5</v>
      </c>
      <c r="AV450" s="5">
        <f t="shared" si="653"/>
        <v>1.0564579205529561E-5</v>
      </c>
      <c r="AW450" s="5">
        <f t="shared" si="654"/>
        <v>4.6988920882136268E-8</v>
      </c>
      <c r="AX450" s="5">
        <f t="shared" si="655"/>
        <v>4.4444256453054441E-4</v>
      </c>
      <c r="AY450" s="5">
        <f t="shared" si="656"/>
        <v>2.8933503991498928E-4</v>
      </c>
      <c r="AZ450" s="5">
        <f t="shared" si="657"/>
        <v>9.4179509349014105E-5</v>
      </c>
      <c r="BA450" s="5">
        <f t="shared" si="658"/>
        <v>2.0437160517733133E-5</v>
      </c>
      <c r="BB450" s="5">
        <f t="shared" si="659"/>
        <v>3.3261815620615321E-6</v>
      </c>
      <c r="BC450" s="5">
        <f t="shared" si="660"/>
        <v>4.3307322557645589E-7</v>
      </c>
      <c r="BD450" s="5">
        <f t="shared" si="661"/>
        <v>1.8190172193050756E-5</v>
      </c>
      <c r="BE450" s="5">
        <f t="shared" si="662"/>
        <v>2.0172141372485166E-5</v>
      </c>
      <c r="BF450" s="5">
        <f t="shared" si="663"/>
        <v>1.1185031214464889E-5</v>
      </c>
      <c r="BG450" s="5">
        <f t="shared" si="664"/>
        <v>4.1345775165346628E-6</v>
      </c>
      <c r="BH450" s="5">
        <f t="shared" si="665"/>
        <v>1.1462684532873565E-6</v>
      </c>
      <c r="BI450" s="5">
        <f t="shared" si="666"/>
        <v>2.5423276970809652E-7</v>
      </c>
      <c r="BJ450" s="8">
        <f t="shared" si="667"/>
        <v>0.4644712142638649</v>
      </c>
      <c r="BK450" s="8">
        <f t="shared" si="668"/>
        <v>0.32085036091031655</v>
      </c>
      <c r="BL450" s="8">
        <f t="shared" si="669"/>
        <v>0.20689426696516869</v>
      </c>
      <c r="BM450" s="8">
        <f t="shared" si="670"/>
        <v>0.25852183053615629</v>
      </c>
      <c r="BN450" s="8">
        <f t="shared" si="671"/>
        <v>0.74131627933972377</v>
      </c>
    </row>
    <row r="451" spans="1:66" x14ac:dyDescent="0.25">
      <c r="A451" t="s">
        <v>175</v>
      </c>
      <c r="B451" t="s">
        <v>280</v>
      </c>
      <c r="C451" t="s">
        <v>284</v>
      </c>
      <c r="D451" t="s">
        <v>494</v>
      </c>
      <c r="E451">
        <f>VLOOKUP(A451,home!$A$2:$E$405,3,FALSE)</f>
        <v>1.2032967032966999</v>
      </c>
      <c r="F451">
        <f>VLOOKUP(B451,home!$B$2:$E$405,3,FALSE)</f>
        <v>0.64</v>
      </c>
      <c r="G451">
        <f>VLOOKUP(C451,away!$B$2:$E$405,4,FALSE)</f>
        <v>0.89</v>
      </c>
      <c r="H451">
        <f>VLOOKUP(A451,away!$A$2:$E$405,3,FALSE)</f>
        <v>1.0549450549999999</v>
      </c>
      <c r="I451">
        <f>VLOOKUP(C451,away!$B$2:$E$405,3,FALSE)</f>
        <v>1.28</v>
      </c>
      <c r="J451">
        <f>VLOOKUP(B451,home!$B$2:$E$405,4,FALSE)</f>
        <v>0.95</v>
      </c>
      <c r="K451" s="3">
        <f t="shared" si="616"/>
        <v>0.68539780219780033</v>
      </c>
      <c r="L451" s="3">
        <f t="shared" si="617"/>
        <v>1.2828131868799999</v>
      </c>
      <c r="M451" s="5">
        <f t="shared" si="618"/>
        <v>0.13970656935716283</v>
      </c>
      <c r="N451" s="5">
        <f t="shared" si="619"/>
        <v>9.5754575589993937E-2</v>
      </c>
      <c r="O451" s="5">
        <f t="shared" si="620"/>
        <v>0.17921742946513378</v>
      </c>
      <c r="P451" s="5">
        <f t="shared" si="621"/>
        <v>0.12283523227094198</v>
      </c>
      <c r="Q451" s="5">
        <f t="shared" si="622"/>
        <v>3.2814987829882493E-2</v>
      </c>
      <c r="R451" s="5">
        <f t="shared" si="623"/>
        <v>0.11495124091830496</v>
      </c>
      <c r="S451" s="5">
        <f t="shared" si="624"/>
        <v>2.7000330686816548E-2</v>
      </c>
      <c r="T451" s="5">
        <f t="shared" si="625"/>
        <v>4.2095499115479974E-2</v>
      </c>
      <c r="U451" s="5">
        <f t="shared" si="626"/>
        <v>7.8787327885316061E-2</v>
      </c>
      <c r="V451" s="5">
        <f t="shared" si="627"/>
        <v>2.6377443225533456E-3</v>
      </c>
      <c r="W451" s="5">
        <f t="shared" si="628"/>
        <v>7.497106845916343E-3</v>
      </c>
      <c r="X451" s="5">
        <f t="shared" si="629"/>
        <v>9.6173875253898096E-3</v>
      </c>
      <c r="Y451" s="5">
        <f t="shared" si="630"/>
        <v>6.16865577045263E-3</v>
      </c>
      <c r="Z451" s="5">
        <f t="shared" si="631"/>
        <v>4.915365589940713E-2</v>
      </c>
      <c r="AA451" s="5">
        <f t="shared" si="632"/>
        <v>3.368980772344058E-2</v>
      </c>
      <c r="AB451" s="5">
        <f t="shared" si="633"/>
        <v>1.1545460085056327E-2</v>
      </c>
      <c r="AC451" s="5">
        <f t="shared" si="634"/>
        <v>1.4495020618172653E-4</v>
      </c>
      <c r="AD451" s="5">
        <f t="shared" si="635"/>
        <v>1.2846251387582859E-3</v>
      </c>
      <c r="AE451" s="5">
        <f t="shared" si="636"/>
        <v>1.647934068196679E-3</v>
      </c>
      <c r="AF451" s="5">
        <f t="shared" si="637"/>
        <v>1.0569957768957526E-3</v>
      </c>
      <c r="AG451" s="5">
        <f t="shared" si="638"/>
        <v>4.519760403594471E-4</v>
      </c>
      <c r="AH451" s="5">
        <f t="shared" si="639"/>
        <v>1.576373949278035E-2</v>
      </c>
      <c r="AI451" s="5">
        <f t="shared" si="640"/>
        <v>1.0804432402770318E-2</v>
      </c>
      <c r="AJ451" s="5">
        <f t="shared" si="641"/>
        <v>3.7026671114267378E-3</v>
      </c>
      <c r="AK451" s="5">
        <f t="shared" si="642"/>
        <v>8.4593330014732138E-4</v>
      </c>
      <c r="AL451" s="5">
        <f t="shared" si="643"/>
        <v>5.0978253423529302E-6</v>
      </c>
      <c r="AM451" s="5">
        <f t="shared" si="644"/>
        <v>1.7609584935059474E-4</v>
      </c>
      <c r="AN451" s="5">
        <f t="shared" si="645"/>
        <v>2.2589807770177683E-4</v>
      </c>
      <c r="AO451" s="5">
        <f t="shared" si="646"/>
        <v>1.448925164833411E-4</v>
      </c>
      <c r="AP451" s="5">
        <f t="shared" si="647"/>
        <v>6.1956676941685894E-5</v>
      </c>
      <c r="AQ451" s="5">
        <f t="shared" si="648"/>
        <v>1.9869710549014682E-5</v>
      </c>
      <c r="AR451" s="5">
        <f t="shared" si="649"/>
        <v>4.0443865791759308E-3</v>
      </c>
      <c r="AS451" s="5">
        <f t="shared" si="650"/>
        <v>2.7720136726054629E-3</v>
      </c>
      <c r="AT451" s="5">
        <f t="shared" si="651"/>
        <v>9.499660394330186E-4</v>
      </c>
      <c r="AU451" s="5">
        <f t="shared" si="652"/>
        <v>2.1703487852997997E-4</v>
      </c>
      <c r="AV451" s="5">
        <f t="shared" si="653"/>
        <v>3.71888071861787E-5</v>
      </c>
      <c r="AW451" s="5">
        <f t="shared" si="654"/>
        <v>1.2450551078551844E-7</v>
      </c>
      <c r="AX451" s="5">
        <f t="shared" si="655"/>
        <v>2.0115951353508754E-5</v>
      </c>
      <c r="AY451" s="5">
        <f t="shared" si="656"/>
        <v>2.5805007662917614E-5</v>
      </c>
      <c r="AZ451" s="5">
        <f t="shared" si="657"/>
        <v>1.6551502058765084E-5</v>
      </c>
      <c r="BA451" s="5">
        <f t="shared" si="658"/>
        <v>7.07749503455177E-6</v>
      </c>
      <c r="BB451" s="5">
        <f t="shared" si="659"/>
        <v>2.2697759901001843E-6</v>
      </c>
      <c r="BC451" s="5">
        <f t="shared" si="660"/>
        <v>5.8233971427282432E-7</v>
      </c>
      <c r="BD451" s="5">
        <f t="shared" si="661"/>
        <v>8.6469873943456328E-4</v>
      </c>
      <c r="BE451" s="5">
        <f t="shared" si="662"/>
        <v>5.9266261557165798E-4</v>
      </c>
      <c r="BF451" s="5">
        <f t="shared" si="663"/>
        <v>2.0310482707880712E-4</v>
      </c>
      <c r="BG451" s="5">
        <f t="shared" si="664"/>
        <v>4.6402534031859567E-5</v>
      </c>
      <c r="BH451" s="5">
        <f t="shared" si="665"/>
        <v>7.9510487104612938E-6</v>
      </c>
      <c r="BI451" s="5">
        <f t="shared" si="666"/>
        <v>1.0899262622635654E-6</v>
      </c>
      <c r="BJ451" s="8">
        <f t="shared" si="667"/>
        <v>0.19909085860416595</v>
      </c>
      <c r="BK451" s="8">
        <f t="shared" si="668"/>
        <v>0.29235572967666174</v>
      </c>
      <c r="BL451" s="8">
        <f t="shared" si="669"/>
        <v>0.4590445380523967</v>
      </c>
      <c r="BM451" s="8">
        <f t="shared" si="670"/>
        <v>0.31433906629905928</v>
      </c>
      <c r="BN451" s="8">
        <f t="shared" si="671"/>
        <v>0.68528003543141991</v>
      </c>
    </row>
    <row r="452" spans="1:66" x14ac:dyDescent="0.25">
      <c r="A452" t="s">
        <v>24</v>
      </c>
      <c r="B452" t="s">
        <v>180</v>
      </c>
      <c r="C452" t="s">
        <v>184</v>
      </c>
      <c r="D452" t="s">
        <v>494</v>
      </c>
      <c r="E452">
        <f>VLOOKUP(A452,home!$A$2:$E$405,3,FALSE)</f>
        <v>1.6156716417910399</v>
      </c>
      <c r="F452">
        <f>VLOOKUP(B452,home!$B$2:$E$405,3,FALSE)</f>
        <v>1.1399999999999999</v>
      </c>
      <c r="G452">
        <f>VLOOKUP(C452,away!$B$2:$E$405,4,FALSE)</f>
        <v>0.93</v>
      </c>
      <c r="H452">
        <f>VLOOKUP(A452,away!$A$2:$E$405,3,FALSE)</f>
        <v>1.3992537309999999</v>
      </c>
      <c r="I452">
        <f>VLOOKUP(C452,away!$B$2:$E$405,3,FALSE)</f>
        <v>0.71</v>
      </c>
      <c r="J452">
        <f>VLOOKUP(B452,home!$B$2:$E$405,4,FALSE)</f>
        <v>1.1499999999999999</v>
      </c>
      <c r="K452" s="3">
        <f t="shared" si="616"/>
        <v>1.7129350746268606</v>
      </c>
      <c r="L452" s="3">
        <f t="shared" si="617"/>
        <v>1.1424906713614997</v>
      </c>
      <c r="M452" s="5">
        <f t="shared" si="618"/>
        <v>5.7531322176474754E-2</v>
      </c>
      <c r="N452" s="5">
        <f t="shared" si="619"/>
        <v>9.8547419645741721E-2</v>
      </c>
      <c r="O452" s="5">
        <f t="shared" si="620"/>
        <v>6.5728998897715385E-2</v>
      </c>
      <c r="P452" s="5">
        <f t="shared" si="621"/>
        <v>0.11258950763200692</v>
      </c>
      <c r="Q452" s="5">
        <f t="shared" si="622"/>
        <v>8.4402665812581601E-2</v>
      </c>
      <c r="R452" s="5">
        <f t="shared" si="623"/>
        <v>3.7547384039285071E-2</v>
      </c>
      <c r="S452" s="5">
        <f t="shared" si="624"/>
        <v>5.508476404354775E-2</v>
      </c>
      <c r="T452" s="5">
        <f t="shared" si="625"/>
        <v>9.6429258328916662E-2</v>
      </c>
      <c r="U452" s="5">
        <f t="shared" si="626"/>
        <v>6.4316231081376157E-2</v>
      </c>
      <c r="V452" s="5">
        <f t="shared" si="627"/>
        <v>1.1977951463000092E-2</v>
      </c>
      <c r="W452" s="5">
        <f t="shared" si="628"/>
        <v>4.8192095554126804E-2</v>
      </c>
      <c r="X452" s="5">
        <f t="shared" si="629"/>
        <v>5.5059019603951882E-2</v>
      </c>
      <c r="Y452" s="5">
        <f t="shared" si="630"/>
        <v>3.1452208135912485E-2</v>
      </c>
      <c r="Z452" s="5">
        <f t="shared" si="631"/>
        <v>1.4299178666303617E-2</v>
      </c>
      <c r="AA452" s="5">
        <f t="shared" si="632"/>
        <v>2.4493564675867597E-2</v>
      </c>
      <c r="AB452" s="5">
        <f t="shared" si="633"/>
        <v>2.0977943017967553E-2</v>
      </c>
      <c r="AC452" s="5">
        <f t="shared" si="634"/>
        <v>1.4650624288653942E-3</v>
      </c>
      <c r="AD452" s="5">
        <f t="shared" si="635"/>
        <v>2.0637482698608253E-2</v>
      </c>
      <c r="AE452" s="5">
        <f t="shared" si="636"/>
        <v>2.3578131463544278E-2</v>
      </c>
      <c r="AF452" s="5">
        <f t="shared" si="637"/>
        <v>1.3468897622617205E-2</v>
      </c>
      <c r="AG452" s="5">
        <f t="shared" si="638"/>
        <v>5.1293632957877455E-3</v>
      </c>
      <c r="AH452" s="5">
        <f t="shared" si="639"/>
        <v>4.084169558595814E-3</v>
      </c>
      <c r="AI452" s="5">
        <f t="shared" si="640"/>
        <v>6.9959172876420724E-3</v>
      </c>
      <c r="AJ452" s="5">
        <f t="shared" si="641"/>
        <v>5.9917760505952605E-3</v>
      </c>
      <c r="AK452" s="5">
        <f t="shared" si="642"/>
        <v>3.4211744521246089E-3</v>
      </c>
      <c r="AL452" s="5">
        <f t="shared" si="643"/>
        <v>1.1468581028617982E-4</v>
      </c>
      <c r="AM452" s="5">
        <f t="shared" si="644"/>
        <v>7.0701335932902114E-3</v>
      </c>
      <c r="AN452" s="5">
        <f t="shared" si="645"/>
        <v>8.0775616756136263E-3</v>
      </c>
      <c r="AO452" s="5">
        <f t="shared" si="646"/>
        <v>4.6142694308678673E-3</v>
      </c>
      <c r="AP452" s="5">
        <f t="shared" si="647"/>
        <v>1.7572532599716916E-3</v>
      </c>
      <c r="AQ452" s="5">
        <f t="shared" si="648"/>
        <v>5.019113641843106E-4</v>
      </c>
      <c r="AR452" s="5">
        <f t="shared" si="649"/>
        <v>9.3322512419086623E-4</v>
      </c>
      <c r="AS452" s="5">
        <f t="shared" si="650"/>
        <v>1.5985540477495425E-3</v>
      </c>
      <c r="AT452" s="5">
        <f t="shared" si="651"/>
        <v>1.3691096485384667E-3</v>
      </c>
      <c r="AU452" s="5">
        <f t="shared" si="652"/>
        <v>7.8173197933053098E-4</v>
      </c>
      <c r="AV452" s="5">
        <f t="shared" si="653"/>
        <v>3.3476403158818669E-4</v>
      </c>
      <c r="AW452" s="5">
        <f t="shared" si="654"/>
        <v>6.2344873984424549E-6</v>
      </c>
      <c r="AX452" s="5">
        <f t="shared" si="655"/>
        <v>2.018446635707407E-3</v>
      </c>
      <c r="AY452" s="5">
        <f t="shared" si="656"/>
        <v>2.3060564519367158E-3</v>
      </c>
      <c r="AZ452" s="5">
        <f t="shared" si="657"/>
        <v>1.3173239919853485E-3</v>
      </c>
      <c r="BA452" s="5">
        <f t="shared" si="658"/>
        <v>5.0167679066798383E-4</v>
      </c>
      <c r="BB452" s="5">
        <f t="shared" si="659"/>
        <v>1.4329026334418689E-4</v>
      </c>
      <c r="BC452" s="5">
        <f t="shared" si="660"/>
        <v>3.2741557833533228E-5</v>
      </c>
      <c r="BD452" s="5">
        <f t="shared" si="661"/>
        <v>1.7770016644470688E-4</v>
      </c>
      <c r="BE452" s="5">
        <f t="shared" si="662"/>
        <v>3.0438884787016947E-4</v>
      </c>
      <c r="BF452" s="5">
        <f t="shared" si="663"/>
        <v>2.6069916692103649E-4</v>
      </c>
      <c r="BG452" s="5">
        <f t="shared" si="664"/>
        <v>1.4885358231501531E-4</v>
      </c>
      <c r="BH452" s="5">
        <f t="shared" si="665"/>
        <v>6.3744130532811588E-5</v>
      </c>
      <c r="BI452" s="5">
        <f t="shared" si="666"/>
        <v>2.1837911398249182E-5</v>
      </c>
      <c r="BJ452" s="8">
        <f t="shared" si="667"/>
        <v>0.50523720717719145</v>
      </c>
      <c r="BK452" s="8">
        <f t="shared" si="668"/>
        <v>0.24106935000611782</v>
      </c>
      <c r="BL452" s="8">
        <f t="shared" si="669"/>
        <v>0.23955176769804909</v>
      </c>
      <c r="BM452" s="8">
        <f t="shared" si="670"/>
        <v>0.54151038337931823</v>
      </c>
      <c r="BN452" s="8">
        <f t="shared" si="671"/>
        <v>0.45634729820380548</v>
      </c>
    </row>
    <row r="453" spans="1:66" x14ac:dyDescent="0.25">
      <c r="A453" t="s">
        <v>24</v>
      </c>
      <c r="B453" t="s">
        <v>291</v>
      </c>
      <c r="C453" t="s">
        <v>26</v>
      </c>
      <c r="D453" t="s">
        <v>494</v>
      </c>
      <c r="E453">
        <f>VLOOKUP(A453,home!$A$2:$E$405,3,FALSE)</f>
        <v>1.6156716417910399</v>
      </c>
      <c r="F453">
        <f>VLOOKUP(B453,home!$B$2:$E$405,3,FALSE)</f>
        <v>0.35</v>
      </c>
      <c r="G453">
        <f>VLOOKUP(C453,away!$B$2:$E$405,4,FALSE)</f>
        <v>1.05</v>
      </c>
      <c r="H453">
        <f>VLOOKUP(A453,away!$A$2:$E$405,3,FALSE)</f>
        <v>1.3992537309999999</v>
      </c>
      <c r="I453">
        <f>VLOOKUP(C453,away!$B$2:$E$405,3,FALSE)</f>
        <v>0.86</v>
      </c>
      <c r="J453">
        <f>VLOOKUP(B453,home!$B$2:$E$405,4,FALSE)</f>
        <v>1.1200000000000001</v>
      </c>
      <c r="K453" s="3">
        <f t="shared" si="616"/>
        <v>0.59375932835820711</v>
      </c>
      <c r="L453" s="3">
        <f t="shared" si="617"/>
        <v>1.3477611936992</v>
      </c>
      <c r="M453" s="5">
        <f t="shared" si="618"/>
        <v>0.14348561078901995</v>
      </c>
      <c r="N453" s="5">
        <f t="shared" si="619"/>
        <v>8.5195919891155589E-2</v>
      </c>
      <c r="O453" s="5">
        <f t="shared" si="620"/>
        <v>0.19338433807566832</v>
      </c>
      <c r="P453" s="5">
        <f t="shared" si="621"/>
        <v>0.11482375469080527</v>
      </c>
      <c r="Q453" s="5">
        <f t="shared" si="622"/>
        <v>2.5292936086716081E-2</v>
      </c>
      <c r="R453" s="5">
        <f t="shared" si="623"/>
        <v>0.13031795316379621</v>
      </c>
      <c r="S453" s="5">
        <f t="shared" si="624"/>
        <v>2.2971806317012167E-2</v>
      </c>
      <c r="T453" s="5">
        <f t="shared" si="625"/>
        <v>3.4088837732390034E-2</v>
      </c>
      <c r="U453" s="5">
        <f t="shared" si="626"/>
        <v>7.7377500343551925E-2</v>
      </c>
      <c r="V453" s="5">
        <f t="shared" si="627"/>
        <v>2.0425656767521999E-3</v>
      </c>
      <c r="W453" s="5">
        <f t="shared" si="628"/>
        <v>5.0059722476851996E-3</v>
      </c>
      <c r="X453" s="5">
        <f t="shared" si="629"/>
        <v>6.7468551321652713E-3</v>
      </c>
      <c r="Y453" s="5">
        <f t="shared" si="630"/>
        <v>4.5465747633213214E-3</v>
      </c>
      <c r="Z453" s="5">
        <f t="shared" si="631"/>
        <v>5.8545826705491459E-2</v>
      </c>
      <c r="AA453" s="5">
        <f t="shared" si="632"/>
        <v>3.4762130742828593E-2</v>
      </c>
      <c r="AB453" s="5">
        <f t="shared" si="633"/>
        <v>1.0320169701081043E-2</v>
      </c>
      <c r="AC453" s="5">
        <f t="shared" si="634"/>
        <v>1.021596603474546E-4</v>
      </c>
      <c r="AD453" s="5">
        <f t="shared" si="635"/>
        <v>7.430856798913471E-4</v>
      </c>
      <c r="AE453" s="5">
        <f t="shared" si="636"/>
        <v>1.0015020429511435E-3</v>
      </c>
      <c r="AF453" s="5">
        <f t="shared" si="637"/>
        <v>6.7489279445001051E-4</v>
      </c>
      <c r="AG453" s="5">
        <f t="shared" si="638"/>
        <v>3.0319810608897823E-4</v>
      </c>
      <c r="AH453" s="5">
        <f t="shared" si="639"/>
        <v>1.9726448321674941E-2</v>
      </c>
      <c r="AI453" s="5">
        <f t="shared" si="640"/>
        <v>1.1712762706370592E-2</v>
      </c>
      <c r="AJ453" s="5">
        <f t="shared" si="641"/>
        <v>3.4772810588768297E-3</v>
      </c>
      <c r="AK453" s="5">
        <f t="shared" si="642"/>
        <v>6.8822268867714054E-4</v>
      </c>
      <c r="AL453" s="5">
        <f t="shared" si="643"/>
        <v>3.2701134879037648E-6</v>
      </c>
      <c r="AM453" s="5">
        <f t="shared" si="644"/>
        <v>8.8242810840977613E-5</v>
      </c>
      <c r="AN453" s="5">
        <f t="shared" si="645"/>
        <v>1.1893023607440868E-4</v>
      </c>
      <c r="AO453" s="5">
        <f t="shared" si="646"/>
        <v>8.0144778469286372E-5</v>
      </c>
      <c r="AP453" s="5">
        <f t="shared" si="647"/>
        <v>3.6005340766174432E-5</v>
      </c>
      <c r="AQ453" s="5">
        <f t="shared" si="648"/>
        <v>1.2131650262641445E-5</v>
      </c>
      <c r="AR453" s="5">
        <f t="shared" si="649"/>
        <v>5.317308307493232E-3</v>
      </c>
      <c r="AS453" s="5">
        <f t="shared" si="650"/>
        <v>3.1572014093306962E-3</v>
      </c>
      <c r="AT453" s="5">
        <f t="shared" si="651"/>
        <v>9.373088941478895E-4</v>
      </c>
      <c r="AU453" s="5">
        <f t="shared" si="652"/>
        <v>1.8551196648447491E-4</v>
      </c>
      <c r="AV453" s="5">
        <f t="shared" si="653"/>
        <v>2.753736515555801E-5</v>
      </c>
      <c r="AW453" s="5">
        <f t="shared" si="654"/>
        <v>7.2691514516754417E-8</v>
      </c>
      <c r="AX453" s="5">
        <f t="shared" si="655"/>
        <v>8.7324986828965267E-6</v>
      </c>
      <c r="AY453" s="5">
        <f t="shared" si="656"/>
        <v>1.1769322848837315E-5</v>
      </c>
      <c r="AZ453" s="5">
        <f t="shared" si="657"/>
        <v>7.9311183058901266E-6</v>
      </c>
      <c r="BA453" s="5">
        <f t="shared" si="658"/>
        <v>3.5630844917720163E-6</v>
      </c>
      <c r="BB453" s="5">
        <f t="shared" si="659"/>
        <v>1.2005467519704415E-6</v>
      </c>
      <c r="BC453" s="5">
        <f t="shared" si="660"/>
        <v>3.2361006470547547E-7</v>
      </c>
      <c r="BD453" s="5">
        <f t="shared" si="661"/>
        <v>1.1944102986289572E-3</v>
      </c>
      <c r="BE453" s="5">
        <f t="shared" si="662"/>
        <v>7.0919225669805516E-4</v>
      </c>
      <c r="BF453" s="5">
        <f t="shared" si="663"/>
        <v>2.1054475900693923E-4</v>
      </c>
      <c r="BG453" s="5">
        <f t="shared" si="664"/>
        <v>4.1670971565766938E-5</v>
      </c>
      <c r="BH453" s="5">
        <f t="shared" si="665"/>
        <v>6.18563202223093E-6</v>
      </c>
      <c r="BI453" s="5">
        <f t="shared" si="666"/>
        <v>7.3455534299817128E-7</v>
      </c>
      <c r="BJ453" s="8">
        <f t="shared" si="667"/>
        <v>0.16396874947437448</v>
      </c>
      <c r="BK453" s="8">
        <f t="shared" si="668"/>
        <v>0.28344093657027375</v>
      </c>
      <c r="BL453" s="8">
        <f t="shared" si="669"/>
        <v>0.49355441321840227</v>
      </c>
      <c r="BM453" s="8">
        <f t="shared" si="670"/>
        <v>0.30699771664004627</v>
      </c>
      <c r="BN453" s="8">
        <f t="shared" si="671"/>
        <v>0.69250051269716151</v>
      </c>
    </row>
    <row r="454" spans="1:66" s="10" customFormat="1" x14ac:dyDescent="0.25">
      <c r="A454" t="s">
        <v>24</v>
      </c>
      <c r="B454" t="s">
        <v>182</v>
      </c>
      <c r="C454" t="s">
        <v>294</v>
      </c>
      <c r="D454" t="s">
        <v>494</v>
      </c>
      <c r="E454">
        <f>VLOOKUP(A454,home!$A$2:$E$405,3,FALSE)</f>
        <v>1.6156716417910399</v>
      </c>
      <c r="F454">
        <f>VLOOKUP(B454,home!$B$2:$E$405,3,FALSE)</f>
        <v>0.86</v>
      </c>
      <c r="G454">
        <f>VLOOKUP(C454,away!$B$2:$E$405,4,FALSE)</f>
        <v>0.53</v>
      </c>
      <c r="H454">
        <f>VLOOKUP(A454,away!$A$2:$E$405,3,FALSE)</f>
        <v>1.3992537309999999</v>
      </c>
      <c r="I454">
        <f>VLOOKUP(C454,away!$B$2:$E$405,3,FALSE)</f>
        <v>1.28</v>
      </c>
      <c r="J454">
        <f>VLOOKUP(B454,home!$B$2:$E$405,4,FALSE)</f>
        <v>1.26</v>
      </c>
      <c r="K454" s="3">
        <f t="shared" si="616"/>
        <v>0.73642313432835604</v>
      </c>
      <c r="L454" s="3">
        <f t="shared" si="617"/>
        <v>2.2567164173567997</v>
      </c>
      <c r="M454" s="5">
        <f t="shared" si="618"/>
        <v>5.0129804293943279E-2</v>
      </c>
      <c r="N454" s="5">
        <f t="shared" si="619"/>
        <v>3.6916747601412787E-2</v>
      </c>
      <c r="O454" s="5">
        <f t="shared" si="620"/>
        <v>0.11312875234902518</v>
      </c>
      <c r="P454" s="5">
        <f t="shared" si="621"/>
        <v>8.3310630387525494E-2</v>
      </c>
      <c r="Q454" s="5">
        <f t="shared" si="622"/>
        <v>1.3593173488920614E-2</v>
      </c>
      <c r="R454" s="5">
        <f t="shared" si="623"/>
        <v>0.12764975635056841</v>
      </c>
      <c r="S454" s="5">
        <f t="shared" si="624"/>
        <v>3.4613446198938511E-2</v>
      </c>
      <c r="T454" s="5">
        <f t="shared" si="625"/>
        <v>3.0675937776426358E-2</v>
      </c>
      <c r="U454" s="5">
        <f t="shared" si="626"/>
        <v>9.400423366793656E-2</v>
      </c>
      <c r="V454" s="5">
        <f t="shared" si="627"/>
        <v>6.3915581277966269E-3</v>
      </c>
      <c r="W454" s="5">
        <f t="shared" si="628"/>
        <v>3.3367758087266787E-3</v>
      </c>
      <c r="X454" s="5">
        <f t="shared" si="629"/>
        <v>7.5301567485925079E-3</v>
      </c>
      <c r="Y454" s="5">
        <f t="shared" si="630"/>
        <v>8.4967141799094092E-3</v>
      </c>
      <c r="Z454" s="5">
        <f t="shared" si="631"/>
        <v>9.6023100275974382E-2</v>
      </c>
      <c r="AA454" s="5">
        <f t="shared" si="632"/>
        <v>7.0713632473159094E-2</v>
      </c>
      <c r="AB454" s="5">
        <f t="shared" si="633"/>
        <v>2.6037577432813621E-2</v>
      </c>
      <c r="AC454" s="5">
        <f t="shared" si="634"/>
        <v>6.6388242519229269E-4</v>
      </c>
      <c r="AD454" s="5">
        <f t="shared" si="635"/>
        <v>6.1431972490338385E-4</v>
      </c>
      <c r="AE454" s="5">
        <f t="shared" si="636"/>
        <v>1.3863454086955791E-3</v>
      </c>
      <c r="AF454" s="5">
        <f t="shared" si="637"/>
        <v>1.5642942219652681E-3</v>
      </c>
      <c r="AG454" s="5">
        <f t="shared" si="638"/>
        <v>1.1767228174284676E-3</v>
      </c>
      <c r="AH454" s="5">
        <f t="shared" si="639"/>
        <v>5.4174226709572414E-2</v>
      </c>
      <c r="AI454" s="5">
        <f t="shared" si="640"/>
        <v>3.9895153833278262E-2</v>
      </c>
      <c r="AJ454" s="5">
        <f t="shared" si="641"/>
        <v>1.4689857115207353E-2</v>
      </c>
      <c r="AK454" s="5">
        <f t="shared" si="642"/>
        <v>3.6059835398722343E-3</v>
      </c>
      <c r="AL454" s="5">
        <f t="shared" si="643"/>
        <v>4.4132199696340366E-5</v>
      </c>
      <c r="AM454" s="5">
        <f t="shared" si="644"/>
        <v>9.0479851458616692E-5</v>
      </c>
      <c r="AN454" s="5">
        <f t="shared" si="645"/>
        <v>2.0418736622666487E-4</v>
      </c>
      <c r="AO454" s="5">
        <f t="shared" si="646"/>
        <v>2.3039649079028003E-4</v>
      </c>
      <c r="AP454" s="5">
        <f t="shared" si="647"/>
        <v>1.7331318108927321E-4</v>
      </c>
      <c r="AQ454" s="5">
        <f t="shared" si="648"/>
        <v>9.7779675277123729E-5</v>
      </c>
      <c r="AR454" s="5">
        <f t="shared" si="649"/>
        <v>2.4451173362620253E-2</v>
      </c>
      <c r="AS454" s="5">
        <f t="shared" si="650"/>
        <v>1.8006409725706815E-2</v>
      </c>
      <c r="AT454" s="5">
        <f t="shared" si="651"/>
        <v>6.6301683441028032E-3</v>
      </c>
      <c r="AU454" s="5">
        <f t="shared" si="652"/>
        <v>1.6275364510296112E-3</v>
      </c>
      <c r="AV454" s="5">
        <f t="shared" si="653"/>
        <v>2.9963887362521879E-4</v>
      </c>
      <c r="AW454" s="5">
        <f t="shared" si="654"/>
        <v>2.0373117288400641E-6</v>
      </c>
      <c r="AX454" s="5">
        <f t="shared" si="655"/>
        <v>1.1105242634119759E-5</v>
      </c>
      <c r="AY454" s="5">
        <f t="shared" si="656"/>
        <v>2.506138337114873E-5</v>
      </c>
      <c r="AZ454" s="5">
        <f t="shared" si="657"/>
        <v>2.8278217647672027E-5</v>
      </c>
      <c r="BA454" s="5">
        <f t="shared" si="658"/>
        <v>2.1271972673030082E-5</v>
      </c>
      <c r="BB454" s="5">
        <f t="shared" si="659"/>
        <v>1.2001202490198048E-5</v>
      </c>
      <c r="BC454" s="5">
        <f t="shared" si="660"/>
        <v>5.416662137530647E-6</v>
      </c>
      <c r="BD454" s="5">
        <f t="shared" si="661"/>
        <v>9.1965607251770637E-3</v>
      </c>
      <c r="BE454" s="5">
        <f t="shared" si="662"/>
        <v>6.772560074275953E-3</v>
      </c>
      <c r="BF454" s="5">
        <f t="shared" si="663"/>
        <v>2.4937349586626905E-3</v>
      </c>
      <c r="BG454" s="5">
        <f t="shared" si="664"/>
        <v>6.1214803814752406E-4</v>
      </c>
      <c r="BH454" s="5">
        <f t="shared" si="665"/>
        <v>1.1269999423138842E-4</v>
      </c>
      <c r="BI454" s="5">
        <f t="shared" si="666"/>
        <v>1.6598976598133345E-5</v>
      </c>
      <c r="BJ454" s="8">
        <f t="shared" si="667"/>
        <v>0.10619047902277672</v>
      </c>
      <c r="BK454" s="8">
        <f t="shared" si="668"/>
        <v>0.17517851501646373</v>
      </c>
      <c r="BL454" s="8">
        <f t="shared" si="669"/>
        <v>0.61411840299561049</v>
      </c>
      <c r="BM454" s="8">
        <f t="shared" si="670"/>
        <v>0.56675860876778728</v>
      </c>
      <c r="BN454" s="8">
        <f t="shared" si="671"/>
        <v>0.4247288644713958</v>
      </c>
    </row>
    <row r="455" spans="1:66" x14ac:dyDescent="0.25">
      <c r="A455" t="s">
        <v>24</v>
      </c>
      <c r="B455" t="s">
        <v>326</v>
      </c>
      <c r="C455" t="s">
        <v>295</v>
      </c>
      <c r="D455" t="s">
        <v>494</v>
      </c>
      <c r="E455">
        <f>VLOOKUP(A455,home!$A$2:$E$405,3,FALSE)</f>
        <v>1.6156716417910399</v>
      </c>
      <c r="F455">
        <f>VLOOKUP(B455,home!$B$2:$E$405,3,FALSE)</f>
        <v>0.66</v>
      </c>
      <c r="G455">
        <f>VLOOKUP(C455,away!$B$2:$E$405,4,FALSE)</f>
        <v>0.62</v>
      </c>
      <c r="H455">
        <f>VLOOKUP(A455,away!$A$2:$E$405,3,FALSE)</f>
        <v>1.3992537309999999</v>
      </c>
      <c r="I455">
        <f>VLOOKUP(C455,away!$B$2:$E$405,3,FALSE)</f>
        <v>1.19</v>
      </c>
      <c r="J455">
        <f>VLOOKUP(B455,home!$B$2:$E$405,4,FALSE)</f>
        <v>1.23</v>
      </c>
      <c r="K455" s="3">
        <f t="shared" si="616"/>
        <v>0.66113283582089366</v>
      </c>
      <c r="L455" s="3">
        <f t="shared" si="617"/>
        <v>2.0480876860646999</v>
      </c>
      <c r="M455" s="5">
        <f t="shared" si="618"/>
        <v>6.658869091832717E-2</v>
      </c>
      <c r="N455" s="5">
        <f t="shared" si="619"/>
        <v>4.4023970060434625E-2</v>
      </c>
      <c r="O455" s="5">
        <f t="shared" si="620"/>
        <v>0.13637947790099419</v>
      </c>
      <c r="P455" s="5">
        <f t="shared" si="621"/>
        <v>9.0164950972457164E-2</v>
      </c>
      <c r="Q455" s="5">
        <f t="shared" si="622"/>
        <v>1.4552846085074633E-2</v>
      </c>
      <c r="R455" s="5">
        <f t="shared" si="623"/>
        <v>0.13965856466047957</v>
      </c>
      <c r="S455" s="5">
        <f t="shared" si="624"/>
        <v>3.0522143744487067E-2</v>
      </c>
      <c r="T455" s="5">
        <f t="shared" si="625"/>
        <v>2.9805504864036231E-2</v>
      </c>
      <c r="U455" s="5">
        <f t="shared" si="626"/>
        <v>9.233286290065848E-2</v>
      </c>
      <c r="V455" s="5">
        <f t="shared" si="627"/>
        <v>4.5920837246329338E-3</v>
      </c>
      <c r="W455" s="5">
        <f t="shared" si="628"/>
        <v>3.2071214671634614E-3</v>
      </c>
      <c r="X455" s="5">
        <f t="shared" si="629"/>
        <v>6.5684659846112388E-3</v>
      </c>
      <c r="Y455" s="5">
        <f t="shared" si="630"/>
        <v>6.7263971497085627E-3</v>
      </c>
      <c r="Z455" s="5">
        <f t="shared" si="631"/>
        <v>9.5344328844866294E-2</v>
      </c>
      <c r="AA455" s="5">
        <f t="shared" si="632"/>
        <v>6.3035266508646257E-2</v>
      </c>
      <c r="AB455" s="5">
        <f t="shared" si="633"/>
        <v>2.0837342251793557E-2</v>
      </c>
      <c r="AC455" s="5">
        <f t="shared" si="634"/>
        <v>3.8862173721133865E-4</v>
      </c>
      <c r="AD455" s="5">
        <f t="shared" si="635"/>
        <v>5.3008332760196095E-4</v>
      </c>
      <c r="AE455" s="5">
        <f t="shared" si="636"/>
        <v>1.0856571358497764E-3</v>
      </c>
      <c r="AF455" s="5">
        <f t="shared" si="637"/>
        <v>1.1117605056110993E-3</v>
      </c>
      <c r="AG455" s="5">
        <f t="shared" si="638"/>
        <v>7.5899433379838567E-4</v>
      </c>
      <c r="AH455" s="5">
        <f t="shared" si="639"/>
        <v>4.8818386460818514E-2</v>
      </c>
      <c r="AI455" s="5">
        <f t="shared" si="640"/>
        <v>3.2275438281041256E-2</v>
      </c>
      <c r="AJ455" s="5">
        <f t="shared" si="641"/>
        <v>1.066917601905352E-2</v>
      </c>
      <c r="AK455" s="5">
        <f t="shared" si="642"/>
        <v>2.3512475324497092E-3</v>
      </c>
      <c r="AL455" s="5">
        <f t="shared" si="643"/>
        <v>2.1048655199105253E-5</v>
      </c>
      <c r="AM455" s="5">
        <f t="shared" si="644"/>
        <v>7.0091098719772066E-5</v>
      </c>
      <c r="AN455" s="5">
        <f t="shared" si="645"/>
        <v>1.4355271619071041E-4</v>
      </c>
      <c r="AO455" s="5">
        <f t="shared" si="646"/>
        <v>1.4700427516566738E-4</v>
      </c>
      <c r="AP455" s="5">
        <f t="shared" si="647"/>
        <v>1.0035921525522337E-4</v>
      </c>
      <c r="AQ455" s="5">
        <f t="shared" si="648"/>
        <v>5.13861182368349E-5</v>
      </c>
      <c r="AR455" s="5">
        <f t="shared" si="649"/>
        <v>1.9996867232790011E-2</v>
      </c>
      <c r="AS455" s="5">
        <f t="shared" si="650"/>
        <v>1.3220585541148364E-2</v>
      </c>
      <c r="AT455" s="5">
        <f t="shared" si="651"/>
        <v>4.3702816050160617E-3</v>
      </c>
      <c r="AU455" s="5">
        <f t="shared" si="652"/>
        <v>9.6311222362005196E-4</v>
      </c>
      <c r="AV455" s="5">
        <f t="shared" si="653"/>
        <v>1.5918627890392287E-4</v>
      </c>
      <c r="AW455" s="5">
        <f t="shared" si="654"/>
        <v>7.9169723278922654E-7</v>
      </c>
      <c r="AX455" s="5">
        <f t="shared" si="655"/>
        <v>7.723254477067518E-6</v>
      </c>
      <c r="AY455" s="5">
        <f t="shared" si="656"/>
        <v>1.5817902390826045E-5</v>
      </c>
      <c r="AZ455" s="5">
        <f t="shared" si="657"/>
        <v>1.6198225553012106E-5</v>
      </c>
      <c r="BA455" s="5">
        <f t="shared" si="658"/>
        <v>1.1058462097074218E-5</v>
      </c>
      <c r="BB455" s="5">
        <f t="shared" si="659"/>
        <v>5.6621750119577324E-6</v>
      </c>
      <c r="BC455" s="5">
        <f t="shared" si="660"/>
        <v>2.3193261836667752E-6</v>
      </c>
      <c r="BD455" s="5">
        <f t="shared" si="661"/>
        <v>6.8258895898913223E-3</v>
      </c>
      <c r="BE455" s="5">
        <f t="shared" si="662"/>
        <v>4.5128197415651656E-3</v>
      </c>
      <c r="BF455" s="5">
        <f t="shared" si="663"/>
        <v>1.4917866566447455E-3</v>
      </c>
      <c r="BG455" s="5">
        <f t="shared" si="664"/>
        <v>3.2875638091577021E-4</v>
      </c>
      <c r="BH455" s="5">
        <f t="shared" si="665"/>
        <v>5.4337909602264256E-5</v>
      </c>
      <c r="BI455" s="5">
        <f t="shared" si="666"/>
        <v>7.1849152535848692E-6</v>
      </c>
      <c r="BJ455" s="8">
        <f t="shared" si="667"/>
        <v>0.10894197368317181</v>
      </c>
      <c r="BK455" s="8">
        <f t="shared" si="668"/>
        <v>0.19229335765470559</v>
      </c>
      <c r="BL455" s="8">
        <f t="shared" si="669"/>
        <v>0.59828857059128626</v>
      </c>
      <c r="BM455" s="8">
        <f t="shared" si="670"/>
        <v>0.50348470397110456</v>
      </c>
      <c r="BN455" s="8">
        <f t="shared" si="671"/>
        <v>0.49136850059776738</v>
      </c>
    </row>
    <row r="456" spans="1:66" x14ac:dyDescent="0.25">
      <c r="A456" t="s">
        <v>24</v>
      </c>
      <c r="B456" t="s">
        <v>327</v>
      </c>
      <c r="C456" t="s">
        <v>286</v>
      </c>
      <c r="D456" t="s">
        <v>494</v>
      </c>
      <c r="E456">
        <f>VLOOKUP(A456,home!$A$2:$E$405,3,FALSE)</f>
        <v>1.6156716417910399</v>
      </c>
      <c r="F456">
        <f>VLOOKUP(B456,home!$B$2:$E$405,3,FALSE)</f>
        <v>1.1100000000000001</v>
      </c>
      <c r="G456">
        <f>VLOOKUP(C456,away!$B$2:$E$405,4,FALSE)</f>
        <v>0.86</v>
      </c>
      <c r="H456">
        <f>VLOOKUP(A456,away!$A$2:$E$405,3,FALSE)</f>
        <v>1.3992537309999999</v>
      </c>
      <c r="I456">
        <f>VLOOKUP(C456,away!$B$2:$E$405,3,FALSE)</f>
        <v>1.1000000000000001</v>
      </c>
      <c r="J456">
        <f>VLOOKUP(B456,home!$B$2:$E$405,4,FALSE)</f>
        <v>1.02</v>
      </c>
      <c r="K456" s="3">
        <f t="shared" si="616"/>
        <v>1.5423201492537268</v>
      </c>
      <c r="L456" s="3">
        <f t="shared" si="617"/>
        <v>1.569962686182</v>
      </c>
      <c r="M456" s="5">
        <f t="shared" si="618"/>
        <v>4.4499254825891822E-2</v>
      </c>
      <c r="N456" s="5">
        <f t="shared" si="619"/>
        <v>6.8632097344749107E-2</v>
      </c>
      <c r="O456" s="5">
        <f t="shared" si="620"/>
        <v>6.9862169639554439E-2</v>
      </c>
      <c r="P456" s="5">
        <f t="shared" si="621"/>
        <v>0.10774983190566681</v>
      </c>
      <c r="Q456" s="5">
        <f t="shared" si="622"/>
        <v>5.2926333310174878E-2</v>
      </c>
      <c r="R456" s="5">
        <f t="shared" si="623"/>
        <v>5.4840499754908748E-2</v>
      </c>
      <c r="S456" s="5">
        <f t="shared" si="624"/>
        <v>6.5225958957767644E-2</v>
      </c>
      <c r="T456" s="5">
        <f t="shared" si="625"/>
        <v>8.3092368413406004E-2</v>
      </c>
      <c r="U456" s="5">
        <f t="shared" si="626"/>
        <v>8.4581607767139841E-2</v>
      </c>
      <c r="V456" s="5">
        <f t="shared" si="627"/>
        <v>1.7548573793435263E-2</v>
      </c>
      <c r="W456" s="5">
        <f t="shared" si="628"/>
        <v>2.7209783430133805E-2</v>
      </c>
      <c r="X456" s="5">
        <f t="shared" si="629"/>
        <v>4.2718344684403338E-2</v>
      </c>
      <c r="Y456" s="5">
        <f t="shared" si="630"/>
        <v>3.353310358498722E-2</v>
      </c>
      <c r="Z456" s="5">
        <f t="shared" si="631"/>
        <v>2.8699179435593278E-2</v>
      </c>
      <c r="AA456" s="5">
        <f t="shared" si="632"/>
        <v>4.426332271056372E-2</v>
      </c>
      <c r="AB456" s="5">
        <f t="shared" si="633"/>
        <v>3.4134107244711255E-2</v>
      </c>
      <c r="AC456" s="5">
        <f t="shared" si="634"/>
        <v>2.6557409273270682E-3</v>
      </c>
      <c r="AD456" s="5">
        <f t="shared" si="635"/>
        <v>1.0491549310281387E-2</v>
      </c>
      <c r="AE456" s="5">
        <f t="shared" si="636"/>
        <v>1.6471340937380272E-2</v>
      </c>
      <c r="AF456" s="5">
        <f t="shared" si="637"/>
        <v>1.2929695331534541E-2</v>
      </c>
      <c r="AG456" s="5">
        <f t="shared" si="638"/>
        <v>6.7663797380702762E-3</v>
      </c>
      <c r="AH456" s="5">
        <f t="shared" si="639"/>
        <v>1.1264160209480813E-2</v>
      </c>
      <c r="AI456" s="5">
        <f t="shared" si="640"/>
        <v>1.7372941255504339E-2</v>
      </c>
      <c r="AJ456" s="5">
        <f t="shared" si="641"/>
        <v>1.3397318675082842E-2</v>
      </c>
      <c r="AK456" s="5">
        <f t="shared" si="642"/>
        <v>6.8876515128511702E-3</v>
      </c>
      <c r="AL456" s="5">
        <f t="shared" si="643"/>
        <v>2.5722285878638319E-4</v>
      </c>
      <c r="AM456" s="5">
        <f t="shared" si="644"/>
        <v>3.2362655796272046E-3</v>
      </c>
      <c r="AN456" s="5">
        <f t="shared" si="645"/>
        <v>5.080816202589873E-3</v>
      </c>
      <c r="AO456" s="5">
        <f t="shared" si="646"/>
        <v>3.9883459267075136E-3</v>
      </c>
      <c r="AP456" s="5">
        <f t="shared" si="647"/>
        <v>2.0871847615055884E-3</v>
      </c>
      <c r="AQ456" s="5">
        <f t="shared" si="648"/>
        <v>8.19200548682863E-4</v>
      </c>
      <c r="AR456" s="5">
        <f t="shared" si="649"/>
        <v>3.5368622440121802E-3</v>
      </c>
      <c r="AS456" s="5">
        <f t="shared" si="650"/>
        <v>5.4549739040747379E-3</v>
      </c>
      <c r="AT456" s="5">
        <f t="shared" si="651"/>
        <v>4.2066580829538671E-3</v>
      </c>
      <c r="AU456" s="5">
        <f t="shared" si="652"/>
        <v>2.1626711741202687E-3</v>
      </c>
      <c r="AV456" s="5">
        <f t="shared" si="653"/>
        <v>8.3388283201397614E-4</v>
      </c>
      <c r="AW456" s="5">
        <f t="shared" si="654"/>
        <v>1.7300988712537972E-5</v>
      </c>
      <c r="AX456" s="5">
        <f t="shared" si="655"/>
        <v>8.3189293529922065E-4</v>
      </c>
      <c r="AY456" s="5">
        <f t="shared" si="656"/>
        <v>1.306040867318193E-3</v>
      </c>
      <c r="AZ456" s="5">
        <f t="shared" si="657"/>
        <v>1.0252177141591699E-3</v>
      </c>
      <c r="BA456" s="5">
        <f t="shared" si="658"/>
        <v>5.3651785214756673E-4</v>
      </c>
      <c r="BB456" s="5">
        <f t="shared" si="659"/>
        <v>2.1057825208554781E-4</v>
      </c>
      <c r="BC456" s="5">
        <f t="shared" si="660"/>
        <v>6.6119999659147407E-5</v>
      </c>
      <c r="BD456" s="5">
        <f t="shared" si="661"/>
        <v>9.2545695821084179E-4</v>
      </c>
      <c r="BE456" s="5">
        <f t="shared" si="662"/>
        <v>1.4273509139156458E-3</v>
      </c>
      <c r="BF456" s="5">
        <f t="shared" si="663"/>
        <v>1.1007160372939111E-3</v>
      </c>
      <c r="BG456" s="5">
        <f t="shared" si="664"/>
        <v>5.6588550764170528E-4</v>
      </c>
      <c r="BH456" s="5">
        <f t="shared" si="665"/>
        <v>2.1819415515161893E-4</v>
      </c>
      <c r="BI456" s="5">
        <f t="shared" si="666"/>
        <v>6.7305048387947153E-5</v>
      </c>
      <c r="BJ456" s="8">
        <f t="shared" si="667"/>
        <v>0.3739591767249027</v>
      </c>
      <c r="BK456" s="8">
        <f t="shared" si="668"/>
        <v>0.23924262413619318</v>
      </c>
      <c r="BL456" s="8">
        <f t="shared" si="669"/>
        <v>0.35710373562757375</v>
      </c>
      <c r="BM456" s="8">
        <f t="shared" si="670"/>
        <v>0.59920578926471191</v>
      </c>
      <c r="BN456" s="8">
        <f t="shared" si="671"/>
        <v>0.3985101867809458</v>
      </c>
    </row>
    <row r="457" spans="1:66" x14ac:dyDescent="0.25">
      <c r="A457" t="s">
        <v>196</v>
      </c>
      <c r="B457" t="s">
        <v>304</v>
      </c>
      <c r="C457" t="s">
        <v>204</v>
      </c>
      <c r="D457" t="s">
        <v>494</v>
      </c>
      <c r="E457">
        <f>VLOOKUP(A457,home!$A$2:$E$405,3,FALSE)</f>
        <v>1.6266094420600901</v>
      </c>
      <c r="F457">
        <f>VLOOKUP(B457,home!$B$2:$E$405,3,FALSE)</f>
        <v>0.8</v>
      </c>
      <c r="G457">
        <f>VLOOKUP(C457,away!$B$2:$E$405,4,FALSE)</f>
        <v>0.95</v>
      </c>
      <c r="H457">
        <f>VLOOKUP(A457,away!$A$2:$E$405,3,FALSE)</f>
        <v>1.454935622</v>
      </c>
      <c r="I457">
        <f>VLOOKUP(C457,away!$B$2:$E$405,3,FALSE)</f>
        <v>0.9</v>
      </c>
      <c r="J457">
        <f>VLOOKUP(B457,home!$B$2:$E$405,4,FALSE)</f>
        <v>1.9</v>
      </c>
      <c r="K457" s="3">
        <f t="shared" si="616"/>
        <v>1.2362231759656686</v>
      </c>
      <c r="L457" s="3">
        <f t="shared" si="617"/>
        <v>2.48793991362</v>
      </c>
      <c r="M457" s="5">
        <f t="shared" si="618"/>
        <v>2.4133289378679531E-2</v>
      </c>
      <c r="N457" s="5">
        <f t="shared" si="619"/>
        <v>2.9834131642209744E-2</v>
      </c>
      <c r="O457" s="5">
        <f t="shared" si="620"/>
        <v>6.0042173892158407E-2</v>
      </c>
      <c r="P457" s="5">
        <f t="shared" si="621"/>
        <v>7.4225526900847008E-2</v>
      </c>
      <c r="Q457" s="5">
        <f t="shared" si="622"/>
        <v>1.8440822485455196E-2</v>
      </c>
      <c r="R457" s="5">
        <f t="shared" si="623"/>
        <v>7.4690660463406819E-2</v>
      </c>
      <c r="S457" s="5">
        <f t="shared" si="624"/>
        <v>5.7072916555830681E-2</v>
      </c>
      <c r="T457" s="5">
        <f t="shared" si="625"/>
        <v>4.5879658301545147E-2</v>
      </c>
      <c r="U457" s="5">
        <f t="shared" si="626"/>
        <v>9.2334325493046154E-2</v>
      </c>
      <c r="V457" s="5">
        <f t="shared" si="627"/>
        <v>1.9504028631491914E-2</v>
      </c>
      <c r="W457" s="5">
        <f t="shared" si="628"/>
        <v>7.5989907134628443E-3</v>
      </c>
      <c r="X457" s="5">
        <f t="shared" si="629"/>
        <v>1.890583229925193E-2</v>
      </c>
      <c r="Y457" s="5">
        <f t="shared" si="630"/>
        <v>2.3518287388757528E-2</v>
      </c>
      <c r="Z457" s="5">
        <f t="shared" si="631"/>
        <v>6.1941958447183032E-2</v>
      </c>
      <c r="AA457" s="5">
        <f t="shared" si="632"/>
        <v>7.657408459711007E-2</v>
      </c>
      <c r="AB457" s="5">
        <f t="shared" si="633"/>
        <v>4.7331329028651614E-2</v>
      </c>
      <c r="AC457" s="5">
        <f t="shared" si="634"/>
        <v>3.749221612379582E-3</v>
      </c>
      <c r="AD457" s="5">
        <f t="shared" si="635"/>
        <v>2.3485121084826665E-3</v>
      </c>
      <c r="AE457" s="5">
        <f t="shared" si="636"/>
        <v>5.8429570123138879E-3</v>
      </c>
      <c r="AF457" s="5">
        <f t="shared" si="637"/>
        <v>7.2684629822507953E-3</v>
      </c>
      <c r="AG457" s="5">
        <f t="shared" si="638"/>
        <v>6.0278330547370697E-3</v>
      </c>
      <c r="AH457" s="5">
        <f t="shared" si="639"/>
        <v>3.8526967687134546E-2</v>
      </c>
      <c r="AI457" s="5">
        <f t="shared" si="640"/>
        <v>4.7627930354516158E-2</v>
      </c>
      <c r="AJ457" s="5">
        <f t="shared" si="641"/>
        <v>2.9439375663765827E-2</v>
      </c>
      <c r="AK457" s="5">
        <f t="shared" si="642"/>
        <v>1.2131212827169001E-2</v>
      </c>
      <c r="AL457" s="5">
        <f t="shared" si="643"/>
        <v>4.6125158536037744E-4</v>
      </c>
      <c r="AM457" s="5">
        <f t="shared" si="644"/>
        <v>5.8065701950845328E-4</v>
      </c>
      <c r="AN457" s="5">
        <f t="shared" si="645"/>
        <v>1.4446397749587078E-3</v>
      </c>
      <c r="AO457" s="5">
        <f t="shared" si="646"/>
        <v>1.7970884784613921E-3</v>
      </c>
      <c r="AP457" s="5">
        <f t="shared" si="647"/>
        <v>1.4903493846235775E-3</v>
      </c>
      <c r="AQ457" s="5">
        <f t="shared" si="648"/>
        <v>9.2697492981100109E-4</v>
      </c>
      <c r="AR457" s="5">
        <f t="shared" si="649"/>
        <v>1.9170556131914009E-2</v>
      </c>
      <c r="AS457" s="5">
        <f t="shared" si="650"/>
        <v>2.3699085786422856E-2</v>
      </c>
      <c r="AT457" s="5">
        <f t="shared" si="651"/>
        <v>1.4648679549187256E-2</v>
      </c>
      <c r="AU457" s="5">
        <f t="shared" si="652"/>
        <v>6.0363457186665354E-3</v>
      </c>
      <c r="AV457" s="5">
        <f t="shared" si="653"/>
        <v>1.8655676188891787E-3</v>
      </c>
      <c r="AW457" s="5">
        <f t="shared" si="654"/>
        <v>3.9406888021875443E-5</v>
      </c>
      <c r="AX457" s="5">
        <f t="shared" si="655"/>
        <v>1.1963694413391663E-4</v>
      </c>
      <c r="AY457" s="5">
        <f t="shared" si="656"/>
        <v>2.9764952845429723E-4</v>
      </c>
      <c r="AZ457" s="5">
        <f t="shared" si="657"/>
        <v>3.702670710558091E-4</v>
      </c>
      <c r="BA457" s="5">
        <f t="shared" si="658"/>
        <v>3.0706740825963997E-4</v>
      </c>
      <c r="BB457" s="5">
        <f t="shared" si="659"/>
        <v>1.9099131529525152E-4</v>
      </c>
      <c r="BC457" s="5">
        <f t="shared" si="660"/>
        <v>9.5034983295567635E-5</v>
      </c>
      <c r="BD457" s="5">
        <f t="shared" si="661"/>
        <v>7.9491986278135834E-3</v>
      </c>
      <c r="BE457" s="5">
        <f t="shared" si="662"/>
        <v>9.8269835740576409E-3</v>
      </c>
      <c r="BF457" s="5">
        <f t="shared" si="663"/>
        <v>6.0741724220419995E-3</v>
      </c>
      <c r="BG457" s="5">
        <f t="shared" si="664"/>
        <v>2.5030109076466123E-3</v>
      </c>
      <c r="BH457" s="5">
        <f t="shared" si="665"/>
        <v>7.7357002343190194E-4</v>
      </c>
      <c r="BI457" s="5">
        <f t="shared" si="666"/>
        <v>1.9126103823976422E-4</v>
      </c>
      <c r="BJ457" s="8">
        <f t="shared" si="667"/>
        <v>0.17328584482632442</v>
      </c>
      <c r="BK457" s="8">
        <f t="shared" si="668"/>
        <v>0.17944388419304338</v>
      </c>
      <c r="BL457" s="8">
        <f t="shared" si="669"/>
        <v>0.57143649140526998</v>
      </c>
      <c r="BM457" s="8">
        <f t="shared" si="670"/>
        <v>0.70448333146863173</v>
      </c>
      <c r="BN457" s="8">
        <f t="shared" si="671"/>
        <v>0.28136660476275671</v>
      </c>
    </row>
    <row r="458" spans="1:66" x14ac:dyDescent="0.25">
      <c r="A458" t="s">
        <v>196</v>
      </c>
      <c r="B458" t="s">
        <v>200</v>
      </c>
      <c r="C458" t="s">
        <v>307</v>
      </c>
      <c r="D458" t="s">
        <v>494</v>
      </c>
      <c r="E458">
        <f>VLOOKUP(A458,home!$A$2:$E$405,3,FALSE)</f>
        <v>1.6266094420600901</v>
      </c>
      <c r="F458">
        <f>VLOOKUP(B458,home!$B$2:$E$405,3,FALSE)</f>
        <v>1.37</v>
      </c>
      <c r="G458">
        <f>VLOOKUP(C458,away!$B$2:$E$405,4,FALSE)</f>
        <v>0.79</v>
      </c>
      <c r="H458">
        <f>VLOOKUP(A458,away!$A$2:$E$405,3,FALSE)</f>
        <v>1.454935622</v>
      </c>
      <c r="I458">
        <f>VLOOKUP(C458,away!$B$2:$E$405,3,FALSE)</f>
        <v>1.05</v>
      </c>
      <c r="J458">
        <f>VLOOKUP(B458,home!$B$2:$E$405,4,FALSE)</f>
        <v>0.48</v>
      </c>
      <c r="K458" s="3">
        <f t="shared" si="616"/>
        <v>1.7604793991416359</v>
      </c>
      <c r="L458" s="3">
        <f t="shared" si="617"/>
        <v>0.73328755348800001</v>
      </c>
      <c r="M458" s="5">
        <f t="shared" si="618"/>
        <v>8.2598236164024674E-2</v>
      </c>
      <c r="N458" s="5">
        <f t="shared" si="619"/>
        <v>0.14541249317220109</v>
      </c>
      <c r="O458" s="5">
        <f t="shared" si="620"/>
        <v>6.0568258519141702E-2</v>
      </c>
      <c r="P458" s="5">
        <f t="shared" si="621"/>
        <v>0.10662917136483385</v>
      </c>
      <c r="Q458" s="5">
        <f t="shared" si="622"/>
        <v>0.12799784930374195</v>
      </c>
      <c r="R458" s="5">
        <f t="shared" si="623"/>
        <v>2.2206975054265065E-2</v>
      </c>
      <c r="S458" s="5">
        <f t="shared" si="624"/>
        <v>3.4412902484300158E-2</v>
      </c>
      <c r="T458" s="5">
        <f t="shared" si="625"/>
        <v>9.3859229767666627E-2</v>
      </c>
      <c r="U458" s="5">
        <f t="shared" si="626"/>
        <v>3.9094922100285853E-2</v>
      </c>
      <c r="V458" s="5">
        <f t="shared" si="627"/>
        <v>4.936101203141887E-3</v>
      </c>
      <c r="W458" s="5">
        <f t="shared" si="628"/>
        <v>7.5112525611224432E-2</v>
      </c>
      <c r="X458" s="5">
        <f t="shared" si="629"/>
        <v>5.5079080141759509E-2</v>
      </c>
      <c r="Y458" s="5">
        <f t="shared" si="630"/>
        <v>2.0194401962760154E-2</v>
      </c>
      <c r="Z458" s="5">
        <f t="shared" si="631"/>
        <v>5.4280328026370256E-3</v>
      </c>
      <c r="AA458" s="5">
        <f t="shared" si="632"/>
        <v>9.5559399269075206E-3</v>
      </c>
      <c r="AB458" s="5">
        <f t="shared" si="633"/>
        <v>8.4115176903778611E-3</v>
      </c>
      <c r="AC458" s="5">
        <f t="shared" si="634"/>
        <v>3.9826242477107853E-4</v>
      </c>
      <c r="AD458" s="5">
        <f t="shared" si="635"/>
        <v>3.3058513489014771E-2</v>
      </c>
      <c r="AE458" s="5">
        <f t="shared" si="636"/>
        <v>2.4241396478309689E-2</v>
      </c>
      <c r="AF458" s="5">
        <f t="shared" si="637"/>
        <v>8.8879571583561651E-3</v>
      </c>
      <c r="AG458" s="5">
        <f t="shared" si="638"/>
        <v>2.172476120052383E-3</v>
      </c>
      <c r="AH458" s="5">
        <f t="shared" si="639"/>
        <v>9.9507722352457887E-4</v>
      </c>
      <c r="AI458" s="5">
        <f t="shared" si="640"/>
        <v>1.7518129525700779E-3</v>
      </c>
      <c r="AJ458" s="5">
        <f t="shared" si="641"/>
        <v>1.5420153070745532E-3</v>
      </c>
      <c r="AK458" s="5">
        <f t="shared" si="642"/>
        <v>9.0489539375527162E-4</v>
      </c>
      <c r="AL458" s="5">
        <f t="shared" si="643"/>
        <v>2.0565278054974096E-5</v>
      </c>
      <c r="AM458" s="5">
        <f t="shared" si="644"/>
        <v>1.1639766392731283E-2</v>
      </c>
      <c r="AN458" s="5">
        <f t="shared" si="645"/>
        <v>8.5352958212977659E-3</v>
      </c>
      <c r="AO458" s="5">
        <f t="shared" si="646"/>
        <v>3.129413095547894E-3</v>
      </c>
      <c r="AP458" s="5">
        <f t="shared" si="647"/>
        <v>7.6491989089587473E-4</v>
      </c>
      <c r="AQ458" s="5">
        <f t="shared" si="648"/>
        <v>1.4022655885233593E-4</v>
      </c>
      <c r="AR458" s="5">
        <f t="shared" si="649"/>
        <v>1.4593554855399406E-4</v>
      </c>
      <c r="AS458" s="5">
        <f t="shared" si="650"/>
        <v>2.569165268317405E-4</v>
      </c>
      <c r="AT458" s="5">
        <f t="shared" si="651"/>
        <v>2.2614812639314927E-4</v>
      </c>
      <c r="AU458" s="5">
        <f t="shared" si="652"/>
        <v>1.3270970588987274E-4</v>
      </c>
      <c r="AV458" s="5">
        <f t="shared" si="653"/>
        <v>5.8408175821316579E-5</v>
      </c>
      <c r="AW458" s="5">
        <f t="shared" si="654"/>
        <v>7.374580929087348E-7</v>
      </c>
      <c r="AX458" s="5">
        <f t="shared" si="655"/>
        <v>3.415261490870763E-3</v>
      </c>
      <c r="AY458" s="5">
        <f t="shared" si="656"/>
        <v>2.5043687431624013E-3</v>
      </c>
      <c r="AZ458" s="5">
        <f t="shared" si="657"/>
        <v>9.1821121435268723E-4</v>
      </c>
      <c r="BA458" s="5">
        <f t="shared" si="658"/>
        <v>2.2443761831930921E-4</v>
      </c>
      <c r="BB458" s="5">
        <f t="shared" si="659"/>
        <v>4.1144328012009933E-5</v>
      </c>
      <c r="BC458" s="5">
        <f t="shared" si="660"/>
        <v>6.0341247255669117E-6</v>
      </c>
      <c r="BD458" s="5">
        <f t="shared" si="661"/>
        <v>1.7835453561014587E-5</v>
      </c>
      <c r="BE458" s="5">
        <f t="shared" si="662"/>
        <v>3.1398948568513505E-5</v>
      </c>
      <c r="BF458" s="5">
        <f t="shared" si="663"/>
        <v>2.76386010547879E-5</v>
      </c>
      <c r="BG458" s="5">
        <f t="shared" si="664"/>
        <v>1.6219062592682798E-5</v>
      </c>
      <c r="BH458" s="5">
        <f t="shared" si="665"/>
        <v>7.1383313919516965E-6</v>
      </c>
      <c r="BI458" s="5">
        <f t="shared" si="666"/>
        <v>2.513377071955401E-6</v>
      </c>
      <c r="BJ458" s="8">
        <f t="shared" si="667"/>
        <v>0.61733500248385476</v>
      </c>
      <c r="BK458" s="8">
        <f t="shared" si="668"/>
        <v>0.23149960766228903</v>
      </c>
      <c r="BL458" s="8">
        <f t="shared" si="669"/>
        <v>0.14595427602563349</v>
      </c>
      <c r="BM458" s="8">
        <f t="shared" si="670"/>
        <v>0.45230030411113636</v>
      </c>
      <c r="BN458" s="8">
        <f t="shared" si="671"/>
        <v>0.54541298357820833</v>
      </c>
    </row>
    <row r="459" spans="1:66" x14ac:dyDescent="0.25">
      <c r="A459" t="s">
        <v>196</v>
      </c>
      <c r="B459" t="s">
        <v>201</v>
      </c>
      <c r="C459" t="s">
        <v>198</v>
      </c>
      <c r="D459" t="s">
        <v>494</v>
      </c>
      <c r="E459">
        <f>VLOOKUP(A459,home!$A$2:$E$405,3,FALSE)</f>
        <v>1.6266094420600901</v>
      </c>
      <c r="F459">
        <f>VLOOKUP(B459,home!$B$2:$E$405,3,FALSE)</f>
        <v>0.97</v>
      </c>
      <c r="G459">
        <f>VLOOKUP(C459,away!$B$2:$E$405,4,FALSE)</f>
        <v>0.9</v>
      </c>
      <c r="H459">
        <f>VLOOKUP(A459,away!$A$2:$E$405,3,FALSE)</f>
        <v>1.454935622</v>
      </c>
      <c r="I459">
        <f>VLOOKUP(C459,away!$B$2:$E$405,3,FALSE)</f>
        <v>0.99</v>
      </c>
      <c r="J459">
        <f>VLOOKUP(B459,home!$B$2:$E$405,4,FALSE)</f>
        <v>0.98</v>
      </c>
      <c r="K459" s="3">
        <f t="shared" si="616"/>
        <v>1.4200300429184585</v>
      </c>
      <c r="L459" s="3">
        <f t="shared" si="617"/>
        <v>1.4115785404643999</v>
      </c>
      <c r="M459" s="5">
        <f t="shared" si="618"/>
        <v>5.8918002881813057E-2</v>
      </c>
      <c r="N459" s="5">
        <f t="shared" si="619"/>
        <v>8.366533416093086E-2</v>
      </c>
      <c r="O459" s="5">
        <f t="shared" si="620"/>
        <v>8.3167388514986978E-2</v>
      </c>
      <c r="P459" s="5">
        <f t="shared" si="621"/>
        <v>0.11810019028235308</v>
      </c>
      <c r="Q459" s="5">
        <f t="shared" si="622"/>
        <v>5.9403644029666913E-2</v>
      </c>
      <c r="R459" s="5">
        <f t="shared" si="623"/>
        <v>5.8698650447110513E-2</v>
      </c>
      <c r="S459" s="5">
        <f t="shared" si="624"/>
        <v>5.9182483547118844E-2</v>
      </c>
      <c r="T459" s="5">
        <f t="shared" si="625"/>
        <v>8.3852909137663981E-2</v>
      </c>
      <c r="U459" s="5">
        <f t="shared" si="626"/>
        <v>8.3353847113665946E-2</v>
      </c>
      <c r="V459" s="5">
        <f t="shared" si="627"/>
        <v>1.3181148614131336E-2</v>
      </c>
      <c r="W459" s="5">
        <f t="shared" si="628"/>
        <v>2.8118319726986904E-2</v>
      </c>
      <c r="X459" s="5">
        <f t="shared" si="629"/>
        <v>3.9691216720531511E-2</v>
      </c>
      <c r="Y459" s="5">
        <f t="shared" si="630"/>
        <v>2.8013634883812037E-2</v>
      </c>
      <c r="Z459" s="5">
        <f t="shared" si="631"/>
        <v>2.7619251775120764E-2</v>
      </c>
      <c r="AA459" s="5">
        <f t="shared" si="632"/>
        <v>3.9220167283600449E-2</v>
      </c>
      <c r="AB459" s="5">
        <f t="shared" si="633"/>
        <v>2.7846907915500135E-2</v>
      </c>
      <c r="AC459" s="5">
        <f t="shared" si="634"/>
        <v>1.651337540445352E-3</v>
      </c>
      <c r="AD459" s="5">
        <f t="shared" si="635"/>
        <v>9.9822146921770428E-3</v>
      </c>
      <c r="AE459" s="5">
        <f t="shared" si="636"/>
        <v>1.4090680045785559E-2</v>
      </c>
      <c r="AF459" s="5">
        <f t="shared" si="637"/>
        <v>9.945050786590413E-3</v>
      </c>
      <c r="AG459" s="5">
        <f t="shared" si="638"/>
        <v>4.6794067580598776E-3</v>
      </c>
      <c r="AH459" s="5">
        <f t="shared" si="639"/>
        <v>9.746685777360934E-3</v>
      </c>
      <c r="AI459" s="5">
        <f t="shared" si="640"/>
        <v>1.3840586622738576E-2</v>
      </c>
      <c r="AJ459" s="5">
        <f t="shared" si="641"/>
        <v>9.8270244079520525E-3</v>
      </c>
      <c r="AK459" s="5">
        <f t="shared" si="642"/>
        <v>4.6515566305949628E-3</v>
      </c>
      <c r="AL459" s="5">
        <f t="shared" si="643"/>
        <v>1.3240318286972299E-4</v>
      </c>
      <c r="AM459" s="5">
        <f t="shared" si="644"/>
        <v>2.8350089515506872E-3</v>
      </c>
      <c r="AN459" s="5">
        <f t="shared" si="645"/>
        <v>4.0018377980334278E-3</v>
      </c>
      <c r="AO459" s="5">
        <f t="shared" si="646"/>
        <v>2.8244541790616476E-3</v>
      </c>
      <c r="AP459" s="5">
        <f t="shared" si="647"/>
        <v>1.3289796358961388E-3</v>
      </c>
      <c r="AQ459" s="5">
        <f t="shared" si="648"/>
        <v>4.6898978368629512E-4</v>
      </c>
      <c r="AR459" s="5">
        <f t="shared" si="649"/>
        <v>2.7516424967944536E-3</v>
      </c>
      <c r="AS459" s="5">
        <f t="shared" si="650"/>
        <v>3.907415012819283E-3</v>
      </c>
      <c r="AT459" s="5">
        <f t="shared" si="651"/>
        <v>2.7743233541769976E-3</v>
      </c>
      <c r="AU459" s="5">
        <f t="shared" si="652"/>
        <v>1.3132075039005474E-3</v>
      </c>
      <c r="AV459" s="5">
        <f t="shared" si="653"/>
        <v>4.6619852703118429E-4</v>
      </c>
      <c r="AW459" s="5">
        <f t="shared" si="654"/>
        <v>7.3722236960550282E-6</v>
      </c>
      <c r="AX459" s="5">
        <f t="shared" si="655"/>
        <v>6.7096631385745451E-4</v>
      </c>
      <c r="AY459" s="5">
        <f t="shared" si="656"/>
        <v>9.4712165001568395E-4</v>
      </c>
      <c r="AZ459" s="5">
        <f t="shared" si="657"/>
        <v>6.6846829818568683E-4</v>
      </c>
      <c r="BA459" s="5">
        <f t="shared" si="658"/>
        <v>3.1453183489989114E-4</v>
      </c>
      <c r="BB459" s="5">
        <f t="shared" si="659"/>
        <v>1.1099659710939443E-4</v>
      </c>
      <c r="BC459" s="5">
        <f t="shared" si="660"/>
        <v>3.1336082908838797E-5</v>
      </c>
      <c r="BD459" s="5">
        <f t="shared" si="661"/>
        <v>6.4735991658415647E-4</v>
      </c>
      <c r="BE459" s="5">
        <f t="shared" si="662"/>
        <v>9.1927053013068948E-4</v>
      </c>
      <c r="BF459" s="5">
        <f t="shared" si="663"/>
        <v>6.526958851775786E-4</v>
      </c>
      <c r="BG459" s="5">
        <f t="shared" si="664"/>
        <v>3.0894925528047264E-4</v>
      </c>
      <c r="BH459" s="5">
        <f t="shared" si="665"/>
        <v>1.0967930605888889E-4</v>
      </c>
      <c r="BI459" s="5">
        <f t="shared" si="666"/>
        <v>3.1149581938014151E-5</v>
      </c>
      <c r="BJ459" s="8">
        <f t="shared" si="667"/>
        <v>0.3756451020674102</v>
      </c>
      <c r="BK459" s="8">
        <f t="shared" si="668"/>
        <v>0.25211268769874706</v>
      </c>
      <c r="BL459" s="8">
        <f t="shared" si="669"/>
        <v>0.34423470608340279</v>
      </c>
      <c r="BM459" s="8">
        <f t="shared" si="670"/>
        <v>0.53671878788150007</v>
      </c>
      <c r="BN459" s="8">
        <f t="shared" si="671"/>
        <v>0.46195321031686143</v>
      </c>
    </row>
    <row r="460" spans="1:66" x14ac:dyDescent="0.25">
      <c r="A460" t="s">
        <v>196</v>
      </c>
      <c r="B460" t="s">
        <v>203</v>
      </c>
      <c r="C460" t="s">
        <v>306</v>
      </c>
      <c r="D460" t="s">
        <v>494</v>
      </c>
      <c r="E460">
        <f>VLOOKUP(A460,home!$A$2:$E$405,3,FALSE)</f>
        <v>1.6266094420600901</v>
      </c>
      <c r="F460">
        <f>VLOOKUP(B460,home!$B$2:$E$405,3,FALSE)</f>
        <v>0.71</v>
      </c>
      <c r="G460">
        <f>VLOOKUP(C460,away!$B$2:$E$405,4,FALSE)</f>
        <v>0.33</v>
      </c>
      <c r="H460">
        <f>VLOOKUP(A460,away!$A$2:$E$405,3,FALSE)</f>
        <v>1.454935622</v>
      </c>
      <c r="I460">
        <f>VLOOKUP(C460,away!$B$2:$E$405,3,FALSE)</f>
        <v>1.89</v>
      </c>
      <c r="J460">
        <f>VLOOKUP(B460,home!$B$2:$E$405,4,FALSE)</f>
        <v>0.85</v>
      </c>
      <c r="K460" s="3">
        <f t="shared" si="616"/>
        <v>0.38111459227467914</v>
      </c>
      <c r="L460" s="3">
        <f t="shared" si="617"/>
        <v>2.3373540767429999</v>
      </c>
      <c r="M460" s="5">
        <f t="shared" si="618"/>
        <v>6.5975707755561497E-2</v>
      </c>
      <c r="N460" s="5">
        <f t="shared" si="619"/>
        <v>2.514430496129421E-2</v>
      </c>
      <c r="O460" s="5">
        <f t="shared" si="620"/>
        <v>0.15420858948846644</v>
      </c>
      <c r="P460" s="5">
        <f t="shared" si="621"/>
        <v>5.8771143708150266E-2</v>
      </c>
      <c r="Q460" s="5">
        <f t="shared" si="622"/>
        <v>4.7914307666769166E-3</v>
      </c>
      <c r="R460" s="5">
        <f t="shared" si="623"/>
        <v>0.18022003765482741</v>
      </c>
      <c r="S460" s="5">
        <f t="shared" si="624"/>
        <v>1.3088329971241906E-2</v>
      </c>
      <c r="T460" s="5">
        <f t="shared" si="625"/>
        <v>1.119927023592413E-2</v>
      </c>
      <c r="U460" s="5">
        <f t="shared" si="626"/>
        <v>6.8684486170546885E-2</v>
      </c>
      <c r="V460" s="5">
        <f t="shared" si="627"/>
        <v>1.2954534459351085E-3</v>
      </c>
      <c r="W460" s="5">
        <f t="shared" si="628"/>
        <v>6.086947276848089E-4</v>
      </c>
      <c r="X460" s="5">
        <f t="shared" si="629"/>
        <v>1.4227351032460585E-3</v>
      </c>
      <c r="Y460" s="5">
        <f t="shared" si="630"/>
        <v>1.6627178468487742E-3</v>
      </c>
      <c r="Z460" s="5">
        <f t="shared" si="631"/>
        <v>0.14041267990776263</v>
      </c>
      <c r="AA460" s="5">
        <f t="shared" si="632"/>
        <v>5.3513321253241986E-2</v>
      </c>
      <c r="AB460" s="5">
        <f t="shared" si="633"/>
        <v>1.019735380534662E-2</v>
      </c>
      <c r="AC460" s="5">
        <f t="shared" si="634"/>
        <v>7.212435003383196E-5</v>
      </c>
      <c r="AD460" s="5">
        <f t="shared" si="635"/>
        <v>5.7995610740335688E-5</v>
      </c>
      <c r="AE460" s="5">
        <f t="shared" si="636"/>
        <v>1.3555627719712374E-4</v>
      </c>
      <c r="AF460" s="5">
        <f t="shared" si="637"/>
        <v>1.5842150856740071E-4</v>
      </c>
      <c r="AG460" s="5">
        <f t="shared" si="638"/>
        <v>1.234290529645967E-4</v>
      </c>
      <c r="AH460" s="5">
        <f t="shared" si="639"/>
        <v>8.2048537452204737E-2</v>
      </c>
      <c r="AI460" s="5">
        <f t="shared" si="640"/>
        <v>3.1269894897830754E-2</v>
      </c>
      <c r="AJ460" s="5">
        <f t="shared" si="641"/>
        <v>5.9587066222294175E-3</v>
      </c>
      <c r="AK460" s="5">
        <f t="shared" si="642"/>
        <v>7.5698334827179847E-4</v>
      </c>
      <c r="AL460" s="5">
        <f t="shared" si="643"/>
        <v>2.5699341075051704E-6</v>
      </c>
      <c r="AM460" s="5">
        <f t="shared" si="644"/>
        <v>4.4205947082048112E-6</v>
      </c>
      <c r="AN460" s="5">
        <f t="shared" si="645"/>
        <v>1.0332495062851049E-5</v>
      </c>
      <c r="AO460" s="5">
        <f t="shared" si="646"/>
        <v>1.2075349729040911E-5</v>
      </c>
      <c r="AP460" s="5">
        <f t="shared" si="647"/>
        <v>9.4081226390904168E-6</v>
      </c>
      <c r="AQ460" s="5">
        <f t="shared" si="648"/>
        <v>5.4975284512440254E-6</v>
      </c>
      <c r="AR460" s="5">
        <f t="shared" si="649"/>
        <v>3.835529670094228E-2</v>
      </c>
      <c r="AS460" s="5">
        <f t="shared" si="650"/>
        <v>1.4617763263753964E-2</v>
      </c>
      <c r="AT460" s="5">
        <f t="shared" si="651"/>
        <v>2.7855214431166874E-3</v>
      </c>
      <c r="AU460" s="5">
        <f t="shared" si="652"/>
        <v>3.5386762302193082E-4</v>
      </c>
      <c r="AV460" s="5">
        <f t="shared" si="653"/>
        <v>3.3716028716803248E-5</v>
      </c>
      <c r="AW460" s="5">
        <f t="shared" si="654"/>
        <v>6.3591573613838203E-8</v>
      </c>
      <c r="AX460" s="5">
        <f t="shared" si="655"/>
        <v>2.8079219163818E-7</v>
      </c>
      <c r="AY460" s="5">
        <f t="shared" si="656"/>
        <v>6.5631077384310174E-7</v>
      </c>
      <c r="AZ460" s="5">
        <f t="shared" si="657"/>
        <v>7.6701533142626356E-7</v>
      </c>
      <c r="BA460" s="5">
        <f t="shared" si="658"/>
        <v>5.9759547061118677E-7</v>
      </c>
      <c r="BB460" s="5">
        <f t="shared" si="659"/>
        <v>3.4919805236905237E-7</v>
      </c>
      <c r="BC460" s="5">
        <f t="shared" si="660"/>
        <v>1.6323989825910399E-7</v>
      </c>
      <c r="BD460" s="5">
        <f t="shared" si="661"/>
        <v>1.4941651518105795E-2</v>
      </c>
      <c r="BE460" s="5">
        <f t="shared" si="662"/>
        <v>5.6944814262332305E-3</v>
      </c>
      <c r="BF460" s="5">
        <f t="shared" si="663"/>
        <v>1.0851249834873055E-3</v>
      </c>
      <c r="BG460" s="5">
        <f t="shared" si="664"/>
        <v>1.3785232188294415E-4</v>
      </c>
      <c r="BH460" s="5">
        <f t="shared" si="665"/>
        <v>1.3134382862134018E-5</v>
      </c>
      <c r="BI460" s="5">
        <f t="shared" si="666"/>
        <v>1.0011409938563486E-6</v>
      </c>
      <c r="BJ460" s="8">
        <f t="shared" si="667"/>
        <v>4.5349104333452933E-2</v>
      </c>
      <c r="BK460" s="8">
        <f t="shared" si="668"/>
        <v>0.13920598547580393</v>
      </c>
      <c r="BL460" s="8">
        <f t="shared" si="669"/>
        <v>0.66487732152608292</v>
      </c>
      <c r="BM460" s="8">
        <f t="shared" si="670"/>
        <v>0.5007332841889256</v>
      </c>
      <c r="BN460" s="8">
        <f t="shared" si="671"/>
        <v>0.48911121433497678</v>
      </c>
    </row>
    <row r="461" spans="1:66" x14ac:dyDescent="0.25">
      <c r="A461" t="s">
        <v>32</v>
      </c>
      <c r="B461" t="s">
        <v>309</v>
      </c>
      <c r="C461" t="s">
        <v>34</v>
      </c>
      <c r="D461" t="s">
        <v>494</v>
      </c>
      <c r="E461">
        <f>VLOOKUP(A461,home!$A$2:$E$405,3,FALSE)</f>
        <v>1.2705314009661799</v>
      </c>
      <c r="F461">
        <f>VLOOKUP(B461,home!$B$2:$E$405,3,FALSE)</f>
        <v>0.98</v>
      </c>
      <c r="G461">
        <f>VLOOKUP(C461,away!$B$2:$E$405,4,FALSE)</f>
        <v>1.05</v>
      </c>
      <c r="H461">
        <f>VLOOKUP(A461,away!$A$2:$E$405,3,FALSE)</f>
        <v>1.101449275</v>
      </c>
      <c r="I461">
        <f>VLOOKUP(C461,away!$B$2:$E$405,3,FALSE)</f>
        <v>0.52</v>
      </c>
      <c r="J461">
        <f>VLOOKUP(B461,home!$B$2:$E$405,4,FALSE)</f>
        <v>1.21</v>
      </c>
      <c r="K461" s="3">
        <f t="shared" si="616"/>
        <v>1.3073768115941993</v>
      </c>
      <c r="L461" s="3">
        <f t="shared" si="617"/>
        <v>0.69303188382999992</v>
      </c>
      <c r="M461" s="5">
        <f t="shared" si="618"/>
        <v>0.13527998362673968</v>
      </c>
      <c r="N461" s="5">
        <f t="shared" si="619"/>
        <v>0.17686191366644241</v>
      </c>
      <c r="O461" s="5">
        <f t="shared" si="620"/>
        <v>9.3753341897330936E-2</v>
      </c>
      <c r="P461" s="5">
        <f t="shared" si="621"/>
        <v>0.12257094520603339</v>
      </c>
      <c r="Q461" s="5">
        <f t="shared" si="622"/>
        <v>0.11561258239084099</v>
      </c>
      <c r="R461" s="5">
        <f t="shared" si="623"/>
        <v>3.2487027575232655E-2</v>
      </c>
      <c r="S461" s="5">
        <f t="shared" si="624"/>
        <v>2.7763968116216637E-2</v>
      </c>
      <c r="T461" s="5">
        <f t="shared" si="625"/>
        <v>8.0123205768775602E-2</v>
      </c>
      <c r="U461" s="5">
        <f t="shared" si="626"/>
        <v>4.2472786529480507E-2</v>
      </c>
      <c r="V461" s="5">
        <f t="shared" si="627"/>
        <v>2.7950721356157127E-3</v>
      </c>
      <c r="W461" s="5">
        <f t="shared" si="628"/>
        <v>5.0383069782103149E-2</v>
      </c>
      <c r="X461" s="5">
        <f t="shared" si="629"/>
        <v>3.4917073764229284E-2</v>
      </c>
      <c r="Y461" s="5">
        <f t="shared" si="630"/>
        <v>1.2099322704327444E-2</v>
      </c>
      <c r="Z461" s="5">
        <f t="shared" si="631"/>
        <v>7.504848640166881E-3</v>
      </c>
      <c r="AA461" s="5">
        <f t="shared" si="632"/>
        <v>9.8116650866784394E-3</v>
      </c>
      <c r="AB461" s="5">
        <f t="shared" si="633"/>
        <v>6.41377170872589E-3</v>
      </c>
      <c r="AC461" s="5">
        <f t="shared" si="634"/>
        <v>1.5828036066238199E-4</v>
      </c>
      <c r="AD461" s="5">
        <f t="shared" si="635"/>
        <v>1.6467414282513498E-2</v>
      </c>
      <c r="AE461" s="5">
        <f t="shared" si="636"/>
        <v>1.1412443142019375E-2</v>
      </c>
      <c r="AF461" s="5">
        <f t="shared" si="637"/>
        <v>3.9545934849082257E-3</v>
      </c>
      <c r="AG461" s="5">
        <f t="shared" si="638"/>
        <v>9.1355312420926397E-4</v>
      </c>
      <c r="AH461" s="5">
        <f t="shared" si="639"/>
        <v>1.3002748477384666E-3</v>
      </c>
      <c r="AI461" s="5">
        <f t="shared" si="640"/>
        <v>1.6999491846324494E-3</v>
      </c>
      <c r="AJ461" s="5">
        <f t="shared" si="641"/>
        <v>1.1112370724384651E-3</v>
      </c>
      <c r="AK461" s="5">
        <f t="shared" si="642"/>
        <v>4.8426852689662452E-4</v>
      </c>
      <c r="AL461" s="5">
        <f t="shared" si="643"/>
        <v>5.736420982270228E-6</v>
      </c>
      <c r="AM461" s="5">
        <f t="shared" si="644"/>
        <v>4.3058231159746607E-3</v>
      </c>
      <c r="AN461" s="5">
        <f t="shared" si="645"/>
        <v>2.9840727055026792E-3</v>
      </c>
      <c r="AO461" s="5">
        <f t="shared" si="646"/>
        <v>1.0340287642901032E-3</v>
      </c>
      <c r="AP461" s="5">
        <f t="shared" si="647"/>
        <v>2.3887163415012571E-4</v>
      </c>
      <c r="AQ461" s="5">
        <f t="shared" si="648"/>
        <v>4.1386414652153034E-5</v>
      </c>
      <c r="AR461" s="5">
        <f t="shared" si="649"/>
        <v>1.8022638544499124E-4</v>
      </c>
      <c r="AS461" s="5">
        <f t="shared" si="650"/>
        <v>2.3562379716821985E-4</v>
      </c>
      <c r="AT461" s="5">
        <f t="shared" si="651"/>
        <v>1.5402454433875278E-4</v>
      </c>
      <c r="AU461" s="5">
        <f t="shared" si="652"/>
        <v>6.7122705894949371E-5</v>
      </c>
      <c r="AV461" s="5">
        <f t="shared" si="653"/>
        <v>2.1938667304628495E-5</v>
      </c>
      <c r="AW461" s="5">
        <f t="shared" si="654"/>
        <v>1.4437516981172867E-7</v>
      </c>
      <c r="AX461" s="5">
        <f t="shared" si="655"/>
        <v>9.3822221610859072E-4</v>
      </c>
      <c r="AY461" s="5">
        <f t="shared" si="656"/>
        <v>6.5021790988089396E-4</v>
      </c>
      <c r="AZ461" s="5">
        <f t="shared" si="657"/>
        <v>2.2531087149238051E-4</v>
      </c>
      <c r="BA461" s="5">
        <f t="shared" si="658"/>
        <v>5.20492059059145E-5</v>
      </c>
      <c r="BB461" s="5">
        <f t="shared" si="659"/>
        <v>9.0179398052078686E-6</v>
      </c>
      <c r="BC461" s="5">
        <f t="shared" si="660"/>
        <v>1.2499439622937509E-6</v>
      </c>
      <c r="BD461" s="5">
        <f t="shared" si="661"/>
        <v>2.0817105236802312E-5</v>
      </c>
      <c r="BE461" s="5">
        <f t="shared" si="662"/>
        <v>2.7215800671111517E-5</v>
      </c>
      <c r="BF461" s="5">
        <f t="shared" si="663"/>
        <v>1.779065335319052E-5</v>
      </c>
      <c r="BG461" s="5">
        <f t="shared" si="664"/>
        <v>7.7530292190239612E-6</v>
      </c>
      <c r="BH461" s="5">
        <f t="shared" si="665"/>
        <v>2.5340326551410502E-6</v>
      </c>
      <c r="BI461" s="5">
        <f t="shared" si="666"/>
        <v>6.625871066307787E-7</v>
      </c>
      <c r="BJ461" s="8">
        <f t="shared" si="667"/>
        <v>0.51322542283209449</v>
      </c>
      <c r="BK461" s="8">
        <f t="shared" si="668"/>
        <v>0.28922420377613095</v>
      </c>
      <c r="BL461" s="8">
        <f t="shared" si="669"/>
        <v>0.19027003173754783</v>
      </c>
      <c r="BM461" s="8">
        <f t="shared" si="670"/>
        <v>0.32300863908860894</v>
      </c>
      <c r="BN461" s="8">
        <f t="shared" si="671"/>
        <v>0.67656579436261999</v>
      </c>
    </row>
    <row r="462" spans="1:66" x14ac:dyDescent="0.25">
      <c r="A462" t="s">
        <v>32</v>
      </c>
      <c r="B462" t="s">
        <v>209</v>
      </c>
      <c r="C462" t="s">
        <v>312</v>
      </c>
      <c r="D462" t="s">
        <v>494</v>
      </c>
      <c r="E462">
        <f>VLOOKUP(A462,home!$A$2:$E$405,3,FALSE)</f>
        <v>1.2705314009661799</v>
      </c>
      <c r="F462">
        <f>VLOOKUP(B462,home!$B$2:$E$405,3,FALSE)</f>
        <v>0.98</v>
      </c>
      <c r="G462">
        <f>VLOOKUP(C462,away!$B$2:$E$405,4,FALSE)</f>
        <v>1.25</v>
      </c>
      <c r="H462">
        <f>VLOOKUP(A462,away!$A$2:$E$405,3,FALSE)</f>
        <v>1.101449275</v>
      </c>
      <c r="I462">
        <f>VLOOKUP(C462,away!$B$2:$E$405,3,FALSE)</f>
        <v>0.79</v>
      </c>
      <c r="J462">
        <f>VLOOKUP(B462,home!$B$2:$E$405,4,FALSE)</f>
        <v>1.51</v>
      </c>
      <c r="K462" s="3">
        <f t="shared" si="616"/>
        <v>1.5564009661835705</v>
      </c>
      <c r="L462" s="3">
        <f t="shared" si="617"/>
        <v>1.3139188401475002</v>
      </c>
      <c r="M462" s="5">
        <f t="shared" si="618"/>
        <v>5.6680796803324954E-2</v>
      </c>
      <c r="N462" s="5">
        <f t="shared" si="619"/>
        <v>8.8218046908749584E-2</v>
      </c>
      <c r="O462" s="5">
        <f t="shared" si="620"/>
        <v>7.4473966794460861E-2</v>
      </c>
      <c r="P462" s="5">
        <f t="shared" si="621"/>
        <v>0.11591135387442202</v>
      </c>
      <c r="Q462" s="5">
        <f t="shared" si="622"/>
        <v>6.8651326721802713E-2</v>
      </c>
      <c r="R462" s="5">
        <f t="shared" si="623"/>
        <v>4.8926374035880717E-2</v>
      </c>
      <c r="S462" s="5">
        <f t="shared" si="624"/>
        <v>5.9259232027121717E-2</v>
      </c>
      <c r="T462" s="5">
        <f t="shared" si="625"/>
        <v>9.0202271580898094E-2</v>
      </c>
      <c r="U462" s="5">
        <f t="shared" si="626"/>
        <v>7.6149055821303505E-2</v>
      </c>
      <c r="V462" s="5">
        <f t="shared" si="627"/>
        <v>1.3464912675130329E-2</v>
      </c>
      <c r="W462" s="5">
        <f t="shared" si="628"/>
        <v>3.5616330413199233E-2</v>
      </c>
      <c r="X462" s="5">
        <f t="shared" si="629"/>
        <v>4.6796967546820875E-2</v>
      </c>
      <c r="Y462" s="5">
        <f t="shared" si="630"/>
        <v>3.0743708660769541E-2</v>
      </c>
      <c r="Z462" s="5">
        <f t="shared" si="631"/>
        <v>2.1428428208615732E-2</v>
      </c>
      <c r="AA462" s="5">
        <f t="shared" si="632"/>
        <v>3.3351226367684797E-2</v>
      </c>
      <c r="AB462" s="5">
        <f t="shared" si="633"/>
        <v>2.5953940471035799E-2</v>
      </c>
      <c r="AC462" s="5">
        <f t="shared" si="634"/>
        <v>1.7209711511629487E-3</v>
      </c>
      <c r="AD462" s="5">
        <f t="shared" si="635"/>
        <v>1.3858322766754146E-2</v>
      </c>
      <c r="AE462" s="5">
        <f t="shared" si="636"/>
        <v>1.8208711376083302E-2</v>
      </c>
      <c r="AF462" s="5">
        <f t="shared" si="637"/>
        <v>1.1962384465921981E-2</v>
      </c>
      <c r="AG462" s="5">
        <f t="shared" si="638"/>
        <v>5.2392007742875632E-3</v>
      </c>
      <c r="AH462" s="5">
        <f t="shared" si="639"/>
        <v>7.038803884512084E-3</v>
      </c>
      <c r="AI462" s="5">
        <f t="shared" si="640"/>
        <v>1.0955201166631276E-2</v>
      </c>
      <c r="AJ462" s="5">
        <f t="shared" si="641"/>
        <v>8.52534284024015E-3</v>
      </c>
      <c r="AK462" s="5">
        <f t="shared" si="642"/>
        <v>4.4229506111986509E-3</v>
      </c>
      <c r="AL462" s="5">
        <f t="shared" si="643"/>
        <v>1.407743767627614E-4</v>
      </c>
      <c r="AM462" s="5">
        <f t="shared" si="644"/>
        <v>4.3138213887719797E-3</v>
      </c>
      <c r="AN462" s="5">
        <f t="shared" si="645"/>
        <v>5.6680111957387574E-3</v>
      </c>
      <c r="AO462" s="5">
        <f t="shared" si="646"/>
        <v>3.7236533481240569E-3</v>
      </c>
      <c r="AP462" s="5">
        <f t="shared" si="647"/>
        <v>1.6308594294261729E-3</v>
      </c>
      <c r="AQ462" s="5">
        <f t="shared" si="648"/>
        <v>5.3570423248881229E-4</v>
      </c>
      <c r="AR462" s="5">
        <f t="shared" si="649"/>
        <v>1.8496834071927671E-3</v>
      </c>
      <c r="AS462" s="5">
        <f t="shared" si="650"/>
        <v>2.8788490420885412E-3</v>
      </c>
      <c r="AT462" s="5">
        <f t="shared" si="651"/>
        <v>2.2403217153016265E-3</v>
      </c>
      <c r="AU462" s="5">
        <f t="shared" si="652"/>
        <v>1.1622796274191616E-3</v>
      </c>
      <c r="AV462" s="5">
        <f t="shared" si="653"/>
        <v>4.5224328377266597E-4</v>
      </c>
      <c r="AW462" s="5">
        <f t="shared" si="654"/>
        <v>7.9967062732897956E-6</v>
      </c>
      <c r="AX462" s="5">
        <f t="shared" si="655"/>
        <v>1.1190059629046767E-3</v>
      </c>
      <c r="AY462" s="5">
        <f t="shared" si="656"/>
        <v>1.4702830168978494E-3</v>
      </c>
      <c r="AZ462" s="5">
        <f t="shared" si="657"/>
        <v>9.6591627812549479E-4</v>
      </c>
      <c r="BA462" s="5">
        <f t="shared" si="658"/>
        <v>4.230451986114136E-4</v>
      </c>
      <c r="BB462" s="5">
        <f t="shared" si="659"/>
        <v>1.3896176417236926E-4</v>
      </c>
      <c r="BC462" s="5">
        <f t="shared" si="660"/>
        <v>3.6516896001241972E-5</v>
      </c>
      <c r="BD462" s="5">
        <f t="shared" si="661"/>
        <v>4.0505564616979983E-4</v>
      </c>
      <c r="BE462" s="5">
        <f t="shared" si="662"/>
        <v>6.3042899905678689E-4</v>
      </c>
      <c r="BF462" s="5">
        <f t="shared" si="663"/>
        <v>4.9060015162106228E-4</v>
      </c>
      <c r="BG462" s="5">
        <f t="shared" si="664"/>
        <v>2.545235166642758E-4</v>
      </c>
      <c r="BH462" s="5">
        <f t="shared" si="665"/>
        <v>9.9035161813179761E-5</v>
      </c>
      <c r="BI462" s="5">
        <f t="shared" si="666"/>
        <v>3.0827684306435804E-5</v>
      </c>
      <c r="BJ462" s="8">
        <f t="shared" si="667"/>
        <v>0.42952304992654983</v>
      </c>
      <c r="BK462" s="8">
        <f t="shared" si="668"/>
        <v>0.24864832392482261</v>
      </c>
      <c r="BL462" s="8">
        <f t="shared" si="669"/>
        <v>0.30029071022835413</v>
      </c>
      <c r="BM462" s="8">
        <f t="shared" si="670"/>
        <v>0.54556636083907706</v>
      </c>
      <c r="BN462" s="8">
        <f t="shared" si="671"/>
        <v>0.45286186513864091</v>
      </c>
    </row>
    <row r="463" spans="1:66" x14ac:dyDescent="0.25">
      <c r="A463" t="s">
        <v>32</v>
      </c>
      <c r="B463" t="s">
        <v>35</v>
      </c>
      <c r="C463" t="s">
        <v>207</v>
      </c>
      <c r="D463" t="s">
        <v>494</v>
      </c>
      <c r="E463">
        <f>VLOOKUP(A463,home!$A$2:$E$405,3,FALSE)</f>
        <v>1.2705314009661799</v>
      </c>
      <c r="F463">
        <f>VLOOKUP(B463,home!$B$2:$E$405,3,FALSE)</f>
        <v>1.64</v>
      </c>
      <c r="G463">
        <f>VLOOKUP(C463,away!$B$2:$E$405,4,FALSE)</f>
        <v>0.92</v>
      </c>
      <c r="H463">
        <f>VLOOKUP(A463,away!$A$2:$E$405,3,FALSE)</f>
        <v>1.101449275</v>
      </c>
      <c r="I463">
        <f>VLOOKUP(C463,away!$B$2:$E$405,3,FALSE)</f>
        <v>0.79</v>
      </c>
      <c r="J463">
        <f>VLOOKUP(B463,home!$B$2:$E$405,4,FALSE)</f>
        <v>0.83</v>
      </c>
      <c r="K463" s="3">
        <f t="shared" si="616"/>
        <v>1.9169777777777721</v>
      </c>
      <c r="L463" s="3">
        <f t="shared" si="617"/>
        <v>0.72222028961749996</v>
      </c>
      <c r="M463" s="5">
        <f t="shared" si="618"/>
        <v>7.1418519437363104E-2</v>
      </c>
      <c r="N463" s="5">
        <f t="shared" si="619"/>
        <v>0.13690771468321491</v>
      </c>
      <c r="O463" s="5">
        <f t="shared" si="620"/>
        <v>5.1579903792105426E-2</v>
      </c>
      <c r="P463" s="5">
        <f t="shared" si="621"/>
        <v>9.8877529349381529E-2</v>
      </c>
      <c r="Q463" s="5">
        <f t="shared" si="622"/>
        <v>0.13122452332703133</v>
      </c>
      <c r="R463" s="5">
        <f t="shared" si="623"/>
        <v>1.8626026527588581E-2</v>
      </c>
      <c r="S463" s="5">
        <f t="shared" si="624"/>
        <v>3.4223496535840475E-2</v>
      </c>
      <c r="T463" s="5">
        <f t="shared" si="625"/>
        <v>9.4773013242166929E-2</v>
      </c>
      <c r="U463" s="5">
        <f t="shared" si="626"/>
        <v>3.5705678941686587E-2</v>
      </c>
      <c r="V463" s="5">
        <f t="shared" si="627"/>
        <v>5.2646394331139698E-3</v>
      </c>
      <c r="W463" s="5">
        <f t="shared" si="628"/>
        <v>8.3851498372466637E-2</v>
      </c>
      <c r="X463" s="5">
        <f t="shared" si="629"/>
        <v>6.0559253439424178E-2</v>
      </c>
      <c r="Y463" s="5">
        <f t="shared" si="630"/>
        <v>2.1868560779020253E-2</v>
      </c>
      <c r="Z463" s="5">
        <f t="shared" si="631"/>
        <v>4.4840314243927539E-3</v>
      </c>
      <c r="AA463" s="5">
        <f t="shared" si="632"/>
        <v>8.5957885954181194E-3</v>
      </c>
      <c r="AB463" s="5">
        <f t="shared" si="633"/>
        <v>8.2389678599460725E-3</v>
      </c>
      <c r="AC463" s="5">
        <f t="shared" si="634"/>
        <v>4.5554933104412188E-4</v>
      </c>
      <c r="AD463" s="5">
        <f t="shared" si="635"/>
        <v>4.0185364753346907E-2</v>
      </c>
      <c r="AE463" s="5">
        <f t="shared" si="636"/>
        <v>2.9022685770547077E-2</v>
      </c>
      <c r="AF463" s="5">
        <f t="shared" si="637"/>
        <v>1.0480386261341103E-2</v>
      </c>
      <c r="AG463" s="5">
        <f t="shared" si="638"/>
        <v>2.5230492003230128E-3</v>
      </c>
      <c r="AH463" s="5">
        <f t="shared" si="639"/>
        <v>8.096146184947263E-4</v>
      </c>
      <c r="AI463" s="5">
        <f t="shared" si="640"/>
        <v>1.5520132322184188E-3</v>
      </c>
      <c r="AJ463" s="5">
        <f t="shared" si="641"/>
        <v>1.4875874384898812E-3</v>
      </c>
      <c r="AK463" s="5">
        <f t="shared" si="642"/>
        <v>9.5055735402882024E-4</v>
      </c>
      <c r="AL463" s="5">
        <f t="shared" si="643"/>
        <v>2.5227961993757841E-5</v>
      </c>
      <c r="AM463" s="5">
        <f t="shared" si="644"/>
        <v>1.5406890244812033E-2</v>
      </c>
      <c r="AN463" s="5">
        <f t="shared" si="645"/>
        <v>1.1127168734713181E-2</v>
      </c>
      <c r="AO463" s="5">
        <f t="shared" si="646"/>
        <v>4.0181335131036717E-3</v>
      </c>
      <c r="AP463" s="5">
        <f t="shared" si="647"/>
        <v>9.6732584985183886E-4</v>
      </c>
      <c r="AQ463" s="5">
        <f t="shared" si="648"/>
        <v>1.7465558885862228E-4</v>
      </c>
      <c r="AR463" s="5">
        <f t="shared" si="649"/>
        <v>1.1694402084956461E-4</v>
      </c>
      <c r="AS463" s="5">
        <f t="shared" si="650"/>
        <v>2.2417908921259578E-4</v>
      </c>
      <c r="AT463" s="5">
        <f t="shared" si="651"/>
        <v>2.1487316613150344E-4</v>
      </c>
      <c r="AU463" s="5">
        <f t="shared" si="652"/>
        <v>1.3730236150494784E-4</v>
      </c>
      <c r="AV463" s="5">
        <f t="shared" si="653"/>
        <v>6.5801393960348829E-5</v>
      </c>
      <c r="AW463" s="5">
        <f t="shared" si="654"/>
        <v>9.7021152843300635E-7</v>
      </c>
      <c r="AX463" s="5">
        <f t="shared" si="655"/>
        <v>4.9224443706609644E-3</v>
      </c>
      <c r="AY463" s="5">
        <f t="shared" si="656"/>
        <v>3.555089199004794E-3</v>
      </c>
      <c r="AZ463" s="5">
        <f t="shared" si="657"/>
        <v>1.283778775460644E-3</v>
      </c>
      <c r="BA463" s="5">
        <f t="shared" si="658"/>
        <v>3.0905702633932862E-4</v>
      </c>
      <c r="BB463" s="5">
        <f t="shared" si="659"/>
        <v>5.5801813767778291E-5</v>
      </c>
      <c r="BC463" s="5">
        <f t="shared" si="660"/>
        <v>8.0602404201093282E-6</v>
      </c>
      <c r="BD463" s="5">
        <f t="shared" si="661"/>
        <v>1.4076557434501248E-5</v>
      </c>
      <c r="BE463" s="5">
        <f t="shared" si="662"/>
        <v>2.6984447789551378E-5</v>
      </c>
      <c r="BF463" s="5">
        <f t="shared" si="663"/>
        <v>2.5864293379087261E-5</v>
      </c>
      <c r="BG463" s="5">
        <f t="shared" si="664"/>
        <v>1.6527091881878346E-5</v>
      </c>
      <c r="BH463" s="5">
        <f t="shared" si="665"/>
        <v>7.9205169672130551E-6</v>
      </c>
      <c r="BI463" s="5">
        <f t="shared" si="666"/>
        <v>3.0366910029318445E-6</v>
      </c>
      <c r="BJ463" s="8">
        <f t="shared" si="667"/>
        <v>0.65322445518587502</v>
      </c>
      <c r="BK463" s="8">
        <f t="shared" si="668"/>
        <v>0.21382005124774175</v>
      </c>
      <c r="BL463" s="8">
        <f t="shared" si="669"/>
        <v>0.12839964799009074</v>
      </c>
      <c r="BM463" s="8">
        <f t="shared" si="670"/>
        <v>0.48773984974393925</v>
      </c>
      <c r="BN463" s="8">
        <f t="shared" si="671"/>
        <v>0.50863421711668488</v>
      </c>
    </row>
    <row r="464" spans="1:66" x14ac:dyDescent="0.25">
      <c r="A464" t="s">
        <v>340</v>
      </c>
      <c r="B464" t="s">
        <v>365</v>
      </c>
      <c r="C464" t="s">
        <v>352</v>
      </c>
      <c r="D464" t="s">
        <v>494</v>
      </c>
      <c r="E464">
        <f>VLOOKUP(A464,home!$A$2:$E$405,3,FALSE)</f>
        <v>1.3592592592592601</v>
      </c>
      <c r="F464">
        <f>VLOOKUP(B464,home!$B$2:$E$405,3,FALSE)</f>
        <v>1.08</v>
      </c>
      <c r="G464">
        <f>VLOOKUP(C464,away!$B$2:$E$405,4,FALSE)</f>
        <v>1</v>
      </c>
      <c r="H464">
        <f>VLOOKUP(A464,away!$A$2:$E$405,3,FALSE)</f>
        <v>1.118518519</v>
      </c>
      <c r="I464">
        <f>VLOOKUP(C464,away!$B$2:$E$405,3,FALSE)</f>
        <v>0.79</v>
      </c>
      <c r="J464">
        <f>VLOOKUP(B464,home!$B$2:$E$405,4,FALSE)</f>
        <v>1.31</v>
      </c>
      <c r="K464" s="3">
        <f t="shared" si="616"/>
        <v>1.4680000000000009</v>
      </c>
      <c r="L464" s="3">
        <f t="shared" si="617"/>
        <v>1.1575548153131001</v>
      </c>
      <c r="M464" s="5">
        <f t="shared" si="618"/>
        <v>7.2399577494914075E-2</v>
      </c>
      <c r="N464" s="5">
        <f t="shared" si="619"/>
        <v>0.10628257976253391</v>
      </c>
      <c r="O464" s="5">
        <f t="shared" si="620"/>
        <v>8.3806479555871727E-2</v>
      </c>
      <c r="P464" s="5">
        <f t="shared" si="621"/>
        <v>0.12302791198801975</v>
      </c>
      <c r="Q464" s="5">
        <f t="shared" si="622"/>
        <v>7.8011413545699959E-2</v>
      </c>
      <c r="R464" s="5">
        <f t="shared" si="623"/>
        <v>4.8505296982169113E-2</v>
      </c>
      <c r="S464" s="5">
        <f t="shared" si="624"/>
        <v>5.2265039561851079E-2</v>
      </c>
      <c r="T464" s="5">
        <f t="shared" si="625"/>
        <v>9.0302487399206585E-2</v>
      </c>
      <c r="U464" s="5">
        <f t="shared" si="626"/>
        <v>7.1205775969824303E-2</v>
      </c>
      <c r="V464" s="5">
        <f t="shared" si="627"/>
        <v>9.8681648425633806E-3</v>
      </c>
      <c r="W464" s="5">
        <f t="shared" si="628"/>
        <v>3.8173585028362544E-2</v>
      </c>
      <c r="X464" s="5">
        <f t="shared" si="629"/>
        <v>4.418801716734512E-2</v>
      </c>
      <c r="Y464" s="5">
        <f t="shared" si="630"/>
        <v>2.5575026025599145E-2</v>
      </c>
      <c r="Z464" s="5">
        <f t="shared" si="631"/>
        <v>1.8715846696633943E-2</v>
      </c>
      <c r="AA464" s="5">
        <f t="shared" si="632"/>
        <v>2.7474862950658645E-2</v>
      </c>
      <c r="AB464" s="5">
        <f t="shared" si="633"/>
        <v>2.0166549405783461E-2</v>
      </c>
      <c r="AC464" s="5">
        <f t="shared" si="634"/>
        <v>1.0480549038938143E-3</v>
      </c>
      <c r="AD464" s="5">
        <f t="shared" si="635"/>
        <v>1.400970570540906E-2</v>
      </c>
      <c r="AE464" s="5">
        <f t="shared" si="636"/>
        <v>1.6217002300415666E-2</v>
      </c>
      <c r="AF464" s="5">
        <f t="shared" si="637"/>
        <v>9.3860345513948912E-3</v>
      </c>
      <c r="AG464" s="5">
        <f t="shared" si="638"/>
        <v>3.6216164972207626E-3</v>
      </c>
      <c r="AH464" s="5">
        <f t="shared" si="639"/>
        <v>5.4161546165875998E-3</v>
      </c>
      <c r="AI464" s="5">
        <f t="shared" si="640"/>
        <v>7.9509149771506017E-3</v>
      </c>
      <c r="AJ464" s="5">
        <f t="shared" si="641"/>
        <v>5.8359715932285467E-3</v>
      </c>
      <c r="AK464" s="5">
        <f t="shared" si="642"/>
        <v>2.855735432953171E-3</v>
      </c>
      <c r="AL464" s="5">
        <f t="shared" si="643"/>
        <v>7.1237988361972678E-5</v>
      </c>
      <c r="AM464" s="5">
        <f t="shared" si="644"/>
        <v>4.1132495951081019E-3</v>
      </c>
      <c r="AN464" s="5">
        <f t="shared" si="645"/>
        <v>4.7613118754020415E-3</v>
      </c>
      <c r="AO464" s="5">
        <f t="shared" si="646"/>
        <v>2.7557397442895411E-3</v>
      </c>
      <c r="AP464" s="5">
        <f t="shared" si="647"/>
        <v>1.0633066035840165E-3</v>
      </c>
      <c r="AQ464" s="5">
        <f t="shared" si="648"/>
        <v>3.0770891978322399E-4</v>
      </c>
      <c r="AR464" s="5">
        <f t="shared" si="649"/>
        <v>1.2538991713822508E-3</v>
      </c>
      <c r="AS464" s="5">
        <f t="shared" si="650"/>
        <v>1.8407239835891453E-3</v>
      </c>
      <c r="AT464" s="5">
        <f t="shared" si="651"/>
        <v>1.3510914039544337E-3</v>
      </c>
      <c r="AU464" s="5">
        <f t="shared" si="652"/>
        <v>6.6113406033503673E-4</v>
      </c>
      <c r="AV464" s="5">
        <f t="shared" si="653"/>
        <v>2.4263620014295862E-4</v>
      </c>
      <c r="AW464" s="5">
        <f t="shared" si="654"/>
        <v>3.3626120734905077E-6</v>
      </c>
      <c r="AX464" s="5">
        <f t="shared" si="655"/>
        <v>1.0063750676031168E-3</v>
      </c>
      <c r="AY464" s="5">
        <f t="shared" si="656"/>
        <v>1.1649343055150343E-3</v>
      </c>
      <c r="AZ464" s="5">
        <f t="shared" si="657"/>
        <v>6.7423765743617522E-4</v>
      </c>
      <c r="BA464" s="5">
        <f t="shared" si="658"/>
        <v>2.6015568234355631E-4</v>
      </c>
      <c r="BB464" s="5">
        <f t="shared" si="659"/>
        <v>7.5286115706962224E-5</v>
      </c>
      <c r="BC464" s="5">
        <f t="shared" si="660"/>
        <v>1.7429561152562668E-5</v>
      </c>
      <c r="BD464" s="5">
        <f t="shared" si="661"/>
        <v>2.4190950395843822E-4</v>
      </c>
      <c r="BE464" s="5">
        <f t="shared" si="662"/>
        <v>3.551231518109875E-4</v>
      </c>
      <c r="BF464" s="5">
        <f t="shared" si="663"/>
        <v>2.6066039342926504E-4</v>
      </c>
      <c r="BG464" s="5">
        <f t="shared" si="664"/>
        <v>1.2754981918472046E-4</v>
      </c>
      <c r="BH464" s="5">
        <f t="shared" si="665"/>
        <v>4.6810783640792428E-5</v>
      </c>
      <c r="BI464" s="5">
        <f t="shared" si="666"/>
        <v>1.3743646076936664E-5</v>
      </c>
      <c r="BJ464" s="8">
        <f t="shared" si="667"/>
        <v>0.44196720311111193</v>
      </c>
      <c r="BK464" s="8">
        <f t="shared" si="668"/>
        <v>0.25984492108511903</v>
      </c>
      <c r="BL464" s="8">
        <f t="shared" si="669"/>
        <v>0.27961302360173207</v>
      </c>
      <c r="BM464" s="8">
        <f t="shared" si="670"/>
        <v>0.48694616347194702</v>
      </c>
      <c r="BN464" s="8">
        <f t="shared" si="671"/>
        <v>0.51203325932920851</v>
      </c>
    </row>
    <row r="465" spans="1:66" x14ac:dyDescent="0.25">
      <c r="A465" t="s">
        <v>340</v>
      </c>
      <c r="B465" t="s">
        <v>387</v>
      </c>
      <c r="C465" t="s">
        <v>418</v>
      </c>
      <c r="D465" t="s">
        <v>494</v>
      </c>
      <c r="E465">
        <f>VLOOKUP(A465,home!$A$2:$E$405,3,FALSE)</f>
        <v>1.3592592592592601</v>
      </c>
      <c r="F465">
        <f>VLOOKUP(B465,home!$B$2:$E$405,3,FALSE)</f>
        <v>1.05</v>
      </c>
      <c r="G465">
        <f>VLOOKUP(C465,away!$B$2:$E$405,4,FALSE)</f>
        <v>0.63</v>
      </c>
      <c r="H465">
        <f>VLOOKUP(A465,away!$A$2:$E$405,3,FALSE)</f>
        <v>1.118518519</v>
      </c>
      <c r="I465">
        <f>VLOOKUP(C465,away!$B$2:$E$405,3,FALSE)</f>
        <v>1.05</v>
      </c>
      <c r="J465">
        <f>VLOOKUP(B465,home!$B$2:$E$405,4,FALSE)</f>
        <v>1.02</v>
      </c>
      <c r="K465" s="3">
        <f t="shared" si="616"/>
        <v>0.89915000000000056</v>
      </c>
      <c r="L465" s="3">
        <f t="shared" si="617"/>
        <v>1.1979333338489999</v>
      </c>
      <c r="M465" s="5">
        <f t="shared" si="618"/>
        <v>0.12281411414383725</v>
      </c>
      <c r="N465" s="5">
        <f t="shared" si="619"/>
        <v>0.11042831073243133</v>
      </c>
      <c r="O465" s="5">
        <f t="shared" si="620"/>
        <v>0.14712312120003856</v>
      </c>
      <c r="P465" s="5">
        <f t="shared" si="621"/>
        <v>0.13228575442701476</v>
      </c>
      <c r="Q465" s="5">
        <f t="shared" si="622"/>
        <v>4.9645807797532845E-2</v>
      </c>
      <c r="R465" s="5">
        <f t="shared" si="623"/>
        <v>8.8121845532716361E-2</v>
      </c>
      <c r="S465" s="5">
        <f t="shared" si="624"/>
        <v>3.5621966062934336E-2</v>
      </c>
      <c r="T465" s="5">
        <f t="shared" si="625"/>
        <v>5.9472368046525191E-2</v>
      </c>
      <c r="U465" s="5">
        <f t="shared" si="626"/>
        <v>7.9234757410741957E-2</v>
      </c>
      <c r="V465" s="5">
        <f t="shared" si="627"/>
        <v>4.2632438531271981E-3</v>
      </c>
      <c r="W465" s="5">
        <f t="shared" si="628"/>
        <v>1.4879676027050563E-2</v>
      </c>
      <c r="X465" s="5">
        <f t="shared" si="629"/>
        <v>1.782485990967772E-2</v>
      </c>
      <c r="Y465" s="5">
        <f t="shared" si="630"/>
        <v>1.067649692849581E-2</v>
      </c>
      <c r="Z465" s="5">
        <f t="shared" si="631"/>
        <v>3.5188032067977833E-2</v>
      </c>
      <c r="AA465" s="5">
        <f t="shared" si="632"/>
        <v>3.1639319033922288E-2</v>
      </c>
      <c r="AB465" s="5">
        <f t="shared" si="633"/>
        <v>1.4224246854675621E-2</v>
      </c>
      <c r="AC465" s="5">
        <f t="shared" si="634"/>
        <v>2.8700204438471499E-4</v>
      </c>
      <c r="AD465" s="5">
        <f t="shared" si="635"/>
        <v>3.3447651749306294E-3</v>
      </c>
      <c r="AE465" s="5">
        <f t="shared" si="636"/>
        <v>4.0068056969466822E-3</v>
      </c>
      <c r="AF465" s="5">
        <f t="shared" si="637"/>
        <v>2.3999430533142531E-3</v>
      </c>
      <c r="AG465" s="5">
        <f t="shared" si="638"/>
        <v>9.5832392763483035E-4</v>
      </c>
      <c r="AH465" s="5">
        <f t="shared" si="639"/>
        <v>1.0538229141694552E-2</v>
      </c>
      <c r="AI465" s="5">
        <f t="shared" si="640"/>
        <v>9.4754487327546617E-3</v>
      </c>
      <c r="AJ465" s="5">
        <f t="shared" si="641"/>
        <v>4.2599248640281797E-3</v>
      </c>
      <c r="AK465" s="5">
        <f t="shared" si="642"/>
        <v>1.2767704804969801E-3</v>
      </c>
      <c r="AL465" s="5">
        <f t="shared" si="643"/>
        <v>1.2365445853906438E-5</v>
      </c>
      <c r="AM465" s="5">
        <f t="shared" si="644"/>
        <v>6.0148912140777573E-4</v>
      </c>
      <c r="AN465" s="5">
        <f t="shared" si="645"/>
        <v>7.2054386848192258E-4</v>
      </c>
      <c r="AO465" s="5">
        <f t="shared" si="646"/>
        <v>4.3158175927750252E-4</v>
      </c>
      <c r="AP465" s="5">
        <f t="shared" si="647"/>
        <v>1.723353919065717E-4</v>
      </c>
      <c r="AQ465" s="5">
        <f t="shared" si="648"/>
        <v>5.1611577641703348E-5</v>
      </c>
      <c r="AR465" s="5">
        <f t="shared" si="649"/>
        <v>2.5248191937149674E-3</v>
      </c>
      <c r="AS465" s="5">
        <f t="shared" si="650"/>
        <v>2.2701911780288143E-3</v>
      </c>
      <c r="AT465" s="5">
        <f t="shared" si="651"/>
        <v>1.0206211988623049E-3</v>
      </c>
      <c r="AU465" s="5">
        <f t="shared" si="652"/>
        <v>3.0589718365234736E-4</v>
      </c>
      <c r="AV465" s="5">
        <f t="shared" si="653"/>
        <v>6.8761863170252059E-5</v>
      </c>
      <c r="AW465" s="5">
        <f t="shared" si="654"/>
        <v>3.6997474349610108E-7</v>
      </c>
      <c r="AX465" s="5">
        <f t="shared" si="655"/>
        <v>9.0138157252300276E-5</v>
      </c>
      <c r="AY465" s="5">
        <f t="shared" si="656"/>
        <v>1.0797950322425348E-4</v>
      </c>
      <c r="AZ465" s="5">
        <f t="shared" si="657"/>
        <v>6.4676123142394423E-5</v>
      </c>
      <c r="BA465" s="5">
        <f t="shared" si="658"/>
        <v>2.5825894605465666E-5</v>
      </c>
      <c r="BB465" s="5">
        <f t="shared" si="659"/>
        <v>7.7344250060895961E-6</v>
      </c>
      <c r="BC465" s="5">
        <f t="shared" si="660"/>
        <v>1.8530651065899963E-6</v>
      </c>
      <c r="BD465" s="5">
        <f t="shared" si="661"/>
        <v>5.0409417901548577E-4</v>
      </c>
      <c r="BE465" s="5">
        <f t="shared" si="662"/>
        <v>4.532562810617743E-4</v>
      </c>
      <c r="BF465" s="5">
        <f t="shared" si="663"/>
        <v>2.037726925583473E-4</v>
      </c>
      <c r="BG465" s="5">
        <f t="shared" si="664"/>
        <v>6.1074072171279361E-5</v>
      </c>
      <c r="BH465" s="5">
        <f t="shared" si="665"/>
        <v>1.3728687998201464E-5</v>
      </c>
      <c r="BI465" s="5">
        <f t="shared" si="666"/>
        <v>2.4688299627165717E-6</v>
      </c>
      <c r="BJ465" s="8">
        <f t="shared" si="667"/>
        <v>0.27591312618159242</v>
      </c>
      <c r="BK465" s="8">
        <f t="shared" si="668"/>
        <v>0.29539242548037642</v>
      </c>
      <c r="BL465" s="8">
        <f t="shared" si="669"/>
        <v>0.39332234861126564</v>
      </c>
      <c r="BM465" s="8">
        <f t="shared" si="670"/>
        <v>0.34928936897916046</v>
      </c>
      <c r="BN465" s="8">
        <f t="shared" si="671"/>
        <v>0.65041895383357107</v>
      </c>
    </row>
    <row r="466" spans="1:66" x14ac:dyDescent="0.25">
      <c r="A466" t="s">
        <v>340</v>
      </c>
      <c r="B466" t="s">
        <v>377</v>
      </c>
      <c r="C466" t="s">
        <v>431</v>
      </c>
      <c r="D466" t="s">
        <v>494</v>
      </c>
      <c r="E466">
        <f>VLOOKUP(A466,home!$A$2:$E$405,3,FALSE)</f>
        <v>1.3592592592592601</v>
      </c>
      <c r="F466">
        <f>VLOOKUP(B466,home!$B$2:$E$405,3,FALSE)</f>
        <v>0.42</v>
      </c>
      <c r="G466">
        <f>VLOOKUP(C466,away!$B$2:$E$405,4,FALSE)</f>
        <v>0.84</v>
      </c>
      <c r="H466">
        <f>VLOOKUP(A466,away!$A$2:$E$405,3,FALSE)</f>
        <v>1.118518519</v>
      </c>
      <c r="I466">
        <f>VLOOKUP(C466,away!$B$2:$E$405,3,FALSE)</f>
        <v>1</v>
      </c>
      <c r="J466">
        <f>VLOOKUP(B466,home!$B$2:$E$405,4,FALSE)</f>
        <v>1.0900000000000001</v>
      </c>
      <c r="K466" s="3">
        <f t="shared" si="616"/>
        <v>0.47954666666666695</v>
      </c>
      <c r="L466" s="3">
        <f t="shared" si="617"/>
        <v>1.21918518571</v>
      </c>
      <c r="M466" s="5">
        <f t="shared" si="618"/>
        <v>0.18291534068737411</v>
      </c>
      <c r="N466" s="5">
        <f t="shared" si="619"/>
        <v>8.7716441908828019E-2</v>
      </c>
      <c r="O466" s="5">
        <f t="shared" si="620"/>
        <v>0.22300767360514415</v>
      </c>
      <c r="P466" s="5">
        <f t="shared" si="621"/>
        <v>0.10694258651843491</v>
      </c>
      <c r="Q466" s="5">
        <f t="shared" si="622"/>
        <v>2.1032063664619401E-2</v>
      </c>
      <c r="R466" s="5">
        <f t="shared" si="623"/>
        <v>0.1359438259795214</v>
      </c>
      <c r="S466" s="5">
        <f t="shared" si="624"/>
        <v>1.5631161345291102E-2</v>
      </c>
      <c r="T466" s="5">
        <f t="shared" si="625"/>
        <v>2.5641980444813545E-2</v>
      </c>
      <c r="U466" s="5">
        <f t="shared" si="626"/>
        <v>6.519140860239292E-2</v>
      </c>
      <c r="V466" s="5">
        <f t="shared" si="627"/>
        <v>1.0154283629371303E-3</v>
      </c>
      <c r="W466" s="5">
        <f t="shared" si="628"/>
        <v>3.3619520078297877E-3</v>
      </c>
      <c r="X466" s="5">
        <f t="shared" si="629"/>
        <v>4.0988420830140671E-3</v>
      </c>
      <c r="Y466" s="5">
        <f t="shared" si="630"/>
        <v>2.4986237730877351E-3</v>
      </c>
      <c r="Z466" s="5">
        <f t="shared" si="631"/>
        <v>5.524689957432357E-2</v>
      </c>
      <c r="AA466" s="5">
        <f t="shared" si="632"/>
        <v>2.6493466534534969E-2</v>
      </c>
      <c r="AB466" s="5">
        <f t="shared" si="633"/>
        <v>6.3524267825405675E-3</v>
      </c>
      <c r="AC466" s="5">
        <f t="shared" si="634"/>
        <v>3.7104779986126023E-5</v>
      </c>
      <c r="AD466" s="5">
        <f t="shared" si="635"/>
        <v>4.0305321971202055E-4</v>
      </c>
      <c r="AE466" s="5">
        <f t="shared" si="636"/>
        <v>4.9139651452561315E-4</v>
      </c>
      <c r="AF466" s="5">
        <f t="shared" si="637"/>
        <v>2.9955167540957831E-4</v>
      </c>
      <c r="AG466" s="5">
        <f t="shared" si="638"/>
        <v>1.2173632167132277E-4</v>
      </c>
      <c r="AH466" s="5">
        <f t="shared" si="639"/>
        <v>1.6839050379355864E-2</v>
      </c>
      <c r="AI466" s="5">
        <f t="shared" si="640"/>
        <v>8.0751104792521778E-3</v>
      </c>
      <c r="AJ466" s="5">
        <f t="shared" si="641"/>
        <v>1.9361961566452266E-3</v>
      </c>
      <c r="AK466" s="5">
        <f t="shared" si="642"/>
        <v>3.0949880431067688E-4</v>
      </c>
      <c r="AL466" s="5">
        <f t="shared" si="643"/>
        <v>8.6774157465463355E-7</v>
      </c>
      <c r="AM466" s="5">
        <f t="shared" si="644"/>
        <v>3.8656565600433436E-5</v>
      </c>
      <c r="AN466" s="5">
        <f t="shared" si="645"/>
        <v>4.7129512110475237E-5</v>
      </c>
      <c r="AO466" s="5">
        <f t="shared" si="646"/>
        <v>2.8729801487415731E-5</v>
      </c>
      <c r="AP466" s="5">
        <f t="shared" si="647"/>
        <v>1.1675649453948793E-5</v>
      </c>
      <c r="AQ466" s="5">
        <f t="shared" si="648"/>
        <v>3.5586947119493578E-6</v>
      </c>
      <c r="AR466" s="5">
        <f t="shared" si="649"/>
        <v>4.1059841527870001E-3</v>
      </c>
      <c r="AS466" s="5">
        <f t="shared" si="650"/>
        <v>1.9690110138551645E-3</v>
      </c>
      <c r="AT466" s="5">
        <f t="shared" si="651"/>
        <v>4.7211633416209921E-4</v>
      </c>
      <c r="AU466" s="5">
        <f t="shared" si="652"/>
        <v>7.546727144210702E-5</v>
      </c>
      <c r="AV466" s="5">
        <f t="shared" si="653"/>
        <v>9.0475196156227377E-6</v>
      </c>
      <c r="AW466" s="5">
        <f t="shared" si="654"/>
        <v>1.4092513459812167E-8</v>
      </c>
      <c r="AX466" s="5">
        <f t="shared" si="655"/>
        <v>3.0896045297448675E-6</v>
      </c>
      <c r="AY466" s="5">
        <f t="shared" si="656"/>
        <v>3.7668000723674534E-6</v>
      </c>
      <c r="AZ466" s="5">
        <f t="shared" si="657"/>
        <v>2.2962134228808782E-6</v>
      </c>
      <c r="BA466" s="5">
        <f t="shared" si="658"/>
        <v>9.3316979613493937E-7</v>
      </c>
      <c r="BB466" s="5">
        <f t="shared" si="659"/>
        <v>2.84426697799935E-7</v>
      </c>
      <c r="BC466" s="5">
        <f t="shared" si="660"/>
        <v>6.9353763275619069E-8</v>
      </c>
      <c r="BD466" s="5">
        <f t="shared" si="661"/>
        <v>8.3432584197298918E-4</v>
      </c>
      <c r="BE466" s="5">
        <f t="shared" si="662"/>
        <v>4.0009817643200729E-4</v>
      </c>
      <c r="BF466" s="5">
        <f t="shared" si="663"/>
        <v>9.5932873423690539E-5</v>
      </c>
      <c r="BG466" s="5">
        <f t="shared" si="664"/>
        <v>1.5334763224695367E-5</v>
      </c>
      <c r="BH466" s="5">
        <f t="shared" si="665"/>
        <v>1.8384336471313124E-6</v>
      </c>
      <c r="BI466" s="5">
        <f t="shared" si="666"/>
        <v>1.7632294547393285E-7</v>
      </c>
      <c r="BJ466" s="8">
        <f t="shared" si="667"/>
        <v>0.14580583140515749</v>
      </c>
      <c r="BK466" s="8">
        <f t="shared" si="668"/>
        <v>0.30654625623567039</v>
      </c>
      <c r="BL466" s="8">
        <f t="shared" si="669"/>
        <v>0.49212799002720597</v>
      </c>
      <c r="BM466" s="8">
        <f t="shared" si="670"/>
        <v>0.24216529217087643</v>
      </c>
      <c r="BN466" s="8">
        <f t="shared" si="671"/>
        <v>0.75755793236392199</v>
      </c>
    </row>
    <row r="467" spans="1:66" x14ac:dyDescent="0.25">
      <c r="A467" t="s">
        <v>340</v>
      </c>
      <c r="B467" t="s">
        <v>415</v>
      </c>
      <c r="C467" t="s">
        <v>356</v>
      </c>
      <c r="D467" t="s">
        <v>494</v>
      </c>
      <c r="E467">
        <f>VLOOKUP(A467,home!$A$2:$E$405,3,FALSE)</f>
        <v>1.3592592592592601</v>
      </c>
      <c r="F467">
        <f>VLOOKUP(B467,home!$B$2:$E$405,3,FALSE)</f>
        <v>1.1599999999999999</v>
      </c>
      <c r="G467">
        <f>VLOOKUP(C467,away!$B$2:$E$405,4,FALSE)</f>
        <v>1.26</v>
      </c>
      <c r="H467">
        <f>VLOOKUP(A467,away!$A$2:$E$405,3,FALSE)</f>
        <v>1.118518519</v>
      </c>
      <c r="I467">
        <f>VLOOKUP(C467,away!$B$2:$E$405,3,FALSE)</f>
        <v>0.89</v>
      </c>
      <c r="J467">
        <f>VLOOKUP(B467,home!$B$2:$E$405,4,FALSE)</f>
        <v>0.56999999999999995</v>
      </c>
      <c r="K467" s="3">
        <f t="shared" si="616"/>
        <v>1.9866933333333345</v>
      </c>
      <c r="L467" s="3">
        <f t="shared" si="617"/>
        <v>0.5674244446886999</v>
      </c>
      <c r="M467" s="5">
        <f t="shared" si="618"/>
        <v>7.7760804105381318E-2</v>
      </c>
      <c r="N467" s="5">
        <f t="shared" si="619"/>
        <v>0.15448687111080045</v>
      </c>
      <c r="O467" s="5">
        <f t="shared" si="620"/>
        <v>4.4123381088042764E-2</v>
      </c>
      <c r="P467" s="5">
        <f t="shared" si="621"/>
        <v>8.7659627051740685E-2</v>
      </c>
      <c r="Q467" s="5">
        <f t="shared" si="622"/>
        <v>0.15345901846167673</v>
      </c>
      <c r="R467" s="5">
        <f t="shared" si="623"/>
        <v>1.2518342505835273E-2</v>
      </c>
      <c r="S467" s="5">
        <f t="shared" si="624"/>
        <v>2.470463848482277E-2</v>
      </c>
      <c r="T467" s="5">
        <f t="shared" si="625"/>
        <v>8.7076398333089847E-2</v>
      </c>
      <c r="U467" s="5">
        <f t="shared" si="626"/>
        <v>2.4870107600726245E-2</v>
      </c>
      <c r="V467" s="5">
        <f t="shared" si="627"/>
        <v>3.0943887204161616E-3</v>
      </c>
      <c r="W467" s="5">
        <f t="shared" si="628"/>
        <v>0.10162533630589674</v>
      </c>
      <c r="X467" s="5">
        <f t="shared" si="629"/>
        <v>5.7664700019675816E-2</v>
      </c>
      <c r="Y467" s="5">
        <f t="shared" si="630"/>
        <v>1.6360180193402504E-2</v>
      </c>
      <c r="Z467" s="5">
        <f t="shared" si="631"/>
        <v>2.3677378482655095E-3</v>
      </c>
      <c r="AA467" s="5">
        <f t="shared" si="632"/>
        <v>4.7039689982301021E-3</v>
      </c>
      <c r="AB467" s="5">
        <f t="shared" si="633"/>
        <v>4.6726719244952154E-3</v>
      </c>
      <c r="AC467" s="5">
        <f t="shared" si="634"/>
        <v>2.1801870838519772E-4</v>
      </c>
      <c r="AD467" s="5">
        <f t="shared" si="635"/>
        <v>5.0474594534170775E-2</v>
      </c>
      <c r="AE467" s="5">
        <f t="shared" si="636"/>
        <v>2.8640518774439138E-2</v>
      </c>
      <c r="AF467" s="5">
        <f t="shared" si="637"/>
        <v>8.1256652305912048E-3</v>
      </c>
      <c r="AG467" s="5">
        <f t="shared" si="638"/>
        <v>1.5369003603981639E-3</v>
      </c>
      <c r="AH467" s="5">
        <f t="shared" si="639"/>
        <v>3.3587808343011846E-4</v>
      </c>
      <c r="AI467" s="5">
        <f t="shared" si="640"/>
        <v>6.6728674916339387E-4</v>
      </c>
      <c r="AJ467" s="5">
        <f t="shared" si="641"/>
        <v>6.6284706799229402E-4</v>
      </c>
      <c r="AK467" s="5">
        <f t="shared" si="642"/>
        <v>4.3895795033327927E-4</v>
      </c>
      <c r="AL467" s="5">
        <f t="shared" si="643"/>
        <v>9.8308853089784677E-6</v>
      </c>
      <c r="AM467" s="5">
        <f t="shared" si="644"/>
        <v>2.0055508092748045E-2</v>
      </c>
      <c r="AN467" s="5">
        <f t="shared" si="645"/>
        <v>1.1379985542477284E-2</v>
      </c>
      <c r="AO467" s="5">
        <f t="shared" si="646"/>
        <v>3.2286409885028031E-3</v>
      </c>
      <c r="AP467" s="5">
        <f t="shared" si="647"/>
        <v>6.1066994000012612E-4</v>
      </c>
      <c r="AQ467" s="5">
        <f t="shared" si="648"/>
        <v>8.6627262898163318E-5</v>
      </c>
      <c r="AR467" s="5">
        <f t="shared" si="649"/>
        <v>3.8117086994687964E-5</v>
      </c>
      <c r="AS467" s="5">
        <f t="shared" si="650"/>
        <v>7.5726962618433328E-5</v>
      </c>
      <c r="AT467" s="5">
        <f t="shared" si="651"/>
        <v>7.522312589381208E-5</v>
      </c>
      <c r="AU467" s="5">
        <f t="shared" si="652"/>
        <v>4.9815094241910191E-5</v>
      </c>
      <c r="AV467" s="5">
        <f t="shared" si="653"/>
        <v>2.4741828907443687E-5</v>
      </c>
      <c r="AW467" s="5">
        <f t="shared" si="654"/>
        <v>3.0784280278475579E-7</v>
      </c>
      <c r="AX467" s="5">
        <f t="shared" si="655"/>
        <v>6.640690704079218E-3</v>
      </c>
      <c r="AY467" s="5">
        <f t="shared" si="656"/>
        <v>3.7680902351115613E-3</v>
      </c>
      <c r="AZ467" s="5">
        <f t="shared" si="657"/>
        <v>1.069053254597545E-3</v>
      </c>
      <c r="BA467" s="5">
        <f t="shared" si="658"/>
        <v>2.022023164442198E-4</v>
      </c>
      <c r="BB467" s="5">
        <f t="shared" si="659"/>
        <v>2.8683634280782546E-5</v>
      </c>
      <c r="BC467" s="5">
        <f t="shared" si="660"/>
        <v>3.255159050685359E-6</v>
      </c>
      <c r="BD467" s="5">
        <f t="shared" si="661"/>
        <v>3.6047611535186126E-6</v>
      </c>
      <c r="BE467" s="5">
        <f t="shared" si="662"/>
        <v>7.1615549519544087E-6</v>
      </c>
      <c r="BF467" s="5">
        <f t="shared" si="663"/>
        <v>7.1139067396740779E-6</v>
      </c>
      <c r="BG467" s="5">
        <f t="shared" si="664"/>
        <v>4.7110503645551882E-6</v>
      </c>
      <c r="BH467" s="5">
        <f t="shared" si="665"/>
        <v>2.339853088064842E-6</v>
      </c>
      <c r="BI467" s="5">
        <f t="shared" si="666"/>
        <v>9.2971410620756722E-7</v>
      </c>
      <c r="BJ467" s="8">
        <f t="shared" si="667"/>
        <v>0.70652359045433188</v>
      </c>
      <c r="BK467" s="8">
        <f t="shared" si="668"/>
        <v>0.19721539819116671</v>
      </c>
      <c r="BL467" s="8">
        <f t="shared" si="669"/>
        <v>9.3282926907308925E-2</v>
      </c>
      <c r="BM467" s="8">
        <f t="shared" si="670"/>
        <v>0.46561382668528689</v>
      </c>
      <c r="BN467" s="8">
        <f t="shared" si="671"/>
        <v>0.53000804432347726</v>
      </c>
    </row>
    <row r="468" spans="1:66" x14ac:dyDescent="0.25">
      <c r="A468" t="s">
        <v>342</v>
      </c>
      <c r="B468" t="s">
        <v>396</v>
      </c>
      <c r="C468" t="s">
        <v>399</v>
      </c>
      <c r="D468" t="s">
        <v>494</v>
      </c>
      <c r="E468">
        <f>VLOOKUP(A468,home!$A$2:$E$405,3,FALSE)</f>
        <v>1.1786833855799399</v>
      </c>
      <c r="F468">
        <f>VLOOKUP(B468,home!$B$2:$E$405,3,FALSE)</f>
        <v>0.67</v>
      </c>
      <c r="G468">
        <f>VLOOKUP(C468,away!$B$2:$E$405,4,FALSE)</f>
        <v>1.02</v>
      </c>
      <c r="H468">
        <f>VLOOKUP(A468,away!$A$2:$E$405,3,FALSE)</f>
        <v>0.84639498400000002</v>
      </c>
      <c r="I468">
        <f>VLOOKUP(C468,away!$B$2:$E$405,3,FALSE)</f>
        <v>0.79</v>
      </c>
      <c r="J468">
        <f>VLOOKUP(B468,home!$B$2:$E$405,4,FALSE)</f>
        <v>1.43</v>
      </c>
      <c r="K468" s="3">
        <f t="shared" si="616"/>
        <v>0.8055122257053311</v>
      </c>
      <c r="L468" s="3">
        <f t="shared" si="617"/>
        <v>0.95617241342479997</v>
      </c>
      <c r="M468" s="5">
        <f t="shared" si="618"/>
        <v>0.17175527430871804</v>
      </c>
      <c r="N468" s="5">
        <f t="shared" si="619"/>
        <v>0.13835097328504514</v>
      </c>
      <c r="O468" s="5">
        <f t="shared" si="620"/>
        <v>0.16422765515420548</v>
      </c>
      <c r="P468" s="5">
        <f t="shared" si="621"/>
        <v>0.13228738402563167</v>
      </c>
      <c r="Q468" s="5">
        <f t="shared" si="622"/>
        <v>5.5721700209667747E-2</v>
      </c>
      <c r="R468" s="5">
        <f t="shared" si="623"/>
        <v>7.8514976689946211E-2</v>
      </c>
      <c r="S468" s="5">
        <f t="shared" si="624"/>
        <v>2.5472219183339317E-2</v>
      </c>
      <c r="T468" s="5">
        <f t="shared" si="625"/>
        <v>5.3279552569611199E-2</v>
      </c>
      <c r="U468" s="5">
        <f t="shared" si="626"/>
        <v>6.3244773624720765E-2</v>
      </c>
      <c r="V468" s="5">
        <f t="shared" si="627"/>
        <v>2.1798801648667959E-3</v>
      </c>
      <c r="W468" s="5">
        <f t="shared" si="628"/>
        <v>1.4961503585324895E-2</v>
      </c>
      <c r="X468" s="5">
        <f t="shared" si="629"/>
        <v>1.4305776991643905E-2</v>
      </c>
      <c r="Y468" s="5">
        <f t="shared" si="630"/>
        <v>6.8393946560085621E-3</v>
      </c>
      <c r="Z468" s="5">
        <f t="shared" si="631"/>
        <v>2.5024618250539261E-2</v>
      </c>
      <c r="AA468" s="5">
        <f t="shared" si="632"/>
        <v>2.0157635944418134E-2</v>
      </c>
      <c r="AB468" s="5">
        <f t="shared" si="633"/>
        <v>8.1186110972730156E-3</v>
      </c>
      <c r="AC468" s="5">
        <f t="shared" si="634"/>
        <v>1.0493514888415633E-4</v>
      </c>
      <c r="AD468" s="5">
        <f t="shared" si="635"/>
        <v>3.0129185132283368E-3</v>
      </c>
      <c r="AE468" s="5">
        <f t="shared" si="636"/>
        <v>2.8808695662457988E-3</v>
      </c>
      <c r="AF468" s="5">
        <f t="shared" si="637"/>
        <v>1.377304002959651E-3</v>
      </c>
      <c r="AG468" s="5">
        <f t="shared" si="638"/>
        <v>4.3898003084318917E-4</v>
      </c>
      <c r="AH468" s="5">
        <f t="shared" si="639"/>
        <v>5.981962406913106E-3</v>
      </c>
      <c r="AI468" s="5">
        <f t="shared" si="640"/>
        <v>4.8185438524781955E-3</v>
      </c>
      <c r="AJ468" s="5">
        <f t="shared" si="641"/>
        <v>1.9406979916342256E-3</v>
      </c>
      <c r="AK468" s="5">
        <f t="shared" si="642"/>
        <v>5.2108531955438373E-4</v>
      </c>
      <c r="AL468" s="5">
        <f t="shared" si="643"/>
        <v>3.2328780339575562E-6</v>
      </c>
      <c r="AM468" s="5">
        <f t="shared" si="644"/>
        <v>4.8538853949187111E-4</v>
      </c>
      <c r="AN468" s="5">
        <f t="shared" si="645"/>
        <v>4.6411513125468125E-4</v>
      </c>
      <c r="AO468" s="5">
        <f t="shared" si="646"/>
        <v>2.2188704257937816E-4</v>
      </c>
      <c r="AP468" s="5">
        <f t="shared" si="647"/>
        <v>7.072075633693846E-5</v>
      </c>
      <c r="AQ468" s="5">
        <f t="shared" si="648"/>
        <v>1.6905309066479418E-5</v>
      </c>
      <c r="AR468" s="5">
        <f t="shared" si="649"/>
        <v>1.1439574863269062E-3</v>
      </c>
      <c r="AS468" s="5">
        <f t="shared" si="650"/>
        <v>9.2147174092346222E-4</v>
      </c>
      <c r="AT468" s="5">
        <f t="shared" si="651"/>
        <v>3.7112837647791208E-4</v>
      </c>
      <c r="AU468" s="5">
        <f t="shared" si="652"/>
        <v>9.9649481519709679E-5</v>
      </c>
      <c r="AV468" s="5">
        <f t="shared" si="653"/>
        <v>2.0067218912330896E-5</v>
      </c>
      <c r="AW468" s="5">
        <f t="shared" si="654"/>
        <v>6.9166398998590872E-8</v>
      </c>
      <c r="AX468" s="5">
        <f t="shared" si="655"/>
        <v>6.5164400462992806E-5</v>
      </c>
      <c r="AY468" s="5">
        <f t="shared" si="656"/>
        <v>6.2308402060079986E-5</v>
      </c>
      <c r="AZ468" s="5">
        <f t="shared" si="657"/>
        <v>2.9788787587214728E-5</v>
      </c>
      <c r="BA468" s="5">
        <f t="shared" si="658"/>
        <v>9.4944056400886109E-6</v>
      </c>
      <c r="BB468" s="5">
        <f t="shared" si="659"/>
        <v>2.26957218872939E-6</v>
      </c>
      <c r="BC468" s="5">
        <f t="shared" si="660"/>
        <v>4.340204634278374E-7</v>
      </c>
      <c r="BD468" s="5">
        <f t="shared" si="661"/>
        <v>1.8230343175942751E-4</v>
      </c>
      <c r="BE468" s="5">
        <f t="shared" si="662"/>
        <v>1.4684764307025641E-4</v>
      </c>
      <c r="BF468" s="5">
        <f t="shared" si="663"/>
        <v>5.9143785904552122E-5</v>
      </c>
      <c r="BG468" s="5">
        <f t="shared" si="664"/>
        <v>1.5880347540205125E-5</v>
      </c>
      <c r="BH468" s="5">
        <f t="shared" si="665"/>
        <v>3.1979535230212023E-6</v>
      </c>
      <c r="BI468" s="5">
        <f t="shared" si="666"/>
        <v>5.1519813200620288E-7</v>
      </c>
      <c r="BJ468" s="8">
        <f t="shared" si="667"/>
        <v>0.29259744977771029</v>
      </c>
      <c r="BK468" s="8">
        <f t="shared" si="668"/>
        <v>0.33186523411153401</v>
      </c>
      <c r="BL468" s="8">
        <f t="shared" si="669"/>
        <v>0.35049010474523323</v>
      </c>
      <c r="BM468" s="8">
        <f t="shared" si="670"/>
        <v>0.25905720397614129</v>
      </c>
      <c r="BN468" s="8">
        <f t="shared" si="671"/>
        <v>0.74085796367321421</v>
      </c>
    </row>
    <row r="469" spans="1:66" x14ac:dyDescent="0.25">
      <c r="A469" t="s">
        <v>342</v>
      </c>
      <c r="B469" t="s">
        <v>420</v>
      </c>
      <c r="C469" t="s">
        <v>400</v>
      </c>
      <c r="D469" t="s">
        <v>494</v>
      </c>
      <c r="E469">
        <f>VLOOKUP(A469,home!$A$2:$E$405,3,FALSE)</f>
        <v>1.1786833855799399</v>
      </c>
      <c r="F469">
        <f>VLOOKUP(B469,home!$B$2:$E$405,3,FALSE)</f>
        <v>1.07</v>
      </c>
      <c r="G469">
        <f>VLOOKUP(C469,away!$B$2:$E$405,4,FALSE)</f>
        <v>0.36</v>
      </c>
      <c r="H469">
        <f>VLOOKUP(A469,away!$A$2:$E$405,3,FALSE)</f>
        <v>0.84639498400000002</v>
      </c>
      <c r="I469">
        <f>VLOOKUP(C469,away!$B$2:$E$405,3,FALSE)</f>
        <v>0.91</v>
      </c>
      <c r="J469">
        <f>VLOOKUP(B469,home!$B$2:$E$405,4,FALSE)</f>
        <v>0.55000000000000004</v>
      </c>
      <c r="K469" s="3">
        <f t="shared" si="616"/>
        <v>0.45402884012539285</v>
      </c>
      <c r="L469" s="3">
        <f t="shared" si="617"/>
        <v>0.42362068949200005</v>
      </c>
      <c r="M469" s="5">
        <f t="shared" si="618"/>
        <v>0.41575899330679533</v>
      </c>
      <c r="N469" s="5">
        <f t="shared" si="619"/>
        <v>0.18876657350278525</v>
      </c>
      <c r="O469" s="5">
        <f t="shared" si="620"/>
        <v>0.17612411140712442</v>
      </c>
      <c r="P469" s="5">
        <f t="shared" si="621"/>
        <v>7.9965426020292177E-2</v>
      </c>
      <c r="Q469" s="5">
        <f t="shared" si="622"/>
        <v>4.2852734210957137E-2</v>
      </c>
      <c r="R469" s="5">
        <f t="shared" si="623"/>
        <v>3.7304908755225942E-2</v>
      </c>
      <c r="S469" s="5">
        <f t="shared" si="624"/>
        <v>3.8450577507341123E-3</v>
      </c>
      <c r="T469" s="5">
        <f t="shared" si="625"/>
        <v>1.8153304813063077E-2</v>
      </c>
      <c r="U469" s="5">
        <f t="shared" si="626"/>
        <v>1.6937504453118847E-2</v>
      </c>
      <c r="V469" s="5">
        <f t="shared" si="627"/>
        <v>8.2171451906831966E-5</v>
      </c>
      <c r="W469" s="5">
        <f t="shared" si="628"/>
        <v>6.4854590700008713E-3</v>
      </c>
      <c r="X469" s="5">
        <f t="shared" si="629"/>
        <v>2.7473746429059142E-3</v>
      </c>
      <c r="Y469" s="5">
        <f t="shared" si="630"/>
        <v>5.8192237026032036E-4</v>
      </c>
      <c r="Z469" s="5">
        <f t="shared" si="631"/>
        <v>5.2677103894416552E-3</v>
      </c>
      <c r="AA469" s="5">
        <f t="shared" si="632"/>
        <v>2.3916924382346764E-3</v>
      </c>
      <c r="AB469" s="5">
        <f t="shared" si="633"/>
        <v>5.429486718341813E-4</v>
      </c>
      <c r="AC469" s="5">
        <f t="shared" si="634"/>
        <v>9.8778307628618925E-7</v>
      </c>
      <c r="AD469" s="5">
        <f t="shared" si="635"/>
        <v>7.361463648083011E-4</v>
      </c>
      <c r="AE469" s="5">
        <f t="shared" si="636"/>
        <v>3.1184683062712183E-4</v>
      </c>
      <c r="AF469" s="5">
        <f t="shared" si="637"/>
        <v>6.6052384703078161E-5</v>
      </c>
      <c r="AG469" s="5">
        <f t="shared" si="638"/>
        <v>9.3270522501696033E-6</v>
      </c>
      <c r="AH469" s="5">
        <f t="shared" si="639"/>
        <v>5.5787777680486135E-4</v>
      </c>
      <c r="AI469" s="5">
        <f t="shared" si="640"/>
        <v>2.5329259993444399E-4</v>
      </c>
      <c r="AJ469" s="5">
        <f t="shared" si="641"/>
        <v>5.7501072680290365E-5</v>
      </c>
      <c r="AK469" s="5">
        <f t="shared" si="642"/>
        <v>8.7023817783327184E-6</v>
      </c>
      <c r="AL469" s="5">
        <f t="shared" si="643"/>
        <v>7.5994502375151789E-9</v>
      </c>
      <c r="AM469" s="5">
        <f t="shared" si="644"/>
        <v>6.6846336035287463E-5</v>
      </c>
      <c r="AN469" s="5">
        <f t="shared" si="645"/>
        <v>2.8317490961282398E-5</v>
      </c>
      <c r="AO469" s="5">
        <f t="shared" si="646"/>
        <v>5.997937522850965E-6</v>
      </c>
      <c r="AP469" s="5">
        <f t="shared" si="647"/>
        <v>8.4695014298668833E-7</v>
      </c>
      <c r="AQ469" s="5">
        <f t="shared" si="648"/>
        <v>8.9696400884342214E-8</v>
      </c>
      <c r="AR469" s="5">
        <f t="shared" si="649"/>
        <v>4.7265713692467899E-5</v>
      </c>
      <c r="AS469" s="5">
        <f t="shared" si="650"/>
        <v>2.1459997165490102E-5</v>
      </c>
      <c r="AT469" s="5">
        <f t="shared" si="651"/>
        <v>4.8717288110708432E-6</v>
      </c>
      <c r="AU469" s="5">
        <f t="shared" si="652"/>
        <v>7.3730179383198483E-7</v>
      </c>
      <c r="AV469" s="5">
        <f t="shared" si="653"/>
        <v>8.3689069568976887E-8</v>
      </c>
      <c r="AW469" s="5">
        <f t="shared" si="654"/>
        <v>4.0601331643921165E-11</v>
      </c>
      <c r="AX469" s="5">
        <f t="shared" si="655"/>
        <v>5.0583607361223018E-6</v>
      </c>
      <c r="AY469" s="5">
        <f t="shared" si="656"/>
        <v>2.14282626273539E-6</v>
      </c>
      <c r="AZ469" s="5">
        <f t="shared" si="657"/>
        <v>4.5387276944076584E-7</v>
      </c>
      <c r="BA469" s="5">
        <f t="shared" si="658"/>
        <v>6.4089965177380272E-8</v>
      </c>
      <c r="BB469" s="5">
        <f t="shared" si="659"/>
        <v>6.7874588094900236E-9</v>
      </c>
      <c r="BC469" s="5">
        <f t="shared" si="660"/>
        <v>5.7506159615494281E-10</v>
      </c>
      <c r="BD469" s="5">
        <f t="shared" si="661"/>
        <v>3.3371223706224538E-6</v>
      </c>
      <c r="BE469" s="5">
        <f t="shared" si="662"/>
        <v>1.5151497992902141E-6</v>
      </c>
      <c r="BF469" s="5">
        <f t="shared" si="663"/>
        <v>3.4396085299397875E-7</v>
      </c>
      <c r="BG469" s="5">
        <f t="shared" si="664"/>
        <v>5.2056049044465649E-8</v>
      </c>
      <c r="BH469" s="5">
        <f t="shared" si="665"/>
        <v>5.9087368922923251E-9</v>
      </c>
      <c r="BI469" s="5">
        <f t="shared" si="666"/>
        <v>5.3654739156272071E-10</v>
      </c>
      <c r="BJ469" s="8">
        <f t="shared" si="667"/>
        <v>0.26082056616567834</v>
      </c>
      <c r="BK469" s="8">
        <f t="shared" si="668"/>
        <v>0.49965478673851765</v>
      </c>
      <c r="BL469" s="8">
        <f t="shared" si="669"/>
        <v>0.23425821272162467</v>
      </c>
      <c r="BM469" s="8">
        <f t="shared" si="670"/>
        <v>5.9226386026420788E-2</v>
      </c>
      <c r="BN469" s="8">
        <f t="shared" si="671"/>
        <v>0.94077274720318027</v>
      </c>
    </row>
    <row r="470" spans="1:66" x14ac:dyDescent="0.25">
      <c r="A470" t="s">
        <v>342</v>
      </c>
      <c r="B470" t="s">
        <v>426</v>
      </c>
      <c r="C470" t="s">
        <v>343</v>
      </c>
      <c r="D470" t="s">
        <v>494</v>
      </c>
      <c r="E470">
        <f>VLOOKUP(A470,home!$A$2:$E$405,3,FALSE)</f>
        <v>1.1786833855799399</v>
      </c>
      <c r="F470">
        <f>VLOOKUP(B470,home!$B$2:$E$405,3,FALSE)</f>
        <v>1.07</v>
      </c>
      <c r="G470">
        <f>VLOOKUP(C470,away!$B$2:$E$405,4,FALSE)</f>
        <v>1.1299999999999999</v>
      </c>
      <c r="H470">
        <f>VLOOKUP(A470,away!$A$2:$E$405,3,FALSE)</f>
        <v>0.84639498400000002</v>
      </c>
      <c r="I470">
        <f>VLOOKUP(C470,away!$B$2:$E$405,3,FALSE)</f>
        <v>0.4</v>
      </c>
      <c r="J470">
        <f>VLOOKUP(B470,home!$B$2:$E$405,4,FALSE)</f>
        <v>0.63</v>
      </c>
      <c r="K470" s="3">
        <f t="shared" si="616"/>
        <v>1.4251460815047052</v>
      </c>
      <c r="L470" s="3">
        <f t="shared" si="617"/>
        <v>0.21329153596800005</v>
      </c>
      <c r="M470" s="5">
        <f t="shared" si="618"/>
        <v>0.19428335019940052</v>
      </c>
      <c r="N470" s="5">
        <f t="shared" si="619"/>
        <v>0.27688215523828208</v>
      </c>
      <c r="O470" s="5">
        <f t="shared" si="620"/>
        <v>4.1438994177038987E-2</v>
      </c>
      <c r="P470" s="5">
        <f t="shared" si="621"/>
        <v>5.9056620172903425E-2</v>
      </c>
      <c r="Q470" s="5">
        <f t="shared" si="622"/>
        <v>0.19729875928820759</v>
      </c>
      <c r="R470" s="5">
        <f t="shared" si="623"/>
        <v>4.4192933584948279E-3</v>
      </c>
      <c r="S470" s="5">
        <f t="shared" si="624"/>
        <v>4.4878837824587599E-3</v>
      </c>
      <c r="T470" s="5">
        <f t="shared" si="625"/>
        <v>4.2082155413162514E-2</v>
      </c>
      <c r="U470" s="5">
        <f t="shared" si="626"/>
        <v>6.2981386128786732E-3</v>
      </c>
      <c r="V470" s="5">
        <f t="shared" si="627"/>
        <v>1.5157657768567867E-4</v>
      </c>
      <c r="W470" s="5">
        <f t="shared" si="628"/>
        <v>9.3726517895109676E-2</v>
      </c>
      <c r="X470" s="5">
        <f t="shared" si="629"/>
        <v>1.9991072962780188E-2</v>
      </c>
      <c r="Y470" s="5">
        <f t="shared" si="630"/>
        <v>2.1319633289398716E-3</v>
      </c>
      <c r="Z470" s="5">
        <f t="shared" si="631"/>
        <v>3.141992894421813E-4</v>
      </c>
      <c r="AA470" s="5">
        <f t="shared" si="632"/>
        <v>4.477798861600874E-4</v>
      </c>
      <c r="AB470" s="5">
        <f t="shared" si="633"/>
        <v>3.1907587506883574E-4</v>
      </c>
      <c r="AC470" s="5">
        <f t="shared" si="634"/>
        <v>2.8796858963674524E-6</v>
      </c>
      <c r="AD470" s="5">
        <f t="shared" si="635"/>
        <v>3.3393494927824084E-2</v>
      </c>
      <c r="AE470" s="5">
        <f t="shared" si="636"/>
        <v>7.1225498244952183E-3</v>
      </c>
      <c r="AF470" s="5">
        <f t="shared" si="637"/>
        <v>7.5958979603759703E-4</v>
      </c>
      <c r="AG470" s="5">
        <f t="shared" si="638"/>
        <v>5.4004691434159683E-5</v>
      </c>
      <c r="AH470" s="5">
        <f t="shared" si="639"/>
        <v>1.675401226129426E-5</v>
      </c>
      <c r="AI470" s="5">
        <f t="shared" si="640"/>
        <v>2.3876914923665302E-5</v>
      </c>
      <c r="AJ470" s="5">
        <f t="shared" si="641"/>
        <v>1.7014045870941411E-5</v>
      </c>
      <c r="AK470" s="5">
        <f t="shared" si="642"/>
        <v>8.0825002678378176E-6</v>
      </c>
      <c r="AL470" s="5">
        <f t="shared" si="643"/>
        <v>3.5013708796867148E-8</v>
      </c>
      <c r="AM470" s="5">
        <f t="shared" si="644"/>
        <v>9.5181216888271351E-3</v>
      </c>
      <c r="AN470" s="5">
        <f t="shared" si="645"/>
        <v>2.0301347945402746E-3</v>
      </c>
      <c r="AO470" s="5">
        <f t="shared" si="646"/>
        <v>2.1650528427478763E-4</v>
      </c>
      <c r="AP470" s="5">
        <f t="shared" si="647"/>
        <v>1.5392914876052656E-5</v>
      </c>
      <c r="AQ470" s="5">
        <f t="shared" si="648"/>
        <v>8.2079461423448677E-7</v>
      </c>
      <c r="AR470" s="5">
        <f t="shared" si="649"/>
        <v>7.1469780176763163E-7</v>
      </c>
      <c r="AS470" s="5">
        <f t="shared" si="650"/>
        <v>1.018548771649167E-6</v>
      </c>
      <c r="AT470" s="5">
        <f t="shared" si="651"/>
        <v>7.2579039536862047E-7</v>
      </c>
      <c r="AU470" s="5">
        <f t="shared" si="652"/>
        <v>3.4478577931777997E-7</v>
      </c>
      <c r="AV470" s="5">
        <f t="shared" si="653"/>
        <v>1.2284252558832016E-7</v>
      </c>
      <c r="AW470" s="5">
        <f t="shared" si="654"/>
        <v>2.9564369359651696E-10</v>
      </c>
      <c r="AX470" s="5">
        <f t="shared" si="655"/>
        <v>2.260785638019487E-3</v>
      </c>
      <c r="AY470" s="5">
        <f t="shared" si="656"/>
        <v>4.822064412275714E-4</v>
      </c>
      <c r="AZ470" s="5">
        <f t="shared" si="657"/>
        <v>5.142527625154592E-5</v>
      </c>
      <c r="BA470" s="5">
        <f t="shared" si="658"/>
        <v>3.6561920530903171E-6</v>
      </c>
      <c r="BB470" s="5">
        <f t="shared" si="659"/>
        <v>1.9495870469940726E-7</v>
      </c>
      <c r="BC470" s="5">
        <f t="shared" si="660"/>
        <v>8.3166083151336632E-9</v>
      </c>
      <c r="BD470" s="5">
        <f t="shared" si="661"/>
        <v>2.540649864866192E-8</v>
      </c>
      <c r="BE470" s="5">
        <f t="shared" si="662"/>
        <v>3.6207971993895129E-8</v>
      </c>
      <c r="BF470" s="5">
        <f t="shared" si="663"/>
        <v>2.5800824703165874E-8</v>
      </c>
      <c r="BG470" s="5">
        <f t="shared" si="664"/>
        <v>1.2256648075102211E-8</v>
      </c>
      <c r="BH470" s="5">
        <f t="shared" si="665"/>
        <v>4.3668784941535309E-9</v>
      </c>
      <c r="BI470" s="5">
        <f t="shared" si="666"/>
        <v>1.2446879548700128E-9</v>
      </c>
      <c r="BJ470" s="8">
        <f t="shared" si="667"/>
        <v>0.68802151566627012</v>
      </c>
      <c r="BK470" s="8">
        <f t="shared" si="668"/>
        <v>0.2584645518732811</v>
      </c>
      <c r="BL470" s="8">
        <f t="shared" si="669"/>
        <v>5.2992041331748722E-2</v>
      </c>
      <c r="BM470" s="8">
        <f t="shared" si="670"/>
        <v>0.22593092958083091</v>
      </c>
      <c r="BN470" s="8">
        <f t="shared" si="671"/>
        <v>0.77337917243432741</v>
      </c>
    </row>
    <row r="471" spans="1:66" x14ac:dyDescent="0.25">
      <c r="A471" t="s">
        <v>342</v>
      </c>
      <c r="B471" t="s">
        <v>406</v>
      </c>
      <c r="C471" t="s">
        <v>393</v>
      </c>
      <c r="D471" t="s">
        <v>494</v>
      </c>
      <c r="E471">
        <f>VLOOKUP(A471,home!$A$2:$E$405,3,FALSE)</f>
        <v>1.1786833855799399</v>
      </c>
      <c r="F471">
        <f>VLOOKUP(B471,home!$B$2:$E$405,3,FALSE)</f>
        <v>1.19</v>
      </c>
      <c r="G471">
        <f>VLOOKUP(C471,away!$B$2:$E$405,4,FALSE)</f>
        <v>0.85</v>
      </c>
      <c r="H471">
        <f>VLOOKUP(A471,away!$A$2:$E$405,3,FALSE)</f>
        <v>0.84639498400000002</v>
      </c>
      <c r="I471">
        <f>VLOOKUP(C471,away!$B$2:$E$405,3,FALSE)</f>
        <v>0.79</v>
      </c>
      <c r="J471">
        <f>VLOOKUP(B471,home!$B$2:$E$405,4,FALSE)</f>
        <v>1.42</v>
      </c>
      <c r="K471" s="3">
        <f t="shared" si="616"/>
        <v>1.1922382445141091</v>
      </c>
      <c r="L471" s="3">
        <f t="shared" si="617"/>
        <v>0.94948589305120001</v>
      </c>
      <c r="M471" s="5">
        <f t="shared" si="618"/>
        <v>0.11745216466008099</v>
      </c>
      <c r="N471" s="5">
        <f t="shared" si="619"/>
        <v>0.14003096260871706</v>
      </c>
      <c r="O471" s="5">
        <f t="shared" si="620"/>
        <v>0.11151917345307359</v>
      </c>
      <c r="P471" s="5">
        <f t="shared" si="621"/>
        <v>0.1329574235873569</v>
      </c>
      <c r="Q471" s="5">
        <f t="shared" si="622"/>
        <v>8.3475134519118852E-2</v>
      </c>
      <c r="R471" s="5">
        <f t="shared" si="623"/>
        <v>5.2942940999211624E-2</v>
      </c>
      <c r="S471" s="5">
        <f t="shared" si="624"/>
        <v>3.7627396093867067E-2</v>
      </c>
      <c r="T471" s="5">
        <f t="shared" si="625"/>
        <v>7.9258462646454614E-2</v>
      </c>
      <c r="U471" s="5">
        <f t="shared" si="626"/>
        <v>6.3120599036314118E-2</v>
      </c>
      <c r="V471" s="5">
        <f t="shared" si="627"/>
        <v>4.7327462635252358E-3</v>
      </c>
      <c r="W471" s="5">
        <f t="shared" si="628"/>
        <v>3.3174082613217783E-2</v>
      </c>
      <c r="X471" s="5">
        <f t="shared" si="629"/>
        <v>3.1498323456165371E-2</v>
      </c>
      <c r="Y471" s="5">
        <f t="shared" si="630"/>
        <v>1.495360688819637E-2</v>
      </c>
      <c r="Z471" s="5">
        <f t="shared" si="631"/>
        <v>1.6756191871797815E-2</v>
      </c>
      <c r="AA471" s="5">
        <f t="shared" si="632"/>
        <v>1.9977372781973812E-2</v>
      </c>
      <c r="AB471" s="5">
        <f t="shared" si="633"/>
        <v>1.1908893927792203E-2</v>
      </c>
      <c r="AC471" s="5">
        <f t="shared" si="634"/>
        <v>3.3484576013995392E-4</v>
      </c>
      <c r="AD471" s="5">
        <f t="shared" si="635"/>
        <v>9.8878525045372045E-3</v>
      </c>
      <c r="AE471" s="5">
        <f t="shared" si="636"/>
        <v>9.3883764656290513E-3</v>
      </c>
      <c r="AF471" s="5">
        <f t="shared" si="637"/>
        <v>4.4570655063843343E-3</v>
      </c>
      <c r="AG471" s="5">
        <f t="shared" si="638"/>
        <v>1.4106402742390097E-3</v>
      </c>
      <c r="AH471" s="5">
        <f t="shared" si="639"/>
        <v>3.9774419508828013E-3</v>
      </c>
      <c r="AI471" s="5">
        <f t="shared" si="640"/>
        <v>4.7420584091772853E-3</v>
      </c>
      <c r="AJ471" s="5">
        <f t="shared" si="641"/>
        <v>2.8268316965704482E-3</v>
      </c>
      <c r="AK471" s="5">
        <f t="shared" si="642"/>
        <v>1.1234189531519972E-3</v>
      </c>
      <c r="AL471" s="5">
        <f t="shared" si="643"/>
        <v>1.5161995420418052E-5</v>
      </c>
      <c r="AM471" s="5">
        <f t="shared" si="644"/>
        <v>2.3577351824047746E-3</v>
      </c>
      <c r="AN471" s="5">
        <f t="shared" si="645"/>
        <v>2.2386362952438311E-3</v>
      </c>
      <c r="AO471" s="5">
        <f t="shared" si="646"/>
        <v>1.0627767910032094E-3</v>
      </c>
      <c r="AP471" s="5">
        <f t="shared" si="647"/>
        <v>3.3636385683992367E-4</v>
      </c>
      <c r="AQ471" s="5">
        <f t="shared" si="648"/>
        <v>7.9843184250450225E-5</v>
      </c>
      <c r="AR471" s="5">
        <f t="shared" si="649"/>
        <v>7.5530500455865299E-4</v>
      </c>
      <c r="AS471" s="5">
        <f t="shared" si="650"/>
        <v>9.0050351270772977E-4</v>
      </c>
      <c r="AT471" s="5">
        <f t="shared" si="651"/>
        <v>5.3680736358472628E-4</v>
      </c>
      <c r="AU471" s="5">
        <f t="shared" si="652"/>
        <v>2.133340896008337E-4</v>
      </c>
      <c r="AV471" s="5">
        <f t="shared" si="653"/>
        <v>6.3586265120178426E-5</v>
      </c>
      <c r="AW471" s="5">
        <f t="shared" si="654"/>
        <v>4.7676616390461642E-7</v>
      </c>
      <c r="AX471" s="5">
        <f t="shared" si="655"/>
        <v>4.6849700914990323E-4</v>
      </c>
      <c r="AY471" s="5">
        <f t="shared" si="656"/>
        <v>4.4483130112451207E-4</v>
      </c>
      <c r="AZ471" s="5">
        <f t="shared" si="657"/>
        <v>2.111805226026673E-4</v>
      </c>
      <c r="BA471" s="5">
        <f t="shared" si="658"/>
        <v>6.6837642366137574E-5</v>
      </c>
      <c r="BB471" s="5">
        <f t="shared" si="659"/>
        <v>1.5865349637862213E-5</v>
      </c>
      <c r="BC471" s="5">
        <f t="shared" si="660"/>
        <v>3.0127851338950279E-6</v>
      </c>
      <c r="BD471" s="5">
        <f t="shared" si="661"/>
        <v>1.1952524112990217E-4</v>
      </c>
      <c r="BE471" s="5">
        <f t="shared" si="662"/>
        <v>1.4250256365984018E-4</v>
      </c>
      <c r="BF471" s="5">
        <f t="shared" si="663"/>
        <v>8.4948503168283976E-5</v>
      </c>
      <c r="BG471" s="5">
        <f t="shared" si="664"/>
        <v>3.3759618097152033E-5</v>
      </c>
      <c r="BH471" s="5">
        <f t="shared" si="665"/>
        <v>1.0062376953903828E-5</v>
      </c>
      <c r="BI471" s="5">
        <f t="shared" si="666"/>
        <v>2.3993501270323053E-6</v>
      </c>
      <c r="BJ471" s="8">
        <f t="shared" si="667"/>
        <v>0.41482008740241688</v>
      </c>
      <c r="BK471" s="8">
        <f t="shared" si="668"/>
        <v>0.29356456966151501</v>
      </c>
      <c r="BL471" s="8">
        <f t="shared" si="669"/>
        <v>0.27500146509685602</v>
      </c>
      <c r="BM471" s="8">
        <f t="shared" si="670"/>
        <v>0.3613201596700662</v>
      </c>
      <c r="BN471" s="8">
        <f t="shared" si="671"/>
        <v>0.63837779982755904</v>
      </c>
    </row>
    <row r="472" spans="1:66" x14ac:dyDescent="0.25">
      <c r="A472" t="s">
        <v>40</v>
      </c>
      <c r="B472" t="s">
        <v>333</v>
      </c>
      <c r="C472" t="s">
        <v>233</v>
      </c>
      <c r="D472" t="s">
        <v>494</v>
      </c>
      <c r="E472">
        <f>VLOOKUP(A472,home!$A$2:$E$405,3,FALSE)</f>
        <v>1.45333333333333</v>
      </c>
      <c r="F472">
        <f>VLOOKUP(B472,home!$B$2:$E$405,3,FALSE)</f>
        <v>1.03</v>
      </c>
      <c r="G472">
        <f>VLOOKUP(C472,away!$B$2:$E$405,4,FALSE)</f>
        <v>0.96</v>
      </c>
      <c r="H472">
        <f>VLOOKUP(A472,away!$A$2:$E$405,3,FALSE)</f>
        <v>1.163333333</v>
      </c>
      <c r="I472">
        <f>VLOOKUP(C472,away!$B$2:$E$405,3,FALSE)</f>
        <v>0.6</v>
      </c>
      <c r="J472">
        <f>VLOOKUP(B472,home!$B$2:$E$405,4,FALSE)</f>
        <v>1.17</v>
      </c>
      <c r="K472" s="3">
        <f t="shared" si="616"/>
        <v>1.4370559999999966</v>
      </c>
      <c r="L472" s="3">
        <f t="shared" si="617"/>
        <v>0.8166599997659999</v>
      </c>
      <c r="M472" s="5">
        <f t="shared" si="618"/>
        <v>0.10500828787822772</v>
      </c>
      <c r="N472" s="5">
        <f t="shared" si="619"/>
        <v>0.15090279014513405</v>
      </c>
      <c r="O472" s="5">
        <f t="shared" si="620"/>
        <v>8.5756068354061493E-2</v>
      </c>
      <c r="P472" s="5">
        <f t="shared" si="621"/>
        <v>0.12323627256461389</v>
      </c>
      <c r="Q472" s="5">
        <f t="shared" si="622"/>
        <v>0.10842787999740264</v>
      </c>
      <c r="R472" s="5">
        <f t="shared" si="623"/>
        <v>3.5016775380980469E-2</v>
      </c>
      <c r="S472" s="5">
        <f t="shared" si="624"/>
        <v>3.6157095745698524E-2</v>
      </c>
      <c r="T472" s="5">
        <f t="shared" si="625"/>
        <v>8.8548712453306699E-2</v>
      </c>
      <c r="U472" s="5">
        <f t="shared" si="626"/>
        <v>5.0321067161890151E-2</v>
      </c>
      <c r="V472" s="5">
        <f t="shared" si="627"/>
        <v>4.7148296540268893E-3</v>
      </c>
      <c r="W472" s="5">
        <f t="shared" si="628"/>
        <v>5.1938978505849005E-2</v>
      </c>
      <c r="X472" s="5">
        <f t="shared" si="629"/>
        <v>4.2416486174432923E-2</v>
      </c>
      <c r="Y472" s="5">
        <f t="shared" si="630"/>
        <v>1.7319923794643467E-2</v>
      </c>
      <c r="Z472" s="5">
        <f t="shared" si="631"/>
        <v>9.5322665914791931E-3</v>
      </c>
      <c r="AA472" s="5">
        <f t="shared" si="632"/>
        <v>1.369840089888469E-2</v>
      </c>
      <c r="AB472" s="5">
        <f t="shared" si="633"/>
        <v>9.8426846010737975E-3</v>
      </c>
      <c r="AC472" s="5">
        <f t="shared" si="634"/>
        <v>3.4582867462160452E-4</v>
      </c>
      <c r="AD472" s="5">
        <f t="shared" si="635"/>
        <v>1.8659805173925303E-2</v>
      </c>
      <c r="AE472" s="5">
        <f t="shared" si="636"/>
        <v>1.5238716488971441E-2</v>
      </c>
      <c r="AF472" s="5">
        <f t="shared" si="637"/>
        <v>6.222425102158779E-3</v>
      </c>
      <c r="AG472" s="5">
        <f t="shared" si="638"/>
        <v>1.6938685608243133E-3</v>
      </c>
      <c r="AH472" s="5">
        <f t="shared" si="639"/>
        <v>1.9461552080917114E-3</v>
      </c>
      <c r="AI472" s="5">
        <f t="shared" si="640"/>
        <v>2.7967340187194357E-3</v>
      </c>
      <c r="AJ472" s="5">
        <f t="shared" si="641"/>
        <v>2.0095317010024342E-3</v>
      </c>
      <c r="AK472" s="5">
        <f t="shared" si="642"/>
        <v>9.626031960385821E-4</v>
      </c>
      <c r="AL472" s="5">
        <f t="shared" si="643"/>
        <v>1.6234389748645257E-5</v>
      </c>
      <c r="AM472" s="5">
        <f t="shared" si="644"/>
        <v>5.3630369968040688E-3</v>
      </c>
      <c r="AN472" s="5">
        <f t="shared" si="645"/>
        <v>4.3797777925550594E-3</v>
      </c>
      <c r="AO472" s="5">
        <f t="shared" si="646"/>
        <v>1.7883946655215734E-3</v>
      </c>
      <c r="AP472" s="5">
        <f t="shared" si="647"/>
        <v>4.868367957087878E-4</v>
      </c>
      <c r="AQ472" s="5">
        <f t="shared" si="648"/>
        <v>9.9395034367404694E-5</v>
      </c>
      <c r="AR472" s="5">
        <f t="shared" si="649"/>
        <v>3.1786942235695537E-4</v>
      </c>
      <c r="AS472" s="5">
        <f t="shared" si="650"/>
        <v>4.5679616061459577E-4</v>
      </c>
      <c r="AT472" s="5">
        <f t="shared" si="651"/>
        <v>3.2822083169408356E-4</v>
      </c>
      <c r="AU472" s="5">
        <f t="shared" si="652"/>
        <v>1.5722390517032388E-4</v>
      </c>
      <c r="AV472" s="5">
        <f t="shared" si="653"/>
        <v>5.6484889067111134E-5</v>
      </c>
      <c r="AW472" s="5">
        <f t="shared" si="654"/>
        <v>5.2923486125851603E-7</v>
      </c>
      <c r="AX472" s="5">
        <f t="shared" si="655"/>
        <v>1.2844974157465376E-3</v>
      </c>
      <c r="AY472" s="5">
        <f t="shared" si="656"/>
        <v>1.0489976592429947E-3</v>
      </c>
      <c r="AZ472" s="5">
        <f t="shared" si="657"/>
        <v>4.2833721407595931E-4</v>
      </c>
      <c r="BA472" s="5">
        <f t="shared" si="658"/>
        <v>1.1660195638234732E-4</v>
      </c>
      <c r="BB472" s="5">
        <f t="shared" si="659"/>
        <v>2.380603841798072E-5</v>
      </c>
      <c r="BC472" s="5">
        <f t="shared" si="660"/>
        <v>3.8882878657715047E-6</v>
      </c>
      <c r="BD472" s="5">
        <f t="shared" si="661"/>
        <v>4.3265207064608264E-5</v>
      </c>
      <c r="BE472" s="5">
        <f t="shared" si="662"/>
        <v>6.2174525403437545E-5</v>
      </c>
      <c r="BF472" s="5">
        <f t="shared" si="663"/>
        <v>4.4674137389081075E-5</v>
      </c>
      <c r="BG472" s="5">
        <f t="shared" si="664"/>
        <v>2.1399745726601038E-5</v>
      </c>
      <c r="BH472" s="5">
        <f t="shared" si="665"/>
        <v>7.6881582487215811E-6</v>
      </c>
      <c r="BI472" s="5">
        <f t="shared" si="666"/>
        <v>2.2096627880549634E-6</v>
      </c>
      <c r="BJ472" s="8">
        <f t="shared" si="667"/>
        <v>0.51639315625333726</v>
      </c>
      <c r="BK472" s="8">
        <f t="shared" si="668"/>
        <v>0.27052754656618022</v>
      </c>
      <c r="BL472" s="8">
        <f t="shared" si="669"/>
        <v>0.20384802716626632</v>
      </c>
      <c r="BM472" s="8">
        <f t="shared" si="670"/>
        <v>0.39090445383246097</v>
      </c>
      <c r="BN472" s="8">
        <f t="shared" si="671"/>
        <v>0.60834807432042026</v>
      </c>
    </row>
    <row r="473" spans="1:66" x14ac:dyDescent="0.25">
      <c r="A473" t="s">
        <v>40</v>
      </c>
      <c r="B473" t="s">
        <v>335</v>
      </c>
      <c r="C473" t="s">
        <v>239</v>
      </c>
      <c r="D473" t="s">
        <v>494</v>
      </c>
      <c r="E473">
        <f>VLOOKUP(A473,home!$A$2:$E$405,3,FALSE)</f>
        <v>1.45333333333333</v>
      </c>
      <c r="F473">
        <f>VLOOKUP(B473,home!$B$2:$E$405,3,FALSE)</f>
        <v>0.6</v>
      </c>
      <c r="G473">
        <f>VLOOKUP(C473,away!$B$2:$E$405,4,FALSE)</f>
        <v>0.46</v>
      </c>
      <c r="H473">
        <f>VLOOKUP(A473,away!$A$2:$E$405,3,FALSE)</f>
        <v>1.163333333</v>
      </c>
      <c r="I473">
        <f>VLOOKUP(C473,away!$B$2:$E$405,3,FALSE)</f>
        <v>0.78</v>
      </c>
      <c r="J473">
        <f>VLOOKUP(B473,home!$B$2:$E$405,4,FALSE)</f>
        <v>1.2</v>
      </c>
      <c r="K473" s="3">
        <f t="shared" si="616"/>
        <v>0.40111999999999909</v>
      </c>
      <c r="L473" s="3">
        <f t="shared" si="617"/>
        <v>1.0888799996879999</v>
      </c>
      <c r="M473" s="5">
        <f t="shared" si="618"/>
        <v>0.22537265560975525</v>
      </c>
      <c r="N473" s="5">
        <f t="shared" si="619"/>
        <v>9.0401479618184802E-2</v>
      </c>
      <c r="O473" s="5">
        <f t="shared" si="620"/>
        <v>0.245403777170034</v>
      </c>
      <c r="P473" s="5">
        <f t="shared" si="621"/>
        <v>9.8436363098443794E-2</v>
      </c>
      <c r="Q473" s="5">
        <f t="shared" si="622"/>
        <v>1.8130920752223105E-2</v>
      </c>
      <c r="R473" s="5">
        <f t="shared" si="623"/>
        <v>0.13360763240417028</v>
      </c>
      <c r="S473" s="5">
        <f t="shared" si="624"/>
        <v>1.0748550610357685E-2</v>
      </c>
      <c r="T473" s="5">
        <f t="shared" si="625"/>
        <v>1.9742396983023845E-2</v>
      </c>
      <c r="U473" s="5">
        <f t="shared" si="626"/>
        <v>5.3592693509960654E-2</v>
      </c>
      <c r="V473" s="5">
        <f t="shared" si="627"/>
        <v>5.2162900685561852E-4</v>
      </c>
      <c r="W473" s="5">
        <f t="shared" si="628"/>
        <v>2.4242249773772395E-3</v>
      </c>
      <c r="X473" s="5">
        <f t="shared" si="629"/>
        <v>2.6396900926101701E-3</v>
      </c>
      <c r="Y473" s="5">
        <f t="shared" si="630"/>
        <v>1.4371528736088889E-3</v>
      </c>
      <c r="Z473" s="5">
        <f t="shared" si="631"/>
        <v>4.8494226243522454E-2</v>
      </c>
      <c r="AA473" s="5">
        <f t="shared" si="632"/>
        <v>1.9452004030801679E-2</v>
      </c>
      <c r="AB473" s="5">
        <f t="shared" si="633"/>
        <v>3.9012939284175769E-3</v>
      </c>
      <c r="AC473" s="5">
        <f t="shared" si="634"/>
        <v>1.4239544218052449E-5</v>
      </c>
      <c r="AD473" s="5">
        <f t="shared" si="635"/>
        <v>2.4310128073138889E-4</v>
      </c>
      <c r="AE473" s="5">
        <f t="shared" si="636"/>
        <v>2.6470812248694713E-4</v>
      </c>
      <c r="AF473" s="5">
        <f t="shared" si="637"/>
        <v>1.4411769016549897E-4</v>
      </c>
      <c r="AG473" s="5">
        <f t="shared" si="638"/>
        <v>5.2308956807481275E-5</v>
      </c>
      <c r="AH473" s="5">
        <f t="shared" si="639"/>
        <v>1.3201098264229128E-2</v>
      </c>
      <c r="AI473" s="5">
        <f t="shared" si="640"/>
        <v>5.2952245357475751E-3</v>
      </c>
      <c r="AJ473" s="5">
        <f t="shared" si="641"/>
        <v>1.0620102328895314E-3</v>
      </c>
      <c r="AK473" s="5">
        <f t="shared" si="642"/>
        <v>1.4199784820554935E-4</v>
      </c>
      <c r="AL473" s="5">
        <f t="shared" si="643"/>
        <v>2.4877710939904922E-7</v>
      </c>
      <c r="AM473" s="5">
        <f t="shared" si="644"/>
        <v>1.9502557145394907E-5</v>
      </c>
      <c r="AN473" s="5">
        <f t="shared" si="645"/>
        <v>2.1235944418392807E-5</v>
      </c>
      <c r="AO473" s="5">
        <f t="shared" si="646"/>
        <v>1.1561697575836968E-5</v>
      </c>
      <c r="AP473" s="5">
        <f t="shared" si="647"/>
        <v>4.1964337509233701E-6</v>
      </c>
      <c r="AQ473" s="5">
        <f t="shared" si="648"/>
        <v>1.1423531953490375E-6</v>
      </c>
      <c r="AR473" s="5">
        <f t="shared" si="649"/>
        <v>2.8748823747670148E-3</v>
      </c>
      <c r="AS473" s="5">
        <f t="shared" si="650"/>
        <v>1.1531728181665422E-3</v>
      </c>
      <c r="AT473" s="5">
        <f t="shared" si="651"/>
        <v>2.3128034041148122E-4</v>
      </c>
      <c r="AU473" s="5">
        <f t="shared" si="652"/>
        <v>3.0923723381951055E-5</v>
      </c>
      <c r="AV473" s="5">
        <f t="shared" si="653"/>
        <v>3.1010309807420434E-6</v>
      </c>
      <c r="AW473" s="5">
        <f t="shared" si="654"/>
        <v>3.0182989597496783E-9</v>
      </c>
      <c r="AX473" s="5">
        <f t="shared" si="655"/>
        <v>1.3038109536934645E-6</v>
      </c>
      <c r="AY473" s="5">
        <f t="shared" si="656"/>
        <v>1.4196936708509507E-6</v>
      </c>
      <c r="AZ473" s="5">
        <f t="shared" si="657"/>
        <v>7.7293802193661908E-7</v>
      </c>
      <c r="BA473" s="5">
        <f t="shared" si="658"/>
        <v>2.8054558436172974E-7</v>
      </c>
      <c r="BB473" s="5">
        <f t="shared" si="659"/>
        <v>7.6370118953067489E-8</v>
      </c>
      <c r="BC473" s="5">
        <f t="shared" si="660"/>
        <v>1.6631579020357733E-8</v>
      </c>
      <c r="BD473" s="5">
        <f t="shared" si="661"/>
        <v>5.217336532232237E-4</v>
      </c>
      <c r="BE473" s="5">
        <f t="shared" si="662"/>
        <v>2.0927780298089901E-4</v>
      </c>
      <c r="BF473" s="5">
        <f t="shared" si="663"/>
        <v>4.1972756165849016E-5</v>
      </c>
      <c r="BG473" s="5">
        <f t="shared" si="664"/>
        <v>5.6120373177484412E-6</v>
      </c>
      <c r="BH473" s="5">
        <f t="shared" si="665"/>
        <v>5.6277510222381219E-7</v>
      </c>
      <c r="BI473" s="5">
        <f t="shared" si="666"/>
        <v>4.5148069800803021E-8</v>
      </c>
      <c r="BJ473" s="8">
        <f t="shared" si="667"/>
        <v>0.13554161032323406</v>
      </c>
      <c r="BK473" s="8">
        <f t="shared" si="668"/>
        <v>0.33509510634041062</v>
      </c>
      <c r="BL473" s="8">
        <f t="shared" si="669"/>
        <v>0.48073029638502346</v>
      </c>
      <c r="BM473" s="8">
        <f t="shared" si="670"/>
        <v>0.18850699396400755</v>
      </c>
      <c r="BN473" s="8">
        <f t="shared" si="671"/>
        <v>0.81135282865281133</v>
      </c>
    </row>
    <row r="474" spans="1:66" x14ac:dyDescent="0.25">
      <c r="A474" t="s">
        <v>40</v>
      </c>
      <c r="B474" t="s">
        <v>236</v>
      </c>
      <c r="C474" t="s">
        <v>316</v>
      </c>
      <c r="D474" t="s">
        <v>494</v>
      </c>
      <c r="E474">
        <f>VLOOKUP(A474,home!$A$2:$E$405,3,FALSE)</f>
        <v>1.45333333333333</v>
      </c>
      <c r="F474">
        <f>VLOOKUP(B474,home!$B$2:$E$405,3,FALSE)</f>
        <v>1.24</v>
      </c>
      <c r="G474">
        <f>VLOOKUP(C474,away!$B$2:$E$405,4,FALSE)</f>
        <v>1.62</v>
      </c>
      <c r="H474">
        <f>VLOOKUP(A474,away!$A$2:$E$405,3,FALSE)</f>
        <v>1.163333333</v>
      </c>
      <c r="I474">
        <f>VLOOKUP(C474,away!$B$2:$E$405,3,FALSE)</f>
        <v>0.69</v>
      </c>
      <c r="J474">
        <f>VLOOKUP(B474,home!$B$2:$E$405,4,FALSE)</f>
        <v>0.74</v>
      </c>
      <c r="K474" s="3">
        <f t="shared" si="616"/>
        <v>2.9194559999999936</v>
      </c>
      <c r="L474" s="3">
        <f t="shared" si="617"/>
        <v>0.59399799982979995</v>
      </c>
      <c r="M474" s="5">
        <f t="shared" si="618"/>
        <v>2.9793828631212948E-2</v>
      </c>
      <c r="N474" s="5">
        <f t="shared" si="619"/>
        <v>8.6981771760366242E-2</v>
      </c>
      <c r="O474" s="5">
        <f t="shared" si="620"/>
        <v>1.7697474614212318E-2</v>
      </c>
      <c r="P474" s="5">
        <f t="shared" si="621"/>
        <v>5.1666998447309723E-2</v>
      </c>
      <c r="Q474" s="5">
        <f t="shared" si="622"/>
        <v>0.12696972772821563</v>
      </c>
      <c r="R474" s="5">
        <f t="shared" si="623"/>
        <v>5.2561322614403877E-3</v>
      </c>
      <c r="S474" s="5">
        <f t="shared" si="624"/>
        <v>2.2399594573737292E-2</v>
      </c>
      <c r="T474" s="5">
        <f t="shared" si="625"/>
        <v>7.5419764309494361E-2</v>
      </c>
      <c r="U474" s="5">
        <f t="shared" si="626"/>
        <v>1.5345046867455676E-2</v>
      </c>
      <c r="V474" s="5">
        <f t="shared" si="627"/>
        <v>4.3160310978302089E-3</v>
      </c>
      <c r="W474" s="5">
        <f t="shared" si="628"/>
        <v>0.12356084447816822</v>
      </c>
      <c r="X474" s="5">
        <f t="shared" si="629"/>
        <v>7.33948944773129E-2</v>
      </c>
      <c r="Y474" s="5">
        <f t="shared" si="630"/>
        <v>2.1798210258621546E-2</v>
      </c>
      <c r="Z474" s="5">
        <f t="shared" si="631"/>
        <v>1.0407106833788249E-3</v>
      </c>
      <c r="AA474" s="5">
        <f t="shared" si="632"/>
        <v>3.0383090488544039E-3</v>
      </c>
      <c r="AB474" s="5">
        <f t="shared" si="633"/>
        <v>4.4351047912661321E-3</v>
      </c>
      <c r="AC474" s="5">
        <f t="shared" si="634"/>
        <v>4.6779060940433292E-4</v>
      </c>
      <c r="AD474" s="5">
        <f t="shared" si="635"/>
        <v>9.0182612194213585E-2</v>
      </c>
      <c r="AE474" s="5">
        <f t="shared" si="636"/>
        <v>5.3568291262789391E-2</v>
      </c>
      <c r="AF474" s="5">
        <f t="shared" si="637"/>
        <v>1.5909728932198525E-2</v>
      </c>
      <c r="AG474" s="5">
        <f t="shared" si="638"/>
        <v>3.1501157211867412E-3</v>
      </c>
      <c r="AH474" s="5">
        <f t="shared" si="639"/>
        <v>1.5454501608213149E-4</v>
      </c>
      <c r="AI474" s="5">
        <f t="shared" si="640"/>
        <v>4.5118737447107435E-4</v>
      </c>
      <c r="AJ474" s="5">
        <f t="shared" si="641"/>
        <v>6.5861084376191105E-4</v>
      </c>
      <c r="AK474" s="5">
        <f t="shared" si="642"/>
        <v>6.4092845982858984E-4</v>
      </c>
      <c r="AL474" s="5">
        <f t="shared" si="643"/>
        <v>3.2448782583704835E-5</v>
      </c>
      <c r="AM474" s="5">
        <f t="shared" si="644"/>
        <v>5.2656833653213865E-2</v>
      </c>
      <c r="AN474" s="5">
        <f t="shared" si="645"/>
        <v>3.1278053867379529E-2</v>
      </c>
      <c r="AO474" s="5">
        <f t="shared" si="646"/>
        <v>9.2895507178960904E-3</v>
      </c>
      <c r="AP474" s="5">
        <f t="shared" si="647"/>
        <v>1.839324848582587E-3</v>
      </c>
      <c r="AQ474" s="5">
        <f t="shared" si="648"/>
        <v>2.7313882027382654E-4</v>
      </c>
      <c r="AR474" s="5">
        <f t="shared" si="649"/>
        <v>1.8359886087290078E-5</v>
      </c>
      <c r="AS474" s="5">
        <f t="shared" si="650"/>
        <v>5.360087959685543E-5</v>
      </c>
      <c r="AT474" s="5">
        <f t="shared" si="651"/>
        <v>7.8242704772158413E-5</v>
      </c>
      <c r="AU474" s="5">
        <f t="shared" si="652"/>
        <v>7.6142044634435339E-5</v>
      </c>
      <c r="AV474" s="5">
        <f t="shared" si="653"/>
        <v>5.55733372650674E-5</v>
      </c>
      <c r="AW474" s="5">
        <f t="shared" si="654"/>
        <v>1.563085821229604E-6</v>
      </c>
      <c r="AX474" s="5">
        <f t="shared" si="655"/>
        <v>2.5621551491646143E-2</v>
      </c>
      <c r="AY474" s="5">
        <f t="shared" si="656"/>
        <v>1.5219150338574036E-2</v>
      </c>
      <c r="AZ474" s="5">
        <f t="shared" si="657"/>
        <v>4.5200724301109997E-3</v>
      </c>
      <c r="BA474" s="5">
        <f t="shared" si="658"/>
        <v>8.9497132752391927E-4</v>
      </c>
      <c r="BB474" s="5">
        <f t="shared" si="659"/>
        <v>1.3290279461355717E-4</v>
      </c>
      <c r="BC474" s="5">
        <f t="shared" si="660"/>
        <v>1.5788798834448736E-5</v>
      </c>
      <c r="BD474" s="5">
        <f t="shared" si="661"/>
        <v>1.8176226021588792E-6</v>
      </c>
      <c r="BE474" s="5">
        <f t="shared" si="662"/>
        <v>5.3064692116083418E-6</v>
      </c>
      <c r="BF474" s="5">
        <f t="shared" si="663"/>
        <v>7.7460016893226049E-6</v>
      </c>
      <c r="BG474" s="5">
        <f t="shared" si="664"/>
        <v>7.5380370359676549E-6</v>
      </c>
      <c r="BH474" s="5">
        <f t="shared" si="665"/>
        <v>5.501741863219485E-6</v>
      </c>
      <c r="BI474" s="5">
        <f t="shared" si="666"/>
        <v>3.2124186586054524E-6</v>
      </c>
      <c r="BJ474" s="8">
        <f t="shared" si="667"/>
        <v>0.81267730021121609</v>
      </c>
      <c r="BK474" s="8">
        <f t="shared" si="668"/>
        <v>0.12389584248065225</v>
      </c>
      <c r="BL474" s="8">
        <f t="shared" si="669"/>
        <v>4.7990380420789312E-2</v>
      </c>
      <c r="BM474" s="8">
        <f t="shared" si="670"/>
        <v>0.65202071310052623</v>
      </c>
      <c r="BN474" s="8">
        <f t="shared" si="671"/>
        <v>0.31836593344275727</v>
      </c>
    </row>
    <row r="475" spans="1:66" x14ac:dyDescent="0.25">
      <c r="A475" t="s">
        <v>40</v>
      </c>
      <c r="B475" t="s">
        <v>332</v>
      </c>
      <c r="C475" t="s">
        <v>41</v>
      </c>
      <c r="D475" t="s">
        <v>494</v>
      </c>
      <c r="E475">
        <f>VLOOKUP(A475,home!$A$2:$E$405,3,FALSE)</f>
        <v>1.45333333333333</v>
      </c>
      <c r="F475">
        <f>VLOOKUP(B475,home!$B$2:$E$405,3,FALSE)</f>
        <v>1.06</v>
      </c>
      <c r="G475">
        <f>VLOOKUP(C475,away!$B$2:$E$405,4,FALSE)</f>
        <v>1.28</v>
      </c>
      <c r="H475">
        <f>VLOOKUP(A475,away!$A$2:$E$405,3,FALSE)</f>
        <v>1.163333333</v>
      </c>
      <c r="I475">
        <f>VLOOKUP(C475,away!$B$2:$E$405,3,FALSE)</f>
        <v>0.44</v>
      </c>
      <c r="J475">
        <f>VLOOKUP(B475,home!$B$2:$E$405,4,FALSE)</f>
        <v>1.0900000000000001</v>
      </c>
      <c r="K475" s="3">
        <f t="shared" si="616"/>
        <v>1.9718826666666625</v>
      </c>
      <c r="L475" s="3">
        <f t="shared" si="617"/>
        <v>0.55793466650680001</v>
      </c>
      <c r="M475" s="5">
        <f t="shared" si="618"/>
        <v>7.9673572675417692E-2</v>
      </c>
      <c r="N475" s="5">
        <f t="shared" si="619"/>
        <v>0.15710693695006275</v>
      </c>
      <c r="O475" s="5">
        <f t="shared" si="620"/>
        <v>4.4452648200064455E-2</v>
      </c>
      <c r="P475" s="5">
        <f t="shared" si="621"/>
        <v>8.7655406473138103E-2</v>
      </c>
      <c r="Q475" s="5">
        <f t="shared" si="622"/>
        <v>0.1548982228924605</v>
      </c>
      <c r="R475" s="5">
        <f t="shared" si="623"/>
        <v>1.2400836724423532E-2</v>
      </c>
      <c r="S475" s="5">
        <f t="shared" si="624"/>
        <v>2.4109218483501321E-2</v>
      </c>
      <c r="T475" s="5">
        <f t="shared" si="625"/>
        <v>8.6423088332000908E-2</v>
      </c>
      <c r="U475" s="5">
        <f t="shared" si="626"/>
        <v>2.445299498905415E-2</v>
      </c>
      <c r="V475" s="5">
        <f t="shared" si="627"/>
        <v>2.947168992116249E-3</v>
      </c>
      <c r="W475" s="5">
        <f t="shared" si="628"/>
        <v>0.10181370693970403</v>
      </c>
      <c r="X475" s="5">
        <f t="shared" si="629"/>
        <v>5.6805396627224822E-2</v>
      </c>
      <c r="Y475" s="5">
        <f t="shared" si="630"/>
        <v>1.5846850011498593E-2</v>
      </c>
      <c r="Z475" s="5">
        <f t="shared" si="631"/>
        <v>2.3062855674155069E-3</v>
      </c>
      <c r="AA475" s="5">
        <f t="shared" si="632"/>
        <v>4.5477245347701261E-3</v>
      </c>
      <c r="AB475" s="5">
        <f t="shared" si="633"/>
        <v>4.4837895914439626E-3</v>
      </c>
      <c r="AC475" s="5">
        <f t="shared" si="634"/>
        <v>2.0265133663063164E-4</v>
      </c>
      <c r="AD475" s="5">
        <f t="shared" si="635"/>
        <v>5.019117098587042E-2</v>
      </c>
      <c r="AE475" s="5">
        <f t="shared" si="636"/>
        <v>2.8003394245587385E-2</v>
      </c>
      <c r="AF475" s="5">
        <f t="shared" si="637"/>
        <v>7.8120322147351194E-3</v>
      </c>
      <c r="AG475" s="5">
        <f t="shared" si="638"/>
        <v>1.4528678628228724E-3</v>
      </c>
      <c r="AH475" s="5">
        <f t="shared" si="639"/>
        <v>3.216891672313542E-4</v>
      </c>
      <c r="AI475" s="5">
        <f t="shared" si="640"/>
        <v>6.3433329291794061E-4</v>
      </c>
      <c r="AJ475" s="5">
        <f t="shared" si="641"/>
        <v>6.2541541259723702E-4</v>
      </c>
      <c r="AK475" s="5">
        <f t="shared" si="642"/>
        <v>4.1108193718889029E-4</v>
      </c>
      <c r="AL475" s="5">
        <f t="shared" si="643"/>
        <v>8.918131665589774E-6</v>
      </c>
      <c r="AM475" s="5">
        <f t="shared" si="644"/>
        <v>1.9794220017348117E-2</v>
      </c>
      <c r="AN475" s="5">
        <f t="shared" si="645"/>
        <v>1.1043881544141343E-2</v>
      </c>
      <c r="AO475" s="5">
        <f t="shared" si="646"/>
        <v>3.0808821831355519E-3</v>
      </c>
      <c r="AP475" s="5">
        <f t="shared" si="647"/>
        <v>5.7297699113149209E-4</v>
      </c>
      <c r="AQ475" s="5">
        <f t="shared" si="648"/>
        <v>7.9920931615754667E-5</v>
      </c>
      <c r="AR475" s="5">
        <f t="shared" si="649"/>
        <v>3.5896307647615177E-5</v>
      </c>
      <c r="AS475" s="5">
        <f t="shared" si="650"/>
        <v>7.0783306847666325E-5</v>
      </c>
      <c r="AT475" s="5">
        <f t="shared" si="651"/>
        <v>6.9788187931130459E-5</v>
      </c>
      <c r="AU475" s="5">
        <f t="shared" si="652"/>
        <v>4.587137270649057E-5</v>
      </c>
      <c r="AV475" s="5">
        <f t="shared" si="653"/>
        <v>2.2613241184033752E-5</v>
      </c>
      <c r="AW475" s="5">
        <f t="shared" si="654"/>
        <v>2.7254347886082073E-7</v>
      </c>
      <c r="AX475" s="5">
        <f t="shared" si="655"/>
        <v>6.5053132253991711E-3</v>
      </c>
      <c r="AY475" s="5">
        <f t="shared" si="656"/>
        <v>3.6295397649353618E-3</v>
      </c>
      <c r="AZ475" s="5">
        <f t="shared" si="657"/>
        <v>1.0125230291611902E-3</v>
      </c>
      <c r="BA475" s="5">
        <f t="shared" si="658"/>
        <v>1.8830723286850117E-4</v>
      </c>
      <c r="BB475" s="5">
        <f t="shared" si="659"/>
        <v>2.626578329282638E-5</v>
      </c>
      <c r="BC475" s="5">
        <f t="shared" si="660"/>
        <v>2.9309182084045939E-6</v>
      </c>
      <c r="BD475" s="5">
        <f t="shared" si="661"/>
        <v>3.3379657393662769E-6</v>
      </c>
      <c r="BE475" s="5">
        <f t="shared" si="662"/>
        <v>6.5820767833835317E-6</v>
      </c>
      <c r="BF475" s="5">
        <f t="shared" si="663"/>
        <v>6.4895415599115243E-6</v>
      </c>
      <c r="BG475" s="5">
        <f t="shared" si="664"/>
        <v>4.2655381722008231E-6</v>
      </c>
      <c r="BH475" s="5">
        <f t="shared" si="665"/>
        <v>2.1027851964419505E-6</v>
      </c>
      <c r="BI475" s="5">
        <f t="shared" si="666"/>
        <v>8.2928913611742696E-7</v>
      </c>
      <c r="BJ475" s="8">
        <f t="shared" si="667"/>
        <v>0.70629042868320513</v>
      </c>
      <c r="BK475" s="8">
        <f t="shared" si="668"/>
        <v>0.19822647585740494</v>
      </c>
      <c r="BL475" s="8">
        <f t="shared" si="669"/>
        <v>9.2599073462596007E-2</v>
      </c>
      <c r="BM475" s="8">
        <f t="shared" si="670"/>
        <v>0.45960537243359817</v>
      </c>
      <c r="BN475" s="8">
        <f t="shared" si="671"/>
        <v>0.53618762391556696</v>
      </c>
    </row>
    <row r="476" spans="1:66" x14ac:dyDescent="0.25">
      <c r="A476" t="s">
        <v>10</v>
      </c>
      <c r="B476" t="s">
        <v>240</v>
      </c>
      <c r="C476" t="s">
        <v>245</v>
      </c>
      <c r="D476" t="s">
        <v>495</v>
      </c>
      <c r="E476">
        <f>VLOOKUP(A476,home!$A$2:$E$405,3,FALSE)</f>
        <v>1.4962962962963</v>
      </c>
      <c r="F476">
        <f>VLOOKUP(B476,home!$B$2:$E$405,3,FALSE)</f>
        <v>1.07</v>
      </c>
      <c r="G476">
        <f>VLOOKUP(C476,away!$B$2:$E$405,4,FALSE)</f>
        <v>0.36</v>
      </c>
      <c r="H476">
        <f>VLOOKUP(A476,away!$A$2:$E$405,3,FALSE)</f>
        <v>1.388888889</v>
      </c>
      <c r="I476">
        <f>VLOOKUP(C476,away!$B$2:$E$405,3,FALSE)</f>
        <v>1.6</v>
      </c>
      <c r="J476">
        <f>VLOOKUP(B476,home!$B$2:$E$405,4,FALSE)</f>
        <v>1.01</v>
      </c>
      <c r="K476" s="3">
        <f t="shared" si="616"/>
        <v>0.57637333333333474</v>
      </c>
      <c r="L476" s="3">
        <f t="shared" si="617"/>
        <v>2.2444444446239999</v>
      </c>
      <c r="M476" s="5">
        <f t="shared" si="618"/>
        <v>5.9557218208492475E-2</v>
      </c>
      <c r="N476" s="5">
        <f t="shared" si="619"/>
        <v>3.4327192382889581E-2</v>
      </c>
      <c r="O476" s="5">
        <f t="shared" si="620"/>
        <v>0.13367286754531027</v>
      </c>
      <c r="P476" s="5">
        <f t="shared" si="621"/>
        <v>7.70454762433158E-2</v>
      </c>
      <c r="Q476" s="5">
        <f t="shared" si="622"/>
        <v>9.8926391488503625E-3</v>
      </c>
      <c r="R476" s="5">
        <f t="shared" si="623"/>
        <v>0.15001066247951575</v>
      </c>
      <c r="S476" s="5">
        <f t="shared" si="624"/>
        <v>2.4917237524338009E-2</v>
      </c>
      <c r="T476" s="5">
        <f t="shared" si="625"/>
        <v>2.2203478980307091E-2</v>
      </c>
      <c r="U476" s="5">
        <f t="shared" si="626"/>
        <v>8.6462145568860282E-2</v>
      </c>
      <c r="V476" s="5">
        <f t="shared" si="627"/>
        <v>3.581542608151897E-3</v>
      </c>
      <c r="W476" s="5">
        <f t="shared" si="628"/>
        <v>1.9006178005622429E-3</v>
      </c>
      <c r="X476" s="5">
        <f t="shared" si="629"/>
        <v>4.2658310638254114E-3</v>
      </c>
      <c r="Y476" s="5">
        <f t="shared" si="630"/>
        <v>4.7872104164537179E-3</v>
      </c>
      <c r="Z476" s="5">
        <f t="shared" si="631"/>
        <v>0.112230199345505</v>
      </c>
      <c r="AA476" s="5">
        <f t="shared" si="632"/>
        <v>6.468649409743335E-2</v>
      </c>
      <c r="AB476" s="5">
        <f t="shared" si="633"/>
        <v>1.8641785112292371E-2</v>
      </c>
      <c r="AC476" s="5">
        <f t="shared" si="634"/>
        <v>2.8957620947472619E-4</v>
      </c>
      <c r="AD476" s="5">
        <f t="shared" si="635"/>
        <v>2.7386635427568268E-4</v>
      </c>
      <c r="AE476" s="5">
        <f t="shared" si="636"/>
        <v>6.1467781742348426E-4</v>
      </c>
      <c r="AF476" s="5">
        <f t="shared" si="637"/>
        <v>6.8980510627487241E-4</v>
      </c>
      <c r="AG476" s="5">
        <f t="shared" si="638"/>
        <v>5.1607641288396841E-4</v>
      </c>
      <c r="AH476" s="5">
        <f t="shared" si="639"/>
        <v>6.2973611860015696E-2</v>
      </c>
      <c r="AI476" s="5">
        <f t="shared" si="640"/>
        <v>3.6296310579796862E-2</v>
      </c>
      <c r="AJ476" s="5">
        <f t="shared" si="641"/>
        <v>1.0460112758289751E-2</v>
      </c>
      <c r="AK476" s="5">
        <f t="shared" si="642"/>
        <v>2.0096433525126694E-3</v>
      </c>
      <c r="AL476" s="5">
        <f t="shared" si="643"/>
        <v>1.4984270682093821E-5</v>
      </c>
      <c r="AM476" s="5">
        <f t="shared" si="644"/>
        <v>3.1569852700344648E-5</v>
      </c>
      <c r="AN476" s="5">
        <f t="shared" si="645"/>
        <v>7.0856780510886527E-5</v>
      </c>
      <c r="AO476" s="5">
        <f t="shared" si="646"/>
        <v>7.9517053690800711E-5</v>
      </c>
      <c r="AP476" s="5">
        <f t="shared" si="647"/>
        <v>5.9490536469728654E-5</v>
      </c>
      <c r="AQ476" s="5">
        <f t="shared" si="648"/>
        <v>3.3380801021795994E-5</v>
      </c>
      <c r="AR476" s="5">
        <f t="shared" si="649"/>
        <v>2.8268154659424036E-2</v>
      </c>
      <c r="AS476" s="5">
        <f t="shared" si="650"/>
        <v>1.6293010528234467E-2</v>
      </c>
      <c r="AT476" s="5">
        <f t="shared" si="651"/>
        <v>4.6954283940968079E-3</v>
      </c>
      <c r="AU476" s="5">
        <f t="shared" si="652"/>
        <v>9.0210657164452172E-4</v>
      </c>
      <c r="AV476" s="5">
        <f t="shared" si="653"/>
        <v>1.2998754293016488E-4</v>
      </c>
      <c r="AW476" s="5">
        <f t="shared" si="654"/>
        <v>5.3845057911798067E-7</v>
      </c>
      <c r="AX476" s="5">
        <f t="shared" si="655"/>
        <v>3.0326702056233375E-6</v>
      </c>
      <c r="AY476" s="5">
        <f t="shared" si="656"/>
        <v>6.8066597953880236E-6</v>
      </c>
      <c r="AZ476" s="5">
        <f t="shared" si="657"/>
        <v>7.6385848821020929E-6</v>
      </c>
      <c r="BA476" s="5">
        <f t="shared" si="658"/>
        <v>5.7147931344743035E-6</v>
      </c>
      <c r="BB476" s="5">
        <f t="shared" si="659"/>
        <v>3.2066339257115573E-6</v>
      </c>
      <c r="BC476" s="5">
        <f t="shared" si="660"/>
        <v>1.4394223401012294E-6</v>
      </c>
      <c r="BD476" s="5">
        <f t="shared" si="661"/>
        <v>1.0574383780852724E-2</v>
      </c>
      <c r="BE476" s="5">
        <f t="shared" si="662"/>
        <v>6.0947928277160345E-3</v>
      </c>
      <c r="BF476" s="5">
        <f t="shared" si="663"/>
        <v>1.7564380290433959E-3</v>
      </c>
      <c r="BG476" s="5">
        <f t="shared" si="664"/>
        <v>3.3745468053105837E-4</v>
      </c>
      <c r="BH476" s="5">
        <f t="shared" si="665"/>
        <v>4.86249697666554E-5</v>
      </c>
      <c r="BI476" s="5">
        <f t="shared" si="666"/>
        <v>5.6052271815279611E-6</v>
      </c>
      <c r="BJ476" s="8">
        <f t="shared" si="667"/>
        <v>7.9774049272423361E-2</v>
      </c>
      <c r="BK476" s="8">
        <f t="shared" si="668"/>
        <v>0.16541284172425039</v>
      </c>
      <c r="BL476" s="8">
        <f t="shared" si="669"/>
        <v>0.63431962056544822</v>
      </c>
      <c r="BM476" s="8">
        <f t="shared" si="670"/>
        <v>0.52722438669003657</v>
      </c>
      <c r="BN476" s="8">
        <f t="shared" si="671"/>
        <v>0.46450605600837425</v>
      </c>
    </row>
    <row r="477" spans="1:66" x14ac:dyDescent="0.25">
      <c r="A477" t="s">
        <v>16</v>
      </c>
      <c r="B477" t="s">
        <v>68</v>
      </c>
      <c r="C477" t="s">
        <v>18</v>
      </c>
      <c r="D477" t="s">
        <v>495</v>
      </c>
      <c r="E477">
        <f>VLOOKUP(A477,home!$A$2:$E$405,3,FALSE)</f>
        <v>1.56756756756757</v>
      </c>
      <c r="F477">
        <f>VLOOKUP(B477,home!$B$2:$E$405,3,FALSE)</f>
        <v>0.93</v>
      </c>
      <c r="G477">
        <f>VLOOKUP(C477,away!$B$2:$E$405,4,FALSE)</f>
        <v>0.64</v>
      </c>
      <c r="H477">
        <f>VLOOKUP(A477,away!$A$2:$E$405,3,FALSE)</f>
        <v>1.261261261</v>
      </c>
      <c r="I477">
        <f>VLOOKUP(C477,away!$B$2:$E$405,3,FALSE)</f>
        <v>0.54</v>
      </c>
      <c r="J477">
        <f>VLOOKUP(B477,home!$B$2:$E$405,4,FALSE)</f>
        <v>1.34</v>
      </c>
      <c r="K477" s="3">
        <f t="shared" si="616"/>
        <v>0.93301621621621778</v>
      </c>
      <c r="L477" s="3">
        <f t="shared" si="617"/>
        <v>0.91264864845960014</v>
      </c>
      <c r="M477" s="5">
        <f t="shared" si="618"/>
        <v>0.15792029035531857</v>
      </c>
      <c r="N477" s="5">
        <f t="shared" si="619"/>
        <v>0.14734219177108579</v>
      </c>
      <c r="O477" s="5">
        <f t="shared" si="620"/>
        <v>0.1441257395571291</v>
      </c>
      <c r="P477" s="5">
        <f t="shared" si="621"/>
        <v>0.13447165218095664</v>
      </c>
      <c r="Q477" s="5">
        <f t="shared" si="622"/>
        <v>6.8736327127631405E-2</v>
      </c>
      <c r="R477" s="5">
        <f t="shared" si="623"/>
        <v>6.5768080707527099E-2</v>
      </c>
      <c r="S477" s="5">
        <f t="shared" si="624"/>
        <v>2.8626190465440696E-2</v>
      </c>
      <c r="T477" s="5">
        <f t="shared" si="625"/>
        <v>6.2732116053109743E-2</v>
      </c>
      <c r="U477" s="5">
        <f t="shared" si="626"/>
        <v>6.1362685809539769E-2</v>
      </c>
      <c r="V477" s="5">
        <f t="shared" si="627"/>
        <v>2.708406541942729E-3</v>
      </c>
      <c r="W477" s="5">
        <f t="shared" si="628"/>
        <v>2.1377369284407605E-2</v>
      </c>
      <c r="X477" s="5">
        <f t="shared" si="629"/>
        <v>1.9510027185036367E-2</v>
      </c>
      <c r="Y477" s="5">
        <f t="shared" si="630"/>
        <v>8.9028999709167504E-3</v>
      </c>
      <c r="Z477" s="5">
        <f t="shared" si="631"/>
        <v>2.0007716656502174E-2</v>
      </c>
      <c r="AA477" s="5">
        <f t="shared" si="632"/>
        <v>1.8667524089975854E-2</v>
      </c>
      <c r="AB477" s="5">
        <f t="shared" si="633"/>
        <v>8.7085513462771824E-3</v>
      </c>
      <c r="AC477" s="5">
        <f t="shared" si="634"/>
        <v>1.4414071715123503E-4</v>
      </c>
      <c r="AD477" s="5">
        <f t="shared" si="635"/>
        <v>4.9863580505986943E-3</v>
      </c>
      <c r="AE477" s="5">
        <f t="shared" si="636"/>
        <v>4.5507929356145439E-3</v>
      </c>
      <c r="AF477" s="5">
        <f t="shared" si="637"/>
        <v>2.0766375110540551E-3</v>
      </c>
      <c r="AG477" s="5">
        <f t="shared" si="638"/>
        <v>6.3174680593466382E-4</v>
      </c>
      <c r="AH477" s="5">
        <f t="shared" si="639"/>
        <v>4.5650038913298335E-3</v>
      </c>
      <c r="AI477" s="5">
        <f t="shared" si="640"/>
        <v>4.2592226577008712E-3</v>
      </c>
      <c r="AJ477" s="5">
        <f t="shared" si="641"/>
        <v>1.986961904055225E-3</v>
      </c>
      <c r="AK477" s="5">
        <f t="shared" si="642"/>
        <v>6.1795589249579255E-4</v>
      </c>
      <c r="AL477" s="5">
        <f t="shared" si="643"/>
        <v>4.9095250111973345E-6</v>
      </c>
      <c r="AM477" s="5">
        <f t="shared" si="644"/>
        <v>9.3047058421377401E-4</v>
      </c>
      <c r="AN477" s="5">
        <f t="shared" si="645"/>
        <v>8.4919272111411528E-4</v>
      </c>
      <c r="AO477" s="5">
        <f t="shared" si="646"/>
        <v>3.8750729460326376E-4</v>
      </c>
      <c r="AP477" s="5">
        <f t="shared" si="647"/>
        <v>1.1788600289596827E-4</v>
      </c>
      <c r="AQ477" s="5">
        <f t="shared" si="648"/>
        <v>2.6897125303827478E-5</v>
      </c>
      <c r="AR477" s="5">
        <f t="shared" si="649"/>
        <v>8.3324892632699794E-4</v>
      </c>
      <c r="AS477" s="5">
        <f t="shared" si="650"/>
        <v>7.7743476040784154E-4</v>
      </c>
      <c r="AT477" s="5">
        <f t="shared" si="651"/>
        <v>3.626796192553431E-4</v>
      </c>
      <c r="AU477" s="5">
        <f t="shared" si="652"/>
        <v>1.1279532201878625E-4</v>
      </c>
      <c r="AV477" s="5">
        <f t="shared" si="653"/>
        <v>2.6309966139214443E-5</v>
      </c>
      <c r="AW477" s="5">
        <f t="shared" si="654"/>
        <v>1.1612608455717539E-7</v>
      </c>
      <c r="AX477" s="5">
        <f t="shared" si="655"/>
        <v>1.4469069063060479E-4</v>
      </c>
      <c r="AY477" s="5">
        <f t="shared" si="656"/>
        <v>1.3205176324870759E-4</v>
      </c>
      <c r="AZ477" s="5">
        <f t="shared" si="657"/>
        <v>6.0258431627820038E-5</v>
      </c>
      <c r="BA477" s="5">
        <f t="shared" si="658"/>
        <v>1.8331592061141732E-5</v>
      </c>
      <c r="BB477" s="5">
        <f t="shared" si="659"/>
        <v>4.1825756796784327E-6</v>
      </c>
      <c r="BC477" s="5">
        <f t="shared" si="660"/>
        <v>7.6344440822770333E-7</v>
      </c>
      <c r="BD477" s="5">
        <f t="shared" si="661"/>
        <v>1.2674391774045789E-4</v>
      </c>
      <c r="BE477" s="5">
        <f t="shared" si="662"/>
        <v>1.1825413055862155E-4</v>
      </c>
      <c r="BF477" s="5">
        <f t="shared" si="663"/>
        <v>5.5166510722871851E-5</v>
      </c>
      <c r="BG477" s="5">
        <f t="shared" si="664"/>
        <v>1.7157083032168433E-5</v>
      </c>
      <c r="BH477" s="5">
        <f t="shared" si="665"/>
        <v>4.0019591729953151E-6</v>
      </c>
      <c r="BI477" s="5">
        <f t="shared" si="666"/>
        <v>7.4677856100797475E-7</v>
      </c>
      <c r="BJ477" s="8">
        <f t="shared" si="667"/>
        <v>0.34351869892117681</v>
      </c>
      <c r="BK477" s="8">
        <f t="shared" si="668"/>
        <v>0.32400764154906975</v>
      </c>
      <c r="BL477" s="8">
        <f t="shared" si="669"/>
        <v>0.31249626482996706</v>
      </c>
      <c r="BM477" s="8">
        <f t="shared" si="670"/>
        <v>0.28153410461990314</v>
      </c>
      <c r="BN477" s="8">
        <f t="shared" si="671"/>
        <v>0.71836428169964872</v>
      </c>
    </row>
    <row r="478" spans="1:66" x14ac:dyDescent="0.25">
      <c r="A478" t="s">
        <v>69</v>
      </c>
      <c r="B478" t="s">
        <v>70</v>
      </c>
      <c r="C478" t="s">
        <v>260</v>
      </c>
      <c r="D478" t="s">
        <v>495</v>
      </c>
      <c r="E478">
        <f>VLOOKUP(A478,home!$A$2:$E$405,3,FALSE)</f>
        <v>1.3216783216783199</v>
      </c>
      <c r="F478">
        <f>VLOOKUP(B478,home!$B$2:$E$405,3,FALSE)</f>
        <v>0.81</v>
      </c>
      <c r="G478">
        <f>VLOOKUP(C478,away!$B$2:$E$405,4,FALSE)</f>
        <v>0.97</v>
      </c>
      <c r="H478">
        <f>VLOOKUP(A478,away!$A$2:$E$405,3,FALSE)</f>
        <v>1.2832167830000001</v>
      </c>
      <c r="I478">
        <f>VLOOKUP(C478,away!$B$2:$E$405,3,FALSE)</f>
        <v>1.41</v>
      </c>
      <c r="J478">
        <f>VLOOKUP(B478,home!$B$2:$E$405,4,FALSE)</f>
        <v>0.83</v>
      </c>
      <c r="K478" s="3">
        <f t="shared" si="616"/>
        <v>1.038442657342656</v>
      </c>
      <c r="L478" s="3">
        <f t="shared" si="617"/>
        <v>1.5017486011448999</v>
      </c>
      <c r="M478" s="5">
        <f t="shared" si="618"/>
        <v>7.885131736469897E-2</v>
      </c>
      <c r="N478" s="5">
        <f t="shared" si="619"/>
        <v>8.1882571539167101E-2</v>
      </c>
      <c r="O478" s="5">
        <f t="shared" si="620"/>
        <v>0.11841485555086927</v>
      </c>
      <c r="P478" s="5">
        <f t="shared" si="621"/>
        <v>0.12296703726709142</v>
      </c>
      <c r="Q478" s="5">
        <f t="shared" si="622"/>
        <v>4.2515177589591412E-2</v>
      </c>
      <c r="R478" s="5">
        <f t="shared" si="623"/>
        <v>8.8914671839146656E-2</v>
      </c>
      <c r="S478" s="5">
        <f t="shared" si="624"/>
        <v>4.7941152917933806E-2</v>
      </c>
      <c r="T478" s="5">
        <f t="shared" si="625"/>
        <v>6.3847108472595906E-2</v>
      </c>
      <c r="U478" s="5">
        <f t="shared" si="626"/>
        <v>9.233278810139367E-2</v>
      </c>
      <c r="V478" s="5">
        <f t="shared" si="627"/>
        <v>8.3070288832628146E-3</v>
      </c>
      <c r="W478" s="5">
        <f t="shared" si="628"/>
        <v>1.4716524664510082E-2</v>
      </c>
      <c r="X478" s="5">
        <f t="shared" si="629"/>
        <v>2.2100520328642438E-2</v>
      </c>
      <c r="Y478" s="5">
        <f t="shared" si="630"/>
        <v>1.6594712744056602E-2</v>
      </c>
      <c r="Z478" s="5">
        <f t="shared" si="631"/>
        <v>4.4509161351898766E-2</v>
      </c>
      <c r="AA478" s="5">
        <f t="shared" si="632"/>
        <v>4.6220211790358789E-2</v>
      </c>
      <c r="AB478" s="5">
        <f t="shared" si="633"/>
        <v>2.3998519777260273E-2</v>
      </c>
      <c r="AC478" s="5">
        <f t="shared" si="634"/>
        <v>8.096652380124781E-4</v>
      </c>
      <c r="AD478" s="5">
        <f t="shared" si="635"/>
        <v>3.8205667448656458E-3</v>
      </c>
      <c r="AE478" s="5">
        <f t="shared" si="636"/>
        <v>5.737530764682708E-3</v>
      </c>
      <c r="AF478" s="5">
        <f t="shared" si="637"/>
        <v>4.3081643999440429E-3</v>
      </c>
      <c r="AG478" s="5">
        <f t="shared" si="638"/>
        <v>2.1565932870394075E-3</v>
      </c>
      <c r="AH478" s="5">
        <f t="shared" si="639"/>
        <v>1.6710392699586657E-2</v>
      </c>
      <c r="AI478" s="5">
        <f t="shared" si="640"/>
        <v>1.7352784600198082E-2</v>
      </c>
      <c r="AJ478" s="5">
        <f t="shared" si="641"/>
        <v>9.0099358762622088E-3</v>
      </c>
      <c r="AK478" s="5">
        <f t="shared" si="642"/>
        <v>3.1187672512775532E-3</v>
      </c>
      <c r="AL478" s="5">
        <f t="shared" si="643"/>
        <v>5.0506263597884718E-5</v>
      </c>
      <c r="AM478" s="5">
        <f t="shared" si="644"/>
        <v>7.9348789661865286E-4</v>
      </c>
      <c r="AN478" s="5">
        <f t="shared" si="645"/>
        <v>1.1916193387724709E-3</v>
      </c>
      <c r="AO478" s="5">
        <f t="shared" si="646"/>
        <v>8.9475633754938463E-4</v>
      </c>
      <c r="AP478" s="5">
        <f t="shared" si="647"/>
        <v>4.4789969276010734E-4</v>
      </c>
      <c r="AQ478" s="5">
        <f t="shared" si="648"/>
        <v>1.6815818426393043E-4</v>
      </c>
      <c r="AR478" s="5">
        <f t="shared" si="649"/>
        <v>5.0189617722372374E-3</v>
      </c>
      <c r="AS478" s="5">
        <f t="shared" si="650"/>
        <v>5.211903999863242E-3</v>
      </c>
      <c r="AT478" s="5">
        <f t="shared" si="651"/>
        <v>2.7061317197164011E-3</v>
      </c>
      <c r="AU478" s="5">
        <f t="shared" si="652"/>
        <v>9.3672087138051716E-4</v>
      </c>
      <c r="AV478" s="5">
        <f t="shared" si="653"/>
        <v>2.4318272771617805E-4</v>
      </c>
      <c r="AW478" s="5">
        <f t="shared" si="654"/>
        <v>2.187874951669999E-6</v>
      </c>
      <c r="AX478" s="5">
        <f t="shared" si="655"/>
        <v>1.3733194665565133E-4</v>
      </c>
      <c r="AY478" s="5">
        <f t="shared" si="656"/>
        <v>2.0623805878263046E-4</v>
      </c>
      <c r="AZ478" s="5">
        <f t="shared" si="657"/>
        <v>1.5485885813982747E-4</v>
      </c>
      <c r="BA478" s="5">
        <f t="shared" si="658"/>
        <v>7.7519691195460785E-5</v>
      </c>
      <c r="BB478" s="5">
        <f t="shared" si="659"/>
        <v>2.910377195349197E-5</v>
      </c>
      <c r="BC478" s="5">
        <f t="shared" si="660"/>
        <v>8.7413097638393381E-6</v>
      </c>
      <c r="BD478" s="5">
        <f t="shared" si="661"/>
        <v>1.2562031367761674E-3</v>
      </c>
      <c r="BE478" s="5">
        <f t="shared" si="662"/>
        <v>1.304494923516023E-3</v>
      </c>
      <c r="BF478" s="5">
        <f t="shared" si="663"/>
        <v>6.7732158743299194E-4</v>
      </c>
      <c r="BG478" s="5">
        <f t="shared" si="664"/>
        <v>2.3445320970982077E-4</v>
      </c>
      <c r="BH478" s="5">
        <f t="shared" si="665"/>
        <v>6.0866553528395296E-5</v>
      </c>
      <c r="BI478" s="5">
        <f t="shared" si="666"/>
        <v>1.264128511786317E-5</v>
      </c>
      <c r="BJ478" s="8">
        <f t="shared" si="667"/>
        <v>0.26178918562155074</v>
      </c>
      <c r="BK478" s="8">
        <f t="shared" si="668"/>
        <v>0.25913294599337994</v>
      </c>
      <c r="BL478" s="8">
        <f t="shared" si="669"/>
        <v>0.43373580927334804</v>
      </c>
      <c r="BM478" s="8">
        <f t="shared" si="670"/>
        <v>0.46541742090578164</v>
      </c>
      <c r="BN478" s="8">
        <f t="shared" si="671"/>
        <v>0.53354563115056486</v>
      </c>
    </row>
    <row r="479" spans="1:66" x14ac:dyDescent="0.25">
      <c r="A479" t="s">
        <v>154</v>
      </c>
      <c r="B479" t="s">
        <v>160</v>
      </c>
      <c r="C479" t="s">
        <v>162</v>
      </c>
      <c r="D479" t="s">
        <v>495</v>
      </c>
      <c r="E479">
        <f>VLOOKUP(A479,home!$A$2:$E$405,3,FALSE)</f>
        <v>1.2951388888888899</v>
      </c>
      <c r="F479">
        <f>VLOOKUP(B479,home!$B$2:$E$405,3,FALSE)</f>
        <v>0.67</v>
      </c>
      <c r="G479">
        <f>VLOOKUP(C479,away!$B$2:$E$405,4,FALSE)</f>
        <v>0.98</v>
      </c>
      <c r="H479">
        <f>VLOOKUP(A479,away!$A$2:$E$405,3,FALSE)</f>
        <v>1.03125</v>
      </c>
      <c r="I479">
        <f>VLOOKUP(C479,away!$B$2:$E$405,3,FALSE)</f>
        <v>0.72</v>
      </c>
      <c r="J479">
        <f>VLOOKUP(B479,home!$B$2:$E$405,4,FALSE)</f>
        <v>1.03</v>
      </c>
      <c r="K479" s="3">
        <f t="shared" si="616"/>
        <v>0.85038819444444513</v>
      </c>
      <c r="L479" s="3">
        <f t="shared" si="617"/>
        <v>0.76477499999999998</v>
      </c>
      <c r="M479" s="5">
        <f t="shared" si="618"/>
        <v>0.19885821523667827</v>
      </c>
      <c r="N479" s="5">
        <f t="shared" si="619"/>
        <v>0.16910667860556367</v>
      </c>
      <c r="O479" s="5">
        <f t="shared" si="620"/>
        <v>0.1520817915576306</v>
      </c>
      <c r="P479" s="5">
        <f t="shared" si="621"/>
        <v>0.12932856013056993</v>
      </c>
      <c r="Q479" s="5">
        <f t="shared" si="622"/>
        <v>7.1903161543941191E-2</v>
      </c>
      <c r="R479" s="5">
        <f t="shared" si="623"/>
        <v>5.8154176069243467E-2</v>
      </c>
      <c r="S479" s="5">
        <f t="shared" si="624"/>
        <v>2.1027389345644514E-2</v>
      </c>
      <c r="T479" s="5">
        <f t="shared" si="625"/>
        <v>5.4989740369767615E-2</v>
      </c>
      <c r="U479" s="5">
        <f t="shared" si="626"/>
        <v>4.9453624786928309E-2</v>
      </c>
      <c r="V479" s="5">
        <f t="shared" si="627"/>
        <v>1.5194756749679669E-3</v>
      </c>
      <c r="W479" s="5">
        <f t="shared" si="628"/>
        <v>2.0381866573399802E-2</v>
      </c>
      <c r="X479" s="5">
        <f t="shared" si="629"/>
        <v>1.558754200867183E-2</v>
      </c>
      <c r="Y479" s="5">
        <f t="shared" si="630"/>
        <v>5.9604812198409997E-3</v>
      </c>
      <c r="Z479" s="5">
        <f t="shared" si="631"/>
        <v>1.4824953334451892E-2</v>
      </c>
      <c r="AA479" s="5">
        <f t="shared" si="632"/>
        <v>1.2606965298807699E-2</v>
      </c>
      <c r="AB479" s="5">
        <f t="shared" si="633"/>
        <v>5.3604072289384274E-3</v>
      </c>
      <c r="AC479" s="5">
        <f t="shared" si="634"/>
        <v>6.1762472625014411E-5</v>
      </c>
      <c r="AD479" s="5">
        <f t="shared" si="635"/>
        <v>4.3331246786902618E-3</v>
      </c>
      <c r="AE479" s="5">
        <f t="shared" si="636"/>
        <v>3.3138654261453439E-3</v>
      </c>
      <c r="AF479" s="5">
        <f t="shared" si="637"/>
        <v>1.2671807156401527E-3</v>
      </c>
      <c r="AG479" s="5">
        <f t="shared" si="638"/>
        <v>3.2303604393456591E-4</v>
      </c>
      <c r="AH479" s="5">
        <f t="shared" si="639"/>
        <v>2.8344384215888614E-3</v>
      </c>
      <c r="AI479" s="5">
        <f t="shared" si="640"/>
        <v>2.4103729715989146E-3</v>
      </c>
      <c r="AJ479" s="5">
        <f t="shared" si="641"/>
        <v>1.0248763596278465E-3</v>
      </c>
      <c r="AK479" s="5">
        <f t="shared" si="642"/>
        <v>2.9051425233090673E-4</v>
      </c>
      <c r="AL479" s="5">
        <f t="shared" si="643"/>
        <v>1.6067028752501017E-6</v>
      </c>
      <c r="AM479" s="5">
        <f t="shared" si="644"/>
        <v>7.3696761436281577E-4</v>
      </c>
      <c r="AN479" s="5">
        <f t="shared" si="645"/>
        <v>5.6361440727432238E-4</v>
      </c>
      <c r="AO479" s="5">
        <f t="shared" si="646"/>
        <v>2.1551910416160993E-4</v>
      </c>
      <c r="AP479" s="5">
        <f t="shared" si="647"/>
        <v>5.494120762839841E-5</v>
      </c>
      <c r="AQ479" s="5">
        <f t="shared" si="648"/>
        <v>1.0504415516002099E-5</v>
      </c>
      <c r="AR479" s="5">
        <f t="shared" si="649"/>
        <v>4.3354152877412444E-4</v>
      </c>
      <c r="AS479" s="5">
        <f t="shared" si="650"/>
        <v>3.6867859787091212E-4</v>
      </c>
      <c r="AT479" s="5">
        <f t="shared" si="651"/>
        <v>1.567599635868773E-4</v>
      </c>
      <c r="AU479" s="5">
        <f t="shared" si="652"/>
        <v>4.4435607465273854E-5</v>
      </c>
      <c r="AV479" s="5">
        <f t="shared" si="653"/>
        <v>9.4468790003590829E-6</v>
      </c>
      <c r="AW479" s="5">
        <f t="shared" si="654"/>
        <v>2.9025785080986583E-8</v>
      </c>
      <c r="AX479" s="5">
        <f t="shared" si="655"/>
        <v>1.0445142649033746E-4</v>
      </c>
      <c r="AY479" s="5">
        <f t="shared" si="656"/>
        <v>7.9881839694147822E-5</v>
      </c>
      <c r="AZ479" s="5">
        <f t="shared" si="657"/>
        <v>3.054581697604595E-5</v>
      </c>
      <c r="BA479" s="5">
        <f t="shared" si="658"/>
        <v>7.7868923926185139E-6</v>
      </c>
      <c r="BB479" s="5">
        <f t="shared" si="659"/>
        <v>1.488805157391206E-6</v>
      </c>
      <c r="BC479" s="5">
        <f t="shared" si="660"/>
        <v>2.27720192848772E-7</v>
      </c>
      <c r="BD479" s="5">
        <f t="shared" si="661"/>
        <v>5.526028711137181E-5</v>
      </c>
      <c r="BE479" s="5">
        <f t="shared" si="662"/>
        <v>4.6992695781121114E-5</v>
      </c>
      <c r="BF479" s="5">
        <f t="shared" si="663"/>
        <v>1.998101685869234E-5</v>
      </c>
      <c r="BG479" s="5">
        <f t="shared" si="664"/>
        <v>5.6638736165424654E-6</v>
      </c>
      <c r="BH479" s="5">
        <f t="shared" si="665"/>
        <v>1.204122814583269E-6</v>
      </c>
      <c r="BI479" s="5">
        <f t="shared" si="666"/>
        <v>2.0479436523656598E-7</v>
      </c>
      <c r="BJ479" s="8">
        <f t="shared" si="667"/>
        <v>0.34897260643544192</v>
      </c>
      <c r="BK479" s="8">
        <f t="shared" si="668"/>
        <v>0.35087689140305506</v>
      </c>
      <c r="BL479" s="8">
        <f t="shared" si="669"/>
        <v>0.28535933631394012</v>
      </c>
      <c r="BM479" s="8">
        <f t="shared" si="670"/>
        <v>0.22052135152935284</v>
      </c>
      <c r="BN479" s="8">
        <f t="shared" si="671"/>
        <v>0.77943258314362707</v>
      </c>
    </row>
    <row r="480" spans="1:66" x14ac:dyDescent="0.25">
      <c r="A480" t="s">
        <v>32</v>
      </c>
      <c r="B480" t="s">
        <v>311</v>
      </c>
      <c r="C480" t="s">
        <v>208</v>
      </c>
      <c r="D480" t="s">
        <v>495</v>
      </c>
      <c r="E480">
        <f>VLOOKUP(A480,home!$A$2:$E$405,3,FALSE)</f>
        <v>1.2705314009661799</v>
      </c>
      <c r="F480">
        <f>VLOOKUP(B480,home!$B$2:$E$405,3,FALSE)</f>
        <v>0.72</v>
      </c>
      <c r="G480">
        <f>VLOOKUP(C480,away!$B$2:$E$405,4,FALSE)</f>
        <v>0.98</v>
      </c>
      <c r="H480">
        <f>VLOOKUP(A480,away!$A$2:$E$405,3,FALSE)</f>
        <v>1.101449275</v>
      </c>
      <c r="I480">
        <f>VLOOKUP(C480,away!$B$2:$E$405,3,FALSE)</f>
        <v>1.51</v>
      </c>
      <c r="J480">
        <f>VLOOKUP(B480,home!$B$2:$E$405,4,FALSE)</f>
        <v>1.59</v>
      </c>
      <c r="K480" s="3">
        <f t="shared" si="616"/>
        <v>0.89648695652173649</v>
      </c>
      <c r="L480" s="3">
        <f t="shared" si="617"/>
        <v>2.6444695643475002</v>
      </c>
      <c r="M480" s="5">
        <f t="shared" si="618"/>
        <v>2.8985588497739308E-2</v>
      </c>
      <c r="N480" s="5">
        <f t="shared" si="619"/>
        <v>2.5985202015329764E-2</v>
      </c>
      <c r="O480" s="5">
        <f t="shared" si="620"/>
        <v>7.6651506586972576E-2</v>
      </c>
      <c r="P480" s="5">
        <f t="shared" si="621"/>
        <v>6.8717075852960885E-2</v>
      </c>
      <c r="Q480" s="5">
        <f t="shared" si="622"/>
        <v>1.1647697334662735E-2</v>
      </c>
      <c r="R480" s="5">
        <f t="shared" si="623"/>
        <v>0.10135128811531549</v>
      </c>
      <c r="S480" s="5">
        <f t="shared" si="624"/>
        <v>4.0727450765316267E-2</v>
      </c>
      <c r="T480" s="5">
        <f t="shared" si="625"/>
        <v>3.0801981096247103E-2</v>
      </c>
      <c r="U480" s="5">
        <f t="shared" si="626"/>
        <v>9.0860107822056821E-2</v>
      </c>
      <c r="V480" s="5">
        <f t="shared" si="627"/>
        <v>1.0728210000544261E-2</v>
      </c>
      <c r="W480" s="5">
        <f t="shared" si="628"/>
        <v>3.4806695780127133E-3</v>
      </c>
      <c r="X480" s="5">
        <f t="shared" si="629"/>
        <v>9.2045247626048755E-3</v>
      </c>
      <c r="Y480" s="5">
        <f t="shared" si="630"/>
        <v>1.2170542794495752E-2</v>
      </c>
      <c r="Z480" s="5">
        <f t="shared" si="631"/>
        <v>8.9340132242788764E-2</v>
      </c>
      <c r="AA480" s="5">
        <f t="shared" si="632"/>
        <v>8.0092263249587167E-2</v>
      </c>
      <c r="AB480" s="5">
        <f t="shared" si="633"/>
        <v>3.5900834660780055E-2</v>
      </c>
      <c r="AC480" s="5">
        <f t="shared" si="634"/>
        <v>1.5896072379886976E-3</v>
      </c>
      <c r="AD480" s="5">
        <f t="shared" si="635"/>
        <v>7.8009371916260342E-4</v>
      </c>
      <c r="AE480" s="5">
        <f t="shared" si="636"/>
        <v>2.0629340976641508E-3</v>
      </c>
      <c r="AF480" s="5">
        <f t="shared" si="637"/>
        <v>2.7276832172637615E-3</v>
      </c>
      <c r="AG480" s="5">
        <f t="shared" si="638"/>
        <v>2.4044250830784954E-3</v>
      </c>
      <c r="AH480" s="5">
        <f t="shared" si="639"/>
        <v>5.9064315147708921E-2</v>
      </c>
      <c r="AI480" s="5">
        <f t="shared" si="640"/>
        <v>5.2950388125810266E-2</v>
      </c>
      <c r="AJ480" s="5">
        <f t="shared" si="641"/>
        <v>2.3734666148776166E-2</v>
      </c>
      <c r="AK480" s="5">
        <f t="shared" si="642"/>
        <v>7.0926062065919445E-3</v>
      </c>
      <c r="AL480" s="5">
        <f t="shared" si="643"/>
        <v>1.5074133983210931E-4</v>
      </c>
      <c r="AM480" s="5">
        <f t="shared" si="644"/>
        <v>1.3986876881876096E-4</v>
      </c>
      <c r="AN480" s="5">
        <f t="shared" si="645"/>
        <v>3.6987870214397E-4</v>
      </c>
      <c r="AO480" s="5">
        <f t="shared" si="646"/>
        <v>4.8906648516004172E-4</v>
      </c>
      <c r="AP480" s="5">
        <f t="shared" si="647"/>
        <v>4.3110714498271286E-4</v>
      </c>
      <c r="AQ480" s="5">
        <f t="shared" si="648"/>
        <v>2.8501243096988235E-4</v>
      </c>
      <c r="AR480" s="5">
        <f t="shared" si="649"/>
        <v>3.1238756749429043E-2</v>
      </c>
      <c r="AS480" s="5">
        <f t="shared" si="650"/>
        <v>2.8005137963818497E-2</v>
      </c>
      <c r="AT480" s="5">
        <f t="shared" si="651"/>
        <v>1.2553120450077492E-2</v>
      </c>
      <c r="AU480" s="5">
        <f t="shared" si="652"/>
        <v>3.7512362490469144E-3</v>
      </c>
      <c r="AV480" s="5">
        <f t="shared" si="653"/>
        <v>8.407335920255207E-4</v>
      </c>
      <c r="AW480" s="5">
        <f t="shared" si="654"/>
        <v>9.926871919881376E-6</v>
      </c>
      <c r="AX480" s="5">
        <f t="shared" si="655"/>
        <v>2.0898421145128884E-5</v>
      </c>
      <c r="AY480" s="5">
        <f t="shared" si="656"/>
        <v>5.5265238661209556E-5</v>
      </c>
      <c r="AZ480" s="5">
        <f t="shared" si="657"/>
        <v>7.3073620802984767E-5</v>
      </c>
      <c r="BA480" s="5">
        <f t="shared" si="658"/>
        <v>6.4413655390054505E-5</v>
      </c>
      <c r="BB480" s="5">
        <f t="shared" si="659"/>
        <v>4.258498780184186E-5</v>
      </c>
      <c r="BC480" s="5">
        <f t="shared" si="660"/>
        <v>2.2522940828016065E-5</v>
      </c>
      <c r="BD480" s="5">
        <f t="shared" si="661"/>
        <v>1.3768323575320046E-2</v>
      </c>
      <c r="BE480" s="5">
        <f t="shared" si="662"/>
        <v>1.2343122498445141E-2</v>
      </c>
      <c r="BF480" s="5">
        <f t="shared" si="663"/>
        <v>5.5327241613030275E-3</v>
      </c>
      <c r="BG480" s="5">
        <f t="shared" si="664"/>
        <v>1.6533383482136097E-3</v>
      </c>
      <c r="BH480" s="5">
        <f t="shared" si="665"/>
        <v>3.7054906597267342E-4</v>
      </c>
      <c r="BI480" s="5">
        <f t="shared" si="666"/>
        <v>6.6438480879162855E-5</v>
      </c>
      <c r="BJ480" s="8">
        <f t="shared" si="667"/>
        <v>0.10325944609522655</v>
      </c>
      <c r="BK480" s="8">
        <f t="shared" si="668"/>
        <v>0.15095393893304271</v>
      </c>
      <c r="BL480" s="8">
        <f t="shared" si="669"/>
        <v>0.63782145719813055</v>
      </c>
      <c r="BM480" s="8">
        <f t="shared" si="670"/>
        <v>0.66799127769946653</v>
      </c>
      <c r="BN480" s="8">
        <f t="shared" si="671"/>
        <v>0.31333835840298074</v>
      </c>
    </row>
    <row r="481" spans="1:66" x14ac:dyDescent="0.25">
      <c r="A481" t="s">
        <v>340</v>
      </c>
      <c r="B481" t="s">
        <v>354</v>
      </c>
      <c r="C481" t="s">
        <v>390</v>
      </c>
      <c r="D481" t="s">
        <v>495</v>
      </c>
      <c r="E481">
        <f>VLOOKUP(A481,home!$A$2:$E$405,3,FALSE)</f>
        <v>1.3592592592592601</v>
      </c>
      <c r="F481">
        <f>VLOOKUP(B481,home!$B$2:$E$405,3,FALSE)</f>
        <v>1.89</v>
      </c>
      <c r="G481">
        <f>VLOOKUP(C481,away!$B$2:$E$405,4,FALSE)</f>
        <v>1.37</v>
      </c>
      <c r="H481">
        <f>VLOOKUP(A481,away!$A$2:$E$405,3,FALSE)</f>
        <v>1.118518519</v>
      </c>
      <c r="I481">
        <f>VLOOKUP(C481,away!$B$2:$E$405,3,FALSE)</f>
        <v>0.74</v>
      </c>
      <c r="J481">
        <f>VLOOKUP(B481,home!$B$2:$E$405,4,FALSE)</f>
        <v>0.89</v>
      </c>
      <c r="K481" s="3">
        <f t="shared" si="616"/>
        <v>3.5195300000000018</v>
      </c>
      <c r="L481" s="3">
        <f t="shared" si="617"/>
        <v>0.73665629661339993</v>
      </c>
      <c r="M481" s="5">
        <f t="shared" si="618"/>
        <v>1.4176263513110351E-2</v>
      </c>
      <c r="N481" s="5">
        <f t="shared" si="619"/>
        <v>4.9893784722297295E-2</v>
      </c>
      <c r="O481" s="5">
        <f t="shared" si="620"/>
        <v>1.0443033779383536E-2</v>
      </c>
      <c r="P481" s="5">
        <f t="shared" si="621"/>
        <v>3.6754570677553756E-2</v>
      </c>
      <c r="Q481" s="5">
        <f t="shared" si="622"/>
        <v>8.7801336071833574E-2</v>
      </c>
      <c r="R481" s="5">
        <f t="shared" si="623"/>
        <v>3.8464632946646556E-3</v>
      </c>
      <c r="S481" s="5">
        <f t="shared" si="624"/>
        <v>2.3823246239073684E-2</v>
      </c>
      <c r="T481" s="5">
        <f t="shared" si="625"/>
        <v>6.4679407068385431E-2</v>
      </c>
      <c r="U481" s="5">
        <f t="shared" si="626"/>
        <v>1.3537742959471102E-2</v>
      </c>
      <c r="V481" s="5">
        <f t="shared" si="627"/>
        <v>6.862905313151136E-3</v>
      </c>
      <c r="W481" s="5">
        <f t="shared" si="628"/>
        <v>0.10300647878163352</v>
      </c>
      <c r="X481" s="5">
        <f t="shared" si="629"/>
        <v>7.5880371186464901E-2</v>
      </c>
      <c r="Y481" s="5">
        <f t="shared" si="630"/>
        <v>2.794887661193568E-2</v>
      </c>
      <c r="Z481" s="5">
        <f t="shared" si="631"/>
        <v>9.4450713523568076E-4</v>
      </c>
      <c r="AA481" s="5">
        <f t="shared" si="632"/>
        <v>3.324221197676037E-3</v>
      </c>
      <c r="AB481" s="5">
        <f t="shared" si="633"/>
        <v>5.8498481159283766E-3</v>
      </c>
      <c r="AC481" s="5">
        <f t="shared" si="634"/>
        <v>1.1120840223179035E-3</v>
      </c>
      <c r="AD481" s="5">
        <f t="shared" si="635"/>
        <v>9.0633598066580709E-2</v>
      </c>
      <c r="AE481" s="5">
        <f t="shared" si="636"/>
        <v>6.6765810700474743E-2</v>
      </c>
      <c r="AF481" s="5">
        <f t="shared" si="637"/>
        <v>2.4591727425501513E-2</v>
      </c>
      <c r="AG481" s="5">
        <f t="shared" si="638"/>
        <v>6.0385502841987081E-3</v>
      </c>
      <c r="AH481" s="5">
        <f t="shared" si="639"/>
        <v>1.7394428209191207E-4</v>
      </c>
      <c r="AI481" s="5">
        <f t="shared" si="640"/>
        <v>6.1220211915094752E-4</v>
      </c>
      <c r="AJ481" s="5">
        <f t="shared" si="641"/>
        <v>1.0773318622076681E-3</v>
      </c>
      <c r="AK481" s="5">
        <f t="shared" si="642"/>
        <v>1.2639006029985854E-3</v>
      </c>
      <c r="AL481" s="5">
        <f t="shared" si="643"/>
        <v>1.1533129518892141E-4</v>
      </c>
      <c r="AM481" s="5">
        <f t="shared" si="644"/>
        <v>6.3797533480654561E-2</v>
      </c>
      <c r="AN481" s="5">
        <f t="shared" si="645"/>
        <v>4.6996854746928378E-2</v>
      </c>
      <c r="AO481" s="5">
        <f t="shared" si="646"/>
        <v>1.7310264485175066E-2</v>
      </c>
      <c r="AP481" s="5">
        <f t="shared" si="647"/>
        <v>4.2505717763491758E-3</v>
      </c>
      <c r="AQ481" s="5">
        <f t="shared" si="648"/>
        <v>7.828026158137061E-4</v>
      </c>
      <c r="AR481" s="5">
        <f t="shared" si="649"/>
        <v>2.5627430132580907E-5</v>
      </c>
      <c r="AS481" s="5">
        <f t="shared" si="650"/>
        <v>9.019650917452252E-5</v>
      </c>
      <c r="AT481" s="5">
        <f t="shared" si="651"/>
        <v>1.5872465996750375E-4</v>
      </c>
      <c r="AU481" s="5">
        <f t="shared" si="652"/>
        <v>1.8621206749847626E-4</v>
      </c>
      <c r="AV481" s="5">
        <f t="shared" si="653"/>
        <v>1.6384473948072813E-4</v>
      </c>
      <c r="AW481" s="5">
        <f t="shared" si="654"/>
        <v>8.306044341959366E-6</v>
      </c>
      <c r="AX481" s="5">
        <f t="shared" si="655"/>
        <v>3.7422888835194727E-2</v>
      </c>
      <c r="AY481" s="5">
        <f t="shared" si="656"/>
        <v>2.7567806697909498E-2</v>
      </c>
      <c r="AZ481" s="5">
        <f t="shared" si="657"/>
        <v>1.0153999193918043E-2</v>
      </c>
      <c r="BA481" s="5">
        <f t="shared" si="658"/>
        <v>2.4933358140023718E-3</v>
      </c>
      <c r="BB481" s="5">
        <f t="shared" si="659"/>
        <v>4.5918288173913595E-4</v>
      </c>
      <c r="BC481" s="5">
        <f t="shared" si="660"/>
        <v>6.7651992226044159E-5</v>
      </c>
      <c r="BD481" s="5">
        <f t="shared" si="661"/>
        <v>3.1464346288642827E-6</v>
      </c>
      <c r="BE481" s="5">
        <f t="shared" si="662"/>
        <v>1.1073971069326713E-5</v>
      </c>
      <c r="BF481" s="5">
        <f t="shared" si="663"/>
        <v>1.948758669881374E-5</v>
      </c>
      <c r="BG481" s="5">
        <f t="shared" si="664"/>
        <v>2.2862382004691984E-5</v>
      </c>
      <c r="BH481" s="5">
        <f t="shared" si="665"/>
        <v>2.0116209834243407E-5</v>
      </c>
      <c r="BI481" s="5">
        <f t="shared" si="666"/>
        <v>1.415992079958294E-5</v>
      </c>
      <c r="BJ481" s="8">
        <f t="shared" si="667"/>
        <v>0.80854283343921673</v>
      </c>
      <c r="BK481" s="8">
        <f t="shared" si="668"/>
        <v>0.11041220775830524</v>
      </c>
      <c r="BL481" s="8">
        <f t="shared" si="669"/>
        <v>4.0844140124862156E-2</v>
      </c>
      <c r="BM481" s="8">
        <f t="shared" si="670"/>
        <v>0.73026873574520912</v>
      </c>
      <c r="BN481" s="8">
        <f t="shared" si="671"/>
        <v>0.20291545205884315</v>
      </c>
    </row>
    <row r="482" spans="1:66" x14ac:dyDescent="0.25">
      <c r="A482" t="s">
        <v>342</v>
      </c>
      <c r="B482" t="s">
        <v>348</v>
      </c>
      <c r="C482" t="s">
        <v>346</v>
      </c>
      <c r="D482" t="s">
        <v>495</v>
      </c>
      <c r="E482">
        <f>VLOOKUP(A482,home!$A$2:$E$405,3,FALSE)</f>
        <v>1.1786833855799399</v>
      </c>
      <c r="F482">
        <f>VLOOKUP(B482,home!$B$2:$E$405,3,FALSE)</f>
        <v>1.53</v>
      </c>
      <c r="G482">
        <f>VLOOKUP(C482,away!$B$2:$E$405,4,FALSE)</f>
        <v>0.74</v>
      </c>
      <c r="H482">
        <f>VLOOKUP(A482,away!$A$2:$E$405,3,FALSE)</f>
        <v>0.84639498400000002</v>
      </c>
      <c r="I482">
        <f>VLOOKUP(C482,away!$B$2:$E$405,3,FALSE)</f>
        <v>0.4</v>
      </c>
      <c r="J482">
        <f>VLOOKUP(B482,home!$B$2:$E$405,4,FALSE)</f>
        <v>0.87</v>
      </c>
      <c r="K482" s="3">
        <f t="shared" si="616"/>
        <v>1.334505329153608</v>
      </c>
      <c r="L482" s="3">
        <f t="shared" si="617"/>
        <v>0.29454545443200003</v>
      </c>
      <c r="M482" s="5">
        <f t="shared" si="618"/>
        <v>0.19611564199009965</v>
      </c>
      <c r="N482" s="5">
        <f t="shared" si="619"/>
        <v>0.26171736936616902</v>
      </c>
      <c r="O482" s="5">
        <f t="shared" si="620"/>
        <v>5.7764970891197323E-2</v>
      </c>
      <c r="P482" s="5">
        <f t="shared" si="621"/>
        <v>7.7087661492705864E-2</v>
      </c>
      <c r="Q482" s="5">
        <f t="shared" si="622"/>
        <v>0.17463161207560793</v>
      </c>
      <c r="R482" s="5">
        <f t="shared" si="623"/>
        <v>8.5072048006994867E-3</v>
      </c>
      <c r="S482" s="5">
        <f t="shared" si="624"/>
        <v>7.5752595434407004E-3</v>
      </c>
      <c r="T482" s="5">
        <f t="shared" si="625"/>
        <v>5.1436947537002682E-2</v>
      </c>
      <c r="U482" s="5">
        <f t="shared" si="626"/>
        <v>1.135291014273462E-2</v>
      </c>
      <c r="V482" s="5">
        <f t="shared" si="627"/>
        <v>3.3084733832343562E-4</v>
      </c>
      <c r="W482" s="5">
        <f t="shared" si="628"/>
        <v>7.7682272317861456E-2</v>
      </c>
      <c r="X482" s="5">
        <f t="shared" si="629"/>
        <v>2.2880960201174878E-2</v>
      </c>
      <c r="Y482" s="5">
        <f t="shared" si="630"/>
        <v>3.3697414101477806E-3</v>
      </c>
      <c r="Z482" s="5">
        <f t="shared" si="631"/>
        <v>8.3525283465604098E-4</v>
      </c>
      <c r="AA482" s="5">
        <f t="shared" si="632"/>
        <v>1.1146493590391438E-3</v>
      </c>
      <c r="AB482" s="5">
        <f t="shared" si="633"/>
        <v>7.4375275488769552E-4</v>
      </c>
      <c r="AC482" s="5">
        <f t="shared" si="634"/>
        <v>8.127936457424201E-6</v>
      </c>
      <c r="AD482" s="5">
        <f t="shared" si="635"/>
        <v>2.5916851597236976E-2</v>
      </c>
      <c r="AE482" s="5">
        <f t="shared" si="636"/>
        <v>7.6336908311548709E-3</v>
      </c>
      <c r="AF482" s="5">
        <f t="shared" si="637"/>
        <v>1.1242344674279518E-3</v>
      </c>
      <c r="AG482" s="5">
        <f t="shared" si="638"/>
        <v>1.1037938403222789E-4</v>
      </c>
      <c r="AH482" s="5">
        <f t="shared" si="639"/>
        <v>6.1504981437344926E-5</v>
      </c>
      <c r="AI482" s="5">
        <f t="shared" si="640"/>
        <v>8.2078725497630527E-5</v>
      </c>
      <c r="AJ482" s="5">
        <f t="shared" si="641"/>
        <v>5.4767248293362039E-5</v>
      </c>
      <c r="AK482" s="5">
        <f t="shared" si="642"/>
        <v>2.4362394903523495E-5</v>
      </c>
      <c r="AL482" s="5">
        <f t="shared" si="643"/>
        <v>1.2779472517460287E-7</v>
      </c>
      <c r="AM482" s="5">
        <f t="shared" si="644"/>
        <v>6.9172353142791876E-3</v>
      </c>
      <c r="AN482" s="5">
        <f t="shared" si="645"/>
        <v>2.0374402190574416E-3</v>
      </c>
      <c r="AO482" s="5">
        <f t="shared" si="646"/>
        <v>3.0005937760015398E-4</v>
      </c>
      <c r="AP482" s="5">
        <f t="shared" si="647"/>
        <v>2.9460375243940154E-5</v>
      </c>
      <c r="AQ482" s="5">
        <f t="shared" si="648"/>
        <v>2.1693549034908987E-6</v>
      </c>
      <c r="AR482" s="5">
        <f t="shared" si="649"/>
        <v>3.623202541458898E-6</v>
      </c>
      <c r="AS482" s="5">
        <f t="shared" si="650"/>
        <v>4.8351831001797954E-6</v>
      </c>
      <c r="AT482" s="5">
        <f t="shared" si="651"/>
        <v>3.2262888073117006E-6</v>
      </c>
      <c r="AU482" s="5">
        <f t="shared" si="652"/>
        <v>1.4351665355820341E-6</v>
      </c>
      <c r="AV482" s="5">
        <f t="shared" si="653"/>
        <v>4.7880934748928646E-7</v>
      </c>
      <c r="AW482" s="5">
        <f t="shared" si="654"/>
        <v>1.3953497049616734E-9</v>
      </c>
      <c r="AX482" s="5">
        <f t="shared" si="655"/>
        <v>1.5385145649858517E-3</v>
      </c>
      <c r="AY482" s="5">
        <f t="shared" si="656"/>
        <v>4.5316247169400851E-4</v>
      </c>
      <c r="AZ482" s="5">
        <f t="shared" si="657"/>
        <v>6.6738473078320059E-5</v>
      </c>
      <c r="BA482" s="5">
        <f t="shared" si="658"/>
        <v>6.552504626983861E-6</v>
      </c>
      <c r="BB482" s="5">
        <f t="shared" si="659"/>
        <v>4.8250261325568599E-7</v>
      </c>
      <c r="BC482" s="5">
        <f t="shared" si="660"/>
        <v>2.842379029720472E-8</v>
      </c>
      <c r="BD482" s="5">
        <f t="shared" si="661"/>
        <v>1.7786630651219816E-7</v>
      </c>
      <c r="BE482" s="5">
        <f t="shared" si="662"/>
        <v>2.3736353391739749E-7</v>
      </c>
      <c r="BF482" s="5">
        <f t="shared" si="663"/>
        <v>1.583814504797501E-7</v>
      </c>
      <c r="BG482" s="5">
        <f t="shared" si="664"/>
        <v>7.0453629901434916E-8</v>
      </c>
      <c r="BH482" s="5">
        <f t="shared" si="665"/>
        <v>2.3505186140420223E-8</v>
      </c>
      <c r="BI482" s="5">
        <f t="shared" si="666"/>
        <v>6.273559233427662E-9</v>
      </c>
      <c r="BJ482" s="8">
        <f t="shared" si="667"/>
        <v>0.63785590276968895</v>
      </c>
      <c r="BK482" s="8">
        <f t="shared" si="668"/>
        <v>0.28157082856744631</v>
      </c>
      <c r="BL482" s="8">
        <f t="shared" si="669"/>
        <v>7.9720473792688332E-2</v>
      </c>
      <c r="BM482" s="8">
        <f t="shared" si="670"/>
        <v>0.22370483627165572</v>
      </c>
      <c r="BN482" s="8">
        <f t="shared" si="671"/>
        <v>0.77582446061647925</v>
      </c>
    </row>
    <row r="483" spans="1:66" x14ac:dyDescent="0.25">
      <c r="A483" t="s">
        <v>40</v>
      </c>
      <c r="B483" t="s">
        <v>334</v>
      </c>
      <c r="C483" t="s">
        <v>232</v>
      </c>
      <c r="D483" t="s">
        <v>495</v>
      </c>
      <c r="E483">
        <f>VLOOKUP(A483,home!$A$2:$E$405,3,FALSE)</f>
        <v>1.45333333333333</v>
      </c>
      <c r="F483">
        <f>VLOOKUP(B483,home!$B$2:$E$405,3,FALSE)</f>
        <v>0.87</v>
      </c>
      <c r="G483">
        <f>VLOOKUP(C483,away!$B$2:$E$405,4,FALSE)</f>
        <v>0.93</v>
      </c>
      <c r="H483">
        <f>VLOOKUP(A483,away!$A$2:$E$405,3,FALSE)</f>
        <v>1.163333333</v>
      </c>
      <c r="I483">
        <f>VLOOKUP(C483,away!$B$2:$E$405,3,FALSE)</f>
        <v>0.74</v>
      </c>
      <c r="J483">
        <f>VLOOKUP(B483,home!$B$2:$E$405,4,FALSE)</f>
        <v>1.32</v>
      </c>
      <c r="K483" s="3">
        <f t="shared" si="616"/>
        <v>1.1758919999999973</v>
      </c>
      <c r="L483" s="3">
        <f t="shared" si="617"/>
        <v>1.1363439996744</v>
      </c>
      <c r="M483" s="5">
        <f t="shared" si="618"/>
        <v>9.9039551386604807E-2</v>
      </c>
      <c r="N483" s="5">
        <f t="shared" si="619"/>
        <v>0.11645981615909724</v>
      </c>
      <c r="O483" s="5">
        <f t="shared" si="620"/>
        <v>0.11254299994861278</v>
      </c>
      <c r="P483" s="5">
        <f t="shared" si="621"/>
        <v>0.13233841329557389</v>
      </c>
      <c r="Q483" s="5">
        <f t="shared" si="622"/>
        <v>6.8472083071476453E-2</v>
      </c>
      <c r="R483" s="5">
        <f t="shared" si="623"/>
        <v>6.3943781348481235E-2</v>
      </c>
      <c r="S483" s="5">
        <f t="shared" si="624"/>
        <v>4.4208236478237031E-2</v>
      </c>
      <c r="T483" s="5">
        <f t="shared" si="625"/>
        <v>7.7807840743479323E-2</v>
      </c>
      <c r="U483" s="5">
        <f t="shared" si="626"/>
        <v>7.5190980937428126E-2</v>
      </c>
      <c r="V483" s="5">
        <f t="shared" si="627"/>
        <v>6.5635370339044742E-3</v>
      </c>
      <c r="W483" s="5">
        <f t="shared" si="628"/>
        <v>2.6838591569028125E-2</v>
      </c>
      <c r="X483" s="5">
        <f t="shared" si="629"/>
        <v>3.0497872489177052E-2</v>
      </c>
      <c r="Y483" s="5">
        <f t="shared" si="630"/>
        <v>1.7328037202955653E-2</v>
      </c>
      <c r="Z483" s="5">
        <f t="shared" si="631"/>
        <v>2.4220710750612811E-2</v>
      </c>
      <c r="AA483" s="5">
        <f t="shared" si="632"/>
        <v>2.8480940005959535E-2</v>
      </c>
      <c r="AB483" s="5">
        <f t="shared" si="633"/>
        <v>1.6745254752743851E-2</v>
      </c>
      <c r="AC483" s="5">
        <f t="shared" si="634"/>
        <v>5.4814469605368157E-4</v>
      </c>
      <c r="AD483" s="5">
        <f t="shared" si="635"/>
        <v>7.8898212793218885E-3</v>
      </c>
      <c r="AE483" s="5">
        <f t="shared" si="636"/>
        <v>8.9655510692608267E-3</v>
      </c>
      <c r="AF483" s="5">
        <f t="shared" si="637"/>
        <v>5.0939750806644722E-3</v>
      </c>
      <c r="AG483" s="5">
        <f t="shared" si="638"/>
        <v>1.929502672467996E-3</v>
      </c>
      <c r="AH483" s="5">
        <f t="shared" si="639"/>
        <v>6.8807648323270243E-3</v>
      </c>
      <c r="AI483" s="5">
        <f t="shared" si="640"/>
        <v>8.0910363202146719E-3</v>
      </c>
      <c r="AJ483" s="5">
        <f t="shared" si="641"/>
        <v>4.7570924403249259E-3</v>
      </c>
      <c r="AK483" s="5">
        <f t="shared" si="642"/>
        <v>1.8646089812795145E-3</v>
      </c>
      <c r="AL483" s="5">
        <f t="shared" si="643"/>
        <v>2.9297628398563183E-5</v>
      </c>
      <c r="AM483" s="5">
        <f t="shared" si="644"/>
        <v>1.8555155447568686E-3</v>
      </c>
      <c r="AN483" s="5">
        <f t="shared" si="645"/>
        <v>2.1085039555870434E-3</v>
      </c>
      <c r="AO483" s="5">
        <f t="shared" si="646"/>
        <v>1.1979929091105374E-3</v>
      </c>
      <c r="AP483" s="5">
        <f t="shared" si="647"/>
        <v>4.5377735130674578E-4</v>
      </c>
      <c r="AQ483" s="5">
        <f t="shared" si="648"/>
        <v>1.289117925863907E-4</v>
      </c>
      <c r="AR483" s="5">
        <f t="shared" si="649"/>
        <v>1.5637831660770892E-3</v>
      </c>
      <c r="AS483" s="5">
        <f t="shared" si="650"/>
        <v>1.8388401147247165E-3</v>
      </c>
      <c r="AT483" s="5">
        <f t="shared" si="651"/>
        <v>1.081138690091936E-3</v>
      </c>
      <c r="AU483" s="5">
        <f t="shared" si="652"/>
        <v>4.2376744552319448E-4</v>
      </c>
      <c r="AV483" s="5">
        <f t="shared" si="653"/>
        <v>1.245761872627898E-4</v>
      </c>
      <c r="AW483" s="5">
        <f t="shared" si="654"/>
        <v>1.0874448084702768E-6</v>
      </c>
      <c r="AX483" s="5">
        <f t="shared" si="655"/>
        <v>3.6364764749253971E-4</v>
      </c>
      <c r="AY483" s="5">
        <f t="shared" si="656"/>
        <v>4.132288222238589E-4</v>
      </c>
      <c r="AZ483" s="5">
        <f t="shared" si="657"/>
        <v>2.3478504631330074E-4</v>
      </c>
      <c r="BA483" s="5">
        <f t="shared" si="658"/>
        <v>8.8932192863798426E-5</v>
      </c>
      <c r="BB483" s="5">
        <f t="shared" si="659"/>
        <v>2.526439093466596E-5</v>
      </c>
      <c r="BC483" s="5">
        <f t="shared" si="660"/>
        <v>5.7418078088071955E-6</v>
      </c>
      <c r="BD483" s="5">
        <f t="shared" si="661"/>
        <v>2.9616593626058889E-4</v>
      </c>
      <c r="BE483" s="5">
        <f t="shared" si="662"/>
        <v>3.482591551213356E-4</v>
      </c>
      <c r="BF483" s="5">
        <f t="shared" si="663"/>
        <v>2.0475757721696839E-4</v>
      </c>
      <c r="BG483" s="5">
        <f t="shared" si="664"/>
        <v>8.0257598996271584E-5</v>
      </c>
      <c r="BH483" s="5">
        <f t="shared" si="665"/>
        <v>2.3593567149730899E-5</v>
      </c>
      <c r="BI483" s="5">
        <f t="shared" si="666"/>
        <v>5.5486973725662544E-6</v>
      </c>
      <c r="BJ483" s="8">
        <f t="shared" si="667"/>
        <v>0.36815939279791354</v>
      </c>
      <c r="BK483" s="8">
        <f t="shared" si="668"/>
        <v>0.28314040934099627</v>
      </c>
      <c r="BL483" s="8">
        <f t="shared" si="669"/>
        <v>0.32448814770316869</v>
      </c>
      <c r="BM483" s="8">
        <f t="shared" si="670"/>
        <v>0.40679987400542961</v>
      </c>
      <c r="BN483" s="8">
        <f t="shared" si="671"/>
        <v>0.59279664520984643</v>
      </c>
    </row>
    <row r="484" spans="1:66" x14ac:dyDescent="0.25">
      <c r="A484" t="s">
        <v>13</v>
      </c>
      <c r="B484" t="s">
        <v>248</v>
      </c>
      <c r="C484" t="s">
        <v>25</v>
      </c>
      <c r="D484" t="s">
        <v>497</v>
      </c>
      <c r="E484">
        <f>VLOOKUP(A484,home!$A$2:$E$405,3,FALSE)</f>
        <v>1.6044444444444399</v>
      </c>
      <c r="F484">
        <f>VLOOKUP(B484,home!$B$2:$E$405,3,FALSE)</f>
        <v>2.39</v>
      </c>
      <c r="G484">
        <f>VLOOKUP(C484,away!$B$2:$E$405,4,FALSE)</f>
        <v>1</v>
      </c>
      <c r="H484">
        <f>VLOOKUP(A484,away!$A$2:$E$405,3,FALSE)</f>
        <v>1.4044444439999999</v>
      </c>
      <c r="I484">
        <f>VLOOKUP(C484,away!$B$2:$E$405,3,FALSE)</f>
        <v>1</v>
      </c>
      <c r="J484">
        <f>VLOOKUP(B484,home!$B$2:$E$405,4,FALSE)</f>
        <v>1.07</v>
      </c>
      <c r="K484" s="3">
        <f t="shared" ref="K484" si="672">E484*F484*G484</f>
        <v>3.8346222222222117</v>
      </c>
      <c r="L484" s="3">
        <f t="shared" ref="L484" si="673">H484*I484*J484</f>
        <v>1.50275555508</v>
      </c>
      <c r="M484" s="5">
        <f t="shared" ref="M484:M485" si="674">_xlfn.POISSON.DIST(0,K484,FALSE) * _xlfn.POISSON.DIST(0,L484,FALSE)</f>
        <v>4.8084630540779919E-3</v>
      </c>
      <c r="N484" s="5">
        <f t="shared" ref="N484:N485" si="675">_xlfn.POISSON.DIST(1,K484,FALSE) * _xlfn.POISSON.DIST(0,L484,FALSE)</f>
        <v>1.8438639281901953E-2</v>
      </c>
      <c r="O484" s="5">
        <f t="shared" ref="O484:O485" si="676">_xlfn.POISSON.DIST(0,K484,FALSE) * _xlfn.POISSON.DIST(1,L484,FALSE)</f>
        <v>7.2259445659126455E-3</v>
      </c>
      <c r="P484" s="5">
        <f t="shared" ref="P484:P485" si="677">_xlfn.POISSON.DIST(1,K484,FALSE) * _xlfn.POISSON.DIST(1,L484,FALSE)</f>
        <v>2.7708767608994461E-2</v>
      </c>
      <c r="Q484" s="5">
        <f t="shared" ref="Q484:Q485" si="678">_xlfn.POISSON.DIST(2,K484,FALSE) * _xlfn.POISSON.DIST(0,L484,FALSE)</f>
        <v>3.5352607968960323E-2</v>
      </c>
      <c r="R484" s="5">
        <f t="shared" ref="R484:R485" si="679">_xlfn.POISSON.DIST(0,K484,FALSE) * _xlfn.POISSON.DIST(2,L484,FALSE)</f>
        <v>5.4294141685626851E-3</v>
      </c>
      <c r="S484" s="5">
        <f t="shared" ref="S484:S485" si="680">_xlfn.POISSON.DIST(2,K484,FALSE) * _xlfn.POISSON.DIST(2,L484,FALSE)</f>
        <v>3.991794227045796E-2</v>
      </c>
      <c r="T484" s="5">
        <f t="shared" ref="T484:T485" si="681">_xlfn.POISSON.DIST(2,K484,FALSE) * _xlfn.POISSON.DIST(1,L484,FALSE)</f>
        <v>5.3126328011920604E-2</v>
      </c>
      <c r="U484" s="5">
        <f t="shared" ref="U484:U485" si="682">_xlfn.POISSON.DIST(1,K484,FALSE) * _xlfn.POISSON.DIST(2,L484,FALSE)</f>
        <v>2.0819752224418606E-2</v>
      </c>
      <c r="V484" s="5">
        <f t="shared" ref="V484:V485" si="683">_xlfn.POISSON.DIST(3,K484,FALSE) * _xlfn.POISSON.DIST(3,L484,FALSE)</f>
        <v>2.5558570687694467E-2</v>
      </c>
      <c r="W484" s="5">
        <f t="shared" ref="W484:W485" si="684">_xlfn.POISSON.DIST(3,K484,FALSE) * _xlfn.POISSON.DIST(0,L484,FALSE)</f>
        <v>4.5187965377095102E-2</v>
      </c>
      <c r="X484" s="5">
        <f t="shared" ref="X484:X485" si="685">_xlfn.POISSON.DIST(3,K484,FALSE) * _xlfn.POISSON.DIST(1,L484,FALSE)</f>
        <v>6.7906465993192375E-2</v>
      </c>
      <c r="Y484" s="5">
        <f t="shared" ref="Y484:Y485" si="686">_xlfn.POISSON.DIST(3,K484,FALSE) * _xlfn.POISSON.DIST(2,L484,FALSE)</f>
        <v>5.102340949856049E-2</v>
      </c>
      <c r="Z484" s="5">
        <f t="shared" ref="Z484:Z485" si="687">_xlfn.POISSON.DIST(0,K484,FALSE) * _xlfn.POISSON.DIST(3,L484,FALSE)</f>
        <v>2.7196941008792112E-3</v>
      </c>
      <c r="AA484" s="5">
        <f t="shared" ref="AA484:AA485" si="688">_xlfn.POISSON.DIST(1,K484,FALSE) * _xlfn.POISSON.DIST(3,L484,FALSE)</f>
        <v>1.042899943687808E-2</v>
      </c>
      <c r="AB484" s="5">
        <f t="shared" ref="AB484:AB485" si="689">_xlfn.POISSON.DIST(2,K484,FALSE) * _xlfn.POISSON.DIST(3,L484,FALSE)</f>
        <v>1.999563649809781E-2</v>
      </c>
      <c r="AC484" s="5">
        <f t="shared" ref="AC484:AC485" si="690">_xlfn.POISSON.DIST(4,K484,FALSE) * _xlfn.POISSON.DIST(4,L484,FALSE)</f>
        <v>9.2050787283627436E-3</v>
      </c>
      <c r="AD484" s="5">
        <f t="shared" ref="AD484:AD485" si="691">_xlfn.POISSON.DIST(4,K484,FALSE) * _xlfn.POISSON.DIST(0,L484,FALSE)</f>
        <v>4.331969405300419E-2</v>
      </c>
      <c r="AE484" s="5">
        <f t="shared" ref="AE484:AE485" si="692">_xlfn.POISSON.DIST(4,K484,FALSE) * _xlfn.POISSON.DIST(1,L484,FALSE)</f>
        <v>6.5098910882518096E-2</v>
      </c>
      <c r="AF484" s="5">
        <f t="shared" ref="AF484:AF485" si="693">_xlfn.POISSON.DIST(4,K484,FALSE) * _xlfn.POISSON.DIST(2,L484,FALSE)</f>
        <v>4.8913874979180975E-2</v>
      </c>
      <c r="AG484" s="5">
        <f t="shared" ref="AG484:AG485" si="694">_xlfn.POISSON.DIST(4,K484,FALSE) * _xlfn.POISSON.DIST(3,L484,FALSE)</f>
        <v>2.4501865781817605E-2</v>
      </c>
      <c r="AH484" s="5">
        <f t="shared" ref="AH484:AH485" si="695">_xlfn.POISSON.DIST(0,K484,FALSE) * _xlfn.POISSON.DIST(4,L484,FALSE)</f>
        <v>1.0217588545536351E-3</v>
      </c>
      <c r="AI484" s="5">
        <f t="shared" ref="AI484:AI485" si="696">_xlfn.POISSON.DIST(1,K484,FALSE) * _xlfn.POISSON.DIST(4,L484,FALSE)</f>
        <v>3.9180592094236813E-3</v>
      </c>
      <c r="AJ484" s="5">
        <f t="shared" ref="AJ484:AJ485" si="697">_xlfn.POISSON.DIST(2,K484,FALSE) * _xlfn.POISSON.DIST(4,L484,FALSE)</f>
        <v>7.5121384562192211E-3</v>
      </c>
      <c r="AK484" s="5">
        <f t="shared" ref="AK484:AK485" si="698">_xlfn.POISSON.DIST(3,K484,FALSE) * _xlfn.POISSON.DIST(4,L484,FALSE)</f>
        <v>9.6020710202094281E-3</v>
      </c>
      <c r="AL484" s="5">
        <f t="shared" ref="AL484:AL485" si="699">_xlfn.POISSON.DIST(5,K484,FALSE) * _xlfn.POISSON.DIST(5,L484,FALSE)</f>
        <v>2.1217705902129161E-3</v>
      </c>
      <c r="AM484" s="5">
        <f t="shared" ref="AM484:AM485" si="700">_xlfn.POISSON.DIST(5,K484,FALSE) * _xlfn.POISSON.DIST(0,L484,FALSE)</f>
        <v>3.3222932295103445E-2</v>
      </c>
      <c r="AN484" s="5">
        <f t="shared" ref="AN484:AN485" si="701">_xlfn.POISSON.DIST(5,K484,FALSE) * _xlfn.POISSON.DIST(1,L484,FALSE)</f>
        <v>4.9925946062513438E-2</v>
      </c>
      <c r="AO484" s="5">
        <f t="shared" ref="AO484:AO485" si="702">_xlfn.POISSON.DIST(5,K484,FALSE) * _xlfn.POISSON.DIST(2,L484,FALSE)</f>
        <v>3.7513246394033271E-2</v>
      </c>
      <c r="AP484" s="5">
        <f t="shared" ref="AP484:AP485" si="703">_xlfn.POISSON.DIST(5,K484,FALSE) * _xlfn.POISSON.DIST(3,L484,FALSE)</f>
        <v>1.8791079802572757E-2</v>
      </c>
      <c r="AQ484" s="5">
        <f t="shared" ref="AQ484:AQ485" si="704">_xlfn.POISSON.DIST(5,K484,FALSE) * _xlfn.POISSON.DIST(4,L484,FALSE)</f>
        <v>7.0595998898169499E-3</v>
      </c>
      <c r="AR484" s="5">
        <f t="shared" ref="AR484:AR485" si="705">_xlfn.POISSON.DIST(0,K484,FALSE) * _xlfn.POISSON.DIST(5,L484,FALSE)</f>
        <v>3.0709075892653066E-4</v>
      </c>
      <c r="AS484" s="5">
        <f t="shared" ref="AS484:AS485" si="706">_xlfn.POISSON.DIST(1,K484,FALSE) * _xlfn.POISSON.DIST(5,L484,FALSE)</f>
        <v>1.1775770484187583E-3</v>
      </c>
      <c r="AT484" s="5">
        <f t="shared" ref="AT484:AT485" si="707">_xlfn.POISSON.DIST(2,K484,FALSE) * _xlfn.POISSON.DIST(5,L484,FALSE)</f>
        <v>2.2577815591227064E-3</v>
      </c>
      <c r="AU484" s="5">
        <f t="shared" ref="AU484:AU485" si="708">_xlfn.POISSON.DIST(3,K484,FALSE) * _xlfn.POISSON.DIST(5,L484,FALSE)</f>
        <v>2.8859131131784813E-3</v>
      </c>
      <c r="AV484" s="5">
        <f t="shared" ref="AV484:AV485" si="709">_xlfn.POISSON.DIST(4,K484,FALSE) * _xlfn.POISSON.DIST(5,L484,FALSE)</f>
        <v>2.7665966387991716E-3</v>
      </c>
      <c r="AW484" s="5">
        <f t="shared" ref="AW484:AW485" si="710">_xlfn.POISSON.DIST(6,K484,FALSE) * _xlfn.POISSON.DIST(6,L484,FALSE)</f>
        <v>3.3963063054205525E-4</v>
      </c>
      <c r="AX484" s="5">
        <f t="shared" ref="AX484:AX485" si="711">_xlfn.POISSON.DIST(6,K484,FALSE) * _xlfn.POISSON.DIST(0,L484,FALSE)</f>
        <v>2.1232899077697948E-2</v>
      </c>
      <c r="AY484" s="5">
        <f t="shared" ref="AY484:AY485" si="712">_xlfn.POISSON.DIST(6,K484,FALSE) * _xlfn.POISSON.DIST(1,L484,FALSE)</f>
        <v>3.1907857039463604E-2</v>
      </c>
      <c r="AZ484" s="5">
        <f t="shared" ref="AZ484:AZ485" si="713">_xlfn.POISSON.DIST(6,K484,FALSE) * _xlfn.POISSON.DIST(2,L484,FALSE)</f>
        <v>2.3974854708376212E-2</v>
      </c>
      <c r="BA484" s="5">
        <f t="shared" ref="BA484:BA485" si="714">_xlfn.POISSON.DIST(6,K484,FALSE) * _xlfn.POISSON.DIST(3,L484,FALSE)</f>
        <v>1.2009448698416079E-2</v>
      </c>
      <c r="BB484" s="5">
        <f t="shared" ref="BB484:BB485" si="715">_xlfn.POISSON.DIST(6,K484,FALSE) * _xlfn.POISSON.DIST(4,L484,FALSE)</f>
        <v>4.5118164362482598E-3</v>
      </c>
      <c r="BC484" s="5">
        <f t="shared" ref="BC484:BC485" si="716">_xlfn.POISSON.DIST(6,K484,FALSE) * _xlfn.POISSON.DIST(5,L484,FALSE)</f>
        <v>1.3560314426146645E-3</v>
      </c>
      <c r="BD484" s="5">
        <f t="shared" ref="BD484:BD485" si="717">_xlfn.POISSON.DIST(0,K484,FALSE) * _xlfn.POISSON.DIST(6,L484,FALSE)</f>
        <v>7.6913723981762778E-5</v>
      </c>
      <c r="BE484" s="5">
        <f t="shared" ref="BE484:BE485" si="718">_xlfn.POISSON.DIST(1,K484,FALSE) * _xlfn.POISSON.DIST(6,L484,FALSE)</f>
        <v>2.9493507517433298E-4</v>
      </c>
      <c r="BF484" s="5">
        <f t="shared" ref="BF484:BF485" si="719">_xlfn.POISSON.DIST(2,K484,FALSE) * _xlfn.POISSON.DIST(6,L484,FALSE)</f>
        <v>5.65482296688138E-4</v>
      </c>
      <c r="BG484" s="5">
        <f t="shared" ref="BG484:BG485" si="720">_xlfn.POISSON.DIST(3,K484,FALSE) * _xlfn.POISSON.DIST(6,L484,FALSE)</f>
        <v>7.2280366038452923E-4</v>
      </c>
      <c r="BH484" s="5">
        <f t="shared" ref="BH484:BH485" si="721">_xlfn.POISSON.DIST(4,K484,FALSE) * _xlfn.POISSON.DIST(6,L484,FALSE)</f>
        <v>6.9291974460351801E-4</v>
      </c>
      <c r="BI484" s="5">
        <f t="shared" ref="BI484:BI485" si="722">_xlfn.POISSON.DIST(5,K484,FALSE) * _xlfn.POISSON.DIST(6,L484,FALSE)</f>
        <v>5.314170901746379E-4</v>
      </c>
      <c r="BJ484" s="8">
        <f t="shared" ref="BJ484:BJ485" si="723">SUM(N484,Q484,T484,W484,X484,Y484,AD484,AE484,AF484,AG484,AM484,AN484,AO484,AP484,AQ484,AX484,AY484,AZ484,BA484,BB484,BC484)</f>
        <v>0.69437547367500829</v>
      </c>
      <c r="BK484" s="8">
        <f t="shared" ref="BK484:BK485" si="724">SUM(M484,P484,S484,V484,AC484,AL484,AY484)</f>
        <v>0.14122844997926412</v>
      </c>
      <c r="BL484" s="8">
        <f t="shared" ref="BL484:BL485" si="725">SUM(O484,R484,U484,AA484,AB484,AH484,AI484,AJ484,AK484,AR484,AS484,AT484,AU484,AV484,BD484,BE484,BF484,BG484,BH484,BI484)</f>
        <v>9.8233205143728367E-2</v>
      </c>
      <c r="BM484" s="8">
        <f t="shared" ref="BM484:BM485" si="726">SUM(S484:BI484)</f>
        <v>0.80602475984154853</v>
      </c>
      <c r="BN484" s="8">
        <f t="shared" ref="BN484:BN485" si="727">SUM(M484:R484)</f>
        <v>9.8963836648410061E-2</v>
      </c>
    </row>
    <row r="485" spans="1:66" s="15" customFormat="1" x14ac:dyDescent="0.25">
      <c r="A485" s="15" t="s">
        <v>24</v>
      </c>
      <c r="B485" s="15" t="s">
        <v>248</v>
      </c>
      <c r="C485" s="15" t="s">
        <v>25</v>
      </c>
      <c r="D485" s="15" t="s">
        <v>497</v>
      </c>
      <c r="E485" s="15">
        <f>VLOOKUP(A485,home!$A$2:$E$405,3,FALSE)</f>
        <v>1.6156716417910399</v>
      </c>
      <c r="F485" s="15">
        <f>VLOOKUP(B485,home!$B$2:$E$405,3,FALSE)</f>
        <v>2.39</v>
      </c>
      <c r="G485" s="15">
        <f>VLOOKUP(C485,away!$B$2:$E$405,4,FALSE)</f>
        <v>1</v>
      </c>
      <c r="H485" s="15">
        <f>VLOOKUP(A485,away!$A$2:$E$405,3,FALSE)</f>
        <v>1.3992537309999999</v>
      </c>
      <c r="I485" s="15">
        <f>VLOOKUP(C485,away!$B$2:$E$405,3,FALSE)</f>
        <v>1</v>
      </c>
      <c r="J485" s="15">
        <f>VLOOKUP(B485,home!$B$2:$E$405,4,FALSE)</f>
        <v>1.07</v>
      </c>
      <c r="K485" s="17">
        <f t="shared" ref="K485" si="728">E485*F485*G485</f>
        <v>3.8614552238805855</v>
      </c>
      <c r="L485" s="17">
        <f t="shared" ref="L485" si="729">H485*I485*J485</f>
        <v>1.4972014921700001</v>
      </c>
      <c r="M485" s="18">
        <f t="shared" si="674"/>
        <v>4.7072250023901269E-3</v>
      </c>
      <c r="N485" s="18">
        <f t="shared" si="675"/>
        <v>1.8176738575460656E-2</v>
      </c>
      <c r="O485" s="18">
        <f t="shared" si="676"/>
        <v>7.0476642975584305E-3</v>
      </c>
      <c r="P485" s="18">
        <f t="shared" si="677"/>
        <v>2.7214240117963698E-2</v>
      </c>
      <c r="Q485" s="18">
        <f t="shared" si="678"/>
        <v>3.509433106266216E-2</v>
      </c>
      <c r="R485" s="18">
        <f t="shared" si="679"/>
        <v>5.2758867513088602E-3</v>
      </c>
      <c r="S485" s="18">
        <f t="shared" si="680"/>
        <v>3.9333942228283791E-2</v>
      </c>
      <c r="T485" s="18">
        <f t="shared" si="681"/>
        <v>5.2543284833725772E-2</v>
      </c>
      <c r="U485" s="18">
        <f t="shared" si="682"/>
        <v>2.0372600456443971E-2</v>
      </c>
      <c r="V485" s="18">
        <f t="shared" si="683"/>
        <v>2.5267147795690004E-2</v>
      </c>
      <c r="W485" s="18">
        <f t="shared" si="684"/>
        <v>4.5171729336837163E-2</v>
      </c>
      <c r="X485" s="18">
        <f t="shared" si="685"/>
        <v>6.7631180567011978E-2</v>
      </c>
      <c r="Y485" s="18">
        <f t="shared" si="686"/>
        <v>5.0628752231074534E-2</v>
      </c>
      <c r="Z485" s="18">
        <f t="shared" si="687"/>
        <v>2.6330218388598533E-3</v>
      </c>
      <c r="AA485" s="18">
        <f t="shared" si="688"/>
        <v>1.0167295934257047E-2</v>
      </c>
      <c r="AB485" s="18">
        <f t="shared" si="689"/>
        <v>1.963027899903836E-2</v>
      </c>
      <c r="AC485" s="18">
        <f t="shared" si="690"/>
        <v>9.1299309420470372E-3</v>
      </c>
      <c r="AD485" s="18">
        <f t="shared" si="691"/>
        <v>4.3607152554862444E-2</v>
      </c>
      <c r="AE485" s="18">
        <f t="shared" si="692"/>
        <v>6.5288693874424888E-2</v>
      </c>
      <c r="AF485" s="18">
        <f t="shared" si="693"/>
        <v>4.8875164945309656E-2</v>
      </c>
      <c r="AG485" s="18">
        <f t="shared" si="694"/>
        <v>2.4391989962057499E-2</v>
      </c>
      <c r="AH485" s="18">
        <f t="shared" si="695"/>
        <v>9.8554105651429231E-4</v>
      </c>
      <c r="AI485" s="18">
        <f t="shared" si="696"/>
        <v>3.8056226610259057E-3</v>
      </c>
      <c r="AJ485" s="18">
        <f t="shared" si="697"/>
        <v>7.3476207522684108E-3</v>
      </c>
      <c r="AK485" s="18">
        <f t="shared" si="698"/>
        <v>9.4575028456467501E-3</v>
      </c>
      <c r="AL485" s="18">
        <f t="shared" si="699"/>
        <v>2.1113427362502092E-3</v>
      </c>
      <c r="AM485" s="18">
        <f t="shared" si="700"/>
        <v>3.3677413406306235E-2</v>
      </c>
      <c r="AN485" s="18">
        <f t="shared" si="701"/>
        <v>5.0421873604347668E-2</v>
      </c>
      <c r="AO485" s="18">
        <f t="shared" si="702"/>
        <v>3.7745852199218242E-2</v>
      </c>
      <c r="AP485" s="18">
        <f t="shared" si="703"/>
        <v>1.8837715411965945E-2</v>
      </c>
      <c r="AQ485" s="18">
        <f t="shared" si="704"/>
        <v>7.0509639059673042E-3</v>
      </c>
      <c r="AR485" s="18">
        <f t="shared" si="705"/>
        <v>2.9511070808159895E-4</v>
      </c>
      <c r="AS485" s="18">
        <f t="shared" si="706"/>
        <v>1.1395567853447889E-3</v>
      </c>
      <c r="AT485" s="18">
        <f t="shared" si="707"/>
        <v>2.2001737508391015E-3</v>
      </c>
      <c r="AU485" s="18">
        <f t="shared" si="708"/>
        <v>2.8319574745408632E-3</v>
      </c>
      <c r="AV485" s="18">
        <f t="shared" si="709"/>
        <v>2.7338692459683719E-3</v>
      </c>
      <c r="AW485" s="18">
        <f t="shared" si="710"/>
        <v>3.3906853687951755E-4</v>
      </c>
      <c r="AX485" s="18">
        <f t="shared" si="711"/>
        <v>2.1673970654094547E-2</v>
      </c>
      <c r="AY485" s="18">
        <f t="shared" si="712"/>
        <v>3.2450301204559148E-2</v>
      </c>
      <c r="AZ485" s="18">
        <f t="shared" si="713"/>
        <v>2.4292319692415961E-2</v>
      </c>
      <c r="BA485" s="18">
        <f t="shared" si="714"/>
        <v>1.2123499097251952E-2</v>
      </c>
      <c r="BB485" s="18">
        <f t="shared" si="715"/>
        <v>4.537830234681817E-3</v>
      </c>
      <c r="BC485" s="18">
        <f t="shared" si="716"/>
        <v>1.3588092397159499E-3</v>
      </c>
      <c r="BD485" s="18">
        <f t="shared" si="717"/>
        <v>7.3640032082519278E-5</v>
      </c>
      <c r="BE485" s="18">
        <f t="shared" si="718"/>
        <v>2.84357686571778E-4</v>
      </c>
      <c r="BF485" s="18">
        <f t="shared" si="719"/>
        <v>5.4901723713159524E-4</v>
      </c>
      <c r="BG485" s="18">
        <f t="shared" si="720"/>
        <v>7.0666849277409489E-4</v>
      </c>
      <c r="BH485" s="18">
        <f t="shared" si="721"/>
        <v>6.8219218574358715E-4</v>
      </c>
      <c r="BI485" s="18">
        <f t="shared" si="722"/>
        <v>5.2685091586601783E-4</v>
      </c>
      <c r="BJ485" s="19">
        <f t="shared" si="723"/>
        <v>0.69557956659395159</v>
      </c>
      <c r="BK485" s="19">
        <f t="shared" si="724"/>
        <v>0.14021413002718403</v>
      </c>
      <c r="BL485" s="19">
        <f t="shared" si="725"/>
        <v>9.6113408269006328E-2</v>
      </c>
      <c r="BM485" s="19">
        <f t="shared" si="726"/>
        <v>0.80491280825397848</v>
      </c>
      <c r="BN485" s="19">
        <f t="shared" si="727"/>
        <v>9.751608580734393E-2</v>
      </c>
    </row>
    <row r="486" spans="1:66" x14ac:dyDescent="0.25">
      <c r="A486" t="s">
        <v>80</v>
      </c>
      <c r="B486" t="s">
        <v>89</v>
      </c>
      <c r="C486" t="s">
        <v>84</v>
      </c>
      <c r="D486" t="s">
        <v>496</v>
      </c>
      <c r="E486">
        <f>VLOOKUP(A486,home!$A$2:$E$405,3,FALSE)</f>
        <v>1.2186788154897501</v>
      </c>
      <c r="F486">
        <f>VLOOKUP(B486,home!$B$2:$E$405,3,FALSE)</f>
        <v>1.38</v>
      </c>
      <c r="G486">
        <f>VLOOKUP(C486,away!$B$2:$E$405,4,FALSE)</f>
        <v>0.91</v>
      </c>
      <c r="H486">
        <f>VLOOKUP(A486,away!$A$2:$E$405,3,FALSE)</f>
        <v>1.0296127559999999</v>
      </c>
      <c r="I486">
        <f>VLOOKUP(C486,away!$B$2:$E$405,3,FALSE)</f>
        <v>0.69</v>
      </c>
      <c r="J486">
        <f>VLOOKUP(B486,home!$B$2:$E$405,4,FALSE)</f>
        <v>1.07</v>
      </c>
      <c r="K486" s="3">
        <f t="shared" ref="K486:K537" si="730">E486*F486*G486</f>
        <v>1.5304168564920282</v>
      </c>
      <c r="L486" s="3">
        <f t="shared" ref="L486:L537" si="731">H486*I486*J486</f>
        <v>0.76016309775479995</v>
      </c>
      <c r="M486" s="5">
        <f t="shared" ref="M486:M537" si="732">_xlfn.POISSON.DIST(0,K486,FALSE) * _xlfn.POISSON.DIST(0,L486,FALSE)</f>
        <v>0.10120774896630988</v>
      </c>
      <c r="N486" s="5">
        <f t="shared" ref="N486:N537" si="733">_xlfn.POISSON.DIST(1,K486,FALSE) * _xlfn.POISSON.DIST(0,L486,FALSE)</f>
        <v>0.15489004502565432</v>
      </c>
      <c r="O486" s="5">
        <f t="shared" ref="O486:O537" si="734">_xlfn.POISSON.DIST(0,K486,FALSE) * _xlfn.POISSON.DIST(1,L486,FALSE)</f>
        <v>7.6934395971020281E-2</v>
      </c>
      <c r="P486" s="5">
        <f t="shared" ref="P486:P537" si="735">_xlfn.POISSON.DIST(1,K486,FALSE) * _xlfn.POISSON.DIST(1,L486,FALSE)</f>
        <v>0.11774169643808183</v>
      </c>
      <c r="Q486" s="5">
        <f t="shared" ref="Q486:Q537" si="736">_xlfn.POISSON.DIST(2,K486,FALSE) * _xlfn.POISSON.DIST(0,L486,FALSE)</f>
        <v>0.11852316790503528</v>
      </c>
      <c r="R486" s="5">
        <f t="shared" ref="R486:R537" si="737">_xlfn.POISSON.DIST(0,K486,FALSE) * _xlfn.POISSON.DIST(2,L486,FALSE)</f>
        <v>2.9241344382612579E-2</v>
      </c>
      <c r="S486" s="5">
        <f t="shared" ref="S486:S537" si="738">_xlfn.POISSON.DIST(2,K486,FALSE) * _xlfn.POISSON.DIST(2,L486,FALSE)</f>
        <v>3.4244183922942914E-2</v>
      </c>
      <c r="T486" s="5">
        <f t="shared" ref="T486:T537" si="739">_xlfn.POISSON.DIST(2,K486,FALSE) * _xlfn.POISSON.DIST(1,L486,FALSE)</f>
        <v>9.0096938470403912E-2</v>
      </c>
      <c r="U486" s="5">
        <f t="shared" ref="U486:U537" si="740">_xlfn.POISSON.DIST(1,K486,FALSE) * _xlfn.POISSON.DIST(2,L486,FALSE)</f>
        <v>4.4751446349638777E-2</v>
      </c>
      <c r="V486" s="5">
        <f t="shared" ref="V486:V537" si="741">_xlfn.POISSON.DIST(3,K486,FALSE) * _xlfn.POISSON.DIST(3,L486,FALSE)</f>
        <v>4.4265037338276801E-3</v>
      </c>
      <c r="W486" s="5">
        <f t="shared" ref="W486:W537" si="742">_xlfn.POISSON.DIST(3,K486,FALSE) * _xlfn.POISSON.DIST(0,L486,FALSE)</f>
        <v>6.0463284682233658E-2</v>
      </c>
      <c r="X486" s="5">
        <f t="shared" ref="X486:X537" si="743">_xlfn.POISSON.DIST(3,K486,FALSE) * _xlfn.POISSON.DIST(1,L486,FALSE)</f>
        <v>4.5961957784477085E-2</v>
      </c>
      <c r="Y486" s="5">
        <f t="shared" ref="Y486:Y537" si="744">_xlfn.POISSON.DIST(3,K486,FALSE) * _xlfn.POISSON.DIST(2,L486,FALSE)</f>
        <v>1.7469292104161715E-2</v>
      </c>
      <c r="Z486" s="5">
        <f t="shared" ref="Z486:Z537" si="745">_xlfn.POISSON.DIST(0,K486,FALSE) * _xlfn.POISSON.DIST(3,L486,FALSE)</f>
        <v>7.4093969761339007E-3</v>
      </c>
      <c r="AA486" s="5">
        <f t="shared" ref="AA486:AA537" si="746">_xlfn.POISSON.DIST(1,K486,FALSE) * _xlfn.POISSON.DIST(3,L486,FALSE)</f>
        <v>1.1339466028716385E-2</v>
      </c>
      <c r="AB486" s="5">
        <f t="shared" ref="AB486:AB537" si="747">_xlfn.POISSON.DIST(2,K486,FALSE) * _xlfn.POISSON.DIST(3,L486,FALSE)</f>
        <v>8.6770549769831368E-3</v>
      </c>
      <c r="AC486" s="5">
        <f t="shared" ref="AC486:AC537" si="748">_xlfn.POISSON.DIST(4,K486,FALSE) * _xlfn.POISSON.DIST(4,L486,FALSE)</f>
        <v>3.2185286220269224E-4</v>
      </c>
      <c r="AD486" s="5">
        <f t="shared" ref="AD486:AD537" si="749">_xlfn.POISSON.DIST(4,K486,FALSE) * _xlfn.POISSON.DIST(0,L486,FALSE)</f>
        <v>2.3133507519141665E-2</v>
      </c>
      <c r="AE486" s="5">
        <f t="shared" ref="AE486:AE537" si="750">_xlfn.POISSON.DIST(4,K486,FALSE) * _xlfn.POISSON.DIST(1,L486,FALSE)</f>
        <v>1.7585238737684687E-2</v>
      </c>
      <c r="AF486" s="5">
        <f t="shared" ref="AF486:AF537" si="751">_xlfn.POISSON.DIST(4,K486,FALSE) * _xlfn.POISSON.DIST(2,L486,FALSE)</f>
        <v>6.6838247767980474E-3</v>
      </c>
      <c r="AG486" s="5">
        <f t="shared" ref="AG486:AG537" si="752">_xlfn.POISSON.DIST(4,K486,FALSE) * _xlfn.POISSON.DIST(3,L486,FALSE)</f>
        <v>1.6935989823936965E-3</v>
      </c>
      <c r="AH486" s="5">
        <f t="shared" ref="AH486:AH537" si="753">_xlfn.POISSON.DIST(0,K486,FALSE) * _xlfn.POISSON.DIST(4,L486,FALSE)</f>
        <v>1.4080875394682482E-3</v>
      </c>
      <c r="AI486" s="5">
        <f t="shared" ref="AI486:AI537" si="754">_xlfn.POISSON.DIST(1,K486,FALSE) * _xlfn.POISSON.DIST(4,L486,FALSE)</f>
        <v>2.1549609058185912E-3</v>
      </c>
      <c r="AJ486" s="5">
        <f t="shared" ref="AJ486:AJ537" si="755">_xlfn.POISSON.DIST(2,K486,FALSE) * _xlfn.POISSON.DIST(4,L486,FALSE)</f>
        <v>1.6489942476730511E-3</v>
      </c>
      <c r="AK486" s="5">
        <f t="shared" ref="AK486:AK537" si="756">_xlfn.POISSON.DIST(3,K486,FALSE) * _xlfn.POISSON.DIST(4,L486,FALSE)</f>
        <v>8.4121619763240934E-4</v>
      </c>
      <c r="AL486" s="5">
        <f t="shared" ref="AL486:AL537" si="757">_xlfn.POISSON.DIST(5,K486,FALSE) * _xlfn.POISSON.DIST(5,L486,FALSE)</f>
        <v>1.4977312463223275E-5</v>
      </c>
      <c r="AM486" s="5">
        <f t="shared" ref="AM486:AM537" si="758">_xlfn.POISSON.DIST(5,K486,FALSE) * _xlfn.POISSON.DIST(0,L486,FALSE)</f>
        <v>7.0807819714158882E-3</v>
      </c>
      <c r="AN486" s="5">
        <f t="shared" ref="AN486:AN537" si="759">_xlfn.POISSON.DIST(5,K486,FALSE) * _xlfn.POISSON.DIST(1,L486,FALSE)</f>
        <v>5.3825491579178415E-3</v>
      </c>
      <c r="AO486" s="5">
        <f t="shared" ref="AO486:AO537" si="760">_xlfn.POISSON.DIST(5,K486,FALSE) * _xlfn.POISSON.DIST(2,L486,FALSE)</f>
        <v>2.0458076208501575E-3</v>
      </c>
      <c r="AP486" s="5">
        <f t="shared" ref="AP486:AP537" si="761">_xlfn.POISSON.DIST(5,K486,FALSE) * _xlfn.POISSON.DIST(3,L486,FALSE)</f>
        <v>5.1838248615861116E-4</v>
      </c>
      <c r="AQ486" s="5">
        <f t="shared" ref="AQ486:AQ537" si="762">_xlfn.POISSON.DIST(5,K486,FALSE) * _xlfn.POISSON.DIST(4,L486,FALSE)</f>
        <v>9.8513809125041121E-5</v>
      </c>
      <c r="AR486" s="5">
        <f t="shared" ref="AR486:AR537" si="763">_xlfn.POISSON.DIST(0,K486,FALSE) * _xlfn.POISSON.DIST(5,L486,FALSE)</f>
        <v>2.1407523718242364E-4</v>
      </c>
      <c r="AS486" s="5">
        <f t="shared" ref="AS486:AS537" si="764">_xlfn.POISSON.DIST(1,K486,FALSE) * _xlfn.POISSON.DIST(5,L486,FALSE)</f>
        <v>3.2762435154151014E-4</v>
      </c>
      <c r="AT486" s="5">
        <f t="shared" ref="AT486:AT537" si="765">_xlfn.POISSON.DIST(2,K486,FALSE) * _xlfn.POISSON.DIST(5,L486,FALSE)</f>
        <v>2.5070091509819857E-4</v>
      </c>
      <c r="AU486" s="5">
        <f t="shared" ref="AU486:AU537" si="766">_xlfn.POISSON.DIST(3,K486,FALSE) * _xlfn.POISSON.DIST(5,L486,FALSE)</f>
        <v>1.2789230213475331E-4</v>
      </c>
      <c r="AV486" s="5">
        <f t="shared" ref="AV486:AV537" si="767">_xlfn.POISSON.DIST(4,K486,FALSE) * _xlfn.POISSON.DIST(5,L486,FALSE)</f>
        <v>4.8932133750649484E-5</v>
      </c>
      <c r="AW486" s="5">
        <f t="shared" ref="AW486:AW537" si="768">_xlfn.POISSON.DIST(6,K486,FALSE) * _xlfn.POISSON.DIST(6,L486,FALSE)</f>
        <v>4.8400284330285937E-7</v>
      </c>
      <c r="AX486" s="5">
        <f t="shared" ref="AX486:AX537" si="769">_xlfn.POISSON.DIST(6,K486,FALSE) * _xlfn.POISSON.DIST(0,L486,FALSE)</f>
        <v>1.8060913476999586E-3</v>
      </c>
      <c r="AY486" s="5">
        <f t="shared" ref="AY486:AY537" si="770">_xlfn.POISSON.DIST(6,K486,FALSE) * _xlfn.POISSON.DIST(1,L486,FALSE)</f>
        <v>1.3729239936957421E-3</v>
      </c>
      <c r="AZ486" s="5">
        <f t="shared" ref="AZ486:AZ537" si="771">_xlfn.POISSON.DIST(6,K486,FALSE) * _xlfn.POISSON.DIST(2,L486,FALSE)</f>
        <v>5.2182307801482326E-4</v>
      </c>
      <c r="BA486" s="5">
        <f t="shared" ref="BA486:BA537" si="772">_xlfn.POISSON.DIST(6,K486,FALSE) * _xlfn.POISSON.DIST(3,L486,FALSE)</f>
        <v>1.3222354915456427E-4</v>
      </c>
      <c r="BB486" s="5">
        <f t="shared" ref="BB486:BB537" si="773">_xlfn.POISSON.DIST(6,K486,FALSE) * _xlfn.POISSON.DIST(4,L486,FALSE)</f>
        <v>2.5127865680366904E-5</v>
      </c>
      <c r="BC486" s="5">
        <f t="shared" ref="BC486:BC537" si="774">_xlfn.POISSON.DIST(6,K486,FALSE) * _xlfn.POISSON.DIST(5,L486,FALSE)</f>
        <v>3.8202552431108479E-6</v>
      </c>
      <c r="BD486" s="5">
        <f t="shared" ref="BD486:BD537" si="775">_xlfn.POISSON.DIST(0,K486,FALSE) * _xlfn.POISSON.DIST(6,L486,FALSE)</f>
        <v>2.7122015908197427E-5</v>
      </c>
      <c r="BE486" s="5">
        <f t="shared" ref="BE486:BE537" si="776">_xlfn.POISSON.DIST(1,K486,FALSE) * _xlfn.POISSON.DIST(6,L486,FALSE)</f>
        <v>4.1507990327950295E-5</v>
      </c>
      <c r="BF486" s="5">
        <f t="shared" ref="BF486:BF537" si="777">_xlfn.POISSON.DIST(2,K486,FALSE) * _xlfn.POISSON.DIST(6,L486,FALSE)</f>
        <v>3.1762264038501599E-5</v>
      </c>
      <c r="BG486" s="5">
        <f t="shared" ref="BG486:BG537" si="778">_xlfn.POISSON.DIST(3,K486,FALSE) * _xlfn.POISSON.DIST(6,L486,FALSE)</f>
        <v>1.6203168094957804E-5</v>
      </c>
      <c r="BH486" s="5">
        <f t="shared" ref="BH486:BH537" si="779">_xlfn.POISSON.DIST(4,K486,FALSE) * _xlfn.POISSON.DIST(6,L486,FALSE)</f>
        <v>6.1994003952743135E-6</v>
      </c>
      <c r="BI486" s="5">
        <f t="shared" ref="BI486:BI537" si="780">_xlfn.POISSON.DIST(5,K486,FALSE) * _xlfn.POISSON.DIST(6,L486,FALSE)</f>
        <v>1.8975333730142283E-6</v>
      </c>
      <c r="BJ486" s="8">
        <f t="shared" ref="BJ486:BJ537" si="781">SUM(N486,Q486,T486,W486,X486,Y486,AD486,AE486,AF486,AG486,AM486,AN486,AO486,AP486,AQ486,AX486,AY486,AZ486,BA486,BB486,BC486)</f>
        <v>0.55548890112294025</v>
      </c>
      <c r="BK486" s="8">
        <f t="shared" ref="BK486:BK537" si="782">SUM(M486,P486,S486,V486,AC486,AL486,AY486)</f>
        <v>0.25932988722952405</v>
      </c>
      <c r="BL486" s="8">
        <f t="shared" ref="BL486:BL537" si="783">SUM(O486,R486,U486,AA486,AB486,AH486,AI486,AJ486,AK486,AR486,AS486,AT486,AU486,AV486,BD486,BE486,BF486,BG486,BH486,BI486)</f>
        <v>0.17809088391140895</v>
      </c>
      <c r="BM486" s="8">
        <f t="shared" ref="BM486:BM537" si="784">SUM(S486:BI486)</f>
        <v>0.40040823056044034</v>
      </c>
      <c r="BN486" s="8">
        <f t="shared" ref="BN486:BN537" si="785">SUM(M486:R486)</f>
        <v>0.59853839868871417</v>
      </c>
    </row>
    <row r="487" spans="1:66" x14ac:dyDescent="0.25">
      <c r="A487" t="s">
        <v>80</v>
      </c>
      <c r="B487" t="s">
        <v>91</v>
      </c>
      <c r="C487" t="s">
        <v>359</v>
      </c>
      <c r="D487" t="s">
        <v>496</v>
      </c>
      <c r="E487">
        <f>VLOOKUP(A487,home!$A$2:$E$405,3,FALSE)</f>
        <v>1.2186788154897501</v>
      </c>
      <c r="F487">
        <f>VLOOKUP(B487,home!$B$2:$E$405,3,FALSE)</f>
        <v>0.6</v>
      </c>
      <c r="G487">
        <f>VLOOKUP(C487,away!$B$2:$E$405,4,FALSE)</f>
        <v>0.86</v>
      </c>
      <c r="H487">
        <f>VLOOKUP(A487,away!$A$2:$E$405,3,FALSE)</f>
        <v>1.0296127559999999</v>
      </c>
      <c r="I487">
        <f>VLOOKUP(C487,away!$B$2:$E$405,3,FALSE)</f>
        <v>1.3</v>
      </c>
      <c r="J487">
        <f>VLOOKUP(B487,home!$B$2:$E$405,4,FALSE)</f>
        <v>1.02</v>
      </c>
      <c r="K487" s="3">
        <f t="shared" si="730"/>
        <v>0.62883826879271099</v>
      </c>
      <c r="L487" s="3">
        <f t="shared" si="731"/>
        <v>1.3652665144559999</v>
      </c>
      <c r="M487" s="5">
        <f t="shared" si="732"/>
        <v>0.13613547038628807</v>
      </c>
      <c r="N487" s="5">
        <f t="shared" si="733"/>
        <v>8.5607193518994762E-2</v>
      </c>
      <c r="O487" s="5">
        <f t="shared" si="734"/>
        <v>0.18586119914811547</v>
      </c>
      <c r="P487" s="5">
        <f t="shared" si="735"/>
        <v>0.11687663470803822</v>
      </c>
      <c r="Q487" s="5">
        <f t="shared" si="736"/>
        <v>2.691653968434362E-2</v>
      </c>
      <c r="R487" s="5">
        <f t="shared" si="737"/>
        <v>0.12687503576678005</v>
      </c>
      <c r="S487" s="5">
        <f t="shared" si="738"/>
        <v>2.50855778106822E-2</v>
      </c>
      <c r="T487" s="5">
        <f t="shared" si="739"/>
        <v>3.674825031606041E-2</v>
      </c>
      <c r="U487" s="5">
        <f t="shared" si="740"/>
        <v>7.9783877844595258E-2</v>
      </c>
      <c r="V487" s="5">
        <f t="shared" si="741"/>
        <v>2.392974117701186E-3</v>
      </c>
      <c r="W487" s="5">
        <f t="shared" si="742"/>
        <v>5.6420500723309832E-3</v>
      </c>
      <c r="X487" s="5">
        <f t="shared" si="743"/>
        <v>7.702902036637543E-3</v>
      </c>
      <c r="Y487" s="5">
        <f t="shared" si="744"/>
        <v>5.2582571073780809E-3</v>
      </c>
      <c r="Z487" s="5">
        <f t="shared" si="745"/>
        <v>5.7739412617597345E-2</v>
      </c>
      <c r="AA487" s="5">
        <f t="shared" si="746"/>
        <v>3.6308752271557922E-2</v>
      </c>
      <c r="AB487" s="5">
        <f t="shared" si="747"/>
        <v>1.1416166460234948E-2</v>
      </c>
      <c r="AC487" s="5">
        <f t="shared" si="748"/>
        <v>1.2840277823385432E-4</v>
      </c>
      <c r="AD487" s="5">
        <f t="shared" si="749"/>
        <v>8.8698424998160112E-4</v>
      </c>
      <c r="AE487" s="5">
        <f t="shared" si="750"/>
        <v>1.2109698953497497E-3</v>
      </c>
      <c r="AF487" s="5">
        <f t="shared" si="751"/>
        <v>8.2664832406765002E-4</v>
      </c>
      <c r="AG487" s="5">
        <f t="shared" si="752"/>
        <v>3.7619842536024459E-4</v>
      </c>
      <c r="AH487" s="5">
        <f t="shared" si="753"/>
        <v>1.9707421652790998E-2</v>
      </c>
      <c r="AI487" s="5">
        <f t="shared" si="754"/>
        <v>1.2392780914509077E-2</v>
      </c>
      <c r="AJ487" s="5">
        <f t="shared" si="755"/>
        <v>3.8965274479036182E-3</v>
      </c>
      <c r="AK487" s="5">
        <f t="shared" si="756"/>
        <v>8.1676185821433071E-4</v>
      </c>
      <c r="AL487" s="5">
        <f t="shared" si="757"/>
        <v>4.4095148941130094E-6</v>
      </c>
      <c r="AM487" s="5">
        <f t="shared" si="758"/>
        <v>1.1155392804096631E-4</v>
      </c>
      <c r="AN487" s="5">
        <f t="shared" si="759"/>
        <v>1.5230084251036547E-4</v>
      </c>
      <c r="AO487" s="5">
        <f t="shared" si="760"/>
        <v>1.0396562020141943E-4</v>
      </c>
      <c r="AP487" s="5">
        <f t="shared" si="761"/>
        <v>4.7313593305216045E-5</v>
      </c>
      <c r="AQ487" s="5">
        <f t="shared" si="762"/>
        <v>1.6148916154550276E-5</v>
      </c>
      <c r="AR487" s="5">
        <f t="shared" si="763"/>
        <v>5.381176573764134E-3</v>
      </c>
      <c r="AS487" s="5">
        <f t="shared" si="764"/>
        <v>3.38388976071373E-3</v>
      </c>
      <c r="AT487" s="5">
        <f t="shared" si="765"/>
        <v>1.0639596894563013E-3</v>
      </c>
      <c r="AU487" s="5">
        <f t="shared" si="766"/>
        <v>2.2301952306097702E-4</v>
      </c>
      <c r="AV487" s="5">
        <f t="shared" si="767"/>
        <v>3.5060802697160212E-5</v>
      </c>
      <c r="AW487" s="5">
        <f t="shared" si="768"/>
        <v>1.0515858048859636E-7</v>
      </c>
      <c r="AX487" s="5">
        <f t="shared" si="769"/>
        <v>1.1691563164384642E-5</v>
      </c>
      <c r="AY487" s="5">
        <f t="shared" si="770"/>
        <v>1.5962099689981578E-5</v>
      </c>
      <c r="AZ487" s="5">
        <f t="shared" si="771"/>
        <v>1.0896260103570174E-5</v>
      </c>
      <c r="BA487" s="5">
        <f t="shared" si="772"/>
        <v>4.9587663507357387E-6</v>
      </c>
      <c r="BB487" s="5">
        <f t="shared" si="773"/>
        <v>1.6925094129176718E-6</v>
      </c>
      <c r="BC487" s="5">
        <f t="shared" si="774"/>
        <v>4.6214528537161621E-7</v>
      </c>
      <c r="BD487" s="5">
        <f t="shared" si="775"/>
        <v>1.2244566974225367E-3</v>
      </c>
      <c r="BE487" s="5">
        <f t="shared" si="776"/>
        <v>7.699852298188283E-4</v>
      </c>
      <c r="BF487" s="5">
        <f t="shared" si="777"/>
        <v>2.4209808945761479E-4</v>
      </c>
      <c r="BG487" s="5">
        <f t="shared" si="778"/>
        <v>5.0746847817516467E-5</v>
      </c>
      <c r="BH487" s="5">
        <f t="shared" si="779"/>
        <v>7.9778899820635535E-6</v>
      </c>
      <c r="BI487" s="5">
        <f t="shared" si="780"/>
        <v>1.0033605049879118E-6</v>
      </c>
      <c r="BJ487" s="8">
        <f t="shared" si="781"/>
        <v>0.17165293987472413</v>
      </c>
      <c r="BK487" s="8">
        <f t="shared" si="782"/>
        <v>0.28063943141552755</v>
      </c>
      <c r="BL487" s="8">
        <f t="shared" si="783"/>
        <v>0.48944189782939773</v>
      </c>
      <c r="BM487" s="8">
        <f t="shared" si="784"/>
        <v>0.32118575158357715</v>
      </c>
      <c r="BN487" s="8">
        <f t="shared" si="785"/>
        <v>0.67827207321256022</v>
      </c>
    </row>
    <row r="488" spans="1:66" x14ac:dyDescent="0.25">
      <c r="A488" t="s">
        <v>80</v>
      </c>
      <c r="B488" t="s">
        <v>86</v>
      </c>
      <c r="C488" t="s">
        <v>369</v>
      </c>
      <c r="D488" t="s">
        <v>496</v>
      </c>
      <c r="E488">
        <f>VLOOKUP(A488,home!$A$2:$E$405,3,FALSE)</f>
        <v>1.2186788154897501</v>
      </c>
      <c r="F488">
        <f>VLOOKUP(B488,home!$B$2:$E$405,3,FALSE)</f>
        <v>1</v>
      </c>
      <c r="G488">
        <f>VLOOKUP(C488,away!$B$2:$E$405,4,FALSE)</f>
        <v>1.32</v>
      </c>
      <c r="H488">
        <f>VLOOKUP(A488,away!$A$2:$E$405,3,FALSE)</f>
        <v>1.0296127559999999</v>
      </c>
      <c r="I488">
        <f>VLOOKUP(C488,away!$B$2:$E$405,3,FALSE)</f>
        <v>0.59</v>
      </c>
      <c r="J488">
        <f>VLOOKUP(B488,home!$B$2:$E$405,4,FALSE)</f>
        <v>1.08</v>
      </c>
      <c r="K488" s="3">
        <f t="shared" si="730"/>
        <v>1.6086560364464702</v>
      </c>
      <c r="L488" s="3">
        <f t="shared" si="731"/>
        <v>0.65606924812319989</v>
      </c>
      <c r="M488" s="5">
        <f t="shared" si="732"/>
        <v>0.1038585621717278</v>
      </c>
      <c r="N488" s="5">
        <f t="shared" si="733"/>
        <v>0.1670727029742009</v>
      </c>
      <c r="O488" s="5">
        <f t="shared" si="734"/>
        <v>6.8138408795162059E-2</v>
      </c>
      <c r="P488" s="5">
        <f t="shared" si="735"/>
        <v>0.10961126262219467</v>
      </c>
      <c r="Q488" s="5">
        <f t="shared" si="736"/>
        <v>0.13438125608243826</v>
      </c>
      <c r="R488" s="5">
        <f t="shared" si="737"/>
        <v>2.2351757313276602E-2</v>
      </c>
      <c r="S488" s="5">
        <f t="shared" si="738"/>
        <v>2.8920650937199144E-2</v>
      </c>
      <c r="T488" s="5">
        <f t="shared" si="739"/>
        <v>8.816340963985643E-2</v>
      </c>
      <c r="U488" s="5">
        <f t="shared" si="740"/>
        <v>3.5956289327188938E-2</v>
      </c>
      <c r="V488" s="5">
        <f t="shared" si="741"/>
        <v>3.3913954161371726E-3</v>
      </c>
      <c r="W488" s="5">
        <f t="shared" si="742"/>
        <v>7.2057739594091078E-2</v>
      </c>
      <c r="X488" s="5">
        <f t="shared" si="743"/>
        <v>4.7274867036952654E-2</v>
      </c>
      <c r="Y488" s="5">
        <f t="shared" si="744"/>
        <v>1.550779323602889E-2</v>
      </c>
      <c r="Z488" s="5">
        <f t="shared" si="745"/>
        <v>4.888100204917872E-3</v>
      </c>
      <c r="AA488" s="5">
        <f t="shared" si="746"/>
        <v>7.8632719013963601E-3</v>
      </c>
      <c r="AB488" s="5">
        <f t="shared" si="747"/>
        <v>6.3246499052005863E-3</v>
      </c>
      <c r="AC488" s="5">
        <f t="shared" si="748"/>
        <v>2.2370274886392074E-4</v>
      </c>
      <c r="AD488" s="5">
        <f t="shared" si="749"/>
        <v>2.8979029442680597E-2</v>
      </c>
      <c r="AE488" s="5">
        <f t="shared" si="750"/>
        <v>1.9012250057799527E-2</v>
      </c>
      <c r="AF488" s="5">
        <f t="shared" si="751"/>
        <v>6.2366763002754009E-3</v>
      </c>
      <c r="AG488" s="5">
        <f t="shared" si="752"/>
        <v>1.3638971770364874E-3</v>
      </c>
      <c r="AH488" s="5">
        <f t="shared" si="753"/>
        <v>8.0173305654783163E-4</v>
      </c>
      <c r="AI488" s="5">
        <f t="shared" si="754"/>
        <v>1.2897127210343485E-3</v>
      </c>
      <c r="AJ488" s="5">
        <f t="shared" si="755"/>
        <v>1.0373520769868538E-3</v>
      </c>
      <c r="AK488" s="5">
        <f t="shared" si="756"/>
        <v>5.5624756018839529E-4</v>
      </c>
      <c r="AL488" s="5">
        <f t="shared" si="757"/>
        <v>9.4437435844668283E-6</v>
      </c>
      <c r="AM488" s="5">
        <f t="shared" si="758"/>
        <v>9.3234581286656248E-3</v>
      </c>
      <c r="AN488" s="5">
        <f t="shared" si="759"/>
        <v>6.116834164381791E-3</v>
      </c>
      <c r="AO488" s="5">
        <f t="shared" si="760"/>
        <v>2.006533395560132E-3</v>
      </c>
      <c r="AP488" s="5">
        <f t="shared" si="761"/>
        <v>4.3880828538640901E-4</v>
      </c>
      <c r="AQ488" s="5">
        <f t="shared" si="762"/>
        <v>7.1972155465922953E-5</v>
      </c>
      <c r="AR488" s="5">
        <f t="shared" si="763"/>
        <v>1.051984807209702E-4</v>
      </c>
      <c r="AS488" s="5">
        <f t="shared" si="764"/>
        <v>1.692281710367863E-4</v>
      </c>
      <c r="AT488" s="5">
        <f t="shared" si="765"/>
        <v>1.3611495943756103E-4</v>
      </c>
      <c r="AU488" s="5">
        <f t="shared" si="766"/>
        <v>7.2987383716632996E-5</v>
      </c>
      <c r="AV488" s="5">
        <f t="shared" si="767"/>
        <v>2.9352898850049106E-5</v>
      </c>
      <c r="AW488" s="5">
        <f t="shared" si="768"/>
        <v>2.7685639556560197E-7</v>
      </c>
      <c r="AX488" s="5">
        <f t="shared" si="769"/>
        <v>2.499706199872311E-3</v>
      </c>
      <c r="AY488" s="5">
        <f t="shared" si="770"/>
        <v>1.6399803670791278E-3</v>
      </c>
      <c r="AZ488" s="5">
        <f t="shared" si="771"/>
        <v>5.3797034318320649E-4</v>
      </c>
      <c r="BA488" s="5">
        <f t="shared" si="772"/>
        <v>1.1764859952159535E-4</v>
      </c>
      <c r="BB488" s="5">
        <f t="shared" si="773"/>
        <v>1.9296407057720125E-5</v>
      </c>
      <c r="BC488" s="5">
        <f t="shared" si="774"/>
        <v>2.5319558539675309E-6</v>
      </c>
      <c r="BD488" s="5">
        <f t="shared" si="775"/>
        <v>1.1502914691718304E-5</v>
      </c>
      <c r="BE488" s="5">
        <f t="shared" si="776"/>
        <v>1.8504233155561435E-5</v>
      </c>
      <c r="BF488" s="5">
        <f t="shared" si="777"/>
        <v>1.4883473182753413E-5</v>
      </c>
      <c r="BG488" s="5">
        <f t="shared" si="778"/>
        <v>7.9807963262418113E-6</v>
      </c>
      <c r="BH488" s="5">
        <f t="shared" si="779"/>
        <v>3.2095890464646747E-6</v>
      </c>
      <c r="BI488" s="5">
        <f t="shared" si="780"/>
        <v>1.0326249588215737E-6</v>
      </c>
      <c r="BJ488" s="8">
        <f t="shared" si="781"/>
        <v>0.60282436154338792</v>
      </c>
      <c r="BK488" s="8">
        <f t="shared" si="782"/>
        <v>0.24765499800678628</v>
      </c>
      <c r="BL488" s="8">
        <f t="shared" si="783"/>
        <v>0.14488941818210552</v>
      </c>
      <c r="BM488" s="8">
        <f t="shared" si="784"/>
        <v>0.39320322446751399</v>
      </c>
      <c r="BN488" s="8">
        <f t="shared" si="785"/>
        <v>0.60541394995900033</v>
      </c>
    </row>
    <row r="489" spans="1:66" x14ac:dyDescent="0.25">
      <c r="A489" t="s">
        <v>80</v>
      </c>
      <c r="B489" t="s">
        <v>81</v>
      </c>
      <c r="C489" t="s">
        <v>88</v>
      </c>
      <c r="D489" t="s">
        <v>496</v>
      </c>
      <c r="E489">
        <f>VLOOKUP(A489,home!$A$2:$E$405,3,FALSE)</f>
        <v>1.2186788154897501</v>
      </c>
      <c r="F489">
        <f>VLOOKUP(B489,home!$B$2:$E$405,3,FALSE)</f>
        <v>1.08</v>
      </c>
      <c r="G489">
        <f>VLOOKUP(C489,away!$B$2:$E$405,4,FALSE)</f>
        <v>1.34</v>
      </c>
      <c r="H489">
        <f>VLOOKUP(A489,away!$A$2:$E$405,3,FALSE)</f>
        <v>1.0296127559999999</v>
      </c>
      <c r="I489">
        <f>VLOOKUP(C489,away!$B$2:$E$405,3,FALSE)</f>
        <v>1.04</v>
      </c>
      <c r="J489">
        <f>VLOOKUP(B489,home!$B$2:$E$405,4,FALSE)</f>
        <v>0.92</v>
      </c>
      <c r="K489" s="3">
        <f t="shared" si="730"/>
        <v>1.7636719817767665</v>
      </c>
      <c r="L489" s="3">
        <f t="shared" si="731"/>
        <v>0.98513348494080011</v>
      </c>
      <c r="M489" s="5">
        <f t="shared" si="732"/>
        <v>6.4004270792404575E-2</v>
      </c>
      <c r="N489" s="5">
        <f t="shared" si="733"/>
        <v>0.11288253911061699</v>
      </c>
      <c r="O489" s="5">
        <f t="shared" si="734"/>
        <v>6.3052750336816177E-2</v>
      </c>
      <c r="P489" s="5">
        <f t="shared" si="735"/>
        <v>0.11120436914300827</v>
      </c>
      <c r="Q489" s="5">
        <f t="shared" si="736"/>
        <v>9.9543885730607629E-2</v>
      </c>
      <c r="R489" s="5">
        <f t="shared" si="737"/>
        <v>3.1057687837204966E-2</v>
      </c>
      <c r="S489" s="5">
        <f t="shared" si="738"/>
        <v>4.8303072448885646E-2</v>
      </c>
      <c r="T489" s="5">
        <f t="shared" si="739"/>
        <v>9.8064015054342271E-2</v>
      </c>
      <c r="U489" s="5">
        <f t="shared" si="740"/>
        <v>5.4775573857247462E-2</v>
      </c>
      <c r="V489" s="5">
        <f t="shared" si="741"/>
        <v>9.3249206183090311E-3</v>
      </c>
      <c r="W489" s="5">
        <f t="shared" si="742"/>
        <v>5.8520920740086906E-2</v>
      </c>
      <c r="X489" s="5">
        <f t="shared" si="743"/>
        <v>5.7650918590626148E-2</v>
      </c>
      <c r="Y489" s="5">
        <f t="shared" si="744"/>
        <v>2.8396925170610949E-2</v>
      </c>
      <c r="Z489" s="5">
        <f t="shared" si="745"/>
        <v>1.0198656084423077E-2</v>
      </c>
      <c r="AA489" s="5">
        <f t="shared" si="746"/>
        <v>1.7987083987874127E-2</v>
      </c>
      <c r="AB489" s="5">
        <f t="shared" si="747"/>
        <v>1.5861658031639556E-2</v>
      </c>
      <c r="AC489" s="5">
        <f t="shared" si="748"/>
        <v>1.0126003134531695E-3</v>
      </c>
      <c r="AD489" s="5">
        <f t="shared" si="749"/>
        <v>2.5802927064267542E-2</v>
      </c>
      <c r="AE489" s="5">
        <f t="shared" si="750"/>
        <v>2.5419327460495168E-2</v>
      </c>
      <c r="AF489" s="5">
        <f t="shared" si="751"/>
        <v>1.2520715323004493E-2</v>
      </c>
      <c r="AG489" s="5">
        <f t="shared" si="752"/>
        <v>4.1115253067010313E-3</v>
      </c>
      <c r="AH489" s="5">
        <f t="shared" si="753"/>
        <v>2.5117594025400995E-3</v>
      </c>
      <c r="AI489" s="5">
        <f t="shared" si="754"/>
        <v>4.4299196832243244E-3</v>
      </c>
      <c r="AJ489" s="5">
        <f t="shared" si="755"/>
        <v>3.9064626134120758E-3</v>
      </c>
      <c r="AK489" s="5">
        <f t="shared" si="756"/>
        <v>2.2965728863777735E-3</v>
      </c>
      <c r="AL489" s="5">
        <f t="shared" si="757"/>
        <v>7.0373790784558128E-5</v>
      </c>
      <c r="AM489" s="5">
        <f t="shared" si="758"/>
        <v>9.1015799022156132E-3</v>
      </c>
      <c r="AN489" s="5">
        <f t="shared" si="759"/>
        <v>8.9662711275368123E-3</v>
      </c>
      <c r="AO489" s="5">
        <f t="shared" si="760"/>
        <v>4.4164869613972091E-3</v>
      </c>
      <c r="AP489" s="5">
        <f t="shared" si="761"/>
        <v>1.450276397158946E-3</v>
      </c>
      <c r="AQ489" s="5">
        <f t="shared" si="762"/>
        <v>3.5717896031514499E-4</v>
      </c>
      <c r="AR489" s="5">
        <f t="shared" si="763"/>
        <v>4.9488365871143023E-4</v>
      </c>
      <c r="AS489" s="5">
        <f t="shared" si="764"/>
        <v>8.7281244310852507E-4</v>
      </c>
      <c r="AT489" s="5">
        <f t="shared" si="765"/>
        <v>7.6967742562831696E-4</v>
      </c>
      <c r="AU489" s="5">
        <f t="shared" si="766"/>
        <v>4.5248617019557778E-4</v>
      </c>
      <c r="AV489" s="5">
        <f t="shared" si="767"/>
        <v>1.9950929512885352E-4</v>
      </c>
      <c r="AW489" s="5">
        <f t="shared" si="768"/>
        <v>3.3964196240824818E-6</v>
      </c>
      <c r="AX489" s="5">
        <f t="shared" si="769"/>
        <v>2.6753669105733673E-3</v>
      </c>
      <c r="AY489" s="5">
        <f t="shared" si="770"/>
        <v>2.6355935281084427E-3</v>
      </c>
      <c r="AZ489" s="5">
        <f t="shared" si="771"/>
        <v>1.2982057186164445E-3</v>
      </c>
      <c r="BA489" s="5">
        <f t="shared" si="772"/>
        <v>4.2630197458356464E-4</v>
      </c>
      <c r="BB489" s="5">
        <f t="shared" si="773"/>
        <v>1.0499108746466283E-4</v>
      </c>
      <c r="BC489" s="5">
        <f t="shared" si="774"/>
        <v>2.0686047176357535E-5</v>
      </c>
      <c r="BD489" s="5">
        <f t="shared" si="775"/>
        <v>8.1254410557774103E-5</v>
      </c>
      <c r="BE489" s="5">
        <f t="shared" si="776"/>
        <v>1.4330612729653247E-4</v>
      </c>
      <c r="BF489" s="5">
        <f t="shared" si="777"/>
        <v>1.2637250076491454E-4</v>
      </c>
      <c r="BG489" s="5">
        <f t="shared" si="778"/>
        <v>7.4293212955380897E-5</v>
      </c>
      <c r="BH489" s="5">
        <f t="shared" si="779"/>
        <v>3.2757214531395E-5</v>
      </c>
      <c r="BI489" s="5">
        <f t="shared" si="780"/>
        <v>1.1554596294014415E-5</v>
      </c>
      <c r="BJ489" s="8">
        <f t="shared" si="781"/>
        <v>0.55436663816650578</v>
      </c>
      <c r="BK489" s="8">
        <f t="shared" si="782"/>
        <v>0.23655520063495372</v>
      </c>
      <c r="BL489" s="8">
        <f t="shared" si="783"/>
        <v>0.19913837569150925</v>
      </c>
      <c r="BM489" s="8">
        <f t="shared" si="784"/>
        <v>0.51588117051824889</v>
      </c>
      <c r="BN489" s="8">
        <f t="shared" si="785"/>
        <v>0.4817455029506586</v>
      </c>
    </row>
    <row r="490" spans="1:66" x14ac:dyDescent="0.25">
      <c r="A490" t="s">
        <v>80</v>
      </c>
      <c r="B490" t="s">
        <v>92</v>
      </c>
      <c r="C490" t="s">
        <v>95</v>
      </c>
      <c r="D490" t="s">
        <v>496</v>
      </c>
      <c r="E490">
        <f>VLOOKUP(A490,home!$A$2:$E$405,3,FALSE)</f>
        <v>1.2186788154897501</v>
      </c>
      <c r="F490">
        <f>VLOOKUP(B490,home!$B$2:$E$405,3,FALSE)</f>
        <v>1.01</v>
      </c>
      <c r="G490">
        <f>VLOOKUP(C490,away!$B$2:$E$405,4,FALSE)</f>
        <v>0.6</v>
      </c>
      <c r="H490">
        <f>VLOOKUP(A490,away!$A$2:$E$405,3,FALSE)</f>
        <v>1.0296127559999999</v>
      </c>
      <c r="I490">
        <f>VLOOKUP(C490,away!$B$2:$E$405,3,FALSE)</f>
        <v>0.73</v>
      </c>
      <c r="J490">
        <f>VLOOKUP(B490,home!$B$2:$E$405,4,FALSE)</f>
        <v>1.49</v>
      </c>
      <c r="K490" s="3">
        <f t="shared" si="730"/>
        <v>0.7385193621867886</v>
      </c>
      <c r="L490" s="3">
        <f t="shared" si="731"/>
        <v>1.1199097947011998</v>
      </c>
      <c r="M490" s="5">
        <f t="shared" si="732"/>
        <v>0.15591735981259733</v>
      </c>
      <c r="N490" s="5">
        <f t="shared" si="733"/>
        <v>0.11514798912264738</v>
      </c>
      <c r="O490" s="5">
        <f t="shared" si="734"/>
        <v>0.17461337841807895</v>
      </c>
      <c r="P490" s="5">
        <f t="shared" si="735"/>
        <v>0.12895536085859999</v>
      </c>
      <c r="Q490" s="5">
        <f t="shared" si="736"/>
        <v>4.2519509741974409E-2</v>
      </c>
      <c r="R490" s="5">
        <f t="shared" si="737"/>
        <v>9.7775616388136879E-2</v>
      </c>
      <c r="S490" s="5">
        <f t="shared" si="738"/>
        <v>2.6663940939866047E-2</v>
      </c>
      <c r="T490" s="5">
        <f t="shared" si="739"/>
        <v>4.7618015425930221E-2</v>
      </c>
      <c r="U490" s="5">
        <f t="shared" si="740"/>
        <v>7.2209185852386948E-2</v>
      </c>
      <c r="V490" s="5">
        <f t="shared" si="741"/>
        <v>2.4503423052268992E-3</v>
      </c>
      <c r="W490" s="5">
        <f t="shared" si="742"/>
        <v>1.0467160405045963E-2</v>
      </c>
      <c r="X490" s="5">
        <f t="shared" si="743"/>
        <v>1.1722275460319551E-2</v>
      </c>
      <c r="Y490" s="5">
        <f t="shared" si="744"/>
        <v>6.5639455520986913E-3</v>
      </c>
      <c r="Z490" s="5">
        <f t="shared" si="745"/>
        <v>3.6499956825340539E-2</v>
      </c>
      <c r="AA490" s="5">
        <f t="shared" si="746"/>
        <v>2.6955924834495812E-2</v>
      </c>
      <c r="AB490" s="5">
        <f t="shared" si="747"/>
        <v>9.9537362079634307E-3</v>
      </c>
      <c r="AC490" s="5">
        <f t="shared" si="748"/>
        <v>1.2666356418611038E-4</v>
      </c>
      <c r="AD490" s="5">
        <f t="shared" si="749"/>
        <v>1.9325501565603379E-3</v>
      </c>
      <c r="AE490" s="5">
        <f t="shared" si="750"/>
        <v>2.1642818490832591E-3</v>
      </c>
      <c r="AF490" s="5">
        <f t="shared" si="751"/>
        <v>1.2119002206411832E-3</v>
      </c>
      <c r="AG490" s="5">
        <f t="shared" si="752"/>
        <v>4.5240630909886866E-4</v>
      </c>
      <c r="AH490" s="5">
        <f t="shared" si="753"/>
        <v>1.0219164788717445E-2</v>
      </c>
      <c r="AI490" s="5">
        <f t="shared" si="754"/>
        <v>7.5470510618452944E-3</v>
      </c>
      <c r="AJ490" s="5">
        <f t="shared" si="755"/>
        <v>2.7868216682925564E-3</v>
      </c>
      <c r="AK490" s="5">
        <f t="shared" si="756"/>
        <v>6.8604058699858034E-4</v>
      </c>
      <c r="AL490" s="5">
        <f t="shared" si="757"/>
        <v>4.1904110348940422E-6</v>
      </c>
      <c r="AM490" s="5">
        <f t="shared" si="758"/>
        <v>2.8544514180338392E-4</v>
      </c>
      <c r="AN490" s="5">
        <f t="shared" si="759"/>
        <v>3.1967281015548248E-4</v>
      </c>
      <c r="AO490" s="5">
        <f t="shared" si="760"/>
        <v>1.7900235559639106E-4</v>
      </c>
      <c r="AP490" s="5">
        <f t="shared" si="761"/>
        <v>6.6822163768995142E-5</v>
      </c>
      <c r="AQ490" s="5">
        <f t="shared" si="762"/>
        <v>1.8708698927006326E-5</v>
      </c>
      <c r="AR490" s="5">
        <f t="shared" si="763"/>
        <v>2.2889085481100566E-3</v>
      </c>
      <c r="AS490" s="5">
        <f t="shared" si="764"/>
        <v>1.6904032810541271E-3</v>
      </c>
      <c r="AT490" s="5">
        <f t="shared" si="765"/>
        <v>6.2419777648127441E-4</v>
      </c>
      <c r="AU490" s="5">
        <f t="shared" si="766"/>
        <v>1.5366071458845413E-4</v>
      </c>
      <c r="AV490" s="5">
        <f t="shared" si="767"/>
        <v>2.8370353232757823E-5</v>
      </c>
      <c r="AW490" s="5">
        <f t="shared" si="768"/>
        <v>9.6271791351542059E-8</v>
      </c>
      <c r="AX490" s="5">
        <f t="shared" si="769"/>
        <v>3.5134460677325395E-5</v>
      </c>
      <c r="AY490" s="5">
        <f t="shared" si="770"/>
        <v>3.9347426644080858E-5</v>
      </c>
      <c r="AZ490" s="5">
        <f t="shared" si="771"/>
        <v>2.2032784247496562E-5</v>
      </c>
      <c r="BA490" s="5">
        <f t="shared" si="772"/>
        <v>8.224910294436566E-6</v>
      </c>
      <c r="BB490" s="5">
        <f t="shared" si="773"/>
        <v>2.3027893998195598E-6</v>
      </c>
      <c r="BC490" s="5">
        <f t="shared" si="774"/>
        <v>5.1578328079840438E-7</v>
      </c>
      <c r="BD490" s="5">
        <f t="shared" si="775"/>
        <v>4.2722851703395909E-4</v>
      </c>
      <c r="BE490" s="5">
        <f t="shared" si="776"/>
        <v>3.1551653190792694E-4</v>
      </c>
      <c r="BF490" s="5">
        <f t="shared" si="777"/>
        <v>1.1650753395201489E-4</v>
      </c>
      <c r="BG490" s="5">
        <f t="shared" si="778"/>
        <v>2.8681023221399218E-5</v>
      </c>
      <c r="BH490" s="5">
        <f t="shared" si="779"/>
        <v>5.2953727440830554E-6</v>
      </c>
      <c r="BI490" s="5">
        <f t="shared" si="780"/>
        <v>7.8214706030030476E-7</v>
      </c>
      <c r="BJ490" s="8">
        <f t="shared" si="781"/>
        <v>0.2407772435681951</v>
      </c>
      <c r="BK490" s="8">
        <f t="shared" si="782"/>
        <v>0.31415720531815533</v>
      </c>
      <c r="BL490" s="8">
        <f t="shared" si="783"/>
        <v>0.40842647160630219</v>
      </c>
      <c r="BM490" s="8">
        <f t="shared" si="784"/>
        <v>0.28489241182110558</v>
      </c>
      <c r="BN490" s="8">
        <f t="shared" si="785"/>
        <v>0.71492921434203494</v>
      </c>
    </row>
    <row r="491" spans="1:66" x14ac:dyDescent="0.25">
      <c r="A491" t="s">
        <v>80</v>
      </c>
      <c r="B491" t="s">
        <v>85</v>
      </c>
      <c r="C491" t="s">
        <v>98</v>
      </c>
      <c r="D491" t="s">
        <v>496</v>
      </c>
      <c r="E491">
        <f>VLOOKUP(A491,home!$A$2:$E$405,3,FALSE)</f>
        <v>1.2186788154897501</v>
      </c>
      <c r="F491">
        <f>VLOOKUP(B491,home!$B$2:$E$405,3,FALSE)</f>
        <v>1.43</v>
      </c>
      <c r="G491">
        <f>VLOOKUP(C491,away!$B$2:$E$405,4,FALSE)</f>
        <v>0.82</v>
      </c>
      <c r="H491">
        <f>VLOOKUP(A491,away!$A$2:$E$405,3,FALSE)</f>
        <v>1.0296127559999999</v>
      </c>
      <c r="I491">
        <f>VLOOKUP(C491,away!$B$2:$E$405,3,FALSE)</f>
        <v>1</v>
      </c>
      <c r="J491">
        <f>VLOOKUP(B491,home!$B$2:$E$405,4,FALSE)</f>
        <v>0.97</v>
      </c>
      <c r="K491" s="3">
        <f t="shared" si="730"/>
        <v>1.4290227790432808</v>
      </c>
      <c r="L491" s="3">
        <f t="shared" si="731"/>
        <v>0.99872437331999986</v>
      </c>
      <c r="M491" s="5">
        <f t="shared" si="732"/>
        <v>8.8235389728119826E-2</v>
      </c>
      <c r="N491" s="5">
        <f t="shared" si="733"/>
        <v>0.12609038183924476</v>
      </c>
      <c r="O491" s="5">
        <f t="shared" si="734"/>
        <v>8.812283431086243E-2</v>
      </c>
      <c r="P491" s="5">
        <f t="shared" si="735"/>
        <v>0.12592953758407918</v>
      </c>
      <c r="Q491" s="5">
        <f t="shared" si="736"/>
        <v>9.0093013933273E-2</v>
      </c>
      <c r="R491" s="5">
        <f t="shared" si="737"/>
        <v>4.4005211236149123E-2</v>
      </c>
      <c r="S491" s="5">
        <f t="shared" si="738"/>
        <v>4.4931655215113012E-2</v>
      </c>
      <c r="T491" s="5">
        <f t="shared" si="739"/>
        <v>8.9978088881018076E-2</v>
      </c>
      <c r="U491" s="5">
        <f t="shared" si="740"/>
        <v>6.2884449253068422E-2</v>
      </c>
      <c r="V491" s="5">
        <f t="shared" si="741"/>
        <v>7.1251614341053121E-3</v>
      </c>
      <c r="W491" s="5">
        <f t="shared" si="742"/>
        <v>4.2914989714436927E-2</v>
      </c>
      <c r="X491" s="5">
        <f t="shared" si="743"/>
        <v>4.2860246208585258E-2</v>
      </c>
      <c r="Y491" s="5">
        <f t="shared" si="744"/>
        <v>2.1402786267505105E-2</v>
      </c>
      <c r="Z491" s="5">
        <f t="shared" si="745"/>
        <v>1.4649692338212419E-2</v>
      </c>
      <c r="AA491" s="5">
        <f t="shared" si="746"/>
        <v>2.0934744057281369E-2</v>
      </c>
      <c r="AB491" s="5">
        <f t="shared" si="747"/>
        <v>1.4958113065648017E-2</v>
      </c>
      <c r="AC491" s="5">
        <f t="shared" si="748"/>
        <v>6.3556434624301129E-4</v>
      </c>
      <c r="AD491" s="5">
        <f t="shared" si="749"/>
        <v>1.5331624466084621E-2</v>
      </c>
      <c r="AE491" s="5">
        <f t="shared" si="750"/>
        <v>1.531206703686794E-2</v>
      </c>
      <c r="AF491" s="5">
        <f t="shared" si="751"/>
        <v>7.6462672778148796E-3</v>
      </c>
      <c r="AG491" s="5">
        <f t="shared" si="752"/>
        <v>2.5455044984242958E-3</v>
      </c>
      <c r="AH491" s="5">
        <f t="shared" si="753"/>
        <v>3.6577511999529998E-3</v>
      </c>
      <c r="AI491" s="5">
        <f t="shared" si="754"/>
        <v>5.2270097848057303E-3</v>
      </c>
      <c r="AJ491" s="5">
        <f t="shared" si="755"/>
        <v>3.7347580243847537E-3</v>
      </c>
      <c r="AK491" s="5">
        <f t="shared" si="756"/>
        <v>1.7790180970201645E-3</v>
      </c>
      <c r="AL491" s="5">
        <f t="shared" si="757"/>
        <v>3.628309433388412E-5</v>
      </c>
      <c r="AM491" s="5">
        <f t="shared" si="758"/>
        <v>4.3818481203544398E-3</v>
      </c>
      <c r="AN491" s="5">
        <f t="shared" si="759"/>
        <v>4.3762585179844063E-3</v>
      </c>
      <c r="AO491" s="5">
        <f t="shared" si="760"/>
        <v>2.1853380229301437E-3</v>
      </c>
      <c r="AP491" s="5">
        <f t="shared" si="761"/>
        <v>7.2751678248109185E-4</v>
      </c>
      <c r="AQ491" s="5">
        <f t="shared" si="762"/>
        <v>1.8164718566580275E-4</v>
      </c>
      <c r="AR491" s="5">
        <f t="shared" si="763"/>
        <v>7.3061705498670771E-4</v>
      </c>
      <c r="AS491" s="5">
        <f t="shared" si="764"/>
        <v>1.0440684143335226E-3</v>
      </c>
      <c r="AT491" s="5">
        <f t="shared" si="765"/>
        <v>7.459987734811011E-4</v>
      </c>
      <c r="AU491" s="5">
        <f t="shared" si="766"/>
        <v>3.5534974681428064E-4</v>
      </c>
      <c r="AV491" s="5">
        <f t="shared" si="767"/>
        <v>1.2695072068121742E-4</v>
      </c>
      <c r="AW491" s="5">
        <f t="shared" si="768"/>
        <v>1.4384229961043166E-6</v>
      </c>
      <c r="AX491" s="5">
        <f t="shared" si="769"/>
        <v>1.0436267963824131E-3</v>
      </c>
      <c r="AY491" s="5">
        <f t="shared" si="770"/>
        <v>1.0422955181969846E-3</v>
      </c>
      <c r="AZ491" s="5">
        <f t="shared" si="771"/>
        <v>5.2048296911276384E-4</v>
      </c>
      <c r="BA491" s="5">
        <f t="shared" si="772"/>
        <v>1.7327300905029268E-4</v>
      </c>
      <c r="BB491" s="5">
        <f t="shared" si="773"/>
        <v>4.3262994344256049E-5</v>
      </c>
      <c r="BC491" s="5">
        <f t="shared" si="774"/>
        <v>8.641561382882767E-6</v>
      </c>
      <c r="BD491" s="5">
        <f t="shared" si="775"/>
        <v>1.2161417672975055E-4</v>
      </c>
      <c r="BE491" s="5">
        <f t="shared" si="776"/>
        <v>1.7378942880140881E-4</v>
      </c>
      <c r="BF491" s="5">
        <f t="shared" si="777"/>
        <v>1.2417452625706682E-4</v>
      </c>
      <c r="BG491" s="5">
        <f t="shared" si="778"/>
        <v>5.9149408866085492E-5</v>
      </c>
      <c r="BH491" s="5">
        <f t="shared" si="779"/>
        <v>2.1131463159145193E-5</v>
      </c>
      <c r="BI491" s="5">
        <f t="shared" si="780"/>
        <v>6.0394684417864732E-6</v>
      </c>
      <c r="BJ491" s="8">
        <f t="shared" si="781"/>
        <v>0.46885916160114033</v>
      </c>
      <c r="BK491" s="8">
        <f t="shared" si="782"/>
        <v>0.26793588692019121</v>
      </c>
      <c r="BL491" s="8">
        <f t="shared" si="783"/>
        <v>0.24881277221172515</v>
      </c>
      <c r="BM491" s="8">
        <f t="shared" si="784"/>
        <v>0.43674028734433978</v>
      </c>
      <c r="BN491" s="8">
        <f t="shared" si="785"/>
        <v>0.56247636863172823</v>
      </c>
    </row>
    <row r="492" spans="1:66" x14ac:dyDescent="0.25">
      <c r="A492" t="s">
        <v>99</v>
      </c>
      <c r="B492" t="s">
        <v>100</v>
      </c>
      <c r="C492" t="s">
        <v>119</v>
      </c>
      <c r="D492" t="s">
        <v>496</v>
      </c>
      <c r="E492">
        <f>VLOOKUP(A492,home!$A$2:$E$405,3,FALSE)</f>
        <v>1.33253012048193</v>
      </c>
      <c r="F492">
        <f>VLOOKUP(B492,home!$B$2:$E$405,3,FALSE)</f>
        <v>0.8</v>
      </c>
      <c r="G492">
        <f>VLOOKUP(C492,away!$B$2:$E$405,4,FALSE)</f>
        <v>1.08</v>
      </c>
      <c r="H492">
        <f>VLOOKUP(A492,away!$A$2:$E$405,3,FALSE)</f>
        <v>1.2626506019999999</v>
      </c>
      <c r="I492">
        <f>VLOOKUP(C492,away!$B$2:$E$405,3,FALSE)</f>
        <v>0.83</v>
      </c>
      <c r="J492">
        <f>VLOOKUP(B492,home!$B$2:$E$405,4,FALSE)</f>
        <v>1.48</v>
      </c>
      <c r="K492" s="3">
        <f t="shared" si="730"/>
        <v>1.1513060240963877</v>
      </c>
      <c r="L492" s="3">
        <f t="shared" si="731"/>
        <v>1.5510399994967996</v>
      </c>
      <c r="M492" s="5">
        <f t="shared" si="732"/>
        <v>6.7048031820475071E-2</v>
      </c>
      <c r="N492" s="5">
        <f t="shared" si="733"/>
        <v>7.7192802938719246E-2</v>
      </c>
      <c r="O492" s="5">
        <f t="shared" si="734"/>
        <v>0.10399417924109106</v>
      </c>
      <c r="P492" s="5">
        <f t="shared" si="735"/>
        <v>0.11972912503122762</v>
      </c>
      <c r="Q492" s="5">
        <f t="shared" si="736"/>
        <v>4.4436269520116409E-2</v>
      </c>
      <c r="R492" s="5">
        <f t="shared" si="737"/>
        <v>8.064956585888601E-2</v>
      </c>
      <c r="S492" s="5">
        <f t="shared" si="738"/>
        <v>5.3450724023959041E-2</v>
      </c>
      <c r="T492" s="5">
        <f t="shared" si="739"/>
        <v>6.8922431454120997E-2</v>
      </c>
      <c r="U492" s="5">
        <f t="shared" si="740"/>
        <v>9.2852331014093806E-2</v>
      </c>
      <c r="V492" s="5">
        <f t="shared" si="741"/>
        <v>1.0605346389435416E-2</v>
      </c>
      <c r="W492" s="5">
        <f t="shared" si="742"/>
        <v>1.7053248262293576E-2</v>
      </c>
      <c r="X492" s="5">
        <f t="shared" si="743"/>
        <v>2.6450270176166621E-2</v>
      </c>
      <c r="Y492" s="5">
        <f t="shared" si="744"/>
        <v>2.0512713520365853E-2</v>
      </c>
      <c r="Z492" s="5">
        <f t="shared" si="745"/>
        <v>4.1696900863061222E-2</v>
      </c>
      <c r="AA492" s="5">
        <f t="shared" si="746"/>
        <v>4.8005893149792249E-2</v>
      </c>
      <c r="AB492" s="5">
        <f t="shared" si="747"/>
        <v>2.763473698774167E-2</v>
      </c>
      <c r="AC492" s="5">
        <f t="shared" si="748"/>
        <v>1.1836373206860784E-3</v>
      </c>
      <c r="AD492" s="5">
        <f t="shared" si="749"/>
        <v>4.9083768636974641E-3</v>
      </c>
      <c r="AE492" s="5">
        <f t="shared" si="750"/>
        <v>7.6130888481994157E-3</v>
      </c>
      <c r="AF492" s="5">
        <f t="shared" si="751"/>
        <v>5.9041026616401589E-3</v>
      </c>
      <c r="AG492" s="5">
        <f t="shared" si="752"/>
        <v>3.0524997964464684E-3</v>
      </c>
      <c r="AH492" s="5">
        <f t="shared" si="753"/>
        <v>1.6168390273415153E-2</v>
      </c>
      <c r="AI492" s="5">
        <f t="shared" si="754"/>
        <v>1.8614765121724303E-2</v>
      </c>
      <c r="AJ492" s="5">
        <f t="shared" si="755"/>
        <v>1.0715645610890261E-2</v>
      </c>
      <c r="AK492" s="5">
        <f t="shared" si="756"/>
        <v>4.112329114633325E-3</v>
      </c>
      <c r="AL492" s="5">
        <f t="shared" si="757"/>
        <v>8.4545873704094937E-5</v>
      </c>
      <c r="AM492" s="5">
        <f t="shared" si="758"/>
        <v>1.130208770342044E-3</v>
      </c>
      <c r="AN492" s="5">
        <f t="shared" si="759"/>
        <v>1.7529990105826022E-3</v>
      </c>
      <c r="AO492" s="5">
        <f t="shared" si="760"/>
        <v>1.3594857922459651E-3</v>
      </c>
      <c r="AP492" s="5">
        <f t="shared" si="761"/>
        <v>7.0287228084036269E-4</v>
      </c>
      <c r="AQ492" s="5">
        <f t="shared" si="762"/>
        <v>2.7254575553023778E-4</v>
      </c>
      <c r="AR492" s="5">
        <f t="shared" si="763"/>
        <v>5.0155640083083776E-3</v>
      </c>
      <c r="AS492" s="5">
        <f t="shared" si="764"/>
        <v>5.7744490570064595E-3</v>
      </c>
      <c r="AT492" s="5">
        <f t="shared" si="765"/>
        <v>3.3240789925846215E-3</v>
      </c>
      <c r="AU492" s="5">
        <f t="shared" si="766"/>
        <v>1.2756773895783089E-3</v>
      </c>
      <c r="AV492" s="5">
        <f t="shared" si="767"/>
        <v>3.6717376585626549E-4</v>
      </c>
      <c r="AW492" s="5">
        <f t="shared" si="768"/>
        <v>4.1937611360861585E-6</v>
      </c>
      <c r="AX492" s="5">
        <f t="shared" si="769"/>
        <v>2.1686936096356081E-4</v>
      </c>
      <c r="AY492" s="5">
        <f t="shared" si="770"/>
        <v>3.3637305351979255E-4</v>
      </c>
      <c r="AZ492" s="5">
        <f t="shared" si="771"/>
        <v>2.608640303810381E-4</v>
      </c>
      <c r="BA492" s="5">
        <f t="shared" si="772"/>
        <v>1.3487018185031282E-4</v>
      </c>
      <c r="BB492" s="5">
        <f t="shared" si="773"/>
        <v>5.2297261697310643E-5</v>
      </c>
      <c r="BC492" s="5">
        <f t="shared" si="774"/>
        <v>1.6223028951336134E-5</v>
      </c>
      <c r="BD492" s="5">
        <f t="shared" si="775"/>
        <v>1.2965567328204648E-3</v>
      </c>
      <c r="BE492" s="5">
        <f t="shared" si="776"/>
        <v>1.4927335770789317E-3</v>
      </c>
      <c r="BF492" s="5">
        <f t="shared" si="777"/>
        <v>8.5929657983096195E-4</v>
      </c>
      <c r="BG492" s="5">
        <f t="shared" si="778"/>
        <v>3.2977110961493635E-4</v>
      </c>
      <c r="BH492" s="5">
        <f t="shared" si="779"/>
        <v>9.4916866268156638E-5</v>
      </c>
      <c r="BI492" s="5">
        <f t="shared" si="780"/>
        <v>2.1855671984575972E-5</v>
      </c>
      <c r="BJ492" s="8">
        <f t="shared" si="781"/>
        <v>0.28228141256867079</v>
      </c>
      <c r="BK492" s="8">
        <f t="shared" si="782"/>
        <v>0.25243778351300716</v>
      </c>
      <c r="BL492" s="8">
        <f t="shared" si="783"/>
        <v>0.42259991012319992</v>
      </c>
      <c r="BM492" s="8">
        <f t="shared" si="784"/>
        <v>0.50563385336503996</v>
      </c>
      <c r="BN492" s="8">
        <f t="shared" si="785"/>
        <v>0.4930499744105154</v>
      </c>
    </row>
    <row r="493" spans="1:66" x14ac:dyDescent="0.25">
      <c r="A493" t="s">
        <v>99</v>
      </c>
      <c r="B493" t="s">
        <v>111</v>
      </c>
      <c r="C493" t="s">
        <v>106</v>
      </c>
      <c r="D493" t="s">
        <v>496</v>
      </c>
      <c r="E493">
        <f>VLOOKUP(A493,home!$A$2:$E$405,3,FALSE)</f>
        <v>1.33253012048193</v>
      </c>
      <c r="F493">
        <f>VLOOKUP(B493,home!$B$2:$E$405,3,FALSE)</f>
        <v>0.85</v>
      </c>
      <c r="G493">
        <f>VLOOKUP(C493,away!$B$2:$E$405,4,FALSE)</f>
        <v>1.04</v>
      </c>
      <c r="H493">
        <f>VLOOKUP(A493,away!$A$2:$E$405,3,FALSE)</f>
        <v>1.2626506019999999</v>
      </c>
      <c r="I493">
        <f>VLOOKUP(C493,away!$B$2:$E$405,3,FALSE)</f>
        <v>0.96</v>
      </c>
      <c r="J493">
        <f>VLOOKUP(B493,home!$B$2:$E$405,4,FALSE)</f>
        <v>0.69</v>
      </c>
      <c r="K493" s="3">
        <f t="shared" si="730"/>
        <v>1.1779566265060262</v>
      </c>
      <c r="L493" s="3">
        <f t="shared" si="731"/>
        <v>0.83637975876479986</v>
      </c>
      <c r="M493" s="5">
        <f t="shared" si="732"/>
        <v>0.1334089061119374</v>
      </c>
      <c r="N493" s="5">
        <f t="shared" si="733"/>
        <v>0.15714990498947695</v>
      </c>
      <c r="O493" s="5">
        <f t="shared" si="734"/>
        <v>0.11158050871097804</v>
      </c>
      <c r="P493" s="5">
        <f t="shared" si="735"/>
        <v>0.13143699962500996</v>
      </c>
      <c r="Q493" s="5">
        <f t="shared" si="736"/>
        <v>9.2557885968573436E-2</v>
      </c>
      <c r="R493" s="5">
        <f t="shared" si="737"/>
        <v>4.6661839479270724E-2</v>
      </c>
      <c r="S493" s="5">
        <f t="shared" si="738"/>
        <v>3.2373559932965833E-2</v>
      </c>
      <c r="T493" s="5">
        <f t="shared" si="739"/>
        <v>7.7413542338175295E-2</v>
      </c>
      <c r="U493" s="5">
        <f t="shared" si="740"/>
        <v>5.496562301956745E-2</v>
      </c>
      <c r="V493" s="5">
        <f t="shared" si="741"/>
        <v>3.5438943227500195E-3</v>
      </c>
      <c r="W493" s="5">
        <f t="shared" si="742"/>
        <v>3.6343058370690066E-2</v>
      </c>
      <c r="X493" s="5">
        <f t="shared" si="743"/>
        <v>3.0396598392852799E-2</v>
      </c>
      <c r="Y493" s="5">
        <f t="shared" si="744"/>
        <v>1.2711549815542362E-2</v>
      </c>
      <c r="Z493" s="5">
        <f t="shared" si="745"/>
        <v>1.3009006015731421E-2</v>
      </c>
      <c r="AA493" s="5">
        <f t="shared" si="746"/>
        <v>1.5324044840487586E-2</v>
      </c>
      <c r="AB493" s="5">
        <f t="shared" si="747"/>
        <v>9.0255300823639199E-3</v>
      </c>
      <c r="AC493" s="5">
        <f t="shared" si="748"/>
        <v>2.1821951882073861E-4</v>
      </c>
      <c r="AD493" s="5">
        <f t="shared" si="749"/>
        <v>1.0702636608812419E-2</v>
      </c>
      <c r="AE493" s="5">
        <f t="shared" si="750"/>
        <v>8.9514686250258459E-3</v>
      </c>
      <c r="AF493" s="5">
        <f t="shared" si="751"/>
        <v>3.7434135845948956E-3</v>
      </c>
      <c r="AG493" s="5">
        <f t="shared" si="752"/>
        <v>1.043638450280118E-3</v>
      </c>
      <c r="AH493" s="5">
        <f t="shared" si="753"/>
        <v>2.7201173283018187E-3</v>
      </c>
      <c r="AI493" s="5">
        <f t="shared" si="754"/>
        <v>3.2041802317469953E-3</v>
      </c>
      <c r="AJ493" s="5">
        <f t="shared" si="755"/>
        <v>1.8871926682529944E-3</v>
      </c>
      <c r="AK493" s="5">
        <f t="shared" si="756"/>
        <v>7.4101036968740109E-4</v>
      </c>
      <c r="AL493" s="5">
        <f t="shared" si="757"/>
        <v>8.5997613350777028E-6</v>
      </c>
      <c r="AM493" s="5">
        <f t="shared" si="758"/>
        <v>2.5214483428873135E-3</v>
      </c>
      <c r="AN493" s="5">
        <f t="shared" si="759"/>
        <v>2.1088883567619955E-3</v>
      </c>
      <c r="AO493" s="5">
        <f t="shared" si="760"/>
        <v>8.8191576754524637E-4</v>
      </c>
      <c r="AP493" s="5">
        <f t="shared" si="761"/>
        <v>2.4587216563678885E-4</v>
      </c>
      <c r="AQ493" s="5">
        <f t="shared" si="762"/>
        <v>5.1410625645569082E-5</v>
      </c>
      <c r="AR493" s="5">
        <f t="shared" si="763"/>
        <v>4.5501021497140558E-4</v>
      </c>
      <c r="AS493" s="5">
        <f t="shared" si="764"/>
        <v>5.3598229785349865E-4</v>
      </c>
      <c r="AT493" s="5">
        <f t="shared" si="765"/>
        <v>3.156819497232278E-4</v>
      </c>
      <c r="AU493" s="5">
        <f t="shared" si="766"/>
        <v>1.2395321484827277E-4</v>
      </c>
      <c r="AV493" s="5">
        <f t="shared" si="767"/>
        <v>3.6502877701812024E-5</v>
      </c>
      <c r="AW493" s="5">
        <f t="shared" si="768"/>
        <v>2.3535135953146111E-7</v>
      </c>
      <c r="AX493" s="5">
        <f t="shared" si="769"/>
        <v>4.9502613064945824E-4</v>
      </c>
      <c r="AY493" s="5">
        <f t="shared" si="770"/>
        <v>4.1402983573486619E-4</v>
      </c>
      <c r="AZ493" s="5">
        <f t="shared" si="771"/>
        <v>1.7314308706667853E-4</v>
      </c>
      <c r="BA493" s="5">
        <f t="shared" si="772"/>
        <v>4.8271124464207115E-5</v>
      </c>
      <c r="BB493" s="5">
        <f t="shared" si="773"/>
        <v>1.0093247858669791E-5</v>
      </c>
      <c r="BC493" s="5">
        <f t="shared" si="774"/>
        <v>1.6883576418375152E-6</v>
      </c>
      <c r="BD493" s="5">
        <f t="shared" si="775"/>
        <v>6.342688897221729E-5</v>
      </c>
      <c r="BE493" s="5">
        <f t="shared" si="776"/>
        <v>7.4714124163485364E-5</v>
      </c>
      <c r="BF493" s="5">
        <f t="shared" si="777"/>
        <v>4.4004998825985802E-5</v>
      </c>
      <c r="BG493" s="5">
        <f t="shared" si="778"/>
        <v>1.727865998881996E-5</v>
      </c>
      <c r="BH493" s="5">
        <f t="shared" si="779"/>
        <v>5.088378007743754E-6</v>
      </c>
      <c r="BI493" s="5">
        <f t="shared" si="780"/>
        <v>1.1987777184778567E-6</v>
      </c>
      <c r="BJ493" s="8">
        <f t="shared" si="781"/>
        <v>0.4379654841859168</v>
      </c>
      <c r="BK493" s="8">
        <f t="shared" si="782"/>
        <v>0.30140420910855387</v>
      </c>
      <c r="BL493" s="8">
        <f t="shared" si="783"/>
        <v>0.24778288911343188</v>
      </c>
      <c r="BM493" s="8">
        <f t="shared" si="784"/>
        <v>0.32695174905401203</v>
      </c>
      <c r="BN493" s="8">
        <f t="shared" si="785"/>
        <v>0.67279604488524647</v>
      </c>
    </row>
    <row r="494" spans="1:66" x14ac:dyDescent="0.25">
      <c r="A494" t="s">
        <v>99</v>
      </c>
      <c r="B494" t="s">
        <v>105</v>
      </c>
      <c r="C494" t="s">
        <v>104</v>
      </c>
      <c r="D494" t="s">
        <v>496</v>
      </c>
      <c r="E494">
        <f>VLOOKUP(A494,home!$A$2:$E$405,3,FALSE)</f>
        <v>1.33253012048193</v>
      </c>
      <c r="F494">
        <f>VLOOKUP(B494,home!$B$2:$E$405,3,FALSE)</f>
        <v>1.25</v>
      </c>
      <c r="G494">
        <f>VLOOKUP(C494,away!$B$2:$E$405,4,FALSE)</f>
        <v>1.29</v>
      </c>
      <c r="H494">
        <f>VLOOKUP(A494,away!$A$2:$E$405,3,FALSE)</f>
        <v>1.2626506019999999</v>
      </c>
      <c r="I494">
        <f>VLOOKUP(C494,away!$B$2:$E$405,3,FALSE)</f>
        <v>0.63</v>
      </c>
      <c r="J494">
        <f>VLOOKUP(B494,home!$B$2:$E$405,4,FALSE)</f>
        <v>1.45</v>
      </c>
      <c r="K494" s="3">
        <f t="shared" si="730"/>
        <v>2.1487048192771123</v>
      </c>
      <c r="L494" s="3">
        <f t="shared" si="731"/>
        <v>1.1534313249269998</v>
      </c>
      <c r="M494" s="5">
        <f t="shared" si="732"/>
        <v>3.6804463728091971E-2</v>
      </c>
      <c r="N494" s="5">
        <f t="shared" si="733"/>
        <v>7.9081928583460886E-2</v>
      </c>
      <c r="O494" s="5">
        <f t="shared" si="734"/>
        <v>4.2451421361120831E-2</v>
      </c>
      <c r="P494" s="5">
        <f t="shared" si="735"/>
        <v>9.1215573663803659E-2</v>
      </c>
      <c r="Q494" s="5">
        <f t="shared" si="736"/>
        <v>8.4961860532505429E-2</v>
      </c>
      <c r="R494" s="5">
        <f t="shared" si="737"/>
        <v>2.4482399592795974E-2</v>
      </c>
      <c r="S494" s="5">
        <f t="shared" si="738"/>
        <v>5.6516791959572321E-2</v>
      </c>
      <c r="T494" s="5">
        <f t="shared" si="739"/>
        <v>9.7997671362270722E-2</v>
      </c>
      <c r="U494" s="5">
        <f t="shared" si="740"/>
        <v>5.2605449992508713E-2</v>
      </c>
      <c r="V494" s="5">
        <f t="shared" si="741"/>
        <v>1.5563364627352668E-2</v>
      </c>
      <c r="W494" s="5">
        <f t="shared" si="742"/>
        <v>6.0852653060314774E-2</v>
      </c>
      <c r="X494" s="5">
        <f t="shared" si="743"/>
        <v>7.0189356244681922E-2</v>
      </c>
      <c r="Y494" s="5">
        <f t="shared" si="744"/>
        <v>4.0479301084538337E-2</v>
      </c>
      <c r="Z494" s="5">
        <f t="shared" si="745"/>
        <v>9.412922199903636E-3</v>
      </c>
      <c r="AA494" s="5">
        <f t="shared" si="746"/>
        <v>2.022559129441346E-2</v>
      </c>
      <c r="AB494" s="5">
        <f t="shared" si="747"/>
        <v>2.1729412743517709E-2</v>
      </c>
      <c r="AC494" s="5">
        <f t="shared" si="748"/>
        <v>2.4107490790909163E-3</v>
      </c>
      <c r="AD494" s="5">
        <f t="shared" si="749"/>
        <v>3.2688597224124129E-2</v>
      </c>
      <c r="AE494" s="5">
        <f t="shared" si="750"/>
        <v>3.7704052006226542E-2</v>
      </c>
      <c r="AF494" s="5">
        <f t="shared" si="751"/>
        <v>2.1744517330329196E-2</v>
      </c>
      <c r="AG494" s="5">
        <f t="shared" si="752"/>
        <v>8.3602691447399059E-3</v>
      </c>
      <c r="AH494" s="5">
        <f t="shared" si="753"/>
        <v>2.7142898311174053E-3</v>
      </c>
      <c r="AI494" s="5">
        <f t="shared" si="754"/>
        <v>5.8322076410368268E-3</v>
      </c>
      <c r="AJ494" s="5">
        <f t="shared" si="755"/>
        <v>6.2658463326603162E-3</v>
      </c>
      <c r="AK494" s="5">
        <f t="shared" si="756"/>
        <v>4.4878180706123469E-3</v>
      </c>
      <c r="AL494" s="5">
        <f t="shared" si="757"/>
        <v>2.3899042445867379E-4</v>
      </c>
      <c r="AM494" s="5">
        <f t="shared" si="758"/>
        <v>1.4047629278176777E-2</v>
      </c>
      <c r="AN494" s="5">
        <f t="shared" si="759"/>
        <v>1.6202975650410754E-2</v>
      </c>
      <c r="AO494" s="5">
        <f t="shared" si="760"/>
        <v>9.344509836106598E-3</v>
      </c>
      <c r="AP494" s="5">
        <f t="shared" si="761"/>
        <v>3.5927501203512728E-3</v>
      </c>
      <c r="AQ494" s="5">
        <f t="shared" si="762"/>
        <v>1.0359976328621016E-3</v>
      </c>
      <c r="AR494" s="5">
        <f t="shared" si="763"/>
        <v>6.2614938322832602E-4</v>
      </c>
      <c r="AS494" s="5">
        <f t="shared" si="764"/>
        <v>1.3454101973300954E-3</v>
      </c>
      <c r="AT494" s="5">
        <f t="shared" si="765"/>
        <v>1.4454446874538737E-3</v>
      </c>
      <c r="AU494" s="5">
        <f t="shared" si="766"/>
        <v>1.035277988643546E-3</v>
      </c>
      <c r="AV494" s="5">
        <f t="shared" si="767"/>
        <v>5.5612670087247583E-4</v>
      </c>
      <c r="AW494" s="5">
        <f t="shared" si="768"/>
        <v>1.6453053107458565E-5</v>
      </c>
      <c r="AX494" s="5">
        <f t="shared" si="769"/>
        <v>5.0307014549061174E-3</v>
      </c>
      <c r="AY494" s="5">
        <f t="shared" si="770"/>
        <v>5.8025686444445482E-3</v>
      </c>
      <c r="AZ494" s="5">
        <f t="shared" si="771"/>
        <v>3.3464322197707709E-3</v>
      </c>
      <c r="BA494" s="5">
        <f t="shared" si="772"/>
        <v>1.2866265830095342E-3</v>
      </c>
      <c r="BB494" s="5">
        <f t="shared" si="773"/>
        <v>3.7100885108174635E-4</v>
      </c>
      <c r="BC494" s="5">
        <f t="shared" si="774"/>
        <v>8.5586646132572498E-5</v>
      </c>
      <c r="BD494" s="5">
        <f t="shared" si="775"/>
        <v>1.2037005211654532E-4</v>
      </c>
      <c r="BE494" s="5">
        <f t="shared" si="776"/>
        <v>2.5863971107945808E-4</v>
      </c>
      <c r="BF494" s="5">
        <f t="shared" si="777"/>
        <v>2.7787019682643584E-4</v>
      </c>
      <c r="BG494" s="5">
        <f t="shared" si="778"/>
        <v>1.9902034368481414E-4</v>
      </c>
      <c r="BH494" s="5">
        <f t="shared" si="779"/>
        <v>1.0690899290243686E-4</v>
      </c>
      <c r="BI494" s="5">
        <f t="shared" si="780"/>
        <v>4.5943173654705704E-5</v>
      </c>
      <c r="BJ494" s="8">
        <f t="shared" si="781"/>
        <v>0.5942069934904447</v>
      </c>
      <c r="BK494" s="8">
        <f t="shared" si="782"/>
        <v>0.20855250212681478</v>
      </c>
      <c r="BL494" s="8">
        <f t="shared" si="783"/>
        <v>0.18681159828757632</v>
      </c>
      <c r="BM494" s="8">
        <f t="shared" si="784"/>
        <v>0.63420025305162364</v>
      </c>
      <c r="BN494" s="8">
        <f t="shared" si="785"/>
        <v>0.35899764746177876</v>
      </c>
    </row>
    <row r="495" spans="1:66" x14ac:dyDescent="0.25">
      <c r="A495" t="s">
        <v>99</v>
      </c>
      <c r="B495" t="s">
        <v>395</v>
      </c>
      <c r="C495" t="s">
        <v>103</v>
      </c>
      <c r="D495" t="s">
        <v>496</v>
      </c>
      <c r="E495">
        <f>VLOOKUP(A495,home!$A$2:$E$405,3,FALSE)</f>
        <v>1.33253012048193</v>
      </c>
      <c r="F495">
        <f>VLOOKUP(B495,home!$B$2:$E$405,3,FALSE)</f>
        <v>1.1100000000000001</v>
      </c>
      <c r="G495">
        <f>VLOOKUP(C495,away!$B$2:$E$405,4,FALSE)</f>
        <v>0.88</v>
      </c>
      <c r="H495">
        <f>VLOOKUP(A495,away!$A$2:$E$405,3,FALSE)</f>
        <v>1.2626506019999999</v>
      </c>
      <c r="I495">
        <f>VLOOKUP(C495,away!$B$2:$E$405,3,FALSE)</f>
        <v>1.08</v>
      </c>
      <c r="J495">
        <f>VLOOKUP(B495,home!$B$2:$E$405,4,FALSE)</f>
        <v>1.08</v>
      </c>
      <c r="K495" s="3">
        <f t="shared" si="730"/>
        <v>1.3016154216867495</v>
      </c>
      <c r="L495" s="3">
        <f t="shared" si="731"/>
        <v>1.4727556621728002</v>
      </c>
      <c r="M495" s="5">
        <f t="shared" si="732"/>
        <v>6.2388701615213676E-2</v>
      </c>
      <c r="N495" s="5">
        <f t="shared" si="733"/>
        <v>8.1206096161375127E-2</v>
      </c>
      <c r="O495" s="5">
        <f t="shared" si="734"/>
        <v>9.1883313559415272E-2</v>
      </c>
      <c r="P495" s="5">
        <f t="shared" si="735"/>
        <v>0.11959673792461413</v>
      </c>
      <c r="Q495" s="5">
        <f t="shared" si="736"/>
        <v>5.2849553549311534E-2</v>
      </c>
      <c r="R495" s="5">
        <f t="shared" si="737"/>
        <v>6.7660835151913845E-2</v>
      </c>
      <c r="S495" s="5">
        <f t="shared" si="738"/>
        <v>5.7315585001375152E-2</v>
      </c>
      <c r="T495" s="5">
        <f t="shared" si="739"/>
        <v>7.7834479233053172E-2</v>
      </c>
      <c r="U495" s="5">
        <f t="shared" si="740"/>
        <v>8.8068386477935967E-2</v>
      </c>
      <c r="V495" s="5">
        <f t="shared" si="741"/>
        <v>1.2207974308985479E-2</v>
      </c>
      <c r="W495" s="5">
        <f t="shared" si="742"/>
        <v>2.2929931309681191E-2</v>
      </c>
      <c r="X495" s="5">
        <f t="shared" si="743"/>
        <v>3.3770186169566348E-2</v>
      </c>
      <c r="Y495" s="5">
        <f t="shared" si="744"/>
        <v>2.4867616446929214E-2</v>
      </c>
      <c r="Z495" s="5">
        <f t="shared" si="745"/>
        <v>3.3215959359107164E-2</v>
      </c>
      <c r="AA495" s="5">
        <f t="shared" si="746"/>
        <v>4.3234404947934207E-2</v>
      </c>
      <c r="AB495" s="5">
        <f t="shared" si="747"/>
        <v>2.8137284113840547E-2</v>
      </c>
      <c r="AC495" s="5">
        <f t="shared" si="748"/>
        <v>1.4626385329220067E-3</v>
      </c>
      <c r="AD495" s="5">
        <f t="shared" si="749"/>
        <v>7.4614880527247209E-3</v>
      </c>
      <c r="AE495" s="5">
        <f t="shared" si="750"/>
        <v>1.0988948777885034E-2</v>
      </c>
      <c r="AF495" s="5">
        <f t="shared" si="751"/>
        <v>8.092018266978529E-3</v>
      </c>
      <c r="AG495" s="5">
        <f t="shared" si="752"/>
        <v>3.9725219070327845E-3</v>
      </c>
      <c r="AH495" s="5">
        <f t="shared" si="753"/>
        <v>1.222974805515668E-2</v>
      </c>
      <c r="AI495" s="5">
        <f t="shared" si="754"/>
        <v>1.5918428671935464E-2</v>
      </c>
      <c r="AJ495" s="5">
        <f t="shared" si="755"/>
        <v>1.0359836124205867E-2</v>
      </c>
      <c r="AK495" s="5">
        <f t="shared" si="756"/>
        <v>4.494840821804613E-3</v>
      </c>
      <c r="AL495" s="5">
        <f t="shared" si="757"/>
        <v>1.1215286920326524E-4</v>
      </c>
      <c r="AM495" s="5">
        <f t="shared" si="758"/>
        <v>1.9423975836315864E-3</v>
      </c>
      <c r="AN495" s="5">
        <f t="shared" si="759"/>
        <v>2.8606770394841844E-3</v>
      </c>
      <c r="AO495" s="5">
        <f t="shared" si="760"/>
        <v>2.106539153774028E-3</v>
      </c>
      <c r="AP495" s="5">
        <f t="shared" si="761"/>
        <v>1.0341391554364659E-3</v>
      </c>
      <c r="AQ495" s="5">
        <f t="shared" si="762"/>
        <v>3.8075857416091334E-4</v>
      </c>
      <c r="AR495" s="5">
        <f t="shared" si="763"/>
        <v>3.6022861390357522E-3</v>
      </c>
      <c r="AS495" s="5">
        <f t="shared" si="764"/>
        <v>4.6887911918973534E-3</v>
      </c>
      <c r="AT495" s="5">
        <f t="shared" si="765"/>
        <v>3.0515014622212963E-3</v>
      </c>
      <c r="AU495" s="5">
        <f t="shared" si="766"/>
        <v>1.3239604541756349E-3</v>
      </c>
      <c r="AV495" s="5">
        <f t="shared" si="767"/>
        <v>4.3082183621459986E-4</v>
      </c>
      <c r="AW495" s="5">
        <f t="shared" si="768"/>
        <v>5.9720202885463859E-6</v>
      </c>
      <c r="AX495" s="5">
        <f t="shared" si="769"/>
        <v>4.2137577498365785E-4</v>
      </c>
      <c r="AY495" s="5">
        <f t="shared" si="770"/>
        <v>6.205835585096339E-4</v>
      </c>
      <c r="AZ495" s="5">
        <f t="shared" si="771"/>
        <v>4.5698397482320436E-4</v>
      </c>
      <c r="BA495" s="5">
        <f t="shared" si="772"/>
        <v>2.243419121477021E-4</v>
      </c>
      <c r="BB495" s="5">
        <f t="shared" si="773"/>
        <v>8.2600205344550339E-5</v>
      </c>
      <c r="BC495" s="5">
        <f t="shared" si="774"/>
        <v>2.4329984023564459E-5</v>
      </c>
      <c r="BD495" s="5">
        <f t="shared" si="775"/>
        <v>8.84214551338583E-4</v>
      </c>
      <c r="BE495" s="5">
        <f t="shared" si="776"/>
        <v>1.1509072961021296E-3</v>
      </c>
      <c r="BF495" s="5">
        <f t="shared" si="777"/>
        <v>7.4901934276916545E-4</v>
      </c>
      <c r="BG495" s="5">
        <f t="shared" si="778"/>
        <v>3.2497837589667302E-4</v>
      </c>
      <c r="BH495" s="5">
        <f t="shared" si="779"/>
        <v>1.0574921644545576E-4</v>
      </c>
      <c r="BI495" s="5">
        <f t="shared" si="780"/>
        <v>2.7528962191339054E-5</v>
      </c>
      <c r="BJ495" s="8">
        <f t="shared" si="781"/>
        <v>0.33412756679085714</v>
      </c>
      <c r="BK495" s="8">
        <f t="shared" si="782"/>
        <v>0.25370437381082334</v>
      </c>
      <c r="BL495" s="8">
        <f t="shared" si="783"/>
        <v>0.3783268367524304</v>
      </c>
      <c r="BM495" s="8">
        <f t="shared" si="784"/>
        <v>0.52317488721315331</v>
      </c>
      <c r="BN495" s="8">
        <f t="shared" si="785"/>
        <v>0.47558523796184354</v>
      </c>
    </row>
    <row r="496" spans="1:66" x14ac:dyDescent="0.25">
      <c r="A496" t="s">
        <v>99</v>
      </c>
      <c r="B496" t="s">
        <v>115</v>
      </c>
      <c r="C496" t="s">
        <v>116</v>
      </c>
      <c r="D496" t="s">
        <v>496</v>
      </c>
      <c r="E496">
        <f>VLOOKUP(A496,home!$A$2:$E$405,3,FALSE)</f>
        <v>1.33253012048193</v>
      </c>
      <c r="F496">
        <f>VLOOKUP(B496,home!$B$2:$E$405,3,FALSE)</f>
        <v>1.21</v>
      </c>
      <c r="G496">
        <f>VLOOKUP(C496,away!$B$2:$E$405,4,FALSE)</f>
        <v>1.29</v>
      </c>
      <c r="H496">
        <f>VLOOKUP(A496,away!$A$2:$E$405,3,FALSE)</f>
        <v>1.2626506019999999</v>
      </c>
      <c r="I496">
        <f>VLOOKUP(C496,away!$B$2:$E$405,3,FALSE)</f>
        <v>0.75</v>
      </c>
      <c r="J496">
        <f>VLOOKUP(B496,home!$B$2:$E$405,4,FALSE)</f>
        <v>1.01</v>
      </c>
      <c r="K496" s="3">
        <f t="shared" si="730"/>
        <v>2.0799462650602445</v>
      </c>
      <c r="L496" s="3">
        <f t="shared" si="731"/>
        <v>0.95645783101499993</v>
      </c>
      <c r="M496" s="5">
        <f t="shared" si="732"/>
        <v>4.800720879721828E-2</v>
      </c>
      <c r="N496" s="5">
        <f t="shared" si="733"/>
        <v>9.9852414633741449E-2</v>
      </c>
      <c r="O496" s="5">
        <f t="shared" si="734"/>
        <v>4.5916870799271613E-2</v>
      </c>
      <c r="P496" s="5">
        <f t="shared" si="735"/>
        <v>9.5504623922198773E-2</v>
      </c>
      <c r="Q496" s="5">
        <f t="shared" si="736"/>
        <v>0.10384382843734877</v>
      </c>
      <c r="R496" s="5">
        <f t="shared" si="737"/>
        <v>2.1958775325833655E-2</v>
      </c>
      <c r="S496" s="5">
        <f t="shared" si="738"/>
        <v>4.7498768513329723E-2</v>
      </c>
      <c r="T496" s="5">
        <f t="shared" si="739"/>
        <v>9.9322242911480355E-2</v>
      </c>
      <c r="U496" s="5">
        <f t="shared" si="740"/>
        <v>4.5673072724264754E-2</v>
      </c>
      <c r="V496" s="5">
        <f t="shared" si="741"/>
        <v>1.0499238059560356E-2</v>
      </c>
      <c r="W496" s="5">
        <f t="shared" si="742"/>
        <v>7.1996527702606783E-2</v>
      </c>
      <c r="X496" s="5">
        <f t="shared" si="743"/>
        <v>6.8861642727046632E-2</v>
      </c>
      <c r="Y496" s="5">
        <f t="shared" si="744"/>
        <v>3.2931628721420428E-2</v>
      </c>
      <c r="Z496" s="5">
        <f t="shared" si="745"/>
        <v>7.0008808732975204E-3</v>
      </c>
      <c r="AA496" s="5">
        <f t="shared" si="746"/>
        <v>1.4561456024546877E-2</v>
      </c>
      <c r="AB496" s="5">
        <f t="shared" si="747"/>
        <v>1.5143523036047643E-2</v>
      </c>
      <c r="AC496" s="5">
        <f t="shared" si="748"/>
        <v>1.3054364743733677E-3</v>
      </c>
      <c r="AD496" s="5">
        <f t="shared" si="749"/>
        <v>3.7437227223085859E-2</v>
      </c>
      <c r="AE496" s="5">
        <f t="shared" si="750"/>
        <v>3.5807129149008403E-2</v>
      </c>
      <c r="AF496" s="5">
        <f t="shared" si="751"/>
        <v>1.7124004540367277E-2</v>
      </c>
      <c r="AG496" s="5">
        <f t="shared" si="752"/>
        <v>5.4594627469902336E-3</v>
      </c>
      <c r="AH496" s="5">
        <f t="shared" si="753"/>
        <v>1.6740118338171358E-3</v>
      </c>
      <c r="AI496" s="5">
        <f t="shared" si="754"/>
        <v>3.4818546614146018E-3</v>
      </c>
      <c r="AJ496" s="5">
        <f t="shared" si="755"/>
        <v>3.621035299245953E-3</v>
      </c>
      <c r="AK496" s="5">
        <f t="shared" si="756"/>
        <v>2.5105196154393081E-3</v>
      </c>
      <c r="AL496" s="5">
        <f t="shared" si="757"/>
        <v>1.038804151817914E-4</v>
      </c>
      <c r="AM496" s="5">
        <f t="shared" si="758"/>
        <v>1.5573484187373818E-2</v>
      </c>
      <c r="AN496" s="5">
        <f t="shared" si="759"/>
        <v>1.4895380907201959E-2</v>
      </c>
      <c r="AO496" s="5">
        <f t="shared" si="760"/>
        <v>7.1234018573223127E-3</v>
      </c>
      <c r="AP496" s="5">
        <f t="shared" si="761"/>
        <v>2.2710778299675741E-3</v>
      </c>
      <c r="AQ496" s="5">
        <f t="shared" si="762"/>
        <v>5.4304754382925957E-4</v>
      </c>
      <c r="AR496" s="5">
        <f t="shared" si="763"/>
        <v>3.2022434553323622E-4</v>
      </c>
      <c r="AS496" s="5">
        <f t="shared" si="764"/>
        <v>6.6604943147321571E-4</v>
      </c>
      <c r="AT496" s="5">
        <f t="shared" si="765"/>
        <v>6.9267351366910745E-4</v>
      </c>
      <c r="AU496" s="5">
        <f t="shared" si="766"/>
        <v>4.802412292207387E-4</v>
      </c>
      <c r="AV496" s="5">
        <f t="shared" si="767"/>
        <v>2.4971898776140409E-4</v>
      </c>
      <c r="AW496" s="5">
        <f t="shared" si="768"/>
        <v>5.7404920319856236E-6</v>
      </c>
      <c r="AX496" s="5">
        <f t="shared" si="769"/>
        <v>5.3986683782504957E-3</v>
      </c>
      <c r="AY496" s="5">
        <f t="shared" si="770"/>
        <v>5.163598647430735E-3</v>
      </c>
      <c r="AZ496" s="5">
        <f t="shared" si="771"/>
        <v>2.4693821812767939E-3</v>
      </c>
      <c r="BA496" s="5">
        <f t="shared" si="772"/>
        <v>7.8728664168369739E-4</v>
      </c>
      <c r="BB496" s="5">
        <f t="shared" si="773"/>
        <v>1.8825161842296815E-4</v>
      </c>
      <c r="BC496" s="5">
        <f t="shared" si="774"/>
        <v>3.6010946928379115E-5</v>
      </c>
      <c r="BD496" s="5">
        <f t="shared" si="775"/>
        <v>5.1046847161152798E-5</v>
      </c>
      <c r="BE496" s="5">
        <f t="shared" si="776"/>
        <v>1.0617469909594089E-4</v>
      </c>
      <c r="BF496" s="5">
        <f t="shared" si="777"/>
        <v>1.1041883441424884E-4</v>
      </c>
      <c r="BG496" s="5">
        <f t="shared" si="778"/>
        <v>7.6555080744074148E-5</v>
      </c>
      <c r="BH496" s="5">
        <f t="shared" si="779"/>
        <v>3.9807613566255617E-5</v>
      </c>
      <c r="BI496" s="5">
        <f t="shared" si="780"/>
        <v>1.655953943161897E-5</v>
      </c>
      <c r="BJ496" s="8">
        <f t="shared" si="781"/>
        <v>0.62708569953278448</v>
      </c>
      <c r="BK496" s="8">
        <f t="shared" si="782"/>
        <v>0.208082754829293</v>
      </c>
      <c r="BL496" s="8">
        <f t="shared" si="783"/>
        <v>0.15735058944195257</v>
      </c>
      <c r="BM496" s="8">
        <f t="shared" si="784"/>
        <v>0.57927834460631611</v>
      </c>
      <c r="BN496" s="8">
        <f t="shared" si="785"/>
        <v>0.4150837219156126</v>
      </c>
    </row>
    <row r="497" spans="1:66" x14ac:dyDescent="0.25">
      <c r="A497" t="s">
        <v>99</v>
      </c>
      <c r="B497" t="s">
        <v>113</v>
      </c>
      <c r="C497" t="s">
        <v>121</v>
      </c>
      <c r="D497" t="s">
        <v>496</v>
      </c>
      <c r="E497">
        <f>VLOOKUP(A497,home!$A$2:$E$405,3,FALSE)</f>
        <v>1.33253012048193</v>
      </c>
      <c r="F497">
        <f>VLOOKUP(B497,home!$B$2:$E$405,3,FALSE)</f>
        <v>1.03</v>
      </c>
      <c r="G497">
        <f>VLOOKUP(C497,away!$B$2:$E$405,4,FALSE)</f>
        <v>1.1499999999999999</v>
      </c>
      <c r="H497">
        <f>VLOOKUP(A497,away!$A$2:$E$405,3,FALSE)</f>
        <v>1.2626506019999999</v>
      </c>
      <c r="I497">
        <f>VLOOKUP(C497,away!$B$2:$E$405,3,FALSE)</f>
        <v>0.95</v>
      </c>
      <c r="J497">
        <f>VLOOKUP(B497,home!$B$2:$E$405,4,FALSE)</f>
        <v>0.59</v>
      </c>
      <c r="K497" s="3">
        <f t="shared" si="730"/>
        <v>1.5783819277108462</v>
      </c>
      <c r="L497" s="3">
        <f t="shared" si="731"/>
        <v>0.70771566242099981</v>
      </c>
      <c r="M497" s="5">
        <f t="shared" si="732"/>
        <v>0.10166241718143015</v>
      </c>
      <c r="N497" s="5">
        <f t="shared" si="733"/>
        <v>0.16046212200656995</v>
      </c>
      <c r="O497" s="5">
        <f t="shared" si="734"/>
        <v>7.1948084918875888E-2</v>
      </c>
      <c r="P497" s="5">
        <f t="shared" si="735"/>
        <v>0.11356155696935896</v>
      </c>
      <c r="Q497" s="5">
        <f t="shared" si="736"/>
        <v>0.12663525672865147</v>
      </c>
      <c r="R497" s="5">
        <f t="shared" si="737"/>
        <v>2.545939328914229E-2</v>
      </c>
      <c r="S497" s="5">
        <f t="shared" si="738"/>
        <v>3.1713359712591531E-2</v>
      </c>
      <c r="T497" s="5">
        <f t="shared" si="739"/>
        <v>8.9621754601570958E-2</v>
      </c>
      <c r="U497" s="5">
        <f t="shared" si="740"/>
        <v>4.0184646258064984E-2</v>
      </c>
      <c r="V497" s="5">
        <f t="shared" si="741"/>
        <v>3.9361410326230594E-3</v>
      </c>
      <c r="W497" s="5">
        <f t="shared" si="742"/>
        <v>6.6626266877175586E-2</v>
      </c>
      <c r="X497" s="5">
        <f t="shared" si="743"/>
        <v>4.7152452597618646E-2</v>
      </c>
      <c r="Y497" s="5">
        <f t="shared" si="744"/>
        <v>1.6685264612449232E-2</v>
      </c>
      <c r="Z497" s="5">
        <f t="shared" si="745"/>
        <v>6.0060037954873654E-3</v>
      </c>
      <c r="AA497" s="5">
        <f t="shared" si="746"/>
        <v>9.4797678485600053E-3</v>
      </c>
      <c r="AB497" s="5">
        <f t="shared" si="747"/>
        <v>7.4813471255307231E-3</v>
      </c>
      <c r="AC497" s="5">
        <f t="shared" si="748"/>
        <v>2.748030666767531E-4</v>
      </c>
      <c r="AD497" s="5">
        <f t="shared" si="749"/>
        <v>2.6290423887443445E-2</v>
      </c>
      <c r="AE497" s="5">
        <f t="shared" si="750"/>
        <v>1.8606144756830915E-2</v>
      </c>
      <c r="AF497" s="5">
        <f t="shared" si="751"/>
        <v>6.5839300308408004E-3</v>
      </c>
      <c r="AG497" s="5">
        <f t="shared" si="752"/>
        <v>1.5531834677033371E-3</v>
      </c>
      <c r="AH497" s="5">
        <f t="shared" si="753"/>
        <v>1.0626357386565946E-3</v>
      </c>
      <c r="AI497" s="5">
        <f t="shared" si="754"/>
        <v>1.6772450456352345E-3</v>
      </c>
      <c r="AJ497" s="5">
        <f t="shared" si="755"/>
        <v>1.3236666341866041E-3</v>
      </c>
      <c r="AK497" s="5">
        <f t="shared" si="756"/>
        <v>6.9641716457132636E-4</v>
      </c>
      <c r="AL497" s="5">
        <f t="shared" si="757"/>
        <v>1.2278702386575546E-5</v>
      </c>
      <c r="AM497" s="5">
        <f t="shared" si="758"/>
        <v>8.2992659871596458E-3</v>
      </c>
      <c r="AN497" s="5">
        <f t="shared" si="759"/>
        <v>5.8735205257107615E-3</v>
      </c>
      <c r="AO497" s="5">
        <f t="shared" si="760"/>
        <v>2.078391234798365E-3</v>
      </c>
      <c r="AP497" s="5">
        <f t="shared" si="761"/>
        <v>4.9030334316844156E-4</v>
      </c>
      <c r="AQ497" s="5">
        <f t="shared" si="762"/>
        <v>8.6748838824421073E-5</v>
      </c>
      <c r="AR497" s="5">
        <f t="shared" si="763"/>
        <v>1.5040879113911609E-4</v>
      </c>
      <c r="AS497" s="5">
        <f t="shared" si="764"/>
        <v>2.3740251770281606E-4</v>
      </c>
      <c r="AT497" s="5">
        <f t="shared" si="765"/>
        <v>1.8735592176758961E-4</v>
      </c>
      <c r="AU497" s="5">
        <f t="shared" si="766"/>
        <v>9.8573066989190162E-5</v>
      </c>
      <c r="AV497" s="5">
        <f t="shared" si="767"/>
        <v>3.8896486873692108E-5</v>
      </c>
      <c r="AW497" s="5">
        <f t="shared" si="768"/>
        <v>3.8099640600343998E-7</v>
      </c>
      <c r="AX497" s="5">
        <f t="shared" si="769"/>
        <v>2.1832352412330149E-3</v>
      </c>
      <c r="AY497" s="5">
        <f t="shared" si="770"/>
        <v>1.5451097749700944E-3</v>
      </c>
      <c r="AZ497" s="5">
        <f t="shared" si="771"/>
        <v>5.467491939530611E-4</v>
      </c>
      <c r="BA497" s="5">
        <f t="shared" si="772"/>
        <v>1.2898098932554613E-4</v>
      </c>
      <c r="BB497" s="5">
        <f t="shared" si="773"/>
        <v>2.2820466575061188E-5</v>
      </c>
      <c r="BC497" s="5">
        <f t="shared" si="774"/>
        <v>3.2300803237851433E-6</v>
      </c>
      <c r="BD497" s="5">
        <f t="shared" si="775"/>
        <v>1.7741109542493554E-5</v>
      </c>
      <c r="BE497" s="5">
        <f t="shared" si="776"/>
        <v>2.8002246679410264E-5</v>
      </c>
      <c r="BF497" s="5">
        <f t="shared" si="777"/>
        <v>2.2099120047041111E-5</v>
      </c>
      <c r="BG497" s="5">
        <f t="shared" si="778"/>
        <v>1.1626950566854049E-5</v>
      </c>
      <c r="BH497" s="5">
        <f t="shared" si="779"/>
        <v>4.587942162277455E-6</v>
      </c>
      <c r="BI497" s="5">
        <f t="shared" si="780"/>
        <v>1.4483049988642702E-6</v>
      </c>
      <c r="BJ497" s="8">
        <f t="shared" si="781"/>
        <v>0.58147515524289661</v>
      </c>
      <c r="BK497" s="8">
        <f t="shared" si="782"/>
        <v>0.25270566644003711</v>
      </c>
      <c r="BL497" s="8">
        <f t="shared" si="783"/>
        <v>0.16011134648169298</v>
      </c>
      <c r="BM497" s="8">
        <f t="shared" si="784"/>
        <v>0.39902461208752127</v>
      </c>
      <c r="BN497" s="8">
        <f t="shared" si="785"/>
        <v>0.59972883109402875</v>
      </c>
    </row>
    <row r="498" spans="1:66" x14ac:dyDescent="0.25">
      <c r="A498" t="s">
        <v>99</v>
      </c>
      <c r="B498" t="s">
        <v>114</v>
      </c>
      <c r="C498" t="s">
        <v>109</v>
      </c>
      <c r="D498" t="s">
        <v>496</v>
      </c>
      <c r="E498">
        <f>VLOOKUP(A498,home!$A$2:$E$405,3,FALSE)</f>
        <v>1.33253012048193</v>
      </c>
      <c r="F498">
        <f>VLOOKUP(B498,home!$B$2:$E$405,3,FALSE)</f>
        <v>1.59</v>
      </c>
      <c r="G498">
        <f>VLOOKUP(C498,away!$B$2:$E$405,4,FALSE)</f>
        <v>0.84</v>
      </c>
      <c r="H498">
        <f>VLOOKUP(A498,away!$A$2:$E$405,3,FALSE)</f>
        <v>1.2626506019999999</v>
      </c>
      <c r="I498">
        <f>VLOOKUP(C498,away!$B$2:$E$405,3,FALSE)</f>
        <v>1.22</v>
      </c>
      <c r="J498">
        <f>VLOOKUP(B498,home!$B$2:$E$405,4,FALSE)</f>
        <v>0.65</v>
      </c>
      <c r="K498" s="3">
        <f t="shared" si="730"/>
        <v>1.7797272289156658</v>
      </c>
      <c r="L498" s="3">
        <f t="shared" si="731"/>
        <v>1.0012819273859999</v>
      </c>
      <c r="M498" s="5">
        <f t="shared" si="732"/>
        <v>6.1975932405966383E-2</v>
      </c>
      <c r="N498" s="5">
        <f t="shared" si="733"/>
        <v>0.11030025444033514</v>
      </c>
      <c r="O498" s="5">
        <f t="shared" si="734"/>
        <v>6.2055381050990469E-2</v>
      </c>
      <c r="P498" s="5">
        <f t="shared" si="735"/>
        <v>0.11044165135718496</v>
      </c>
      <c r="Q498" s="5">
        <f t="shared" si="736"/>
        <v>9.8152183091895301E-2</v>
      </c>
      <c r="R498" s="5">
        <f t="shared" si="737"/>
        <v>3.1067465771704189E-2</v>
      </c>
      <c r="S498" s="5">
        <f t="shared" si="738"/>
        <v>4.9201996166046251E-2</v>
      </c>
      <c r="T498" s="5">
        <f t="shared" si="739"/>
        <v>9.8278007063396469E-2</v>
      </c>
      <c r="U498" s="5">
        <f t="shared" si="740"/>
        <v>5.529161476730738E-2</v>
      </c>
      <c r="V498" s="5">
        <f t="shared" si="741"/>
        <v>9.7420428574211213E-3</v>
      </c>
      <c r="W498" s="5">
        <f t="shared" si="742"/>
        <v>5.8228037608720598E-2</v>
      </c>
      <c r="X498" s="5">
        <f t="shared" si="743"/>
        <v>5.8302681724764251E-2</v>
      </c>
      <c r="Y498" s="5">
        <f t="shared" si="744"/>
        <v>2.9188710764572221E-2</v>
      </c>
      <c r="Z498" s="5">
        <f t="shared" si="745"/>
        <v>1.0369097335630186E-2</v>
      </c>
      <c r="AA498" s="5">
        <f t="shared" si="746"/>
        <v>1.8454164867497919E-2</v>
      </c>
      <c r="AB498" s="5">
        <f t="shared" si="747"/>
        <v>1.6421689850792461E-2</v>
      </c>
      <c r="AC498" s="5">
        <f t="shared" si="748"/>
        <v>1.0850253265637835E-3</v>
      </c>
      <c r="AD498" s="5">
        <f t="shared" si="749"/>
        <v>2.5907506004641395E-2</v>
      </c>
      <c r="AE498" s="5">
        <f t="shared" si="750"/>
        <v>2.5940717546091698E-2</v>
      </c>
      <c r="AF498" s="5">
        <f t="shared" si="751"/>
        <v>1.2986985831163258E-2</v>
      </c>
      <c r="AG498" s="5">
        <f t="shared" si="752"/>
        <v>4.3345447346539402E-3</v>
      </c>
      <c r="AH498" s="5">
        <f t="shared" si="753"/>
        <v>2.5955974413682061E-3</v>
      </c>
      <c r="AI498" s="5">
        <f t="shared" si="754"/>
        <v>4.6194554417068297E-3</v>
      </c>
      <c r="AJ498" s="5">
        <f t="shared" si="755"/>
        <v>4.1106853161841459E-3</v>
      </c>
      <c r="AK498" s="5">
        <f t="shared" si="756"/>
        <v>2.4386328622389079E-3</v>
      </c>
      <c r="AL498" s="5">
        <f t="shared" si="757"/>
        <v>7.734098329985723E-5</v>
      </c>
      <c r="AM498" s="5">
        <f t="shared" si="758"/>
        <v>9.221658773951277E-3</v>
      </c>
      <c r="AN498" s="5">
        <f t="shared" si="759"/>
        <v>9.2334802708779508E-3</v>
      </c>
      <c r="AO498" s="5">
        <f t="shared" si="760"/>
        <v>4.6226584610526379E-3</v>
      </c>
      <c r="AP498" s="5">
        <f t="shared" si="761"/>
        <v>1.5428614578433288E-3</v>
      </c>
      <c r="AQ498" s="5">
        <f t="shared" si="762"/>
        <v>3.8620982354973539E-4</v>
      </c>
      <c r="AR498" s="5">
        <f t="shared" si="763"/>
        <v>5.1978496176226566E-4</v>
      </c>
      <c r="AS498" s="5">
        <f t="shared" si="764"/>
        <v>9.2507544962919231E-4</v>
      </c>
      <c r="AT498" s="5">
        <f t="shared" si="765"/>
        <v>8.2319098325323828E-4</v>
      </c>
      <c r="AU498" s="5">
        <f t="shared" si="766"/>
        <v>4.8835180249788242E-4</v>
      </c>
      <c r="AV498" s="5">
        <f t="shared" si="767"/>
        <v>2.1728325004888188E-4</v>
      </c>
      <c r="AW498" s="5">
        <f t="shared" si="768"/>
        <v>3.8283973855427302E-6</v>
      </c>
      <c r="AX498" s="5">
        <f t="shared" si="769"/>
        <v>2.7353395359616881E-3</v>
      </c>
      <c r="AY498" s="5">
        <f t="shared" si="770"/>
        <v>2.7388460426228454E-3</v>
      </c>
      <c r="AZ498" s="5">
        <f t="shared" si="771"/>
        <v>1.3711785221854603E-3</v>
      </c>
      <c r="BA498" s="5">
        <f t="shared" si="772"/>
        <v>4.5764542449471495E-4</v>
      </c>
      <c r="BB498" s="5">
        <f t="shared" si="773"/>
        <v>1.1455802317436305E-4</v>
      </c>
      <c r="BC498" s="5">
        <f t="shared" si="774"/>
        <v>2.2940975648311263E-5</v>
      </c>
      <c r="BD498" s="5">
        <f t="shared" si="775"/>
        <v>8.6741881389929901E-5</v>
      </c>
      <c r="BE498" s="5">
        <f t="shared" si="776"/>
        <v>1.5437688819703129E-4</v>
      </c>
      <c r="BF498" s="5">
        <f t="shared" si="777"/>
        <v>1.3737437571976306E-4</v>
      </c>
      <c r="BG498" s="5">
        <f t="shared" si="778"/>
        <v>8.1496305674584447E-5</v>
      </c>
      <c r="BH498" s="5">
        <f t="shared" si="779"/>
        <v>3.6260298566273086E-5</v>
      </c>
      <c r="BI498" s="5">
        <f t="shared" si="780"/>
        <v>1.2906688137401573E-5</v>
      </c>
      <c r="BJ498" s="8">
        <f t="shared" si="781"/>
        <v>0.55406700612159687</v>
      </c>
      <c r="BK498" s="8">
        <f t="shared" si="782"/>
        <v>0.23526283513910523</v>
      </c>
      <c r="BL498" s="8">
        <f t="shared" si="783"/>
        <v>0.20053753025466695</v>
      </c>
      <c r="BM498" s="8">
        <f t="shared" si="784"/>
        <v>0.52350858308768522</v>
      </c>
      <c r="BN498" s="8">
        <f t="shared" si="785"/>
        <v>0.47399286811807639</v>
      </c>
    </row>
    <row r="499" spans="1:66" x14ac:dyDescent="0.25">
      <c r="A499" t="s">
        <v>99</v>
      </c>
      <c r="B499" t="s">
        <v>108</v>
      </c>
      <c r="C499" t="s">
        <v>107</v>
      </c>
      <c r="D499" t="s">
        <v>496</v>
      </c>
      <c r="E499">
        <f>VLOOKUP(A499,home!$A$2:$E$405,3,FALSE)</f>
        <v>1.33253012048193</v>
      </c>
      <c r="F499">
        <f>VLOOKUP(B499,home!$B$2:$E$405,3,FALSE)</f>
        <v>1</v>
      </c>
      <c r="G499">
        <f>VLOOKUP(C499,away!$B$2:$E$405,4,FALSE)</f>
        <v>0.95</v>
      </c>
      <c r="H499">
        <f>VLOOKUP(A499,away!$A$2:$E$405,3,FALSE)</f>
        <v>1.2626506019999999</v>
      </c>
      <c r="I499">
        <f>VLOOKUP(C499,away!$B$2:$E$405,3,FALSE)</f>
        <v>0.9</v>
      </c>
      <c r="J499">
        <f>VLOOKUP(B499,home!$B$2:$E$405,4,FALSE)</f>
        <v>0.48</v>
      </c>
      <c r="K499" s="3">
        <f t="shared" si="730"/>
        <v>1.2659036144578335</v>
      </c>
      <c r="L499" s="3">
        <f t="shared" si="731"/>
        <v>0.54546506006399997</v>
      </c>
      <c r="M499" s="5">
        <f t="shared" si="732"/>
        <v>0.16343030076954951</v>
      </c>
      <c r="N499" s="5">
        <f t="shared" si="733"/>
        <v>0.20688700845610353</v>
      </c>
      <c r="O499" s="5">
        <f t="shared" si="734"/>
        <v>8.9145518825539907E-2</v>
      </c>
      <c r="P499" s="5">
        <f t="shared" si="735"/>
        <v>0.11284963449396979</v>
      </c>
      <c r="Q499" s="5">
        <f t="shared" si="736"/>
        <v>0.13094950589447493</v>
      </c>
      <c r="R499" s="5">
        <f t="shared" si="737"/>
        <v>2.4312882890304779E-2</v>
      </c>
      <c r="S499" s="5">
        <f t="shared" si="738"/>
        <v>1.9480842820236956E-2</v>
      </c>
      <c r="T499" s="5">
        <f t="shared" si="739"/>
        <v>7.1428380098080904E-2</v>
      </c>
      <c r="U499" s="5">
        <f t="shared" si="740"/>
        <v>3.0777766328726832E-2</v>
      </c>
      <c r="V499" s="5">
        <f t="shared" si="741"/>
        <v>1.4946269527923884E-3</v>
      </c>
      <c r="W499" s="5">
        <f t="shared" si="742"/>
        <v>5.5256484274427753E-2</v>
      </c>
      <c r="X499" s="5">
        <f t="shared" si="743"/>
        <v>3.0140481513676206E-2</v>
      </c>
      <c r="Y499" s="5">
        <f t="shared" si="744"/>
        <v>8.2202897796076341E-3</v>
      </c>
      <c r="Z499" s="5">
        <f t="shared" si="745"/>
        <v>4.4206093753630321E-3</v>
      </c>
      <c r="AA499" s="5">
        <f t="shared" si="746"/>
        <v>5.5960653863782479E-3</v>
      </c>
      <c r="AB499" s="5">
        <f t="shared" si="747"/>
        <v>3.5420396996792992E-3</v>
      </c>
      <c r="AC499" s="5">
        <f t="shared" si="748"/>
        <v>6.4503072767581879E-5</v>
      </c>
      <c r="AD499" s="5">
        <f t="shared" si="749"/>
        <v>1.7487345791307621E-2</v>
      </c>
      <c r="AE499" s="5">
        <f t="shared" si="750"/>
        <v>9.5387361224155507E-3</v>
      </c>
      <c r="AF499" s="5">
        <f t="shared" si="751"/>
        <v>2.6015236359740218E-3</v>
      </c>
      <c r="AG499" s="5">
        <f t="shared" si="752"/>
        <v>4.730134154514953E-4</v>
      </c>
      <c r="AH499" s="5">
        <f t="shared" si="753"/>
        <v>6.0282198961296928E-4</v>
      </c>
      <c r="AI499" s="5">
        <f t="shared" si="754"/>
        <v>7.6311453552572019E-4</v>
      </c>
      <c r="AJ499" s="5">
        <f t="shared" si="755"/>
        <v>4.8301472438366013E-4</v>
      </c>
      <c r="AK499" s="5">
        <f t="shared" si="756"/>
        <v>2.0381669514454325E-4</v>
      </c>
      <c r="AL499" s="5">
        <f t="shared" si="757"/>
        <v>1.7815908436278936E-6</v>
      </c>
      <c r="AM499" s="5">
        <f t="shared" si="758"/>
        <v>4.4274588488980591E-3</v>
      </c>
      <c r="AN499" s="5">
        <f t="shared" si="759"/>
        <v>2.4150241069450678E-3</v>
      </c>
      <c r="AO499" s="5">
        <f t="shared" si="760"/>
        <v>6.5865563477539963E-4</v>
      </c>
      <c r="AP499" s="5">
        <f t="shared" si="761"/>
        <v>1.197578784614185E-4</v>
      </c>
      <c r="AQ499" s="5">
        <f t="shared" si="762"/>
        <v>1.6330934592023707E-5</v>
      </c>
      <c r="AR499" s="5">
        <f t="shared" si="763"/>
        <v>6.5763666554427661E-5</v>
      </c>
      <c r="AS499" s="5">
        <f t="shared" si="764"/>
        <v>8.325046319124971E-5</v>
      </c>
      <c r="AT499" s="5">
        <f t="shared" si="765"/>
        <v>5.2693531129545928E-5</v>
      </c>
      <c r="AU499" s="5">
        <f t="shared" si="766"/>
        <v>2.2234977171812858E-5</v>
      </c>
      <c r="AV499" s="5">
        <f t="shared" si="767"/>
        <v>7.0368344922963246E-6</v>
      </c>
      <c r="AW499" s="5">
        <f t="shared" si="768"/>
        <v>3.417220854233538E-8</v>
      </c>
      <c r="AX499" s="5">
        <f t="shared" si="769"/>
        <v>9.3412269328056177E-4</v>
      </c>
      <c r="AY499" s="5">
        <f t="shared" si="770"/>
        <v>5.0953129099742713E-4</v>
      </c>
      <c r="AZ499" s="5">
        <f t="shared" si="771"/>
        <v>1.3896575812419949E-4</v>
      </c>
      <c r="BA499" s="5">
        <f t="shared" si="772"/>
        <v>2.5266988534018597E-5</v>
      </c>
      <c r="BB499" s="5">
        <f t="shared" si="773"/>
        <v>3.4455648545862119E-6</v>
      </c>
      <c r="BC499" s="5">
        <f t="shared" si="774"/>
        <v>3.7588704807225519E-7</v>
      </c>
      <c r="BD499" s="5">
        <f t="shared" si="775"/>
        <v>5.9786303878566248E-6</v>
      </c>
      <c r="BE499" s="5">
        <f t="shared" si="776"/>
        <v>7.5683698174951385E-6</v>
      </c>
      <c r="BF499" s="5">
        <f t="shared" si="777"/>
        <v>4.7904133537603361E-6</v>
      </c>
      <c r="BG499" s="5">
        <f t="shared" si="778"/>
        <v>2.0214005264240944E-6</v>
      </c>
      <c r="BH499" s="5">
        <f t="shared" si="779"/>
        <v>6.3972455816680686E-7</v>
      </c>
      <c r="BI499" s="5">
        <f t="shared" si="780"/>
        <v>1.619659260881602E-7</v>
      </c>
      <c r="BJ499" s="8">
        <f t="shared" si="781"/>
        <v>0.54223170456803016</v>
      </c>
      <c r="BK499" s="8">
        <f t="shared" si="782"/>
        <v>0.29783122099115722</v>
      </c>
      <c r="BL499" s="8">
        <f t="shared" si="783"/>
        <v>0.15567918105240511</v>
      </c>
      <c r="BM499" s="8">
        <f t="shared" si="784"/>
        <v>0.27207836753822456</v>
      </c>
      <c r="BN499" s="8">
        <f t="shared" si="785"/>
        <v>0.72757485132994248</v>
      </c>
    </row>
    <row r="500" spans="1:66" x14ac:dyDescent="0.25">
      <c r="A500" t="s">
        <v>122</v>
      </c>
      <c r="B500" t="s">
        <v>126</v>
      </c>
      <c r="C500" t="s">
        <v>123</v>
      </c>
      <c r="D500" t="s">
        <v>496</v>
      </c>
      <c r="E500">
        <f>VLOOKUP(A500,home!$A$2:$E$405,3,FALSE)</f>
        <v>1.28571428571429</v>
      </c>
      <c r="F500">
        <f>VLOOKUP(B500,home!$B$2:$E$405,3,FALSE)</f>
        <v>1.1000000000000001</v>
      </c>
      <c r="G500">
        <f>VLOOKUP(C500,away!$B$2:$E$405,4,FALSE)</f>
        <v>0.92</v>
      </c>
      <c r="H500">
        <f>VLOOKUP(A500,away!$A$2:$E$405,3,FALSE)</f>
        <v>1.1234866830000001</v>
      </c>
      <c r="I500">
        <f>VLOOKUP(C500,away!$B$2:$E$405,3,FALSE)</f>
        <v>0.73</v>
      </c>
      <c r="J500">
        <f>VLOOKUP(B500,home!$B$2:$E$405,4,FALSE)</f>
        <v>0.99</v>
      </c>
      <c r="K500" s="3">
        <f t="shared" si="730"/>
        <v>1.3011428571428618</v>
      </c>
      <c r="L500" s="3">
        <f t="shared" si="731"/>
        <v>0.81194382580410007</v>
      </c>
      <c r="M500" s="5">
        <f t="shared" si="732"/>
        <v>0.12086432023021211</v>
      </c>
      <c r="N500" s="5">
        <f t="shared" si="733"/>
        <v>0.15726174695096798</v>
      </c>
      <c r="O500" s="5">
        <f t="shared" si="734"/>
        <v>9.8135038570930311E-2</v>
      </c>
      <c r="P500" s="5">
        <f t="shared" si="735"/>
        <v>0.12768770447200523</v>
      </c>
      <c r="Q500" s="5">
        <f t="shared" si="736"/>
        <v>0.10230999937353014</v>
      </c>
      <c r="R500" s="5">
        <f t="shared" si="737"/>
        <v>3.9840069331357038E-2</v>
      </c>
      <c r="S500" s="5">
        <f t="shared" si="738"/>
        <v>3.3724075563150852E-2</v>
      </c>
      <c r="T500" s="5">
        <f t="shared" si="739"/>
        <v>8.3069972309359141E-2</v>
      </c>
      <c r="U500" s="5">
        <f t="shared" si="740"/>
        <v>5.1837621638571599E-2</v>
      </c>
      <c r="V500" s="5">
        <f t="shared" si="741"/>
        <v>3.958662799094969E-3</v>
      </c>
      <c r="W500" s="5">
        <f t="shared" si="742"/>
        <v>4.4373308299719805E-2</v>
      </c>
      <c r="X500" s="5">
        <f t="shared" si="743"/>
        <v>3.6028633704459322E-2</v>
      </c>
      <c r="Y500" s="5">
        <f t="shared" si="744"/>
        <v>1.4626613344246624E-2</v>
      </c>
      <c r="Z500" s="5">
        <f t="shared" si="745"/>
        <v>1.0782632771067545E-2</v>
      </c>
      <c r="AA500" s="5">
        <f t="shared" si="746"/>
        <v>1.4029745611269078E-2</v>
      </c>
      <c r="AB500" s="5">
        <f t="shared" si="747"/>
        <v>9.1273516448170892E-3</v>
      </c>
      <c r="AC500" s="5">
        <f t="shared" si="748"/>
        <v>2.613842967843912E-4</v>
      </c>
      <c r="AD500" s="5">
        <f t="shared" si="749"/>
        <v>1.4434003285494624E-2</v>
      </c>
      <c r="AE500" s="5">
        <f t="shared" si="750"/>
        <v>1.1719599849293456E-2</v>
      </c>
      <c r="AF500" s="5">
        <f t="shared" si="751"/>
        <v>4.7578283692642411E-3</v>
      </c>
      <c r="AG500" s="5">
        <f t="shared" si="752"/>
        <v>1.287696456219897E-3</v>
      </c>
      <c r="AH500" s="5">
        <f t="shared" si="753"/>
        <v>2.1887230260953113E-3</v>
      </c>
      <c r="AI500" s="5">
        <f t="shared" si="754"/>
        <v>2.8478413316680236E-3</v>
      </c>
      <c r="AJ500" s="5">
        <f t="shared" si="755"/>
        <v>1.8527242034880327E-3</v>
      </c>
      <c r="AK500" s="5">
        <f t="shared" si="756"/>
        <v>8.03552954541384E-4</v>
      </c>
      <c r="AL500" s="5">
        <f t="shared" si="757"/>
        <v>1.1045628942555514E-5</v>
      </c>
      <c r="AM500" s="5">
        <f t="shared" si="758"/>
        <v>3.7561400549795819E-3</v>
      </c>
      <c r="AN500" s="5">
        <f t="shared" si="759"/>
        <v>3.0497747264961444E-3</v>
      </c>
      <c r="AO500" s="5">
        <f t="shared" si="760"/>
        <v>1.238122879635966E-3</v>
      </c>
      <c r="AP500" s="5">
        <f t="shared" si="761"/>
        <v>3.350954092357386E-4</v>
      </c>
      <c r="AQ500" s="5">
        <f t="shared" si="762"/>
        <v>6.8019662146064013E-5</v>
      </c>
      <c r="AR500" s="5">
        <f t="shared" si="763"/>
        <v>3.5542402948667099E-4</v>
      </c>
      <c r="AS500" s="5">
        <f t="shared" si="764"/>
        <v>4.6245743722351585E-4</v>
      </c>
      <c r="AT500" s="5">
        <f t="shared" si="765"/>
        <v>3.0086159558798559E-4</v>
      </c>
      <c r="AU500" s="5">
        <f t="shared" si="766"/>
        <v>1.3048797202930393E-4</v>
      </c>
      <c r="AV500" s="5">
        <f t="shared" si="767"/>
        <v>4.24458731872466E-5</v>
      </c>
      <c r="AW500" s="5">
        <f t="shared" si="768"/>
        <v>3.2414469231055072E-7</v>
      </c>
      <c r="AX500" s="5">
        <f t="shared" si="769"/>
        <v>8.1454580049414641E-4</v>
      </c>
      <c r="AY500" s="5">
        <f t="shared" si="770"/>
        <v>6.6136543354588053E-4</v>
      </c>
      <c r="AZ500" s="5">
        <f t="shared" si="771"/>
        <v>2.6849579018391472E-4</v>
      </c>
      <c r="BA500" s="5">
        <f t="shared" si="772"/>
        <v>7.2667833031407568E-5</v>
      </c>
      <c r="BB500" s="5">
        <f t="shared" si="773"/>
        <v>1.4750549591103649E-5</v>
      </c>
      <c r="BC500" s="5">
        <f t="shared" si="774"/>
        <v>2.3953235335427612E-6</v>
      </c>
      <c r="BD500" s="5">
        <f t="shared" si="775"/>
        <v>4.8097391047352801E-5</v>
      </c>
      <c r="BE500" s="5">
        <f t="shared" si="776"/>
        <v>6.2581576808470131E-5</v>
      </c>
      <c r="BF500" s="5">
        <f t="shared" si="777"/>
        <v>4.071378582653915E-5</v>
      </c>
      <c r="BG500" s="5">
        <f t="shared" si="778"/>
        <v>1.76581505384819E-5</v>
      </c>
      <c r="BH500" s="5">
        <f t="shared" si="779"/>
        <v>5.743944110874777E-6</v>
      </c>
      <c r="BI500" s="5">
        <f t="shared" si="780"/>
        <v>1.4947383703385029E-6</v>
      </c>
      <c r="BJ500" s="8">
        <f t="shared" si="781"/>
        <v>0.48015077540542872</v>
      </c>
      <c r="BK500" s="8">
        <f t="shared" si="782"/>
        <v>0.28716855842373601</v>
      </c>
      <c r="BL500" s="8">
        <f t="shared" si="783"/>
        <v>0.22213063480695461</v>
      </c>
      <c r="BM500" s="8">
        <f t="shared" si="784"/>
        <v>0.35347268118933062</v>
      </c>
      <c r="BN500" s="8">
        <f t="shared" si="785"/>
        <v>0.64609887892900286</v>
      </c>
    </row>
    <row r="501" spans="1:66" x14ac:dyDescent="0.25">
      <c r="A501" t="s">
        <v>122</v>
      </c>
      <c r="B501" t="s">
        <v>128</v>
      </c>
      <c r="C501" t="s">
        <v>143</v>
      </c>
      <c r="D501" t="s">
        <v>496</v>
      </c>
      <c r="E501">
        <f>VLOOKUP(A501,home!$A$2:$E$405,3,FALSE)</f>
        <v>1.28571428571429</v>
      </c>
      <c r="F501">
        <f>VLOOKUP(B501,home!$B$2:$E$405,3,FALSE)</f>
        <v>1.1200000000000001</v>
      </c>
      <c r="G501">
        <f>VLOOKUP(C501,away!$B$2:$E$405,4,FALSE)</f>
        <v>1.02</v>
      </c>
      <c r="H501">
        <f>VLOOKUP(A501,away!$A$2:$E$405,3,FALSE)</f>
        <v>1.1234866830000001</v>
      </c>
      <c r="I501">
        <f>VLOOKUP(C501,away!$B$2:$E$405,3,FALSE)</f>
        <v>0.97</v>
      </c>
      <c r="J501">
        <f>VLOOKUP(B501,home!$B$2:$E$405,4,FALSE)</f>
        <v>0.79</v>
      </c>
      <c r="K501" s="3">
        <f t="shared" si="730"/>
        <v>1.4688000000000052</v>
      </c>
      <c r="L501" s="3">
        <f t="shared" si="731"/>
        <v>0.8609278451829</v>
      </c>
      <c r="M501" s="5">
        <f t="shared" si="732"/>
        <v>9.7322230199375512E-2</v>
      </c>
      <c r="N501" s="5">
        <f t="shared" si="733"/>
        <v>0.14294689171684327</v>
      </c>
      <c r="O501" s="5">
        <f t="shared" si="734"/>
        <v>8.3787417933942523E-2</v>
      </c>
      <c r="P501" s="5">
        <f t="shared" si="735"/>
        <v>0.12306695946137521</v>
      </c>
      <c r="Q501" s="5">
        <f t="shared" si="736"/>
        <v>0.1049801972768501</v>
      </c>
      <c r="R501" s="5">
        <f t="shared" si="737"/>
        <v>3.6067460587654095E-2</v>
      </c>
      <c r="S501" s="5">
        <f t="shared" si="738"/>
        <v>3.8905490760026154E-2</v>
      </c>
      <c r="T501" s="5">
        <f t="shared" si="739"/>
        <v>9.0380375028434309E-2</v>
      </c>
      <c r="U501" s="5">
        <f t="shared" si="740"/>
        <v>5.2975886111146522E-2</v>
      </c>
      <c r="V501" s="5">
        <f t="shared" si="741"/>
        <v>5.4663546771726267E-3</v>
      </c>
      <c r="W501" s="5">
        <f t="shared" si="742"/>
        <v>5.1398304586745984E-2</v>
      </c>
      <c r="X501" s="5">
        <f t="shared" si="743"/>
        <v>4.4250231613921588E-2</v>
      </c>
      <c r="Y501" s="5">
        <f t="shared" si="744"/>
        <v>1.9048128276108873E-2</v>
      </c>
      <c r="Z501" s="5">
        <f t="shared" si="745"/>
        <v>1.0350493708316073E-2</v>
      </c>
      <c r="AA501" s="5">
        <f t="shared" si="746"/>
        <v>1.52028051587747E-2</v>
      </c>
      <c r="AB501" s="5">
        <f t="shared" si="747"/>
        <v>1.1164940108604183E-2</v>
      </c>
      <c r="AC501" s="5">
        <f t="shared" si="748"/>
        <v>4.3202337230593675E-4</v>
      </c>
      <c r="AD501" s="5">
        <f t="shared" si="749"/>
        <v>1.8873457444253193E-2</v>
      </c>
      <c r="AE501" s="5">
        <f t="shared" si="750"/>
        <v>1.6248685048632062E-2</v>
      </c>
      <c r="AF501" s="5">
        <f t="shared" si="751"/>
        <v>6.9944727029872021E-3</v>
      </c>
      <c r="AG501" s="5">
        <f t="shared" si="752"/>
        <v>2.0072454374577956E-3</v>
      </c>
      <c r="AH501" s="5">
        <f t="shared" si="753"/>
        <v>2.2277570612199296E-3</v>
      </c>
      <c r="AI501" s="5">
        <f t="shared" si="754"/>
        <v>3.272129571519844E-3</v>
      </c>
      <c r="AJ501" s="5">
        <f t="shared" si="755"/>
        <v>2.4030519573241828E-3</v>
      </c>
      <c r="AK501" s="5">
        <f t="shared" si="756"/>
        <v>1.176534238305924E-3</v>
      </c>
      <c r="AL501" s="5">
        <f t="shared" si="757"/>
        <v>2.1852274752447041E-5</v>
      </c>
      <c r="AM501" s="5">
        <f t="shared" si="758"/>
        <v>5.544266858823834E-3</v>
      </c>
      <c r="AN501" s="5">
        <f t="shared" si="759"/>
        <v>4.7732137198861699E-3</v>
      </c>
      <c r="AO501" s="5">
        <f t="shared" si="760"/>
        <v>2.0546963012295265E-3</v>
      </c>
      <c r="AP501" s="5">
        <f t="shared" si="761"/>
        <v>5.8964841970760387E-4</v>
      </c>
      <c r="AQ501" s="5">
        <f t="shared" si="762"/>
        <v>1.2691118584859238E-4</v>
      </c>
      <c r="AR501" s="5">
        <f t="shared" si="763"/>
        <v>3.8358761726141284E-4</v>
      </c>
      <c r="AS501" s="5">
        <f t="shared" si="764"/>
        <v>5.6341349223356513E-4</v>
      </c>
      <c r="AT501" s="5">
        <f t="shared" si="765"/>
        <v>4.1377086869633182E-4</v>
      </c>
      <c r="AU501" s="5">
        <f t="shared" si="766"/>
        <v>2.0258221731372477E-4</v>
      </c>
      <c r="AV501" s="5">
        <f t="shared" si="767"/>
        <v>7.4388190197599999E-5</v>
      </c>
      <c r="AW501" s="5">
        <f t="shared" si="768"/>
        <v>7.6757985805073448E-7</v>
      </c>
      <c r="AX501" s="5">
        <f t="shared" si="769"/>
        <v>1.3572365270400795E-3</v>
      </c>
      <c r="AY501" s="5">
        <f t="shared" si="770"/>
        <v>1.1684827186281385E-3</v>
      </c>
      <c r="AZ501" s="5">
        <f t="shared" si="771"/>
        <v>5.0298965454099E-4</v>
      </c>
      <c r="BA501" s="5">
        <f t="shared" si="772"/>
        <v>1.4434593314442194E-4</v>
      </c>
      <c r="BB501" s="5">
        <f t="shared" si="773"/>
        <v>3.1067858295735522E-5</v>
      </c>
      <c r="BC501" s="5">
        <f t="shared" si="774"/>
        <v>5.349436859399055E-6</v>
      </c>
      <c r="BD501" s="5">
        <f t="shared" si="775"/>
        <v>5.5040210127951837E-5</v>
      </c>
      <c r="BE501" s="5">
        <f t="shared" si="776"/>
        <v>8.0843060635935941E-5</v>
      </c>
      <c r="BF501" s="5">
        <f t="shared" si="777"/>
        <v>5.9371143731031584E-5</v>
      </c>
      <c r="BG501" s="5">
        <f t="shared" si="778"/>
        <v>2.9068111970713165E-5</v>
      </c>
      <c r="BH501" s="5">
        <f t="shared" si="779"/>
        <v>1.0673810715645911E-5</v>
      </c>
      <c r="BI501" s="5">
        <f t="shared" si="780"/>
        <v>3.1355386358281525E-6</v>
      </c>
      <c r="BJ501" s="8">
        <f t="shared" si="781"/>
        <v>0.51342619774623899</v>
      </c>
      <c r="BK501" s="8">
        <f t="shared" si="782"/>
        <v>0.26638339346363593</v>
      </c>
      <c r="BL501" s="8">
        <f t="shared" si="783"/>
        <v>0.21015385699001168</v>
      </c>
      <c r="BM501" s="8">
        <f t="shared" si="784"/>
        <v>0.41097506959339175</v>
      </c>
      <c r="BN501" s="8">
        <f t="shared" si="785"/>
        <v>0.58817115717604063</v>
      </c>
    </row>
    <row r="502" spans="1:66" x14ac:dyDescent="0.25">
      <c r="A502" t="s">
        <v>122</v>
      </c>
      <c r="B502" t="s">
        <v>401</v>
      </c>
      <c r="C502" t="s">
        <v>362</v>
      </c>
      <c r="D502" t="s">
        <v>496</v>
      </c>
      <c r="E502">
        <f>VLOOKUP(A502,home!$A$2:$E$405,3,FALSE)</f>
        <v>1.28571428571429</v>
      </c>
      <c r="F502">
        <f>VLOOKUP(B502,home!$B$2:$E$405,3,FALSE)</f>
        <v>1.05</v>
      </c>
      <c r="G502">
        <f>VLOOKUP(C502,away!$B$2:$E$405,4,FALSE)</f>
        <v>0.83</v>
      </c>
      <c r="H502">
        <f>VLOOKUP(A502,away!$A$2:$E$405,3,FALSE)</f>
        <v>1.1234866830000001</v>
      </c>
      <c r="I502">
        <f>VLOOKUP(C502,away!$B$2:$E$405,3,FALSE)</f>
        <v>0.63</v>
      </c>
      <c r="J502">
        <f>VLOOKUP(B502,home!$B$2:$E$405,4,FALSE)</f>
        <v>1.31</v>
      </c>
      <c r="K502" s="3">
        <f t="shared" si="730"/>
        <v>1.1205000000000036</v>
      </c>
      <c r="L502" s="3">
        <f t="shared" si="731"/>
        <v>0.92721355947990014</v>
      </c>
      <c r="M502" s="5">
        <f t="shared" si="732"/>
        <v>0.12902958504515216</v>
      </c>
      <c r="N502" s="5">
        <f t="shared" si="733"/>
        <v>0.14457765004309345</v>
      </c>
      <c r="O502" s="5">
        <f t="shared" si="734"/>
        <v>0.11963798082792999</v>
      </c>
      <c r="P502" s="5">
        <f t="shared" si="735"/>
        <v>0.13405435751769598</v>
      </c>
      <c r="Q502" s="5">
        <f t="shared" si="736"/>
        <v>8.0999628436643378E-2</v>
      </c>
      <c r="R502" s="5">
        <f t="shared" si="737"/>
        <v>5.5464979026226519E-2</v>
      </c>
      <c r="S502" s="5">
        <f t="shared" si="738"/>
        <v>3.481870216662656E-2</v>
      </c>
      <c r="T502" s="5">
        <f t="shared" si="739"/>
        <v>7.5103953799289427E-2</v>
      </c>
      <c r="U502" s="5">
        <f t="shared" si="740"/>
        <v>6.2148508998887006E-2</v>
      </c>
      <c r="V502" s="5">
        <f t="shared" si="741"/>
        <v>4.0194044101623588E-3</v>
      </c>
      <c r="W502" s="5">
        <f t="shared" si="742"/>
        <v>3.0253361221086392E-2</v>
      </c>
      <c r="X502" s="5">
        <f t="shared" si="743"/>
        <v>2.8051326744034686E-2</v>
      </c>
      <c r="Y502" s="5">
        <f t="shared" si="744"/>
        <v>1.300478525923506E-2</v>
      </c>
      <c r="Z502" s="5">
        <f t="shared" si="745"/>
        <v>1.7142626876461835E-2</v>
      </c>
      <c r="AA502" s="5">
        <f t="shared" si="746"/>
        <v>1.9208313415075545E-2</v>
      </c>
      <c r="AB502" s="5">
        <f t="shared" si="747"/>
        <v>1.076145759079611E-2</v>
      </c>
      <c r="AC502" s="5">
        <f t="shared" si="748"/>
        <v>2.609957028554522E-4</v>
      </c>
      <c r="AD502" s="5">
        <f t="shared" si="749"/>
        <v>8.474722812056858E-3</v>
      </c>
      <c r="AE502" s="5">
        <f t="shared" si="750"/>
        <v>7.8578779041727463E-3</v>
      </c>
      <c r="AF502" s="5">
        <f t="shared" si="751"/>
        <v>3.6429654707432358E-3</v>
      </c>
      <c r="AG502" s="5">
        <f t="shared" si="752"/>
        <v>1.1259356603967353E-3</v>
      </c>
      <c r="AH502" s="5">
        <f t="shared" si="753"/>
        <v>3.9737190212399938E-3</v>
      </c>
      <c r="AI502" s="5">
        <f t="shared" si="754"/>
        <v>4.4525521632994272E-3</v>
      </c>
      <c r="AJ502" s="5">
        <f t="shared" si="755"/>
        <v>2.4945423494885125E-3</v>
      </c>
      <c r="AK502" s="5">
        <f t="shared" si="756"/>
        <v>9.3171156753396221E-4</v>
      </c>
      <c r="AL502" s="5">
        <f t="shared" si="757"/>
        <v>1.084638418357269E-5</v>
      </c>
      <c r="AM502" s="5">
        <f t="shared" si="758"/>
        <v>1.8991853821819474E-3</v>
      </c>
      <c r="AN502" s="5">
        <f t="shared" si="759"/>
        <v>1.7609504383251176E-3</v>
      </c>
      <c r="AO502" s="5">
        <f t="shared" si="760"/>
        <v>8.1638856199356142E-4</v>
      </c>
      <c r="AP502" s="5">
        <f t="shared" si="761"/>
        <v>2.5232218149490908E-4</v>
      </c>
      <c r="AQ502" s="5">
        <f t="shared" si="762"/>
        <v>5.8489137009907002E-5</v>
      </c>
      <c r="AR502" s="5">
        <f t="shared" si="763"/>
        <v>7.3689723161138418E-4</v>
      </c>
      <c r="AS502" s="5">
        <f t="shared" si="764"/>
        <v>8.2569334802055851E-4</v>
      </c>
      <c r="AT502" s="5">
        <f t="shared" si="765"/>
        <v>4.6259469822851947E-4</v>
      </c>
      <c r="AU502" s="5">
        <f t="shared" si="766"/>
        <v>1.7277911978835254E-4</v>
      </c>
      <c r="AV502" s="5">
        <f t="shared" si="767"/>
        <v>4.839975093071245E-5</v>
      </c>
      <c r="AW502" s="5">
        <f t="shared" si="768"/>
        <v>3.1302146338723783E-7</v>
      </c>
      <c r="AX502" s="5">
        <f t="shared" si="769"/>
        <v>3.5467287012248003E-4</v>
      </c>
      <c r="AY502" s="5">
        <f t="shared" si="770"/>
        <v>3.28857494357217E-4</v>
      </c>
      <c r="AZ502" s="5">
        <f t="shared" si="771"/>
        <v>1.5246056395229818E-4</v>
      </c>
      <c r="BA502" s="5">
        <f t="shared" si="772"/>
        <v>4.7121167394174455E-5</v>
      </c>
      <c r="BB502" s="5">
        <f t="shared" si="773"/>
        <v>1.0922846336600174E-5</v>
      </c>
      <c r="BC502" s="5">
        <f t="shared" si="774"/>
        <v>2.0255622462822079E-6</v>
      </c>
      <c r="BD502" s="5">
        <f t="shared" si="775"/>
        <v>1.1387685084887926E-4</v>
      </c>
      <c r="BE502" s="5">
        <f t="shared" si="776"/>
        <v>1.2759901137616961E-4</v>
      </c>
      <c r="BF502" s="5">
        <f t="shared" si="777"/>
        <v>7.1487346123499262E-5</v>
      </c>
      <c r="BG502" s="5">
        <f t="shared" si="778"/>
        <v>2.6700523777127053E-5</v>
      </c>
      <c r="BH502" s="5">
        <f t="shared" si="779"/>
        <v>7.4794842230677459E-6</v>
      </c>
      <c r="BI502" s="5">
        <f t="shared" si="780"/>
        <v>1.6761524143894866E-6</v>
      </c>
      <c r="BJ502" s="8">
        <f t="shared" si="781"/>
        <v>0.39877560355616648</v>
      </c>
      <c r="BK502" s="8">
        <f t="shared" si="782"/>
        <v>0.30252274872103335</v>
      </c>
      <c r="BL502" s="8">
        <f t="shared" si="783"/>
        <v>0.28166894847781987</v>
      </c>
      <c r="BM502" s="8">
        <f t="shared" si="784"/>
        <v>0.33601720226184612</v>
      </c>
      <c r="BN502" s="8">
        <f t="shared" si="785"/>
        <v>0.66376418089674138</v>
      </c>
    </row>
    <row r="503" spans="1:66" x14ac:dyDescent="0.25">
      <c r="A503" t="s">
        <v>122</v>
      </c>
      <c r="B503" t="s">
        <v>132</v>
      </c>
      <c r="C503" t="s">
        <v>139</v>
      </c>
      <c r="D503" t="s">
        <v>496</v>
      </c>
      <c r="E503">
        <f>VLOOKUP(A503,home!$A$2:$E$405,3,FALSE)</f>
        <v>1.28571428571429</v>
      </c>
      <c r="F503">
        <f>VLOOKUP(B503,home!$B$2:$E$405,3,FALSE)</f>
        <v>0.94</v>
      </c>
      <c r="G503">
        <f>VLOOKUP(C503,away!$B$2:$E$405,4,FALSE)</f>
        <v>0.86</v>
      </c>
      <c r="H503">
        <f>VLOOKUP(A503,away!$A$2:$E$405,3,FALSE)</f>
        <v>1.1234866830000001</v>
      </c>
      <c r="I503">
        <f>VLOOKUP(C503,away!$B$2:$E$405,3,FALSE)</f>
        <v>1.1100000000000001</v>
      </c>
      <c r="J503">
        <f>VLOOKUP(B503,home!$B$2:$E$405,4,FALSE)</f>
        <v>0.98</v>
      </c>
      <c r="K503" s="3">
        <f t="shared" si="730"/>
        <v>1.0393714285714319</v>
      </c>
      <c r="L503" s="3">
        <f t="shared" si="731"/>
        <v>1.2221288137674002</v>
      </c>
      <c r="M503" s="5">
        <f t="shared" si="732"/>
        <v>0.10419405111298535</v>
      </c>
      <c r="N503" s="5">
        <f t="shared" si="733"/>
        <v>0.10829631975394836</v>
      </c>
      <c r="O503" s="5">
        <f t="shared" si="734"/>
        <v>0.12733855208833264</v>
      </c>
      <c r="P503" s="5">
        <f t="shared" si="735"/>
        <v>0.13235205279626797</v>
      </c>
      <c r="Q503" s="5">
        <f t="shared" si="736"/>
        <v>5.628005028584495E-2</v>
      </c>
      <c r="R503" s="5">
        <f t="shared" si="737"/>
        <v>7.7812056805286162E-2</v>
      </c>
      <c r="S503" s="5">
        <f t="shared" si="738"/>
        <v>4.202990883901582E-2</v>
      </c>
      <c r="T503" s="5">
        <f t="shared" si="739"/>
        <v>6.8781471094609317E-2</v>
      </c>
      <c r="U503" s="5">
        <f t="shared" si="740"/>
        <v>8.087562864179168E-2</v>
      </c>
      <c r="V503" s="5">
        <f t="shared" si="741"/>
        <v>5.9320348845504495E-3</v>
      </c>
      <c r="W503" s="5">
        <f t="shared" si="742"/>
        <v>1.9498625421890233E-2</v>
      </c>
      <c r="X503" s="5">
        <f t="shared" si="743"/>
        <v>2.3829831956949581E-2</v>
      </c>
      <c r="Y503" s="5">
        <f t="shared" si="744"/>
        <v>1.4561562130911644E-2</v>
      </c>
      <c r="Z503" s="5">
        <f t="shared" si="745"/>
        <v>3.1698785560081988E-2</v>
      </c>
      <c r="AA503" s="5">
        <f t="shared" si="746"/>
        <v>3.2946812031561884E-2</v>
      </c>
      <c r="AB503" s="5">
        <f t="shared" si="747"/>
        <v>1.7121987544059459E-2</v>
      </c>
      <c r="AC503" s="5">
        <f t="shared" si="748"/>
        <v>4.7094638911892136E-4</v>
      </c>
      <c r="AD503" s="5">
        <f t="shared" si="749"/>
        <v>5.0665785399823223E-3</v>
      </c>
      <c r="AE503" s="5">
        <f t="shared" si="750"/>
        <v>6.1920116209279617E-3</v>
      </c>
      <c r="AF503" s="5">
        <f t="shared" si="751"/>
        <v>3.7837179085593248E-3</v>
      </c>
      <c r="AG503" s="5">
        <f t="shared" si="752"/>
        <v>1.5413968930726924E-3</v>
      </c>
      <c r="AH503" s="5">
        <f t="shared" si="753"/>
        <v>9.6849997986025466E-3</v>
      </c>
      <c r="AI503" s="5">
        <f t="shared" si="754"/>
        <v>1.0066312076387557E-2</v>
      </c>
      <c r="AJ503" s="5">
        <f t="shared" si="755"/>
        <v>5.2313185816403969E-3</v>
      </c>
      <c r="AK503" s="5">
        <f t="shared" si="756"/>
        <v>1.8124276891706191E-3</v>
      </c>
      <c r="AL503" s="5">
        <f t="shared" si="757"/>
        <v>2.3928706367041792E-5</v>
      </c>
      <c r="AM503" s="5">
        <f t="shared" si="758"/>
        <v>1.0532113950141575E-3</v>
      </c>
      <c r="AN503" s="5">
        <f t="shared" si="759"/>
        <v>1.2871599928349611E-3</v>
      </c>
      <c r="AO503" s="5">
        <f t="shared" si="760"/>
        <v>7.8653765758612338E-4</v>
      </c>
      <c r="AP503" s="5">
        <f t="shared" si="761"/>
        <v>3.2041677814970625E-4</v>
      </c>
      <c r="AQ503" s="5">
        <f t="shared" si="762"/>
        <v>9.7897644247818181E-5</v>
      </c>
      <c r="AR503" s="5">
        <f t="shared" si="763"/>
        <v>2.3672634630407278E-3</v>
      </c>
      <c r="AS503" s="5">
        <f t="shared" si="764"/>
        <v>2.4604660073855957E-3</v>
      </c>
      <c r="AT503" s="5">
        <f t="shared" si="765"/>
        <v>1.278669034523907E-3</v>
      </c>
      <c r="AU503" s="5">
        <f t="shared" si="766"/>
        <v>4.4300402036105577E-4</v>
      </c>
      <c r="AV503" s="5">
        <f t="shared" si="767"/>
        <v>1.1511143037638955E-4</v>
      </c>
      <c r="AW503" s="5">
        <f t="shared" si="768"/>
        <v>8.4431494638223952E-7</v>
      </c>
      <c r="AX503" s="5">
        <f t="shared" si="769"/>
        <v>1.8244630537059587E-4</v>
      </c>
      <c r="AY503" s="5">
        <f t="shared" si="770"/>
        <v>2.2297288675881118E-4</v>
      </c>
      <c r="AZ503" s="5">
        <f t="shared" si="771"/>
        <v>1.3625079479841944E-4</v>
      </c>
      <c r="BA503" s="5">
        <f t="shared" si="772"/>
        <v>5.5505340740619278E-5</v>
      </c>
      <c r="BB503" s="5">
        <f t="shared" si="773"/>
        <v>1.6958669059272095E-5</v>
      </c>
      <c r="BC503" s="5">
        <f t="shared" si="774"/>
        <v>4.1451356200964232E-6</v>
      </c>
      <c r="BD503" s="5">
        <f t="shared" si="775"/>
        <v>4.8218348132681192E-4</v>
      </c>
      <c r="BE503" s="5">
        <f t="shared" si="776"/>
        <v>5.0116773382019478E-4</v>
      </c>
      <c r="BF503" s="5">
        <f t="shared" si="777"/>
        <v>2.604497117273015E-4</v>
      </c>
      <c r="BG503" s="5">
        <f t="shared" si="778"/>
        <v>9.023466298300769E-5</v>
      </c>
      <c r="BH503" s="5">
        <f t="shared" si="779"/>
        <v>2.34468326428276E-5</v>
      </c>
      <c r="BI503" s="5">
        <f t="shared" si="780"/>
        <v>4.8739935878902028E-6</v>
      </c>
      <c r="BJ503" s="8">
        <f t="shared" si="781"/>
        <v>0.31199506820687695</v>
      </c>
      <c r="BK503" s="8">
        <f t="shared" si="782"/>
        <v>0.2852258956150644</v>
      </c>
      <c r="BL503" s="8">
        <f t="shared" si="783"/>
        <v>0.37091696562860871</v>
      </c>
      <c r="BM503" s="8">
        <f t="shared" si="784"/>
        <v>0.39334150359615416</v>
      </c>
      <c r="BN503" s="8">
        <f t="shared" si="785"/>
        <v>0.60627308284266535</v>
      </c>
    </row>
    <row r="504" spans="1:66" x14ac:dyDescent="0.25">
      <c r="A504" t="s">
        <v>122</v>
      </c>
      <c r="B504" t="s">
        <v>140</v>
      </c>
      <c r="C504" t="s">
        <v>129</v>
      </c>
      <c r="D504" t="s">
        <v>496</v>
      </c>
      <c r="E504">
        <f>VLOOKUP(A504,home!$A$2:$E$405,3,FALSE)</f>
        <v>1.28571428571429</v>
      </c>
      <c r="F504">
        <f>VLOOKUP(B504,home!$B$2:$E$405,3,FALSE)</f>
        <v>1.21</v>
      </c>
      <c r="G504">
        <f>VLOOKUP(C504,away!$B$2:$E$405,4,FALSE)</f>
        <v>1.19</v>
      </c>
      <c r="H504">
        <f>VLOOKUP(A504,away!$A$2:$E$405,3,FALSE)</f>
        <v>1.1234866830000001</v>
      </c>
      <c r="I504">
        <f>VLOOKUP(C504,away!$B$2:$E$405,3,FALSE)</f>
        <v>0.41</v>
      </c>
      <c r="J504">
        <f>VLOOKUP(B504,home!$B$2:$E$405,4,FALSE)</f>
        <v>0.59</v>
      </c>
      <c r="K504" s="3">
        <f t="shared" si="730"/>
        <v>1.8513000000000062</v>
      </c>
      <c r="L504" s="3">
        <f t="shared" si="731"/>
        <v>0.27177142861769998</v>
      </c>
      <c r="M504" s="5">
        <f t="shared" si="732"/>
        <v>0.11966352552302349</v>
      </c>
      <c r="N504" s="5">
        <f t="shared" si="733"/>
        <v>0.2215330848007741</v>
      </c>
      <c r="O504" s="5">
        <f t="shared" si="734"/>
        <v>3.2521127284822697E-2</v>
      </c>
      <c r="P504" s="5">
        <f t="shared" si="735"/>
        <v>6.0206362942392455E-2</v>
      </c>
      <c r="Q504" s="5">
        <f t="shared" si="736"/>
        <v>0.2050620999458373</v>
      </c>
      <c r="R504" s="5">
        <f t="shared" si="737"/>
        <v>4.4191566112271622E-3</v>
      </c>
      <c r="S504" s="5">
        <f t="shared" si="738"/>
        <v>7.5729135567998707E-3</v>
      </c>
      <c r="T504" s="5">
        <f t="shared" si="739"/>
        <v>5.5730019857625775E-2</v>
      </c>
      <c r="U504" s="5">
        <f t="shared" si="740"/>
        <v>8.1811846343648725E-3</v>
      </c>
      <c r="V504" s="5">
        <f t="shared" si="741"/>
        <v>4.2335148598191148E-4</v>
      </c>
      <c r="W504" s="5">
        <f t="shared" si="742"/>
        <v>0.12654382187657665</v>
      </c>
      <c r="X504" s="5">
        <f t="shared" si="743"/>
        <v>3.4390995254140994E-2</v>
      </c>
      <c r="Y504" s="5">
        <f t="shared" si="744"/>
        <v>4.6732449559012176E-3</v>
      </c>
      <c r="Z504" s="5">
        <f t="shared" si="745"/>
        <v>4.0033350183951998E-4</v>
      </c>
      <c r="AA504" s="5">
        <f t="shared" si="746"/>
        <v>7.4113741195550573E-4</v>
      </c>
      <c r="AB504" s="5">
        <f t="shared" si="747"/>
        <v>6.8603384537661632E-4</v>
      </c>
      <c r="AC504" s="5">
        <f t="shared" si="748"/>
        <v>1.3312563867009385E-5</v>
      </c>
      <c r="AD504" s="5">
        <f t="shared" si="749"/>
        <v>5.8567644360026767E-2</v>
      </c>
      <c r="AE504" s="5">
        <f t="shared" si="750"/>
        <v>1.5917012378497852E-2</v>
      </c>
      <c r="AF504" s="5">
        <f t="shared" si="751"/>
        <v>2.1628945967149876E-3</v>
      </c>
      <c r="AG504" s="5">
        <f t="shared" si="752"/>
        <v>1.9593765149957879E-4</v>
      </c>
      <c r="AH504" s="5">
        <f t="shared" si="753"/>
        <v>2.7199801929613238E-5</v>
      </c>
      <c r="AI504" s="5">
        <f t="shared" si="754"/>
        <v>5.0354993312293149E-5</v>
      </c>
      <c r="AJ504" s="5">
        <f t="shared" si="755"/>
        <v>4.6611099559524319E-5</v>
      </c>
      <c r="AK504" s="5">
        <f t="shared" si="756"/>
        <v>2.8763709538182561E-5</v>
      </c>
      <c r="AL504" s="5">
        <f t="shared" si="757"/>
        <v>2.6791824772594935E-7</v>
      </c>
      <c r="AM504" s="5">
        <f t="shared" si="758"/>
        <v>2.1685256000743579E-2</v>
      </c>
      <c r="AN504" s="5">
        <f t="shared" si="759"/>
        <v>5.8934330032626341E-3</v>
      </c>
      <c r="AO504" s="5">
        <f t="shared" si="760"/>
        <v>8.0083335337969381E-4</v>
      </c>
      <c r="AP504" s="5">
        <f t="shared" si="761"/>
        <v>7.2547874844234268E-5</v>
      </c>
      <c r="AQ504" s="5">
        <f t="shared" si="762"/>
        <v>4.9291098973989108E-6</v>
      </c>
      <c r="AR504" s="5">
        <f t="shared" si="763"/>
        <v>1.4784258057058927E-6</v>
      </c>
      <c r="AS504" s="5">
        <f t="shared" si="764"/>
        <v>2.7370096941033279E-6</v>
      </c>
      <c r="AT504" s="5">
        <f t="shared" si="765"/>
        <v>2.5335130233467544E-6</v>
      </c>
      <c r="AU504" s="5">
        <f t="shared" si="766"/>
        <v>1.5634308867072879E-6</v>
      </c>
      <c r="AV504" s="5">
        <f t="shared" si="767"/>
        <v>7.2359490014030283E-7</v>
      </c>
      <c r="AW504" s="5">
        <f t="shared" si="768"/>
        <v>3.7443840948971761E-9</v>
      </c>
      <c r="AX504" s="5">
        <f t="shared" si="769"/>
        <v>6.6909857390294609E-3</v>
      </c>
      <c r="AY504" s="5">
        <f t="shared" si="770"/>
        <v>1.8184187531566937E-3</v>
      </c>
      <c r="AZ504" s="5">
        <f t="shared" si="771"/>
        <v>2.4709713118530562E-4</v>
      </c>
      <c r="BA504" s="5">
        <f t="shared" si="772"/>
        <v>2.2384646783188582E-5</v>
      </c>
      <c r="BB504" s="5">
        <f t="shared" si="773"/>
        <v>1.5208768588424406E-6</v>
      </c>
      <c r="BC504" s="5">
        <f t="shared" si="774"/>
        <v>8.2666175335842045E-8</v>
      </c>
      <c r="BD504" s="5">
        <f t="shared" si="775"/>
        <v>6.6965648886994068E-8</v>
      </c>
      <c r="BE504" s="5">
        <f t="shared" si="776"/>
        <v>1.2397350578449253E-7</v>
      </c>
      <c r="BF504" s="5">
        <f t="shared" si="777"/>
        <v>1.1475607562941591E-7</v>
      </c>
      <c r="BG504" s="5">
        <f t="shared" si="778"/>
        <v>7.0815974270912823E-8</v>
      </c>
      <c r="BH504" s="5">
        <f t="shared" si="779"/>
        <v>3.2775403291935325E-8</v>
      </c>
      <c r="BI504" s="5">
        <f t="shared" si="780"/>
        <v>1.2135420822872013E-8</v>
      </c>
      <c r="BJ504" s="8">
        <f t="shared" si="781"/>
        <v>0.7620142448329118</v>
      </c>
      <c r="BK504" s="8">
        <f t="shared" si="782"/>
        <v>0.18969815274346916</v>
      </c>
      <c r="BL504" s="8">
        <f t="shared" si="783"/>
        <v>4.6711026788425154E-2</v>
      </c>
      <c r="BM504" s="8">
        <f t="shared" si="784"/>
        <v>0.35359998574979556</v>
      </c>
      <c r="BN504" s="8">
        <f t="shared" si="785"/>
        <v>0.64340535710807722</v>
      </c>
    </row>
    <row r="505" spans="1:66" x14ac:dyDescent="0.25">
      <c r="A505" t="s">
        <v>122</v>
      </c>
      <c r="B505" t="s">
        <v>124</v>
      </c>
      <c r="C505" t="s">
        <v>144</v>
      </c>
      <c r="D505" t="s">
        <v>496</v>
      </c>
      <c r="E505">
        <f>VLOOKUP(A505,home!$A$2:$E$405,3,FALSE)</f>
        <v>1.28571428571429</v>
      </c>
      <c r="F505">
        <f>VLOOKUP(B505,home!$B$2:$E$405,3,FALSE)</f>
        <v>0.87</v>
      </c>
      <c r="G505">
        <f>VLOOKUP(C505,away!$B$2:$E$405,4,FALSE)</f>
        <v>1.28</v>
      </c>
      <c r="H505">
        <f>VLOOKUP(A505,away!$A$2:$E$405,3,FALSE)</f>
        <v>1.1234866830000001</v>
      </c>
      <c r="I505">
        <f>VLOOKUP(C505,away!$B$2:$E$405,3,FALSE)</f>
        <v>1.33</v>
      </c>
      <c r="J505">
        <f>VLOOKUP(B505,home!$B$2:$E$405,4,FALSE)</f>
        <v>1.26</v>
      </c>
      <c r="K505" s="3">
        <f t="shared" si="730"/>
        <v>1.4317714285714334</v>
      </c>
      <c r="L505" s="3">
        <f t="shared" si="731"/>
        <v>1.8827389833714001</v>
      </c>
      <c r="M505" s="5">
        <f t="shared" si="732"/>
        <v>3.6351841648874214E-2</v>
      </c>
      <c r="N505" s="5">
        <f t="shared" si="733"/>
        <v>5.2047528248811169E-2</v>
      </c>
      <c r="O505" s="5">
        <f t="shared" si="734"/>
        <v>6.8441029389679567E-2</v>
      </c>
      <c r="P505" s="5">
        <f t="shared" si="735"/>
        <v>9.7991910422160974E-2</v>
      </c>
      <c r="Q505" s="5">
        <f t="shared" si="736"/>
        <v>3.7260081937206202E-2</v>
      </c>
      <c r="R505" s="5">
        <f t="shared" si="737"/>
        <v>6.4428297047008726E-2</v>
      </c>
      <c r="S505" s="5">
        <f t="shared" si="738"/>
        <v>6.6038019482860227E-2</v>
      </c>
      <c r="T505" s="5">
        <f t="shared" si="739"/>
        <v>7.0151008786790675E-2</v>
      </c>
      <c r="U505" s="5">
        <f t="shared" si="740"/>
        <v>9.224659490342034E-2</v>
      </c>
      <c r="V505" s="5">
        <f t="shared" si="741"/>
        <v>1.9779501291623966E-2</v>
      </c>
      <c r="W505" s="5">
        <f t="shared" si="742"/>
        <v>1.7782640247974119E-2</v>
      </c>
      <c r="X505" s="5">
        <f t="shared" si="743"/>
        <v>3.3480070022130139E-2</v>
      </c>
      <c r="Y505" s="5">
        <f t="shared" si="744"/>
        <v>3.1517116498334295E-2</v>
      </c>
      <c r="Z505" s="5">
        <f t="shared" si="745"/>
        <v>4.0433888827545263E-2</v>
      </c>
      <c r="AA505" s="5">
        <f t="shared" si="746"/>
        <v>5.7892086769312998E-2</v>
      </c>
      <c r="AB505" s="5">
        <f t="shared" si="747"/>
        <v>4.1444117888340327E-2</v>
      </c>
      <c r="AC505" s="5">
        <f t="shared" si="748"/>
        <v>3.3324156198972438E-3</v>
      </c>
      <c r="AD505" s="5">
        <f t="shared" si="749"/>
        <v>6.365169057903448E-3</v>
      </c>
      <c r="AE505" s="5">
        <f t="shared" si="750"/>
        <v>1.198395192106423E-2</v>
      </c>
      <c r="AF505" s="5">
        <f t="shared" si="751"/>
        <v>1.1281326728318105E-2</v>
      </c>
      <c r="AG505" s="5">
        <f t="shared" si="752"/>
        <v>7.0799312051847444E-3</v>
      </c>
      <c r="AH505" s="5">
        <f t="shared" si="753"/>
        <v>1.9031614686231192E-2</v>
      </c>
      <c r="AI505" s="5">
        <f t="shared" si="754"/>
        <v>2.7248922147326306E-2</v>
      </c>
      <c r="AJ505" s="5">
        <f t="shared" si="755"/>
        <v>1.9507114094954581E-2</v>
      </c>
      <c r="AK505" s="5">
        <f t="shared" si="756"/>
        <v>9.30990953834635E-3</v>
      </c>
      <c r="AL505" s="5">
        <f t="shared" si="757"/>
        <v>3.5932129774172685E-4</v>
      </c>
      <c r="AM505" s="5">
        <f t="shared" si="758"/>
        <v>1.8226934390266208E-3</v>
      </c>
      <c r="AN505" s="5">
        <f t="shared" si="759"/>
        <v>3.4316559923907013E-3</v>
      </c>
      <c r="AO505" s="5">
        <f t="shared" si="760"/>
        <v>3.2304562571970215E-3</v>
      </c>
      <c r="AP505" s="5">
        <f t="shared" si="761"/>
        <v>2.0273686431669662E-3</v>
      </c>
      <c r="AQ505" s="5">
        <f t="shared" si="762"/>
        <v>9.5425149453880719E-4</v>
      </c>
      <c r="AR505" s="5">
        <f t="shared" si="763"/>
        <v>7.1663125772542299E-3</v>
      </c>
      <c r="AS505" s="5">
        <f t="shared" si="764"/>
        <v>1.0260521596324719E-2</v>
      </c>
      <c r="AT505" s="5">
        <f t="shared" si="765"/>
        <v>7.3453608319289446E-3</v>
      </c>
      <c r="AU505" s="5">
        <f t="shared" si="766"/>
        <v>3.5056259239011839E-3</v>
      </c>
      <c r="AV505" s="5">
        <f t="shared" si="767"/>
        <v>1.2548137592752631E-3</v>
      </c>
      <c r="AW505" s="5">
        <f t="shared" si="768"/>
        <v>2.6905698143457722E-5</v>
      </c>
      <c r="AX505" s="5">
        <f t="shared" si="769"/>
        <v>4.3494673150715267E-4</v>
      </c>
      <c r="AY505" s="5">
        <f t="shared" si="770"/>
        <v>8.1889116709848997E-4</v>
      </c>
      <c r="AZ505" s="5">
        <f t="shared" si="771"/>
        <v>7.7087916171741521E-4</v>
      </c>
      <c r="BA505" s="5">
        <f t="shared" si="772"/>
        <v>4.8378808307801454E-4</v>
      </c>
      <c r="BB505" s="5">
        <f t="shared" si="773"/>
        <v>2.2771167092537487E-4</v>
      </c>
      <c r="BC505" s="5">
        <f t="shared" si="774"/>
        <v>8.5744327963968684E-5</v>
      </c>
      <c r="BD505" s="5">
        <f t="shared" si="775"/>
        <v>2.2487160093702181E-3</v>
      </c>
      <c r="BE505" s="5">
        <f t="shared" si="776"/>
        <v>3.2196473331874502E-3</v>
      </c>
      <c r="BF505" s="5">
        <f t="shared" si="777"/>
        <v>2.304899530867001E-3</v>
      </c>
      <c r="BG505" s="5">
        <f t="shared" si="778"/>
        <v>1.100029764674357E-3</v>
      </c>
      <c r="BH505" s="5">
        <f t="shared" si="779"/>
        <v>3.9374779690972566E-4</v>
      </c>
      <c r="BI505" s="5">
        <f t="shared" si="780"/>
        <v>1.1275136913565851E-4</v>
      </c>
      <c r="BJ505" s="8">
        <f t="shared" si="781"/>
        <v>0.2932372116223278</v>
      </c>
      <c r="BK505" s="8">
        <f t="shared" si="782"/>
        <v>0.22467190093025685</v>
      </c>
      <c r="BL505" s="8">
        <f t="shared" si="783"/>
        <v>0.4384621129574493</v>
      </c>
      <c r="BM505" s="8">
        <f t="shared" si="784"/>
        <v>0.63949244017488283</v>
      </c>
      <c r="BN505" s="8">
        <f t="shared" si="785"/>
        <v>0.35652068869374087</v>
      </c>
    </row>
    <row r="506" spans="1:66" x14ac:dyDescent="0.25">
      <c r="A506" t="s">
        <v>145</v>
      </c>
      <c r="B506" t="s">
        <v>366</v>
      </c>
      <c r="C506" t="s">
        <v>425</v>
      </c>
      <c r="D506" t="s">
        <v>496</v>
      </c>
      <c r="E506">
        <f>VLOOKUP(A506,home!$A$2:$E$405,3,FALSE)</f>
        <v>1.4323432343234299</v>
      </c>
      <c r="F506">
        <f>VLOOKUP(B506,home!$B$2:$E$405,3,FALSE)</f>
        <v>1.24</v>
      </c>
      <c r="G506">
        <f>VLOOKUP(C506,away!$B$2:$E$405,4,FALSE)</f>
        <v>0.64</v>
      </c>
      <c r="H506">
        <f>VLOOKUP(A506,away!$A$2:$E$405,3,FALSE)</f>
        <v>1.2079207919999999</v>
      </c>
      <c r="I506">
        <f>VLOOKUP(C506,away!$B$2:$E$405,3,FALSE)</f>
        <v>0.87</v>
      </c>
      <c r="J506">
        <f>VLOOKUP(B506,home!$B$2:$E$405,4,FALSE)</f>
        <v>0.7</v>
      </c>
      <c r="K506" s="3">
        <f t="shared" si="730"/>
        <v>1.136707590759074</v>
      </c>
      <c r="L506" s="3">
        <f t="shared" si="731"/>
        <v>0.73562376232799986</v>
      </c>
      <c r="M506" s="5">
        <f t="shared" si="732"/>
        <v>0.15376476366208325</v>
      </c>
      <c r="N506" s="5">
        <f t="shared" si="733"/>
        <v>0.17478557404596504</v>
      </c>
      <c r="O506" s="5">
        <f t="shared" si="734"/>
        <v>0.1131130139585774</v>
      </c>
      <c r="P506" s="5">
        <f t="shared" si="735"/>
        <v>0.12857642158035201</v>
      </c>
      <c r="Q506" s="5">
        <f t="shared" si="736"/>
        <v>9.9340044386615353E-2</v>
      </c>
      <c r="R506" s="5">
        <f t="shared" si="737"/>
        <v>4.1604310448234136E-2</v>
      </c>
      <c r="S506" s="5">
        <f t="shared" si="738"/>
        <v>2.6878551029316546E-2</v>
      </c>
      <c r="T506" s="5">
        <f t="shared" si="739"/>
        <v>7.3076897201512475E-2</v>
      </c>
      <c r="U506" s="5">
        <f t="shared" si="740"/>
        <v>4.7291935494804788E-2</v>
      </c>
      <c r="V506" s="5">
        <f t="shared" si="741"/>
        <v>2.4972835318248965E-3</v>
      </c>
      <c r="W506" s="5">
        <f t="shared" si="742"/>
        <v>3.764019417353634E-2</v>
      </c>
      <c r="X506" s="5">
        <f t="shared" si="743"/>
        <v>2.768902125269326E-2</v>
      </c>
      <c r="Y506" s="5">
        <f t="shared" si="744"/>
        <v>1.0184350994543082E-2</v>
      </c>
      <c r="Z506" s="5">
        <f t="shared" si="745"/>
        <v>1.0201706460330704E-2</v>
      </c>
      <c r="AA506" s="5">
        <f t="shared" si="746"/>
        <v>1.1596357172153793E-2</v>
      </c>
      <c r="AB506" s="5">
        <f t="shared" si="747"/>
        <v>6.5908336113703241E-3</v>
      </c>
      <c r="AC506" s="5">
        <f t="shared" si="748"/>
        <v>1.3051258158339613E-4</v>
      </c>
      <c r="AD506" s="5">
        <f t="shared" si="749"/>
        <v>1.0696473608676057E-2</v>
      </c>
      <c r="AE506" s="5">
        <f t="shared" si="750"/>
        <v>7.8685801596564374E-3</v>
      </c>
      <c r="AF506" s="5">
        <f t="shared" si="751"/>
        <v>2.8941572706129614E-3</v>
      </c>
      <c r="AG506" s="5">
        <f t="shared" si="752"/>
        <v>7.0967028672574734E-4</v>
      </c>
      <c r="AH506" s="5">
        <f t="shared" si="753"/>
        <v>1.8761544221285831E-3</v>
      </c>
      <c r="AI506" s="5">
        <f t="shared" si="754"/>
        <v>2.1326389730697642E-3</v>
      </c>
      <c r="AJ506" s="5">
        <f t="shared" si="755"/>
        <v>1.2120934545185188E-3</v>
      </c>
      <c r="AK506" s="5">
        <f t="shared" si="756"/>
        <v>4.5926527682019631E-4</v>
      </c>
      <c r="AL506" s="5">
        <f t="shared" si="757"/>
        <v>4.3653280014359532E-6</v>
      </c>
      <c r="AM506" s="5">
        <f t="shared" si="758"/>
        <v>2.4317525490672363E-3</v>
      </c>
      <c r="AN506" s="5">
        <f t="shared" si="759"/>
        <v>1.7888549591955443E-3</v>
      </c>
      <c r="AO506" s="5">
        <f t="shared" si="760"/>
        <v>6.579621076712634E-4</v>
      </c>
      <c r="AP506" s="5">
        <f t="shared" si="761"/>
        <v>1.6133752037146513E-4</v>
      </c>
      <c r="AQ506" s="5">
        <f t="shared" si="762"/>
        <v>2.9670928435081869E-5</v>
      </c>
      <c r="AR506" s="5">
        <f t="shared" si="763"/>
        <v>2.7602875494290869E-4</v>
      </c>
      <c r="AS506" s="5">
        <f t="shared" si="764"/>
        <v>3.1376398101138053E-4</v>
      </c>
      <c r="AT506" s="5">
        <f t="shared" si="765"/>
        <v>1.7832894946121113E-4</v>
      </c>
      <c r="AU506" s="5">
        <f t="shared" si="766"/>
        <v>6.756929016821666E-5</v>
      </c>
      <c r="AV506" s="5">
        <f t="shared" si="767"/>
        <v>1.9201631259103588E-5</v>
      </c>
      <c r="AW506" s="5">
        <f t="shared" si="768"/>
        <v>1.0139554878823088E-7</v>
      </c>
      <c r="AX506" s="5">
        <f t="shared" si="769"/>
        <v>4.6069859689540875E-4</v>
      </c>
      <c r="AY506" s="5">
        <f t="shared" si="770"/>
        <v>3.3890083514743113E-4</v>
      </c>
      <c r="AZ506" s="5">
        <f t="shared" si="771"/>
        <v>1.2465175370362727E-4</v>
      </c>
      <c r="BA506" s="5">
        <f t="shared" si="772"/>
        <v>3.0565597346748498E-5</v>
      </c>
      <c r="BB506" s="5">
        <f t="shared" si="773"/>
        <v>5.6211949295044642E-6</v>
      </c>
      <c r="BC506" s="5">
        <f t="shared" si="774"/>
        <v>8.2701691256423027E-7</v>
      </c>
      <c r="BD506" s="5">
        <f t="shared" si="775"/>
        <v>3.3842218536969309E-5</v>
      </c>
      <c r="BE506" s="5">
        <f t="shared" si="776"/>
        <v>3.8468706699100455E-5</v>
      </c>
      <c r="BF506" s="5">
        <f t="shared" si="777"/>
        <v>2.1863835455775969E-5</v>
      </c>
      <c r="BG506" s="5">
        <f t="shared" si="778"/>
        <v>8.2842625752293078E-6</v>
      </c>
      <c r="BH506" s="5">
        <f t="shared" si="779"/>
        <v>2.3541960382761171E-6</v>
      </c>
      <c r="BI506" s="5">
        <f t="shared" si="780"/>
        <v>5.3520650136868046E-7</v>
      </c>
      <c r="BJ506" s="8">
        <f t="shared" si="781"/>
        <v>0.45091580644021267</v>
      </c>
      <c r="BK506" s="8">
        <f t="shared" si="782"/>
        <v>0.31219079854830889</v>
      </c>
      <c r="BL506" s="8">
        <f t="shared" si="783"/>
        <v>0.22683684384432701</v>
      </c>
      <c r="BM506" s="8">
        <f t="shared" si="784"/>
        <v>0.28862222777175361</v>
      </c>
      <c r="BN506" s="8">
        <f t="shared" si="785"/>
        <v>0.71118412808182718</v>
      </c>
    </row>
    <row r="507" spans="1:66" x14ac:dyDescent="0.25">
      <c r="A507" t="s">
        <v>145</v>
      </c>
      <c r="B507" t="s">
        <v>388</v>
      </c>
      <c r="C507" t="s">
        <v>347</v>
      </c>
      <c r="D507" t="s">
        <v>496</v>
      </c>
      <c r="E507">
        <f>VLOOKUP(A507,home!$A$2:$E$405,3,FALSE)</f>
        <v>1.4323432343234299</v>
      </c>
      <c r="F507">
        <f>VLOOKUP(B507,home!$B$2:$E$405,3,FALSE)</f>
        <v>1.22</v>
      </c>
      <c r="G507">
        <f>VLOOKUP(C507,away!$B$2:$E$405,4,FALSE)</f>
        <v>1</v>
      </c>
      <c r="H507">
        <f>VLOOKUP(A507,away!$A$2:$E$405,3,FALSE)</f>
        <v>1.2079207919999999</v>
      </c>
      <c r="I507">
        <f>VLOOKUP(C507,away!$B$2:$E$405,3,FALSE)</f>
        <v>1.05</v>
      </c>
      <c r="J507">
        <f>VLOOKUP(B507,home!$B$2:$E$405,4,FALSE)</f>
        <v>0.97</v>
      </c>
      <c r="K507" s="3">
        <f t="shared" si="730"/>
        <v>1.7474587458745845</v>
      </c>
      <c r="L507" s="3">
        <f t="shared" si="731"/>
        <v>1.2302673266519999</v>
      </c>
      <c r="M507" s="5">
        <f t="shared" si="732"/>
        <v>5.0908464503294518E-2</v>
      </c>
      <c r="N507" s="5">
        <f t="shared" si="733"/>
        <v>8.8960441535327825E-2</v>
      </c>
      <c r="O507" s="5">
        <f t="shared" si="734"/>
        <v>6.2631020528426382E-2</v>
      </c>
      <c r="P507" s="5">
        <f t="shared" si="735"/>
        <v>0.10944512458544929</v>
      </c>
      <c r="Q507" s="5">
        <f t="shared" si="736"/>
        <v>7.7727350798886638E-2</v>
      </c>
      <c r="R507" s="5">
        <f t="shared" si="737"/>
        <v>3.852644909549683E-2</v>
      </c>
      <c r="S507" s="5">
        <f t="shared" si="738"/>
        <v>5.8822414957876788E-2</v>
      </c>
      <c r="T507" s="5">
        <f t="shared" si="739"/>
        <v>9.5625420075088452E-2</v>
      </c>
      <c r="U507" s="5">
        <f t="shared" si="740"/>
        <v>6.7323380419417891E-2</v>
      </c>
      <c r="V507" s="5">
        <f t="shared" si="741"/>
        <v>1.4050984767561931E-2</v>
      </c>
      <c r="W507" s="5">
        <f t="shared" si="742"/>
        <v>4.5275112982392139E-2</v>
      </c>
      <c r="X507" s="5">
        <f t="shared" si="743"/>
        <v>5.5700492212714829E-2</v>
      </c>
      <c r="Y507" s="5">
        <f t="shared" si="744"/>
        <v>3.4263247823868609E-2</v>
      </c>
      <c r="Z507" s="5">
        <f t="shared" si="745"/>
        <v>1.5799277178037086E-2</v>
      </c>
      <c r="AA507" s="5">
        <f t="shared" si="746"/>
        <v>2.7608585083257621E-2</v>
      </c>
      <c r="AB507" s="5">
        <f t="shared" si="747"/>
        <v>2.4122431732480566E-2</v>
      </c>
      <c r="AC507" s="5">
        <f t="shared" si="748"/>
        <v>1.8879617975102972E-3</v>
      </c>
      <c r="AD507" s="5">
        <f t="shared" si="749"/>
        <v>1.9779098037885259E-2</v>
      </c>
      <c r="AE507" s="5">
        <f t="shared" si="750"/>
        <v>2.4333578066656914E-2</v>
      </c>
      <c r="AF507" s="5">
        <f t="shared" si="751"/>
        <v>1.4968403017971874E-2</v>
      </c>
      <c r="AG507" s="5">
        <f t="shared" si="752"/>
        <v>6.1383790550566626E-3</v>
      </c>
      <c r="AH507" s="5">
        <f t="shared" si="753"/>
        <v>4.8593336242144089E-3</v>
      </c>
      <c r="AI507" s="5">
        <f t="shared" si="754"/>
        <v>8.4914850407559091E-3</v>
      </c>
      <c r="AJ507" s="5">
        <f t="shared" si="755"/>
        <v>7.4192598999660592E-3</v>
      </c>
      <c r="AK507" s="5">
        <f t="shared" si="756"/>
        <v>4.3216168667040977E-3</v>
      </c>
      <c r="AL507" s="5">
        <f t="shared" si="757"/>
        <v>1.6235273733523152E-4</v>
      </c>
      <c r="AM507" s="5">
        <f t="shared" si="758"/>
        <v>6.9126315703626866E-3</v>
      </c>
      <c r="AN507" s="5">
        <f t="shared" si="759"/>
        <v>8.5043847622003187E-3</v>
      </c>
      <c r="AO507" s="5">
        <f t="shared" si="760"/>
        <v>5.2313333531060959E-3</v>
      </c>
      <c r="AP507" s="5">
        <f t="shared" si="761"/>
        <v>2.1453128330504267E-3</v>
      </c>
      <c r="AQ507" s="5">
        <f t="shared" si="762"/>
        <v>6.5982707098729404E-4</v>
      </c>
      <c r="AR507" s="5">
        <f t="shared" si="763"/>
        <v>1.1956558774344867E-3</v>
      </c>
      <c r="AS507" s="5">
        <f t="shared" si="764"/>
        <v>2.0893593200792438E-3</v>
      </c>
      <c r="AT507" s="5">
        <f t="shared" si="765"/>
        <v>1.8255346085735251E-3</v>
      </c>
      <c r="AU507" s="5">
        <f t="shared" si="766"/>
        <v>1.0633488058828483E-3</v>
      </c>
      <c r="AV507" s="5">
        <f t="shared" si="767"/>
        <v>4.6453954268881948E-4</v>
      </c>
      <c r="AW507" s="5">
        <f t="shared" si="768"/>
        <v>9.6953510022621468E-6</v>
      </c>
      <c r="AX507" s="5">
        <f t="shared" si="769"/>
        <v>2.013256415773176E-3</v>
      </c>
      <c r="AY507" s="5">
        <f t="shared" si="770"/>
        <v>2.4768435884982521E-3</v>
      </c>
      <c r="AZ507" s="5">
        <f t="shared" si="771"/>
        <v>1.5235898700784458E-3</v>
      </c>
      <c r="BA507" s="5">
        <f t="shared" si="772"/>
        <v>6.2480761212515927E-4</v>
      </c>
      <c r="BB507" s="5">
        <f t="shared" si="773"/>
        <v>1.9217009766025981E-4</v>
      </c>
      <c r="BC507" s="5">
        <f t="shared" si="774"/>
        <v>4.7284118462188311E-5</v>
      </c>
      <c r="BD507" s="5">
        <f t="shared" si="775"/>
        <v>2.4516272665451287E-4</v>
      </c>
      <c r="BE507" s="5">
        <f t="shared" si="776"/>
        <v>4.2841175085488853E-4</v>
      </c>
      <c r="BF507" s="5">
        <f t="shared" si="777"/>
        <v>3.7431593043340931E-4</v>
      </c>
      <c r="BG507" s="5">
        <f t="shared" si="778"/>
        <v>2.1803388211868134E-4</v>
      </c>
      <c r="BH507" s="5">
        <f t="shared" si="779"/>
        <v>9.5251303551319416E-5</v>
      </c>
      <c r="BI507" s="5">
        <f t="shared" si="780"/>
        <v>3.3289544689341597E-5</v>
      </c>
      <c r="BJ507" s="8">
        <f t="shared" si="781"/>
        <v>0.49310296489815342</v>
      </c>
      <c r="BK507" s="8">
        <f t="shared" si="782"/>
        <v>0.23775414693752631</v>
      </c>
      <c r="BL507" s="8">
        <f t="shared" si="783"/>
        <v>0.25333646558368084</v>
      </c>
      <c r="BM507" s="8">
        <f t="shared" si="784"/>
        <v>0.56932685531302041</v>
      </c>
      <c r="BN507" s="8">
        <f t="shared" si="785"/>
        <v>0.42819885104688155</v>
      </c>
    </row>
    <row r="508" spans="1:66" x14ac:dyDescent="0.25">
      <c r="A508" t="s">
        <v>145</v>
      </c>
      <c r="B508" t="s">
        <v>391</v>
      </c>
      <c r="C508" t="s">
        <v>389</v>
      </c>
      <c r="D508" t="s">
        <v>496</v>
      </c>
      <c r="E508">
        <f>VLOOKUP(A508,home!$A$2:$E$405,3,FALSE)</f>
        <v>1.4323432343234299</v>
      </c>
      <c r="F508">
        <f>VLOOKUP(B508,home!$B$2:$E$405,3,FALSE)</f>
        <v>1</v>
      </c>
      <c r="G508">
        <f>VLOOKUP(C508,away!$B$2:$E$405,4,FALSE)</f>
        <v>0.7</v>
      </c>
      <c r="H508">
        <f>VLOOKUP(A508,away!$A$2:$E$405,3,FALSE)</f>
        <v>1.2079207919999999</v>
      </c>
      <c r="I508">
        <f>VLOOKUP(C508,away!$B$2:$E$405,3,FALSE)</f>
        <v>0.8</v>
      </c>
      <c r="J508">
        <f>VLOOKUP(B508,home!$B$2:$E$405,4,FALSE)</f>
        <v>1.42</v>
      </c>
      <c r="K508" s="3">
        <f t="shared" si="730"/>
        <v>1.0026402640264009</v>
      </c>
      <c r="L508" s="3">
        <f t="shared" si="731"/>
        <v>1.3721980197119998</v>
      </c>
      <c r="M508" s="5">
        <f t="shared" si="732"/>
        <v>9.302953238246317E-2</v>
      </c>
      <c r="N508" s="5">
        <f t="shared" si="733"/>
        <v>9.3275154910205479E-2</v>
      </c>
      <c r="O508" s="5">
        <f t="shared" si="734"/>
        <v>0.12765494010994932</v>
      </c>
      <c r="P508" s="5">
        <f t="shared" si="735"/>
        <v>0.12799198285611399</v>
      </c>
      <c r="Q508" s="5">
        <f t="shared" si="736"/>
        <v>4.6760712973135936E-2</v>
      </c>
      <c r="R508" s="5">
        <f t="shared" si="737"/>
        <v>8.7583928012663209E-2</v>
      </c>
      <c r="S508" s="5">
        <f t="shared" si="738"/>
        <v>4.4023513974278325E-2</v>
      </c>
      <c r="T508" s="5">
        <f t="shared" si="739"/>
        <v>6.4164957742058354E-2</v>
      </c>
      <c r="U508" s="5">
        <f t="shared" si="740"/>
        <v>8.7815172707085942E-2</v>
      </c>
      <c r="V508" s="5">
        <f t="shared" si="741"/>
        <v>6.7298304832879591E-3</v>
      </c>
      <c r="W508" s="5">
        <f t="shared" si="742"/>
        <v>1.5628057867149256E-2</v>
      </c>
      <c r="X508" s="5">
        <f t="shared" si="743"/>
        <v>2.1444790057246751E-2</v>
      </c>
      <c r="Y508" s="5">
        <f t="shared" si="744"/>
        <v>1.471324922484679E-2</v>
      </c>
      <c r="Z508" s="5">
        <f t="shared" si="745"/>
        <v>4.0060830859191598E-2</v>
      </c>
      <c r="AA508" s="5">
        <f t="shared" si="746"/>
        <v>4.0166602029776857E-2</v>
      </c>
      <c r="AB508" s="5">
        <f t="shared" si="747"/>
        <v>2.013632623208942E-2</v>
      </c>
      <c r="AC508" s="5">
        <f t="shared" si="748"/>
        <v>5.7869012518271042E-4</v>
      </c>
      <c r="AD508" s="5">
        <f t="shared" si="749"/>
        <v>3.9173300165346002E-3</v>
      </c>
      <c r="AE508" s="5">
        <f t="shared" si="750"/>
        <v>5.375352491247154E-3</v>
      </c>
      <c r="AF508" s="5">
        <f t="shared" si="751"/>
        <v>3.6880240218716553E-3</v>
      </c>
      <c r="AG508" s="5">
        <f t="shared" si="752"/>
        <v>1.68689975315419E-3</v>
      </c>
      <c r="AH508" s="5">
        <f t="shared" si="753"/>
        <v>1.3742848193250026E-2</v>
      </c>
      <c r="AI508" s="5">
        <f t="shared" si="754"/>
        <v>1.3779132940954952E-2</v>
      </c>
      <c r="AJ508" s="5">
        <f t="shared" si="755"/>
        <v>6.9077567449869759E-3</v>
      </c>
      <c r="AK508" s="5">
        <f t="shared" si="756"/>
        <v>2.308665015541298E-3</v>
      </c>
      <c r="AL508" s="5">
        <f t="shared" si="757"/>
        <v>3.1846960716466097E-5</v>
      </c>
      <c r="AM508" s="5">
        <f t="shared" si="758"/>
        <v>7.8553456041135963E-4</v>
      </c>
      <c r="AN508" s="5">
        <f t="shared" si="759"/>
        <v>1.077908968211804E-3</v>
      </c>
      <c r="AO508" s="5">
        <f t="shared" si="760"/>
        <v>7.3955227580502138E-4</v>
      </c>
      <c r="AP508" s="5">
        <f t="shared" si="761"/>
        <v>3.3827072277771761E-4</v>
      </c>
      <c r="AQ508" s="5">
        <f t="shared" si="762"/>
        <v>1.1604360398053278E-4</v>
      </c>
      <c r="AR508" s="5">
        <f t="shared" si="763"/>
        <v>3.7715818151960604E-3</v>
      </c>
      <c r="AS508" s="5">
        <f t="shared" si="764"/>
        <v>3.7815397869853506E-3</v>
      </c>
      <c r="AT508" s="5">
        <f t="shared" si="765"/>
        <v>1.8957620252246659E-3</v>
      </c>
      <c r="AU508" s="5">
        <f t="shared" si="766"/>
        <v>6.3358911250082793E-4</v>
      </c>
      <c r="AV508" s="5">
        <f t="shared" si="767"/>
        <v>1.5881548876052075E-4</v>
      </c>
      <c r="AW508" s="5">
        <f t="shared" si="768"/>
        <v>1.2171032459776585E-6</v>
      </c>
      <c r="AX508" s="5">
        <f t="shared" si="769"/>
        <v>1.3126809650878466E-4</v>
      </c>
      <c r="AY508" s="5">
        <f t="shared" si="770"/>
        <v>1.8012582208071801E-4</v>
      </c>
      <c r="AZ508" s="5">
        <f t="shared" si="771"/>
        <v>1.2358414817907867E-4</v>
      </c>
      <c r="BA508" s="5">
        <f t="shared" si="772"/>
        <v>5.6527307799708684E-5</v>
      </c>
      <c r="BB508" s="5">
        <f t="shared" si="773"/>
        <v>1.9391664955602741E-5</v>
      </c>
      <c r="BC508" s="5">
        <f t="shared" si="774"/>
        <v>5.3218408501993291E-6</v>
      </c>
      <c r="BD508" s="5">
        <f t="shared" si="775"/>
        <v>8.6255951633230476E-4</v>
      </c>
      <c r="BE508" s="5">
        <f t="shared" si="776"/>
        <v>8.6483690119390673E-4</v>
      </c>
      <c r="BF508" s="5">
        <f t="shared" si="777"/>
        <v>4.3356014947641653E-4</v>
      </c>
      <c r="BG508" s="5">
        <f t="shared" si="778"/>
        <v>1.4490162091412005E-4</v>
      </c>
      <c r="BH508" s="5">
        <f t="shared" si="779"/>
        <v>3.6321049862796692E-5</v>
      </c>
      <c r="BI508" s="5">
        <f t="shared" si="780"/>
        <v>7.2833894048301115E-6</v>
      </c>
      <c r="BJ508" s="8">
        <f t="shared" si="781"/>
        <v>0.27422805806901068</v>
      </c>
      <c r="BK508" s="8">
        <f t="shared" si="782"/>
        <v>0.27256552260412331</v>
      </c>
      <c r="BL508" s="8">
        <f t="shared" si="783"/>
        <v>0.41268612284214978</v>
      </c>
      <c r="BM508" s="8">
        <f t="shared" si="784"/>
        <v>0.42306537441110953</v>
      </c>
      <c r="BN508" s="8">
        <f t="shared" si="785"/>
        <v>0.5762962512445311</v>
      </c>
    </row>
    <row r="509" spans="1:66" x14ac:dyDescent="0.25">
      <c r="A509" t="s">
        <v>145</v>
      </c>
      <c r="B509" t="s">
        <v>423</v>
      </c>
      <c r="C509" t="s">
        <v>355</v>
      </c>
      <c r="D509" t="s">
        <v>496</v>
      </c>
      <c r="E509">
        <f>VLOOKUP(A509,home!$A$2:$E$405,3,FALSE)</f>
        <v>1.4323432343234299</v>
      </c>
      <c r="F509">
        <f>VLOOKUP(B509,home!$B$2:$E$405,3,FALSE)</f>
        <v>0.86</v>
      </c>
      <c r="G509">
        <f>VLOOKUP(C509,away!$B$2:$E$405,4,FALSE)</f>
        <v>2.04</v>
      </c>
      <c r="H509">
        <f>VLOOKUP(A509,away!$A$2:$E$405,3,FALSE)</f>
        <v>1.2079207919999999</v>
      </c>
      <c r="I509">
        <f>VLOOKUP(C509,away!$B$2:$E$405,3,FALSE)</f>
        <v>0.76</v>
      </c>
      <c r="J509">
        <f>VLOOKUP(B509,home!$B$2:$E$405,4,FALSE)</f>
        <v>0.56999999999999995</v>
      </c>
      <c r="K509" s="3">
        <f t="shared" si="730"/>
        <v>2.5129029702970254</v>
      </c>
      <c r="L509" s="3">
        <f t="shared" si="731"/>
        <v>0.52327128709439996</v>
      </c>
      <c r="M509" s="5">
        <f t="shared" si="732"/>
        <v>4.8018243979009313E-2</v>
      </c>
      <c r="N509" s="5">
        <f t="shared" si="733"/>
        <v>0.12066518792329974</v>
      </c>
      <c r="O509" s="5">
        <f t="shared" si="734"/>
        <v>2.5126568330909125E-2</v>
      </c>
      <c r="P509" s="5">
        <f t="shared" si="735"/>
        <v>6.3140628192112705E-2</v>
      </c>
      <c r="Q509" s="5">
        <f t="shared" si="736"/>
        <v>0.15160995457195436</v>
      </c>
      <c r="R509" s="5">
        <f t="shared" si="737"/>
        <v>6.5740058753901024E-3</v>
      </c>
      <c r="S509" s="5">
        <f t="shared" si="738"/>
        <v>2.0756376109033581E-2</v>
      </c>
      <c r="T509" s="5">
        <f t="shared" si="739"/>
        <v>7.933313606519006E-2</v>
      </c>
      <c r="U509" s="5">
        <f t="shared" si="740"/>
        <v>1.6519838891017883E-2</v>
      </c>
      <c r="V509" s="5">
        <f t="shared" si="741"/>
        <v>3.0325756719768687E-3</v>
      </c>
      <c r="W509" s="5">
        <f t="shared" si="742"/>
        <v>0.12699370172348706</v>
      </c>
      <c r="X509" s="5">
        <f t="shared" si="743"/>
        <v>6.6452157753731395E-2</v>
      </c>
      <c r="Y509" s="5">
        <f t="shared" si="744"/>
        <v>1.7386253058997568E-2</v>
      </c>
      <c r="Z509" s="5">
        <f t="shared" si="745"/>
        <v>1.1466628385938423E-3</v>
      </c>
      <c r="AA509" s="5">
        <f t="shared" si="746"/>
        <v>2.8814524530316843E-3</v>
      </c>
      <c r="AB509" s="5">
        <f t="shared" si="747"/>
        <v>3.6204052139964852E-3</v>
      </c>
      <c r="AC509" s="5">
        <f t="shared" si="748"/>
        <v>2.4922654014123373E-4</v>
      </c>
      <c r="AD509" s="5">
        <f t="shared" si="749"/>
        <v>7.9780712567491321E-2</v>
      </c>
      <c r="AE509" s="5">
        <f t="shared" si="750"/>
        <v>4.1746956150499552E-2</v>
      </c>
      <c r="AF509" s="5">
        <f t="shared" si="751"/>
        <v>1.0922491738572689E-2</v>
      </c>
      <c r="AG509" s="5">
        <f t="shared" si="752"/>
        <v>1.9051421034402935E-3</v>
      </c>
      <c r="AH509" s="5">
        <f t="shared" si="753"/>
        <v>1.5000393485357948E-4</v>
      </c>
      <c r="AI509" s="5">
        <f t="shared" si="754"/>
        <v>3.7694533344980136E-4</v>
      </c>
      <c r="AJ509" s="5">
        <f t="shared" si="755"/>
        <v>4.7361352403280435E-4</v>
      </c>
      <c r="AK509" s="5">
        <f t="shared" si="756"/>
        <v>3.9671494377162519E-4</v>
      </c>
      <c r="AL509" s="5">
        <f t="shared" si="757"/>
        <v>1.3108617894101464E-5</v>
      </c>
      <c r="AM509" s="5">
        <f t="shared" si="758"/>
        <v>4.0096237916652386E-2</v>
      </c>
      <c r="AN509" s="5">
        <f t="shared" si="759"/>
        <v>2.0981210022289976E-2</v>
      </c>
      <c r="AO509" s="5">
        <f t="shared" si="760"/>
        <v>5.4894323865807993E-3</v>
      </c>
      <c r="AP509" s="5">
        <f t="shared" si="761"/>
        <v>9.5748745011460621E-4</v>
      </c>
      <c r="AQ509" s="5">
        <f t="shared" si="762"/>
        <v>1.2525642259955127E-4</v>
      </c>
      <c r="AR509" s="5">
        <f t="shared" si="763"/>
        <v>1.5698550412011421E-5</v>
      </c>
      <c r="AS509" s="5">
        <f t="shared" si="764"/>
        <v>3.9448933959701087E-5</v>
      </c>
      <c r="AT509" s="5">
        <f t="shared" si="765"/>
        <v>4.9565671661192041E-5</v>
      </c>
      <c r="AU509" s="5">
        <f t="shared" si="766"/>
        <v>4.1517907847392188E-5</v>
      </c>
      <c r="AV509" s="5">
        <f t="shared" si="767"/>
        <v>2.6082618487557517E-5</v>
      </c>
      <c r="AW509" s="5">
        <f t="shared" si="768"/>
        <v>4.7880318209294172E-7</v>
      </c>
      <c r="AX509" s="5">
        <f t="shared" si="769"/>
        <v>1.6792992559748681E-2</v>
      </c>
      <c r="AY509" s="5">
        <f t="shared" si="770"/>
        <v>8.7872908309063746E-3</v>
      </c>
      <c r="AZ509" s="5">
        <f t="shared" si="771"/>
        <v>2.2990684915805987E-3</v>
      </c>
      <c r="BA509" s="5">
        <f t="shared" si="772"/>
        <v>4.0101217623585356E-4</v>
      </c>
      <c r="BB509" s="5">
        <f t="shared" si="773"/>
        <v>5.2459539399865357E-5</v>
      </c>
      <c r="BC509" s="5">
        <f t="shared" si="774"/>
        <v>5.4901141404293892E-6</v>
      </c>
      <c r="BD509" s="5">
        <f t="shared" si="775"/>
        <v>1.3691001132682558E-6</v>
      </c>
      <c r="BE509" s="5">
        <f t="shared" si="776"/>
        <v>3.440415741265793E-6</v>
      </c>
      <c r="BF509" s="5">
        <f t="shared" si="777"/>
        <v>4.3227154676417278E-6</v>
      </c>
      <c r="BG509" s="5">
        <f t="shared" si="778"/>
        <v>3.6208548461285976E-6</v>
      </c>
      <c r="BH509" s="5">
        <f t="shared" si="779"/>
        <v>2.274714224462734E-6</v>
      </c>
      <c r="BI509" s="5">
        <f t="shared" si="780"/>
        <v>1.1432272262458585E-6</v>
      </c>
      <c r="BJ509" s="8">
        <f t="shared" si="781"/>
        <v>0.79278363156691312</v>
      </c>
      <c r="BK509" s="8">
        <f t="shared" si="782"/>
        <v>0.14399744994107419</v>
      </c>
      <c r="BL509" s="8">
        <f t="shared" si="783"/>
        <v>5.6308033210439951E-2</v>
      </c>
      <c r="BM509" s="8">
        <f t="shared" si="784"/>
        <v>0.57031437665662144</v>
      </c>
      <c r="BN509" s="8">
        <f t="shared" si="785"/>
        <v>0.41513458887267535</v>
      </c>
    </row>
    <row r="510" spans="1:66" x14ac:dyDescent="0.25">
      <c r="A510" t="s">
        <v>145</v>
      </c>
      <c r="B510" t="s">
        <v>148</v>
      </c>
      <c r="C510" t="s">
        <v>375</v>
      </c>
      <c r="D510" t="s">
        <v>496</v>
      </c>
      <c r="E510">
        <f>VLOOKUP(A510,home!$A$2:$E$405,3,FALSE)</f>
        <v>1.4323432343234299</v>
      </c>
      <c r="F510">
        <f>VLOOKUP(B510,home!$B$2:$E$405,3,FALSE)</f>
        <v>1.1000000000000001</v>
      </c>
      <c r="G510">
        <f>VLOOKUP(C510,away!$B$2:$E$405,4,FALSE)</f>
        <v>0.91</v>
      </c>
      <c r="H510">
        <f>VLOOKUP(A510,away!$A$2:$E$405,3,FALSE)</f>
        <v>1.2079207919999999</v>
      </c>
      <c r="I510">
        <f>VLOOKUP(C510,away!$B$2:$E$405,3,FALSE)</f>
        <v>0.97</v>
      </c>
      <c r="J510">
        <f>VLOOKUP(B510,home!$B$2:$E$405,4,FALSE)</f>
        <v>0.53</v>
      </c>
      <c r="K510" s="3">
        <f t="shared" si="730"/>
        <v>1.4337755775577536</v>
      </c>
      <c r="L510" s="3">
        <f t="shared" si="731"/>
        <v>0.62099207916720001</v>
      </c>
      <c r="M510" s="5">
        <f t="shared" si="732"/>
        <v>0.12812260054417107</v>
      </c>
      <c r="N510" s="5">
        <f t="shared" si="733"/>
        <v>0.18369905559342023</v>
      </c>
      <c r="O510" s="5">
        <f t="shared" si="734"/>
        <v>7.9563120100233434E-2</v>
      </c>
      <c r="P510" s="5">
        <f t="shared" si="735"/>
        <v>0.11407565847400909</v>
      </c>
      <c r="Q510" s="5">
        <f t="shared" si="736"/>
        <v>0.13169160976513505</v>
      </c>
      <c r="R510" s="5">
        <f t="shared" si="737"/>
        <v>2.4704033688036798E-2</v>
      </c>
      <c r="S510" s="5">
        <f t="shared" si="738"/>
        <v>2.5392194275264429E-2</v>
      </c>
      <c r="T510" s="5">
        <f t="shared" si="739"/>
        <v>8.1779446556926746E-2</v>
      </c>
      <c r="U510" s="5">
        <f t="shared" si="740"/>
        <v>3.542004016907116E-2</v>
      </c>
      <c r="V510" s="5">
        <f t="shared" si="741"/>
        <v>2.5120308115889542E-3</v>
      </c>
      <c r="W510" s="5">
        <f t="shared" si="742"/>
        <v>6.2938737950172255E-2</v>
      </c>
      <c r="X510" s="5">
        <f t="shared" si="743"/>
        <v>3.9084457739837021E-2</v>
      </c>
      <c r="Y510" s="5">
        <f t="shared" si="744"/>
        <v>1.2135569337491978E-2</v>
      </c>
      <c r="Z510" s="5">
        <f t="shared" si="745"/>
        <v>5.1136697479168408E-3</v>
      </c>
      <c r="AA510" s="5">
        <f t="shared" si="746"/>
        <v>7.33185479625908E-3</v>
      </c>
      <c r="AB510" s="5">
        <f t="shared" si="747"/>
        <v>5.2561171725379763E-3</v>
      </c>
      <c r="AC510" s="5">
        <f t="shared" si="748"/>
        <v>1.3978874907798547E-4</v>
      </c>
      <c r="AD510" s="5">
        <f t="shared" si="749"/>
        <v>2.2560006338816094E-2</v>
      </c>
      <c r="AE510" s="5">
        <f t="shared" si="750"/>
        <v>1.4009585242366618E-2</v>
      </c>
      <c r="AF510" s="5">
        <f t="shared" si="751"/>
        <v>4.3499207339636834E-3</v>
      </c>
      <c r="AG510" s="5">
        <f t="shared" si="752"/>
        <v>9.0042210693220669E-4</v>
      </c>
      <c r="AH510" s="5">
        <f t="shared" si="753"/>
        <v>7.9388710223332257E-4</v>
      </c>
      <c r="AI510" s="5">
        <f t="shared" si="754"/>
        <v>1.1382559385202334E-3</v>
      </c>
      <c r="AJ510" s="5">
        <f t="shared" si="755"/>
        <v>8.1600178283019553E-4</v>
      </c>
      <c r="AK510" s="5">
        <f t="shared" si="756"/>
        <v>3.8998780915517332E-4</v>
      </c>
      <c r="AL510" s="5">
        <f t="shared" si="757"/>
        <v>4.978510748486276E-6</v>
      </c>
      <c r="AM510" s="5">
        <f t="shared" si="758"/>
        <v>6.4691972236285249E-3</v>
      </c>
      <c r="AN510" s="5">
        <f t="shared" si="759"/>
        <v>4.0173202344437556E-3</v>
      </c>
      <c r="AO510" s="5">
        <f t="shared" si="760"/>
        <v>1.2473620225338456E-3</v>
      </c>
      <c r="AP510" s="5">
        <f t="shared" si="761"/>
        <v>2.5820064528249881E-4</v>
      </c>
      <c r="AQ510" s="5">
        <f t="shared" si="762"/>
        <v>4.0085138889072904E-5</v>
      </c>
      <c r="AR510" s="5">
        <f t="shared" si="763"/>
        <v>9.8599520447978939E-5</v>
      </c>
      <c r="AS510" s="5">
        <f t="shared" si="764"/>
        <v>1.4136958437721854E-4</v>
      </c>
      <c r="AT510" s="5">
        <f t="shared" si="765"/>
        <v>1.0134612874477308E-4</v>
      </c>
      <c r="AU510" s="5">
        <f t="shared" si="766"/>
        <v>4.8435868091426481E-5</v>
      </c>
      <c r="AV510" s="5">
        <f t="shared" si="767"/>
        <v>1.7361541186824052E-5</v>
      </c>
      <c r="AW510" s="5">
        <f t="shared" si="768"/>
        <v>1.231300873454551E-7</v>
      </c>
      <c r="AX510" s="5">
        <f t="shared" si="769"/>
        <v>1.545896164273833E-3</v>
      </c>
      <c r="AY510" s="5">
        <f t="shared" si="770"/>
        <v>9.5998927322900687E-4</v>
      </c>
      <c r="AZ510" s="5">
        <f t="shared" si="771"/>
        <v>2.9807286738034509E-4</v>
      </c>
      <c r="BA510" s="5">
        <f t="shared" si="772"/>
        <v>6.1700296552616524E-5</v>
      </c>
      <c r="BB510" s="5">
        <f t="shared" si="773"/>
        <v>9.5788488603605382E-6</v>
      </c>
      <c r="BC510" s="5">
        <f t="shared" si="774"/>
        <v>1.1896778539647316E-6</v>
      </c>
      <c r="BD510" s="5">
        <f t="shared" si="775"/>
        <v>1.0204920201313207E-5</v>
      </c>
      <c r="BE510" s="5">
        <f t="shared" si="776"/>
        <v>1.4631565355568629E-5</v>
      </c>
      <c r="BF510" s="5">
        <f t="shared" si="777"/>
        <v>1.0489190534127218E-5</v>
      </c>
      <c r="BG510" s="5">
        <f t="shared" si="778"/>
        <v>5.013048405393857E-6</v>
      </c>
      <c r="BH510" s="5">
        <f t="shared" si="779"/>
        <v>1.7968965931921392E-6</v>
      </c>
      <c r="BI510" s="5">
        <f t="shared" si="780"/>
        <v>5.1526929014312384E-7</v>
      </c>
      <c r="BJ510" s="8">
        <f t="shared" si="781"/>
        <v>0.56805740375798974</v>
      </c>
      <c r="BK510" s="8">
        <f t="shared" si="782"/>
        <v>0.27120724063808899</v>
      </c>
      <c r="BL510" s="8">
        <f t="shared" si="783"/>
        <v>0.15586306209210529</v>
      </c>
      <c r="BM510" s="8">
        <f t="shared" si="784"/>
        <v>0.3374254319279536</v>
      </c>
      <c r="BN510" s="8">
        <f t="shared" si="785"/>
        <v>0.66185607816500558</v>
      </c>
    </row>
    <row r="511" spans="1:66" x14ac:dyDescent="0.25">
      <c r="A511" t="s">
        <v>145</v>
      </c>
      <c r="B511" t="s">
        <v>357</v>
      </c>
      <c r="C511" t="s">
        <v>404</v>
      </c>
      <c r="D511" t="s">
        <v>496</v>
      </c>
      <c r="E511">
        <f>VLOOKUP(A511,home!$A$2:$E$405,3,FALSE)</f>
        <v>1.4323432343234299</v>
      </c>
      <c r="F511">
        <f>VLOOKUP(B511,home!$B$2:$E$405,3,FALSE)</f>
        <v>0.7</v>
      </c>
      <c r="G511">
        <f>VLOOKUP(C511,away!$B$2:$E$405,4,FALSE)</f>
        <v>0.44</v>
      </c>
      <c r="H511">
        <f>VLOOKUP(A511,away!$A$2:$E$405,3,FALSE)</f>
        <v>1.2079207919999999</v>
      </c>
      <c r="I511">
        <f>VLOOKUP(C511,away!$B$2:$E$405,3,FALSE)</f>
        <v>0.63</v>
      </c>
      <c r="J511">
        <f>VLOOKUP(B511,home!$B$2:$E$405,4,FALSE)</f>
        <v>0.89</v>
      </c>
      <c r="K511" s="3">
        <f t="shared" si="730"/>
        <v>0.44116171617161642</v>
      </c>
      <c r="L511" s="3">
        <f t="shared" si="731"/>
        <v>0.67728118807439996</v>
      </c>
      <c r="M511" s="5">
        <f t="shared" si="732"/>
        <v>0.32678823925161476</v>
      </c>
      <c r="N511" s="5">
        <f t="shared" si="733"/>
        <v>0.14416646045294315</v>
      </c>
      <c r="O511" s="5">
        <f t="shared" si="734"/>
        <v>0.22132752692907495</v>
      </c>
      <c r="P511" s="5">
        <f t="shared" si="735"/>
        <v>9.7641231616050345E-2</v>
      </c>
      <c r="Q511" s="5">
        <f t="shared" si="736"/>
        <v>3.1800361553903929E-2</v>
      </c>
      <c r="R511" s="5">
        <f t="shared" si="737"/>
        <v>7.4950485196046301E-2</v>
      </c>
      <c r="S511" s="5">
        <f t="shared" si="738"/>
        <v>7.2935688669004605E-3</v>
      </c>
      <c r="T511" s="5">
        <f t="shared" si="739"/>
        <v>2.1537786654423529E-2</v>
      </c>
      <c r="U511" s="5">
        <f t="shared" si="740"/>
        <v>3.3065284676983116E-2</v>
      </c>
      <c r="V511" s="5">
        <f t="shared" si="741"/>
        <v>2.4213881294829408E-4</v>
      </c>
      <c r="W511" s="5">
        <f t="shared" si="742"/>
        <v>4.6763673593327179E-3</v>
      </c>
      <c r="X511" s="5">
        <f t="shared" si="743"/>
        <v>3.167215641001208E-3</v>
      </c>
      <c r="Y511" s="5">
        <f t="shared" si="744"/>
        <v>1.0725477861125601E-3</v>
      </c>
      <c r="Z511" s="5">
        <f t="shared" si="745"/>
        <v>1.6920851220110326E-2</v>
      </c>
      <c r="AA511" s="5">
        <f t="shared" si="746"/>
        <v>7.4648317633484607E-3</v>
      </c>
      <c r="AB511" s="5">
        <f t="shared" si="747"/>
        <v>1.6465989958256001E-3</v>
      </c>
      <c r="AC511" s="5">
        <f t="shared" si="748"/>
        <v>4.5217990349929311E-6</v>
      </c>
      <c r="AD511" s="5">
        <f t="shared" si="749"/>
        <v>5.1575856242303778E-4</v>
      </c>
      <c r="AE511" s="5">
        <f t="shared" si="750"/>
        <v>3.4931357191741964E-4</v>
      </c>
      <c r="AF511" s="5">
        <f t="shared" si="751"/>
        <v>1.1829175549937115E-4</v>
      </c>
      <c r="AG511" s="5">
        <f t="shared" si="752"/>
        <v>2.6705593568006848E-5</v>
      </c>
      <c r="AH511" s="5">
        <f t="shared" si="753"/>
        <v>2.8650435543966192E-3</v>
      </c>
      <c r="AI511" s="5">
        <f t="shared" si="754"/>
        <v>1.2639475313640403E-3</v>
      </c>
      <c r="AJ511" s="5">
        <f t="shared" si="755"/>
        <v>2.7880263104371899E-4</v>
      </c>
      <c r="AK511" s="5">
        <f t="shared" si="756"/>
        <v>4.0999015728136362E-5</v>
      </c>
      <c r="AL511" s="5">
        <f t="shared" si="757"/>
        <v>5.4042829436958851E-8</v>
      </c>
      <c r="AM511" s="5">
        <f t="shared" si="758"/>
        <v>4.5506586505750638E-5</v>
      </c>
      <c r="AN511" s="5">
        <f t="shared" si="759"/>
        <v>3.082075497382525E-5</v>
      </c>
      <c r="AO511" s="5">
        <f t="shared" si="760"/>
        <v>1.0437158773011167E-5</v>
      </c>
      <c r="AP511" s="5">
        <f t="shared" si="761"/>
        <v>2.356297097968717E-6</v>
      </c>
      <c r="AQ511" s="5">
        <f t="shared" si="762"/>
        <v>3.989689244921282E-7</v>
      </c>
      <c r="AR511" s="5">
        <f t="shared" si="763"/>
        <v>3.8808802048132896E-4</v>
      </c>
      <c r="AS511" s="5">
        <f t="shared" si="764"/>
        <v>1.7120957714118848E-4</v>
      </c>
      <c r="AT511" s="5">
        <f t="shared" si="765"/>
        <v>3.7765555438311727E-5</v>
      </c>
      <c r="AU511" s="5">
        <f t="shared" si="766"/>
        <v>5.5535724164466426E-6</v>
      </c>
      <c r="AV511" s="5">
        <f t="shared" si="767"/>
        <v>6.1250588453073774E-7</v>
      </c>
      <c r="AW511" s="5">
        <f t="shared" si="768"/>
        <v>4.485412699542184E-10</v>
      </c>
      <c r="AX511" s="5">
        <f t="shared" si="769"/>
        <v>3.3459606333315114E-6</v>
      </c>
      <c r="AY511" s="5">
        <f t="shared" si="770"/>
        <v>2.2661561929929381E-6</v>
      </c>
      <c r="AZ511" s="5">
        <f t="shared" si="771"/>
        <v>7.67412479376208E-7</v>
      </c>
      <c r="BA511" s="5">
        <f t="shared" si="772"/>
        <v>1.732513452583464E-7</v>
      </c>
      <c r="BB511" s="5">
        <f t="shared" si="773"/>
        <v>2.9334969238015217E-8</v>
      </c>
      <c r="BC511" s="5">
        <f t="shared" si="774"/>
        <v>3.9736045635297857E-9</v>
      </c>
      <c r="BD511" s="5">
        <f t="shared" si="775"/>
        <v>4.3807452598172749E-5</v>
      </c>
      <c r="BE511" s="5">
        <f t="shared" si="776"/>
        <v>1.9326170969316627E-5</v>
      </c>
      <c r="BF511" s="5">
        <f t="shared" si="777"/>
        <v>4.2629833759248965E-6</v>
      </c>
      <c r="BG511" s="5">
        <f t="shared" si="778"/>
        <v>6.2688835404469971E-7</v>
      </c>
      <c r="BH511" s="5">
        <f t="shared" si="779"/>
        <v>6.9139785529589877E-8</v>
      </c>
      <c r="BI511" s="5">
        <f t="shared" si="780"/>
        <v>6.100365287994274E-9</v>
      </c>
      <c r="BJ511" s="8">
        <f t="shared" si="781"/>
        <v>0.20752691478662474</v>
      </c>
      <c r="BK511" s="8">
        <f t="shared" si="782"/>
        <v>0.43197202054557127</v>
      </c>
      <c r="BL511" s="8">
        <f t="shared" si="783"/>
        <v>0.34357484826062101</v>
      </c>
      <c r="BM511" s="8">
        <f t="shared" si="784"/>
        <v>0.10331806410564225</v>
      </c>
      <c r="BN511" s="8">
        <f t="shared" si="785"/>
        <v>0.89667430499963352</v>
      </c>
    </row>
    <row r="512" spans="1:66" x14ac:dyDescent="0.25">
      <c r="A512" t="s">
        <v>145</v>
      </c>
      <c r="B512" t="s">
        <v>371</v>
      </c>
      <c r="C512" t="s">
        <v>433</v>
      </c>
      <c r="D512" t="s">
        <v>496</v>
      </c>
      <c r="E512">
        <f>VLOOKUP(A512,home!$A$2:$E$405,3,FALSE)</f>
        <v>1.4323432343234299</v>
      </c>
      <c r="F512">
        <f>VLOOKUP(B512,home!$B$2:$E$405,3,FALSE)</f>
        <v>0.75</v>
      </c>
      <c r="G512">
        <f>VLOOKUP(C512,away!$B$2:$E$405,4,FALSE)</f>
        <v>0.93</v>
      </c>
      <c r="H512">
        <f>VLOOKUP(A512,away!$A$2:$E$405,3,FALSE)</f>
        <v>1.2079207919999999</v>
      </c>
      <c r="I512">
        <f>VLOOKUP(C512,away!$B$2:$E$405,3,FALSE)</f>
        <v>0.64</v>
      </c>
      <c r="J512">
        <f>VLOOKUP(B512,home!$B$2:$E$405,4,FALSE)</f>
        <v>0.96</v>
      </c>
      <c r="K512" s="3">
        <f t="shared" si="730"/>
        <v>0.9990594059405925</v>
      </c>
      <c r="L512" s="3">
        <f t="shared" si="731"/>
        <v>0.74214653460479996</v>
      </c>
      <c r="M512" s="5">
        <f t="shared" si="732"/>
        <v>0.17530886102707025</v>
      </c>
      <c r="N512" s="5">
        <f t="shared" si="733"/>
        <v>0.17514396655382666</v>
      </c>
      <c r="O512" s="5">
        <f t="shared" si="734"/>
        <v>0.13010486369675467</v>
      </c>
      <c r="P512" s="5">
        <f t="shared" si="735"/>
        <v>0.12998248783486147</v>
      </c>
      <c r="Q512" s="5">
        <f t="shared" si="736"/>
        <v>8.7489613589672527E-2</v>
      </c>
      <c r="R512" s="5">
        <f t="shared" si="737"/>
        <v>4.8278436863888149E-2</v>
      </c>
      <c r="S512" s="5">
        <f t="shared" si="738"/>
        <v>2.4093829377413785E-2</v>
      </c>
      <c r="T512" s="5">
        <f t="shared" si="739"/>
        <v>6.4930113539488479E-2</v>
      </c>
      <c r="U512" s="5">
        <f t="shared" si="740"/>
        <v>4.8233026452976495E-2</v>
      </c>
      <c r="V512" s="5">
        <f t="shared" si="741"/>
        <v>1.9849258969423652E-3</v>
      </c>
      <c r="W512" s="5">
        <f t="shared" si="742"/>
        <v>2.9135773792956746E-2</v>
      </c>
      <c r="X512" s="5">
        <f t="shared" si="743"/>
        <v>2.1623013553472199E-2</v>
      </c>
      <c r="Y512" s="5">
        <f t="shared" si="744"/>
        <v>8.0237222882110059E-3</v>
      </c>
      <c r="Z512" s="5">
        <f t="shared" si="745"/>
        <v>1.1943224871557075E-2</v>
      </c>
      <c r="AA512" s="5">
        <f t="shared" si="746"/>
        <v>1.193199114519272E-2</v>
      </c>
      <c r="AB512" s="5">
        <f t="shared" si="747"/>
        <v>5.9603839926023229E-3</v>
      </c>
      <c r="AC512" s="5">
        <f t="shared" si="748"/>
        <v>9.1982517576711553E-5</v>
      </c>
      <c r="AD512" s="5">
        <f t="shared" si="749"/>
        <v>7.2770922143027116E-3</v>
      </c>
      <c r="AE512" s="5">
        <f t="shared" si="750"/>
        <v>5.4006687688443276E-3</v>
      </c>
      <c r="AF512" s="5">
        <f t="shared" si="751"/>
        <v>2.0040438056730947E-3</v>
      </c>
      <c r="AG512" s="5">
        <f t="shared" si="752"/>
        <v>4.957647218588342E-4</v>
      </c>
      <c r="AH512" s="5">
        <f t="shared" si="753"/>
        <v>2.2159057376079845E-3</v>
      </c>
      <c r="AI512" s="5">
        <f t="shared" si="754"/>
        <v>2.2138214698349833E-3</v>
      </c>
      <c r="AJ512" s="5">
        <f t="shared" si="755"/>
        <v>1.1058695812559336E-3</v>
      </c>
      <c r="AK512" s="5">
        <f t="shared" si="756"/>
        <v>3.6827646896577502E-4</v>
      </c>
      <c r="AL512" s="5">
        <f t="shared" si="757"/>
        <v>2.7280118989738115E-6</v>
      </c>
      <c r="AM512" s="5">
        <f t="shared" si="758"/>
        <v>1.4540494849192361E-3</v>
      </c>
      <c r="AN512" s="5">
        <f t="shared" si="759"/>
        <v>1.0791177863767056E-3</v>
      </c>
      <c r="AO512" s="5">
        <f t="shared" si="760"/>
        <v>4.0043176279493738E-4</v>
      </c>
      <c r="AP512" s="5">
        <f t="shared" si="761"/>
        <v>9.9059681701318023E-5</v>
      </c>
      <c r="AQ512" s="5">
        <f t="shared" si="762"/>
        <v>1.8379199873421919E-5</v>
      </c>
      <c r="AR512" s="5">
        <f t="shared" si="763"/>
        <v>3.2890535283533186E-4</v>
      </c>
      <c r="AS512" s="5">
        <f t="shared" si="764"/>
        <v>3.285959864143476E-4</v>
      </c>
      <c r="AT512" s="5">
        <f t="shared" si="765"/>
        <v>1.6414345549079052E-4</v>
      </c>
      <c r="AU512" s="5">
        <f t="shared" si="766"/>
        <v>5.4663021043888435E-5</v>
      </c>
      <c r="AV512" s="5">
        <f t="shared" si="767"/>
        <v>1.3652901332756319E-5</v>
      </c>
      <c r="AW512" s="5">
        <f t="shared" si="768"/>
        <v>5.6185562915500133E-8</v>
      </c>
      <c r="AX512" s="5">
        <f t="shared" si="769"/>
        <v>2.4211363576860599E-4</v>
      </c>
      <c r="AY512" s="5">
        <f t="shared" si="770"/>
        <v>1.7968379576623969E-4</v>
      </c>
      <c r="AZ512" s="5">
        <f t="shared" si="771"/>
        <v>6.6675853176275703E-5</v>
      </c>
      <c r="BA512" s="5">
        <f t="shared" si="772"/>
        <v>1.6494417792197155E-5</v>
      </c>
      <c r="BB512" s="5">
        <f t="shared" si="773"/>
        <v>3.0603187512007173E-6</v>
      </c>
      <c r="BC512" s="5">
        <f t="shared" si="774"/>
        <v>4.5424099119794045E-7</v>
      </c>
      <c r="BD512" s="5">
        <f t="shared" si="775"/>
        <v>4.0682661303285076E-5</v>
      </c>
      <c r="BE512" s="5">
        <f t="shared" si="776"/>
        <v>4.0644395433742316E-5</v>
      </c>
      <c r="BF512" s="5">
        <f t="shared" si="777"/>
        <v>2.0303082778424562E-5</v>
      </c>
      <c r="BG512" s="5">
        <f t="shared" si="778"/>
        <v>6.7613286064585072E-6</v>
      </c>
      <c r="BH512" s="5">
        <f t="shared" si="779"/>
        <v>1.6887422352343923E-6</v>
      </c>
      <c r="BI512" s="5">
        <f t="shared" si="780"/>
        <v>3.3743076286401218E-7</v>
      </c>
      <c r="BJ512" s="8">
        <f t="shared" si="781"/>
        <v>0.40508329300621787</v>
      </c>
      <c r="BK512" s="8">
        <f t="shared" si="782"/>
        <v>0.33164449846152977</v>
      </c>
      <c r="BL512" s="8">
        <f t="shared" si="783"/>
        <v>0.25141295376731615</v>
      </c>
      <c r="BM512" s="8">
        <f t="shared" si="784"/>
        <v>0.25359611293034384</v>
      </c>
      <c r="BN512" s="8">
        <f t="shared" si="785"/>
        <v>0.74630822956607368</v>
      </c>
    </row>
    <row r="513" spans="1:66" x14ac:dyDescent="0.25">
      <c r="A513" t="s">
        <v>145</v>
      </c>
      <c r="B513" t="s">
        <v>146</v>
      </c>
      <c r="C513" t="s">
        <v>427</v>
      </c>
      <c r="D513" t="s">
        <v>496</v>
      </c>
      <c r="E513">
        <f>VLOOKUP(A513,home!$A$2:$E$405,3,FALSE)</f>
        <v>1.4323432343234299</v>
      </c>
      <c r="F513">
        <f>VLOOKUP(B513,home!$B$2:$E$405,3,FALSE)</f>
        <v>1.45</v>
      </c>
      <c r="G513">
        <f>VLOOKUP(C513,away!$B$2:$E$405,4,FALSE)</f>
        <v>0.8</v>
      </c>
      <c r="H513">
        <f>VLOOKUP(A513,away!$A$2:$E$405,3,FALSE)</f>
        <v>1.2079207919999999</v>
      </c>
      <c r="I513">
        <f>VLOOKUP(C513,away!$B$2:$E$405,3,FALSE)</f>
        <v>1.3</v>
      </c>
      <c r="J513">
        <f>VLOOKUP(B513,home!$B$2:$E$405,4,FALSE)</f>
        <v>1.31</v>
      </c>
      <c r="K513" s="3">
        <f t="shared" si="730"/>
        <v>1.6615181518151787</v>
      </c>
      <c r="L513" s="3">
        <f t="shared" si="731"/>
        <v>2.0570891087759997</v>
      </c>
      <c r="M513" s="5">
        <f t="shared" si="732"/>
        <v>2.426774296225033E-2</v>
      </c>
      <c r="N513" s="5">
        <f t="shared" si="733"/>
        <v>4.0321295435363981E-2</v>
      </c>
      <c r="O513" s="5">
        <f t="shared" si="734"/>
        <v>4.9920909742220576E-2</v>
      </c>
      <c r="P513" s="5">
        <f t="shared" si="735"/>
        <v>8.2944497691826671E-2</v>
      </c>
      <c r="Q513" s="5">
        <f t="shared" si="736"/>
        <v>3.3497282135279888E-2</v>
      </c>
      <c r="R513" s="5">
        <f t="shared" si="737"/>
        <v>5.1345879865455836E-2</v>
      </c>
      <c r="S513" s="5">
        <f t="shared" si="738"/>
        <v>7.0873810844824914E-2</v>
      </c>
      <c r="T513" s="5">
        <f t="shared" si="739"/>
        <v>6.8906894254081114E-2</v>
      </c>
      <c r="U513" s="5">
        <f t="shared" si="740"/>
        <v>8.5312111417376366E-2</v>
      </c>
      <c r="V513" s="5">
        <f t="shared" si="741"/>
        <v>2.6915439191000621E-2</v>
      </c>
      <c r="W513" s="5">
        <f t="shared" si="742"/>
        <v>1.8552114101413941E-2</v>
      </c>
      <c r="X513" s="5">
        <f t="shared" si="743"/>
        <v>3.8163351862788263E-2</v>
      </c>
      <c r="Y513" s="5">
        <f t="shared" si="744"/>
        <v>3.9252707735664007E-2</v>
      </c>
      <c r="Z513" s="5">
        <f t="shared" si="745"/>
        <v>3.520768341725003E-2</v>
      </c>
      <c r="AA513" s="5">
        <f t="shared" si="746"/>
        <v>5.8498205081123182E-2</v>
      </c>
      <c r="AB513" s="5">
        <f t="shared" si="747"/>
        <v>4.8597914795446548E-2</v>
      </c>
      <c r="AC513" s="5">
        <f t="shared" si="748"/>
        <v>5.7496271576563517E-3</v>
      </c>
      <c r="AD513" s="5">
        <f t="shared" si="749"/>
        <v>7.7061685835114035E-3</v>
      </c>
      <c r="AE513" s="5">
        <f t="shared" si="750"/>
        <v>1.5852275463533082E-2</v>
      </c>
      <c r="AF513" s="5">
        <f t="shared" si="751"/>
        <v>1.6304771602675461E-2</v>
      </c>
      <c r="AG513" s="5">
        <f t="shared" si="752"/>
        <v>1.1180122694981297E-2</v>
      </c>
      <c r="AH513" s="5">
        <f t="shared" si="753"/>
        <v>1.8106335525714605E-2</v>
      </c>
      <c r="AI513" s="5">
        <f t="shared" si="754"/>
        <v>3.0084005138830843E-2</v>
      </c>
      <c r="AJ513" s="5">
        <f t="shared" si="755"/>
        <v>2.4992560308734282E-2</v>
      </c>
      <c r="AK513" s="5">
        <f t="shared" si="756"/>
        <v>1.3841864204432522E-2</v>
      </c>
      <c r="AL513" s="5">
        <f t="shared" si="757"/>
        <v>7.8606393227245296E-4</v>
      </c>
      <c r="AM513" s="5">
        <f t="shared" si="758"/>
        <v>2.5607877964904111E-3</v>
      </c>
      <c r="AN513" s="5">
        <f t="shared" si="759"/>
        <v>5.2677686860469163E-3</v>
      </c>
      <c r="AO513" s="5">
        <f t="shared" si="760"/>
        <v>5.4181347958091866E-3</v>
      </c>
      <c r="AP513" s="5">
        <f t="shared" si="761"/>
        <v>3.7151953594464506E-3</v>
      </c>
      <c r="AQ513" s="5">
        <f t="shared" si="762"/>
        <v>1.9106219777231077E-3</v>
      </c>
      <c r="AR513" s="5">
        <f t="shared" si="763"/>
        <v>7.4492691219582947E-3</v>
      </c>
      <c r="AS513" s="5">
        <f t="shared" si="764"/>
        <v>1.2377095863890025E-2</v>
      </c>
      <c r="AT513" s="5">
        <f t="shared" si="765"/>
        <v>1.0282384722304925E-2</v>
      </c>
      <c r="AU513" s="5">
        <f t="shared" si="766"/>
        <v>5.6947896200189013E-3</v>
      </c>
      <c r="AV513" s="5">
        <f t="shared" si="767"/>
        <v>2.3654990811075175E-3</v>
      </c>
      <c r="AW513" s="5">
        <f t="shared" si="768"/>
        <v>7.4630021008891914E-5</v>
      </c>
      <c r="AX513" s="5">
        <f t="shared" si="769"/>
        <v>7.0913256780260248E-4</v>
      </c>
      <c r="AY513" s="5">
        <f t="shared" si="770"/>
        <v>1.4587488819050917E-3</v>
      </c>
      <c r="AZ513" s="5">
        <f t="shared" si="771"/>
        <v>1.5003882187030659E-3</v>
      </c>
      <c r="BA513" s="5">
        <f t="shared" si="772"/>
        <v>1.0288107545432998E-3</v>
      </c>
      <c r="BB513" s="5">
        <f t="shared" si="773"/>
        <v>5.2908884954066019E-4</v>
      </c>
      <c r="BC513" s="5">
        <f t="shared" si="774"/>
        <v>2.1767658199298314E-4</v>
      </c>
      <c r="BD513" s="5">
        <f t="shared" si="775"/>
        <v>2.5539683965202938E-3</v>
      </c>
      <c r="BE513" s="5">
        <f t="shared" si="776"/>
        <v>4.2434648499807739E-3</v>
      </c>
      <c r="BF513" s="5">
        <f t="shared" si="777"/>
        <v>3.5252969374163657E-3</v>
      </c>
      <c r="BG513" s="5">
        <f t="shared" si="778"/>
        <v>1.9524482840185826E-3</v>
      </c>
      <c r="BH513" s="5">
        <f t="shared" si="779"/>
        <v>8.1100706609431826E-4</v>
      </c>
      <c r="BI513" s="5">
        <f t="shared" si="780"/>
        <v>2.6950059231321637E-4</v>
      </c>
      <c r="BJ513" s="8">
        <f t="shared" si="781"/>
        <v>0.31405333833929627</v>
      </c>
      <c r="BK513" s="8">
        <f t="shared" si="782"/>
        <v>0.21299593066173642</v>
      </c>
      <c r="BL513" s="8">
        <f t="shared" si="783"/>
        <v>0.43222451061495798</v>
      </c>
      <c r="BM513" s="8">
        <f t="shared" si="784"/>
        <v>0.71079973633994709</v>
      </c>
      <c r="BN513" s="8">
        <f t="shared" si="785"/>
        <v>0.28229760783239727</v>
      </c>
    </row>
    <row r="514" spans="1:66" x14ac:dyDescent="0.25">
      <c r="A514" t="s">
        <v>145</v>
      </c>
      <c r="B514" t="s">
        <v>434</v>
      </c>
      <c r="C514" t="s">
        <v>349</v>
      </c>
      <c r="D514" t="s">
        <v>496</v>
      </c>
      <c r="E514">
        <f>VLOOKUP(A514,home!$A$2:$E$405,3,FALSE)</f>
        <v>1.4323432343234299</v>
      </c>
      <c r="F514">
        <f>VLOOKUP(B514,home!$B$2:$E$405,3,FALSE)</f>
        <v>0.85</v>
      </c>
      <c r="G514">
        <f>VLOOKUP(C514,away!$B$2:$E$405,4,FALSE)</f>
        <v>0.93</v>
      </c>
      <c r="H514">
        <f>VLOOKUP(A514,away!$A$2:$E$405,3,FALSE)</f>
        <v>1.2079207919999999</v>
      </c>
      <c r="I514">
        <f>VLOOKUP(C514,away!$B$2:$E$405,3,FALSE)</f>
        <v>0.78</v>
      </c>
      <c r="J514">
        <f>VLOOKUP(B514,home!$B$2:$E$405,4,FALSE)</f>
        <v>0.59</v>
      </c>
      <c r="K514" s="3">
        <f t="shared" si="730"/>
        <v>1.1322673267326713</v>
      </c>
      <c r="L514" s="3">
        <f t="shared" si="731"/>
        <v>0.55588514847839998</v>
      </c>
      <c r="M514" s="5">
        <f t="shared" si="732"/>
        <v>0.18486074349629464</v>
      </c>
      <c r="N514" s="5">
        <f t="shared" si="733"/>
        <v>0.20931177985636362</v>
      </c>
      <c r="O514" s="5">
        <f t="shared" si="734"/>
        <v>0.10276134184626518</v>
      </c>
      <c r="P514" s="5">
        <f t="shared" si="735"/>
        <v>0.11635330982373288</v>
      </c>
      <c r="Q514" s="5">
        <f t="shared" si="736"/>
        <v>0.1184984447158111</v>
      </c>
      <c r="R514" s="5">
        <f t="shared" si="737"/>
        <v>2.8561751885025365E-2</v>
      </c>
      <c r="S514" s="5">
        <f t="shared" si="738"/>
        <v>1.830850137634674E-2</v>
      </c>
      <c r="T514" s="5">
        <f t="shared" si="739"/>
        <v>6.5871525535308131E-2</v>
      </c>
      <c r="U514" s="5">
        <f t="shared" si="740"/>
        <v>3.2339538453659514E-2</v>
      </c>
      <c r="V514" s="5">
        <f t="shared" si="741"/>
        <v>1.280396074700781E-3</v>
      </c>
      <c r="W514" s="5">
        <f t="shared" si="742"/>
        <v>4.4723972406783573E-2</v>
      </c>
      <c r="X514" s="5">
        <f t="shared" si="743"/>
        <v>2.4861392041888752E-2</v>
      </c>
      <c r="Y514" s="5">
        <f t="shared" si="744"/>
        <v>6.9100393032925202E-3</v>
      </c>
      <c r="Z514" s="5">
        <f t="shared" si="745"/>
        <v>5.2923512291368491E-3</v>
      </c>
      <c r="AA514" s="5">
        <f t="shared" si="746"/>
        <v>5.9923563783451476E-3</v>
      </c>
      <c r="AB514" s="5">
        <f t="shared" si="747"/>
        <v>3.392474668669166E-3</v>
      </c>
      <c r="AC514" s="5">
        <f t="shared" si="748"/>
        <v>5.0368428133762129E-5</v>
      </c>
      <c r="AD514" s="5">
        <f t="shared" si="749"/>
        <v>1.265987316947364E-2</v>
      </c>
      <c r="AE514" s="5">
        <f t="shared" si="750"/>
        <v>7.0374354765305675E-3</v>
      </c>
      <c r="AF514" s="5">
        <f t="shared" si="751"/>
        <v>1.9560029323891768E-3</v>
      </c>
      <c r="AG514" s="5">
        <f t="shared" si="752"/>
        <v>3.6243766016511448E-4</v>
      </c>
      <c r="AH514" s="5">
        <f t="shared" si="753"/>
        <v>7.3548486220214497E-4</v>
      </c>
      <c r="AI514" s="5">
        <f t="shared" si="754"/>
        <v>8.3276547877796992E-4</v>
      </c>
      <c r="AJ514" s="5">
        <f t="shared" si="755"/>
        <v>4.7145657122559247E-4</v>
      </c>
      <c r="AK514" s="5">
        <f t="shared" si="756"/>
        <v>1.7793829052405101E-4</v>
      </c>
      <c r="AL514" s="5">
        <f t="shared" si="757"/>
        <v>1.2680968848531154E-6</v>
      </c>
      <c r="AM514" s="5">
        <f t="shared" si="758"/>
        <v>2.8668721500749198E-3</v>
      </c>
      <c r="AN514" s="5">
        <f t="shared" si="759"/>
        <v>1.5936516508129868E-3</v>
      </c>
      <c r="AO514" s="5">
        <f t="shared" si="760"/>
        <v>4.4294364226751224E-4</v>
      </c>
      <c r="AP514" s="5">
        <f t="shared" si="761"/>
        <v>8.2075264116479775E-5</v>
      </c>
      <c r="AQ514" s="5">
        <f t="shared" si="762"/>
        <v>1.1406105094948314E-5</v>
      </c>
      <c r="AR514" s="5">
        <f t="shared" si="763"/>
        <v>8.1769022365770974E-5</v>
      </c>
      <c r="AS514" s="5">
        <f t="shared" si="764"/>
        <v>9.2584392363635526E-5</v>
      </c>
      <c r="AT514" s="5">
        <f t="shared" si="765"/>
        <v>5.2415141219371163E-5</v>
      </c>
      <c r="AU514" s="5">
        <f t="shared" si="766"/>
        <v>1.9782650609590953E-5</v>
      </c>
      <c r="AV514" s="5">
        <f t="shared" si="767"/>
        <v>5.5998122303519954E-6</v>
      </c>
      <c r="AW514" s="5">
        <f t="shared" si="768"/>
        <v>2.2170933605246836E-8</v>
      </c>
      <c r="AX514" s="5">
        <f t="shared" si="769"/>
        <v>5.4101094424161228E-4</v>
      </c>
      <c r="AY514" s="5">
        <f t="shared" si="770"/>
        <v>3.0073994906818809E-4</v>
      </c>
      <c r="AZ514" s="5">
        <f t="shared" si="771"/>
        <v>8.3588435620578089E-5</v>
      </c>
      <c r="BA514" s="5">
        <f t="shared" si="772"/>
        <v>1.5488523315340743E-5</v>
      </c>
      <c r="BB514" s="5">
        <f t="shared" si="773"/>
        <v>2.1524600207148373E-6</v>
      </c>
      <c r="BC514" s="5">
        <f t="shared" si="774"/>
        <v>2.393041116417774E-7</v>
      </c>
      <c r="BD514" s="5">
        <f t="shared" si="775"/>
        <v>7.5756975231216998E-6</v>
      </c>
      <c r="BE514" s="5">
        <f t="shared" si="776"/>
        <v>8.5777147826403278E-6</v>
      </c>
      <c r="BF514" s="5">
        <f t="shared" si="777"/>
        <v>4.8561330932077395E-6</v>
      </c>
      <c r="BG514" s="5">
        <f t="shared" si="778"/>
        <v>1.8328136119014624E-6</v>
      </c>
      <c r="BH514" s="5">
        <f t="shared" si="779"/>
        <v>5.1880874218672975E-7</v>
      </c>
      <c r="BI514" s="5">
        <f t="shared" si="780"/>
        <v>1.1748603752026173E-7</v>
      </c>
      <c r="BJ514" s="8">
        <f t="shared" si="781"/>
        <v>0.49813307152675113</v>
      </c>
      <c r="BK514" s="8">
        <f t="shared" si="782"/>
        <v>0.32115532724516183</v>
      </c>
      <c r="BL514" s="8">
        <f t="shared" si="783"/>
        <v>0.17554073810727339</v>
      </c>
      <c r="BM514" s="8">
        <f t="shared" si="784"/>
        <v>0.2394733987066959</v>
      </c>
      <c r="BN514" s="8">
        <f t="shared" si="785"/>
        <v>0.76034737162349275</v>
      </c>
    </row>
    <row r="515" spans="1:66" x14ac:dyDescent="0.25">
      <c r="A515" t="s">
        <v>145</v>
      </c>
      <c r="B515" t="s">
        <v>147</v>
      </c>
      <c r="C515" t="s">
        <v>360</v>
      </c>
      <c r="D515" t="s">
        <v>496</v>
      </c>
      <c r="E515">
        <f>VLOOKUP(A515,home!$A$2:$E$405,3,FALSE)</f>
        <v>1.4323432343234299</v>
      </c>
      <c r="F515">
        <f>VLOOKUP(B515,home!$B$2:$E$405,3,FALSE)</f>
        <v>1.1000000000000001</v>
      </c>
      <c r="G515">
        <f>VLOOKUP(C515,away!$B$2:$E$405,4,FALSE)</f>
        <v>0.76</v>
      </c>
      <c r="H515">
        <f>VLOOKUP(A515,away!$A$2:$E$405,3,FALSE)</f>
        <v>1.2079207919999999</v>
      </c>
      <c r="I515">
        <f>VLOOKUP(C515,away!$B$2:$E$405,3,FALSE)</f>
        <v>1.1100000000000001</v>
      </c>
      <c r="J515">
        <f>VLOOKUP(B515,home!$B$2:$E$405,4,FALSE)</f>
        <v>1.06</v>
      </c>
      <c r="K515" s="3">
        <f t="shared" si="730"/>
        <v>1.1974389438943875</v>
      </c>
      <c r="L515" s="3">
        <f t="shared" si="731"/>
        <v>1.4212396038672002</v>
      </c>
      <c r="M515" s="5">
        <f t="shared" si="732"/>
        <v>7.289913192698122E-2</v>
      </c>
      <c r="N515" s="5">
        <f t="shared" si="733"/>
        <v>8.729225954546202E-2</v>
      </c>
      <c r="O515" s="5">
        <f t="shared" si="734"/>
        <v>0.10360713338216555</v>
      </c>
      <c r="P515" s="5">
        <f t="shared" si="735"/>
        <v>0.12406321637706524</v>
      </c>
      <c r="Q515" s="5">
        <f t="shared" si="736"/>
        <v>5.2263575540136421E-2</v>
      </c>
      <c r="R515" s="5">
        <f t="shared" si="737"/>
        <v>7.3625280602942586E-2</v>
      </c>
      <c r="S515" s="5">
        <f t="shared" si="738"/>
        <v>5.2784173319236044E-2</v>
      </c>
      <c r="T515" s="5">
        <f t="shared" si="739"/>
        <v>7.4279063397346967E-2</v>
      </c>
      <c r="U515" s="5">
        <f t="shared" si="740"/>
        <v>8.8161778249115502E-2</v>
      </c>
      <c r="V515" s="5">
        <f t="shared" si="741"/>
        <v>9.9811801483425389E-3</v>
      </c>
      <c r="W515" s="5">
        <f t="shared" si="742"/>
        <v>2.0860813566308499E-2</v>
      </c>
      <c r="X515" s="5">
        <f t="shared" si="743"/>
        <v>2.9648214409327803E-2</v>
      </c>
      <c r="Y515" s="5">
        <f t="shared" si="744"/>
        <v>2.1068608251241436E-2</v>
      </c>
      <c r="Z515" s="5">
        <f t="shared" si="745"/>
        <v>3.487972154624587E-2</v>
      </c>
      <c r="AA515" s="5">
        <f t="shared" si="746"/>
        <v>4.1766336931666974E-2</v>
      </c>
      <c r="AB515" s="5">
        <f t="shared" si="747"/>
        <v>2.5006319192896233E-2</v>
      </c>
      <c r="AC515" s="5">
        <f t="shared" si="748"/>
        <v>1.0616529989021484E-3</v>
      </c>
      <c r="AD515" s="5">
        <f t="shared" si="749"/>
        <v>6.244887641404539E-3</v>
      </c>
      <c r="AE515" s="5">
        <f t="shared" si="750"/>
        <v>8.8754816376649601E-3</v>
      </c>
      <c r="AF515" s="5">
        <f t="shared" si="751"/>
        <v>6.30709300342278E-3</v>
      </c>
      <c r="AG515" s="5">
        <f t="shared" si="752"/>
        <v>2.9879634539127283E-3</v>
      </c>
      <c r="AH515" s="5">
        <f t="shared" si="753"/>
        <v>1.2393110408346173E-2</v>
      </c>
      <c r="AI515" s="5">
        <f t="shared" si="754"/>
        <v>1.4839993038936582E-2</v>
      </c>
      <c r="AJ515" s="5">
        <f t="shared" si="755"/>
        <v>8.8849927959721454E-3</v>
      </c>
      <c r="AK515" s="5">
        <f t="shared" si="756"/>
        <v>3.5464121300393756E-3</v>
      </c>
      <c r="AL515" s="5">
        <f t="shared" si="757"/>
        <v>7.2270866463587319E-5</v>
      </c>
      <c r="AM515" s="5">
        <f t="shared" si="758"/>
        <v>1.495574332412512E-3</v>
      </c>
      <c r="AN515" s="5">
        <f t="shared" si="759"/>
        <v>2.1255694717519109E-3</v>
      </c>
      <c r="AO515" s="5">
        <f t="shared" si="760"/>
        <v>1.5104717570124501E-3</v>
      </c>
      <c r="AP515" s="5">
        <f t="shared" si="761"/>
        <v>7.1558076052965645E-4</v>
      </c>
      <c r="AQ515" s="5">
        <f t="shared" si="762"/>
        <v>2.5425292915753949E-4</v>
      </c>
      <c r="AR515" s="5">
        <f t="shared" si="763"/>
        <v>3.5227158654880767E-3</v>
      </c>
      <c r="AS515" s="5">
        <f t="shared" si="764"/>
        <v>4.2182371656100453E-3</v>
      </c>
      <c r="AT515" s="5">
        <f t="shared" si="765"/>
        <v>2.5255407283420747E-3</v>
      </c>
      <c r="AU515" s="5">
        <f t="shared" si="766"/>
        <v>1.0080602741693986E-3</v>
      </c>
      <c r="AV515" s="5">
        <f t="shared" si="767"/>
        <v>3.0177265752082279E-4</v>
      </c>
      <c r="AW515" s="5">
        <f t="shared" si="768"/>
        <v>3.4165001187344229E-6</v>
      </c>
      <c r="AX515" s="5">
        <f t="shared" si="769"/>
        <v>2.9847649151993222E-4</v>
      </c>
      <c r="AY515" s="5">
        <f t="shared" si="770"/>
        <v>4.2420661057146014E-4</v>
      </c>
      <c r="AZ515" s="5">
        <f t="shared" si="771"/>
        <v>3.0144961758321489E-4</v>
      </c>
      <c r="BA515" s="5">
        <f t="shared" si="772"/>
        <v>1.4281071169329582E-4</v>
      </c>
      <c r="BB515" s="5">
        <f t="shared" si="773"/>
        <v>5.0742059828743132E-5</v>
      </c>
      <c r="BC515" s="5">
        <f t="shared" si="774"/>
        <v>1.4423325002081725E-5</v>
      </c>
      <c r="BD515" s="5">
        <f t="shared" si="775"/>
        <v>8.3443721686716338E-4</v>
      </c>
      <c r="BE515" s="5">
        <f t="shared" si="776"/>
        <v>9.9918761971158816E-4</v>
      </c>
      <c r="BF515" s="5">
        <f t="shared" si="777"/>
        <v>5.9823308404989572E-4</v>
      </c>
      <c r="BG515" s="5">
        <f t="shared" si="778"/>
        <v>2.3878253078912979E-4</v>
      </c>
      <c r="BH515" s="5">
        <f t="shared" si="779"/>
        <v>7.148187537214115E-5</v>
      </c>
      <c r="BI515" s="5">
        <f t="shared" si="780"/>
        <v>1.7119036270641377E-5</v>
      </c>
      <c r="BJ515" s="8">
        <f t="shared" si="781"/>
        <v>0.31716151851329094</v>
      </c>
      <c r="BK515" s="8">
        <f t="shared" si="782"/>
        <v>0.2612858322475623</v>
      </c>
      <c r="BL515" s="8">
        <f t="shared" si="783"/>
        <v>0.38616692478627218</v>
      </c>
      <c r="BM515" s="8">
        <f t="shared" si="784"/>
        <v>0.48532260960816548</v>
      </c>
      <c r="BN515" s="8">
        <f t="shared" si="785"/>
        <v>0.51375059737475304</v>
      </c>
    </row>
    <row r="516" spans="1:66" x14ac:dyDescent="0.25">
      <c r="A516" t="s">
        <v>27</v>
      </c>
      <c r="B516" t="s">
        <v>29</v>
      </c>
      <c r="C516" t="s">
        <v>297</v>
      </c>
      <c r="D516" t="s">
        <v>496</v>
      </c>
      <c r="E516">
        <f>VLOOKUP(A516,home!$A$2:$E$405,3,FALSE)</f>
        <v>1.24827586206897</v>
      </c>
      <c r="F516">
        <f>VLOOKUP(B516,home!$B$2:$E$405,3,FALSE)</f>
        <v>0.75</v>
      </c>
      <c r="G516">
        <f>VLOOKUP(C516,away!$B$2:$E$405,4,FALSE)</f>
        <v>1.03</v>
      </c>
      <c r="H516">
        <f>VLOOKUP(A516,away!$A$2:$E$405,3,FALSE)</f>
        <v>1.096551724</v>
      </c>
      <c r="I516">
        <f>VLOOKUP(C516,away!$B$2:$E$405,3,FALSE)</f>
        <v>0.92</v>
      </c>
      <c r="J516">
        <f>VLOOKUP(B516,home!$B$2:$E$405,4,FALSE)</f>
        <v>1.58</v>
      </c>
      <c r="K516" s="3">
        <f t="shared" si="730"/>
        <v>0.96429310344827934</v>
      </c>
      <c r="L516" s="3">
        <f t="shared" si="731"/>
        <v>1.5939475860064001</v>
      </c>
      <c r="M516" s="5">
        <f t="shared" si="732"/>
        <v>7.7440863194350312E-2</v>
      </c>
      <c r="N516" s="5">
        <f t="shared" si="733"/>
        <v>7.4675690303393702E-2</v>
      </c>
      <c r="O516" s="5">
        <f t="shared" si="734"/>
        <v>0.12343667694688654</v>
      </c>
      <c r="P516" s="5">
        <f t="shared" si="735"/>
        <v>0.1190291362924559</v>
      </c>
      <c r="Q516" s="5">
        <f t="shared" si="736"/>
        <v>3.6004626577401035E-2</v>
      </c>
      <c r="R516" s="5">
        <f t="shared" si="737"/>
        <v>9.8375796622070841E-2</v>
      </c>
      <c r="S516" s="5">
        <f t="shared" si="738"/>
        <v>4.5737917625515517E-2</v>
      </c>
      <c r="T516" s="5">
        <f t="shared" si="739"/>
        <v>5.7389487618110246E-2</v>
      </c>
      <c r="U516" s="5">
        <f t="shared" si="740"/>
        <v>9.4863102228893451E-2</v>
      </c>
      <c r="V516" s="5">
        <f t="shared" si="741"/>
        <v>7.8111859326740604E-3</v>
      </c>
      <c r="W516" s="5">
        <f t="shared" si="742"/>
        <v>1.1573004366939484E-2</v>
      </c>
      <c r="X516" s="5">
        <f t="shared" si="743"/>
        <v>1.8446762373524713E-2</v>
      </c>
      <c r="Y516" s="5">
        <f t="shared" si="744"/>
        <v>1.4701586177456706E-2</v>
      </c>
      <c r="Z516" s="5">
        <f t="shared" si="745"/>
        <v>5.2268621182402143E-2</v>
      </c>
      <c r="AA516" s="5">
        <f t="shared" si="746"/>
        <v>5.0402270932941036E-2</v>
      </c>
      <c r="AB516" s="5">
        <f t="shared" si="747"/>
        <v>2.4301281129383349E-2</v>
      </c>
      <c r="AC516" s="5">
        <f t="shared" si="748"/>
        <v>7.5037799541034626E-4</v>
      </c>
      <c r="AD516" s="5">
        <f t="shared" si="749"/>
        <v>2.7899420743041406E-3</v>
      </c>
      <c r="AE516" s="5">
        <f t="shared" si="750"/>
        <v>4.4470214344347727E-3</v>
      </c>
      <c r="AF516" s="5">
        <f t="shared" si="751"/>
        <v>3.5441595401680126E-3</v>
      </c>
      <c r="AG516" s="5">
        <f t="shared" si="752"/>
        <v>1.8830681811574526E-3</v>
      </c>
      <c r="AH516" s="5">
        <f t="shared" si="753"/>
        <v>2.0828360639393226E-2</v>
      </c>
      <c r="AI516" s="5">
        <f t="shared" si="754"/>
        <v>2.0084644520700485E-2</v>
      </c>
      <c r="AJ516" s="5">
        <f t="shared" si="755"/>
        <v>9.6837420982608721E-3</v>
      </c>
      <c r="AK516" s="5">
        <f t="shared" si="756"/>
        <v>3.1126552403082431E-3</v>
      </c>
      <c r="AL516" s="5">
        <f t="shared" si="757"/>
        <v>4.6134219585028609E-5</v>
      </c>
      <c r="AM516" s="5">
        <f t="shared" si="758"/>
        <v>5.3806438025433409E-4</v>
      </c>
      <c r="AN516" s="5">
        <f t="shared" si="759"/>
        <v>8.5764642002242536E-4</v>
      </c>
      <c r="AO516" s="5">
        <f t="shared" si="760"/>
        <v>6.8352172042088818E-4</v>
      </c>
      <c r="AP516" s="5">
        <f t="shared" si="761"/>
        <v>3.6316593208260547E-4</v>
      </c>
      <c r="AQ516" s="5">
        <f t="shared" si="762"/>
        <v>1.4471686519070836E-4</v>
      </c>
      <c r="AR516" s="5">
        <f t="shared" si="763"/>
        <v>6.6398630323263068E-3</v>
      </c>
      <c r="AS516" s="5">
        <f t="shared" si="764"/>
        <v>6.4027741299134376E-3</v>
      </c>
      <c r="AT516" s="5">
        <f t="shared" si="765"/>
        <v>3.0870754682062913E-3</v>
      </c>
      <c r="AU516" s="5">
        <f t="shared" si="766"/>
        <v>9.9228186127189844E-4</v>
      </c>
      <c r="AV516" s="5">
        <f t="shared" si="767"/>
        <v>2.3921263887532844E-4</v>
      </c>
      <c r="AW516" s="5">
        <f t="shared" si="768"/>
        <v>1.9697167347450361E-6</v>
      </c>
      <c r="AX516" s="5">
        <f t="shared" si="769"/>
        <v>8.6475295181737792E-5</v>
      </c>
      <c r="AY516" s="5">
        <f t="shared" si="770"/>
        <v>1.3783708800412179E-4</v>
      </c>
      <c r="AZ516" s="5">
        <f t="shared" si="771"/>
        <v>1.0985254684316085E-4</v>
      </c>
      <c r="BA516" s="5">
        <f t="shared" si="772"/>
        <v>5.8366400619103758E-5</v>
      </c>
      <c r="BB516" s="5">
        <f t="shared" si="773"/>
        <v>2.3258245842675729E-5</v>
      </c>
      <c r="BC516" s="5">
        <f t="shared" si="774"/>
        <v>7.4144849631352683E-6</v>
      </c>
      <c r="BD516" s="5">
        <f t="shared" si="775"/>
        <v>1.7639322752982757E-3</v>
      </c>
      <c r="BE516" s="5">
        <f t="shared" si="776"/>
        <v>1.700947728019959E-3</v>
      </c>
      <c r="BF516" s="5">
        <f t="shared" si="777"/>
        <v>8.2010608172783275E-4</v>
      </c>
      <c r="BG516" s="5">
        <f t="shared" si="778"/>
        <v>2.6360754623538007E-4</v>
      </c>
      <c r="BH516" s="5">
        <f t="shared" si="779"/>
        <v>6.3548734712925097E-5</v>
      </c>
      <c r="BI516" s="5">
        <f t="shared" si="780"/>
        <v>1.2255921323307593E-5</v>
      </c>
      <c r="BJ516" s="8">
        <f t="shared" si="781"/>
        <v>0.22846566802631516</v>
      </c>
      <c r="BK516" s="8">
        <f t="shared" si="782"/>
        <v>0.25095345234799532</v>
      </c>
      <c r="BL516" s="8">
        <f t="shared" si="783"/>
        <v>0.467074135776749</v>
      </c>
      <c r="BM516" s="8">
        <f t="shared" si="784"/>
        <v>0.46966322002563393</v>
      </c>
      <c r="BN516" s="8">
        <f t="shared" si="785"/>
        <v>0.52896278993655832</v>
      </c>
    </row>
    <row r="517" spans="1:66" x14ac:dyDescent="0.25">
      <c r="A517" t="s">
        <v>27</v>
      </c>
      <c r="B517" t="s">
        <v>189</v>
      </c>
      <c r="C517" t="s">
        <v>30</v>
      </c>
      <c r="D517" t="s">
        <v>496</v>
      </c>
      <c r="E517">
        <f>VLOOKUP(A517,home!$A$2:$E$405,3,FALSE)</f>
        <v>1.24827586206897</v>
      </c>
      <c r="F517">
        <f>VLOOKUP(B517,home!$B$2:$E$405,3,FALSE)</f>
        <v>0.53</v>
      </c>
      <c r="G517">
        <f>VLOOKUP(C517,away!$B$2:$E$405,4,FALSE)</f>
        <v>1.17</v>
      </c>
      <c r="H517">
        <f>VLOOKUP(A517,away!$A$2:$E$405,3,FALSE)</f>
        <v>1.096551724</v>
      </c>
      <c r="I517">
        <f>VLOOKUP(C517,away!$B$2:$E$405,3,FALSE)</f>
        <v>1.17</v>
      </c>
      <c r="J517">
        <f>VLOOKUP(B517,home!$B$2:$E$405,4,FALSE)</f>
        <v>0.91</v>
      </c>
      <c r="K517" s="3">
        <f t="shared" si="730"/>
        <v>0.77405586206896826</v>
      </c>
      <c r="L517" s="3">
        <f t="shared" si="731"/>
        <v>1.1674986205428</v>
      </c>
      <c r="M517" s="5">
        <f t="shared" si="732"/>
        <v>0.14348073802087613</v>
      </c>
      <c r="N517" s="5">
        <f t="shared" si="733"/>
        <v>0.11106210635904105</v>
      </c>
      <c r="O517" s="5">
        <f t="shared" si="734"/>
        <v>0.16751356371383574</v>
      </c>
      <c r="P517" s="5">
        <f t="shared" si="735"/>
        <v>0.12966485596875815</v>
      </c>
      <c r="Q517" s="5">
        <f t="shared" si="736"/>
        <v>4.2984137240471482E-2</v>
      </c>
      <c r="R517" s="5">
        <f t="shared" si="737"/>
        <v>9.7785927279055856E-2</v>
      </c>
      <c r="S517" s="5">
        <f t="shared" si="738"/>
        <v>2.9294829231629252E-2</v>
      </c>
      <c r="T517" s="5">
        <f t="shared" si="739"/>
        <v>5.0183920933472848E-2</v>
      </c>
      <c r="U517" s="5">
        <f t="shared" si="740"/>
        <v>7.5691770238203018E-2</v>
      </c>
      <c r="V517" s="5">
        <f t="shared" si="741"/>
        <v>2.9415561399033672E-3</v>
      </c>
      <c r="W517" s="5">
        <f t="shared" si="742"/>
        <v>1.1090707802321331E-2</v>
      </c>
      <c r="X517" s="5">
        <f t="shared" si="743"/>
        <v>1.2948386060053423E-2</v>
      </c>
      <c r="Y517" s="5">
        <f t="shared" si="744"/>
        <v>7.5586114316839974E-3</v>
      </c>
      <c r="Z517" s="5">
        <f t="shared" si="745"/>
        <v>3.8054978402265412E-2</v>
      </c>
      <c r="AA517" s="5">
        <f t="shared" si="746"/>
        <v>2.9456679113181516E-2</v>
      </c>
      <c r="AB517" s="5">
        <f t="shared" si="747"/>
        <v>1.1400557572321343E-2</v>
      </c>
      <c r="AC517" s="5">
        <f t="shared" si="748"/>
        <v>1.6614445014785325E-4</v>
      </c>
      <c r="AD517" s="5">
        <f t="shared" si="749"/>
        <v>2.1462068472202175E-3</v>
      </c>
      <c r="AE517" s="5">
        <f t="shared" si="750"/>
        <v>2.5056935335291157E-3</v>
      </c>
      <c r="AF517" s="5">
        <f t="shared" si="751"/>
        <v>1.4626968719491287E-3</v>
      </c>
      <c r="AG517" s="5">
        <f t="shared" si="752"/>
        <v>5.692321934242918E-4</v>
      </c>
      <c r="AH517" s="5">
        <f t="shared" si="753"/>
        <v>1.1107283697357726E-2</v>
      </c>
      <c r="AI517" s="5">
        <f t="shared" si="754"/>
        <v>8.5976580576028316E-3</v>
      </c>
      <c r="AJ517" s="5">
        <f t="shared" si="755"/>
        <v>3.3275338097759851E-3</v>
      </c>
      <c r="AK517" s="5">
        <f t="shared" si="756"/>
        <v>8.5856568389659608E-4</v>
      </c>
      <c r="AL517" s="5">
        <f t="shared" si="757"/>
        <v>6.0058504007124555E-6</v>
      </c>
      <c r="AM517" s="5">
        <f t="shared" si="758"/>
        <v>3.3225679826067367E-4</v>
      </c>
      <c r="AN517" s="5">
        <f t="shared" si="759"/>
        <v>3.8790935363530385E-4</v>
      </c>
      <c r="AO517" s="5">
        <f t="shared" si="760"/>
        <v>2.2644181763243327E-4</v>
      </c>
      <c r="AP517" s="5">
        <f t="shared" si="761"/>
        <v>8.8123503239690001E-5</v>
      </c>
      <c r="AQ517" s="5">
        <f t="shared" si="762"/>
        <v>2.572101711743426E-5</v>
      </c>
      <c r="AR517" s="5">
        <f t="shared" si="763"/>
        <v>2.5935476789285383E-3</v>
      </c>
      <c r="AS517" s="5">
        <f t="shared" si="764"/>
        <v>2.0075507844300013E-3</v>
      </c>
      <c r="AT517" s="5">
        <f t="shared" si="765"/>
        <v>7.7697822654459894E-4</v>
      </c>
      <c r="AU517" s="5">
        <f t="shared" si="766"/>
        <v>2.0047485031893255E-4</v>
      </c>
      <c r="AV517" s="5">
        <f t="shared" si="767"/>
        <v>3.8794683271692177E-5</v>
      </c>
      <c r="AW517" s="5">
        <f t="shared" si="768"/>
        <v>1.5076505466092999E-7</v>
      </c>
      <c r="AX517" s="5">
        <f t="shared" si="769"/>
        <v>4.2864220400990151E-5</v>
      </c>
      <c r="AY517" s="5">
        <f t="shared" si="770"/>
        <v>5.0043918188798548E-5</v>
      </c>
      <c r="AZ517" s="5">
        <f t="shared" si="771"/>
        <v>2.9213102725989525E-5</v>
      </c>
      <c r="BA517" s="5">
        <f t="shared" si="772"/>
        <v>1.1368752378122622E-5</v>
      </c>
      <c r="BB517" s="5">
        <f t="shared" si="773"/>
        <v>3.3182506796877094E-6</v>
      </c>
      <c r="BC517" s="5">
        <f t="shared" si="774"/>
        <v>7.7481061823012271E-7</v>
      </c>
      <c r="BD517" s="5">
        <f t="shared" si="775"/>
        <v>5.0466055624350686E-4</v>
      </c>
      <c r="BE517" s="5">
        <f t="shared" si="776"/>
        <v>3.906354619152727E-4</v>
      </c>
      <c r="BF517" s="5">
        <f t="shared" si="777"/>
        <v>1.51186834613768E-4</v>
      </c>
      <c r="BG517" s="5">
        <f t="shared" si="778"/>
        <v>3.9009018533479573E-5</v>
      </c>
      <c r="BH517" s="5">
        <f t="shared" si="779"/>
        <v>7.5487898673492218E-6</v>
      </c>
      <c r="BI517" s="5">
        <f t="shared" si="780"/>
        <v>1.1686370096696992E-6</v>
      </c>
      <c r="BJ517" s="8">
        <f t="shared" si="781"/>
        <v>0.2437097348180442</v>
      </c>
      <c r="BK517" s="8">
        <f t="shared" si="782"/>
        <v>0.30560417357990427</v>
      </c>
      <c r="BL517" s="8">
        <f t="shared" si="783"/>
        <v>0.41245109468690738</v>
      </c>
      <c r="BM517" s="8">
        <f t="shared" si="784"/>
        <v>0.30727875975194868</v>
      </c>
      <c r="BN517" s="8">
        <f t="shared" si="785"/>
        <v>0.69249132858203843</v>
      </c>
    </row>
    <row r="518" spans="1:66" x14ac:dyDescent="0.25">
      <c r="A518" t="s">
        <v>27</v>
      </c>
      <c r="B518" t="s">
        <v>193</v>
      </c>
      <c r="C518" t="s">
        <v>195</v>
      </c>
      <c r="D518" t="s">
        <v>496</v>
      </c>
      <c r="E518">
        <f>VLOOKUP(A518,home!$A$2:$E$405,3,FALSE)</f>
        <v>1.24827586206897</v>
      </c>
      <c r="F518">
        <f>VLOOKUP(B518,home!$B$2:$E$405,3,FALSE)</f>
        <v>1.17</v>
      </c>
      <c r="G518">
        <f>VLOOKUP(C518,away!$B$2:$E$405,4,FALSE)</f>
        <v>0.86</v>
      </c>
      <c r="H518">
        <f>VLOOKUP(A518,away!$A$2:$E$405,3,FALSE)</f>
        <v>1.096551724</v>
      </c>
      <c r="I518">
        <f>VLOOKUP(C518,away!$B$2:$E$405,3,FALSE)</f>
        <v>1.43</v>
      </c>
      <c r="J518">
        <f>VLOOKUP(B518,home!$B$2:$E$405,4,FALSE)</f>
        <v>0.97</v>
      </c>
      <c r="K518" s="3">
        <f t="shared" si="730"/>
        <v>1.2560151724137976</v>
      </c>
      <c r="L518" s="3">
        <f t="shared" si="731"/>
        <v>1.5210268963603999</v>
      </c>
      <c r="M518" s="5">
        <f t="shared" si="732"/>
        <v>6.2222284681851328E-2</v>
      </c>
      <c r="N518" s="5">
        <f t="shared" si="733"/>
        <v>7.8152133622655898E-2</v>
      </c>
      <c r="O518" s="5">
        <f t="shared" si="734"/>
        <v>9.4641768554089581E-2</v>
      </c>
      <c r="P518" s="5">
        <f t="shared" si="735"/>
        <v>0.11887149724801155</v>
      </c>
      <c r="Q518" s="5">
        <f t="shared" si="736"/>
        <v>4.9080132793283153E-2</v>
      </c>
      <c r="R518" s="5">
        <f t="shared" si="737"/>
        <v>7.1976337744943095E-2</v>
      </c>
      <c r="S518" s="5">
        <f t="shared" si="738"/>
        <v>5.6774003599491391E-2</v>
      </c>
      <c r="T518" s="5">
        <f t="shared" si="739"/>
        <v>7.4652202055523753E-2</v>
      </c>
      <c r="U518" s="5">
        <f t="shared" si="740"/>
        <v>9.0403372262428422E-2</v>
      </c>
      <c r="V518" s="5">
        <f t="shared" si="741"/>
        <v>1.2051435782288664E-2</v>
      </c>
      <c r="W518" s="5">
        <f t="shared" si="742"/>
        <v>2.0548463817482529E-2</v>
      </c>
      <c r="X518" s="5">
        <f t="shared" si="743"/>
        <v>3.1254766145279424E-2</v>
      </c>
      <c r="Y518" s="5">
        <f t="shared" si="744"/>
        <v>2.376966997321224E-2</v>
      </c>
      <c r="Z518" s="5">
        <f t="shared" si="745"/>
        <v>3.649264853719289E-2</v>
      </c>
      <c r="AA518" s="5">
        <f t="shared" si="746"/>
        <v>4.583532024427845E-2</v>
      </c>
      <c r="AB518" s="5">
        <f t="shared" si="747"/>
        <v>2.8784928829629516E-2</v>
      </c>
      <c r="AC518" s="5">
        <f t="shared" si="748"/>
        <v>1.4389661826484258E-3</v>
      </c>
      <c r="AD518" s="5">
        <f t="shared" si="749"/>
        <v>6.452295581138503E-3</v>
      </c>
      <c r="AE518" s="5">
        <f t="shared" si="750"/>
        <v>9.8141151221790186E-3</v>
      </c>
      <c r="AF518" s="5">
        <f t="shared" si="751"/>
        <v>7.4637665324058123E-3</v>
      </c>
      <c r="AG518" s="5">
        <f t="shared" si="752"/>
        <v>3.7841965479812781E-3</v>
      </c>
      <c r="AH518" s="5">
        <f t="shared" si="753"/>
        <v>1.387657498612435E-2</v>
      </c>
      <c r="AI518" s="5">
        <f t="shared" si="754"/>
        <v>1.7429188723709965E-2</v>
      </c>
      <c r="AJ518" s="5">
        <f t="shared" si="755"/>
        <v>1.0945662739921596E-2</v>
      </c>
      <c r="AK518" s="5">
        <f t="shared" si="756"/>
        <v>4.5826394911552991E-3</v>
      </c>
      <c r="AL518" s="5">
        <f t="shared" si="757"/>
        <v>1.099619311603745E-4</v>
      </c>
      <c r="AM518" s="5">
        <f t="shared" si="758"/>
        <v>1.6208362293616922E-3</v>
      </c>
      <c r="AN518" s="5">
        <f t="shared" si="759"/>
        <v>2.4653354994545076E-3</v>
      </c>
      <c r="AO518" s="5">
        <f t="shared" si="760"/>
        <v>1.8749208016112036E-3</v>
      </c>
      <c r="AP518" s="5">
        <f t="shared" si="761"/>
        <v>9.5060165593208049E-4</v>
      </c>
      <c r="AQ518" s="5">
        <f t="shared" si="762"/>
        <v>3.6147267159935734E-4</v>
      </c>
      <c r="AR518" s="5">
        <f t="shared" si="763"/>
        <v>4.221328756651415E-3</v>
      </c>
      <c r="AS518" s="5">
        <f t="shared" si="764"/>
        <v>5.3020529661008493E-3</v>
      </c>
      <c r="AT518" s="5">
        <f t="shared" si="765"/>
        <v>3.3297294851821232E-3</v>
      </c>
      <c r="AU518" s="5">
        <f t="shared" si="766"/>
        <v>1.3940635844741094E-3</v>
      </c>
      <c r="AV518" s="5">
        <f t="shared" si="767"/>
        <v>4.3774125335226143E-4</v>
      </c>
      <c r="AW518" s="5">
        <f t="shared" si="768"/>
        <v>5.8354135161236469E-6</v>
      </c>
      <c r="AX518" s="5">
        <f t="shared" si="769"/>
        <v>3.3929914934604231E-4</v>
      </c>
      <c r="AY518" s="5">
        <f t="shared" si="770"/>
        <v>5.1608313206753451E-4</v>
      </c>
      <c r="AZ518" s="5">
        <f t="shared" si="771"/>
        <v>3.9248816231631829E-4</v>
      </c>
      <c r="BA518" s="5">
        <f t="shared" si="772"/>
        <v>1.9899501712872876E-4</v>
      </c>
      <c r="BB518" s="5">
        <f t="shared" si="773"/>
        <v>7.5669193323623748E-5</v>
      </c>
      <c r="BC518" s="5">
        <f t="shared" si="774"/>
        <v>2.30189756542253E-5</v>
      </c>
      <c r="BD518" s="5">
        <f t="shared" si="775"/>
        <v>1.0701257628744003E-3</v>
      </c>
      <c r="BE518" s="5">
        <f t="shared" si="776"/>
        <v>1.3440941945611364E-3</v>
      </c>
      <c r="BF518" s="5">
        <f t="shared" si="777"/>
        <v>8.4410135076104531E-4</v>
      </c>
      <c r="BG518" s="5">
        <f t="shared" si="778"/>
        <v>3.5340136787028441E-4</v>
      </c>
      <c r="BH518" s="5">
        <f t="shared" si="779"/>
        <v>1.1096936999921683E-4</v>
      </c>
      <c r="BI518" s="5">
        <f t="shared" si="780"/>
        <v>2.7875842478443365E-5</v>
      </c>
      <c r="BJ518" s="8">
        <f t="shared" si="781"/>
        <v>0.31379046267893695</v>
      </c>
      <c r="BK518" s="8">
        <f t="shared" si="782"/>
        <v>0.25198423255751923</v>
      </c>
      <c r="BL518" s="8">
        <f t="shared" si="783"/>
        <v>0.39691127751058558</v>
      </c>
      <c r="BM518" s="8">
        <f t="shared" si="784"/>
        <v>0.52372421892084875</v>
      </c>
      <c r="BN518" s="8">
        <f t="shared" si="785"/>
        <v>0.47494415464483464</v>
      </c>
    </row>
    <row r="519" spans="1:66" x14ac:dyDescent="0.25">
      <c r="A519" t="s">
        <v>27</v>
      </c>
      <c r="B519" t="s">
        <v>191</v>
      </c>
      <c r="C519" t="s">
        <v>194</v>
      </c>
      <c r="D519" t="s">
        <v>496</v>
      </c>
      <c r="E519">
        <f>VLOOKUP(A519,home!$A$2:$E$405,3,FALSE)</f>
        <v>1.24827586206897</v>
      </c>
      <c r="F519">
        <f>VLOOKUP(B519,home!$B$2:$E$405,3,FALSE)</f>
        <v>1.28</v>
      </c>
      <c r="G519">
        <f>VLOOKUP(C519,away!$B$2:$E$405,4,FALSE)</f>
        <v>1.01</v>
      </c>
      <c r="H519">
        <f>VLOOKUP(A519,away!$A$2:$E$405,3,FALSE)</f>
        <v>1.096551724</v>
      </c>
      <c r="I519">
        <f>VLOOKUP(C519,away!$B$2:$E$405,3,FALSE)</f>
        <v>0.85</v>
      </c>
      <c r="J519">
        <f>VLOOKUP(B519,home!$B$2:$E$405,4,FALSE)</f>
        <v>1.28</v>
      </c>
      <c r="K519" s="3">
        <f t="shared" si="730"/>
        <v>1.6137710344827645</v>
      </c>
      <c r="L519" s="3">
        <f t="shared" si="731"/>
        <v>1.193048275712</v>
      </c>
      <c r="M519" s="5">
        <f t="shared" si="732"/>
        <v>6.0396790661601543E-2</v>
      </c>
      <c r="N519" s="5">
        <f t="shared" si="733"/>
        <v>9.7466591345411704E-2</v>
      </c>
      <c r="O519" s="5">
        <f t="shared" si="734"/>
        <v>7.2056286957362339E-2</v>
      </c>
      <c r="P519" s="5">
        <f t="shared" si="735"/>
        <v>0.11628234874416957</v>
      </c>
      <c r="Q519" s="5">
        <f t="shared" si="736"/>
        <v>7.8644380971496952E-2</v>
      </c>
      <c r="R519" s="5">
        <f t="shared" si="737"/>
        <v>4.2983314454345126E-2</v>
      </c>
      <c r="S519" s="5">
        <f t="shared" si="738"/>
        <v>5.5969797738182198E-2</v>
      </c>
      <c r="T519" s="5">
        <f t="shared" si="739"/>
        <v>9.3826543112482064E-2</v>
      </c>
      <c r="U519" s="5">
        <f t="shared" si="740"/>
        <v>6.9365227832486498E-2</v>
      </c>
      <c r="V519" s="5">
        <f t="shared" si="741"/>
        <v>1.1973225487348646E-2</v>
      </c>
      <c r="W519" s="5">
        <f t="shared" si="742"/>
        <v>4.2304674678876435E-2</v>
      </c>
      <c r="X519" s="5">
        <f t="shared" si="743"/>
        <v>5.047151918019064E-2</v>
      </c>
      <c r="Y519" s="5">
        <f t="shared" si="744"/>
        <v>3.01074794652458E-2</v>
      </c>
      <c r="Z519" s="5">
        <f t="shared" si="745"/>
        <v>1.7093723064714374E-2</v>
      </c>
      <c r="AA519" s="5">
        <f t="shared" si="746"/>
        <v>2.7585355153306006E-2</v>
      </c>
      <c r="AB519" s="5">
        <f t="shared" si="747"/>
        <v>2.2258223561162548E-2</v>
      </c>
      <c r="AC519" s="5">
        <f t="shared" si="748"/>
        <v>1.4407582406916095E-3</v>
      </c>
      <c r="AD519" s="5">
        <f t="shared" si="749"/>
        <v>1.7067514654996809E-2</v>
      </c>
      <c r="AE519" s="5">
        <f t="shared" si="750"/>
        <v>2.0362368929833233E-2</v>
      </c>
      <c r="AF519" s="5">
        <f t="shared" si="751"/>
        <v>1.2146644570574575E-2</v>
      </c>
      <c r="AG519" s="5">
        <f t="shared" si="752"/>
        <v>4.830511120203506E-3</v>
      </c>
      <c r="AH519" s="5">
        <f t="shared" si="753"/>
        <v>5.0984092069639849E-3</v>
      </c>
      <c r="AI519" s="5">
        <f t="shared" si="754"/>
        <v>8.2276651001387223E-3</v>
      </c>
      <c r="AJ519" s="5">
        <f t="shared" si="755"/>
        <v>6.6387838100143018E-3</v>
      </c>
      <c r="AK519" s="5">
        <f t="shared" si="756"/>
        <v>3.5711590055980706E-3</v>
      </c>
      <c r="AL519" s="5">
        <f t="shared" si="757"/>
        <v>1.1095606264168687E-4</v>
      </c>
      <c r="AM519" s="5">
        <f t="shared" si="758"/>
        <v>5.5086121561687901E-3</v>
      </c>
      <c r="AN519" s="5">
        <f t="shared" si="759"/>
        <v>6.5720402344833367E-3</v>
      </c>
      <c r="AO519" s="5">
        <f t="shared" si="760"/>
        <v>3.9203806348301184E-3</v>
      </c>
      <c r="AP519" s="5">
        <f t="shared" si="761"/>
        <v>1.5590677855062622E-3</v>
      </c>
      <c r="AQ519" s="5">
        <f t="shared" si="762"/>
        <v>4.6501078330409343E-4</v>
      </c>
      <c r="AR519" s="5">
        <f t="shared" si="763"/>
        <v>1.2165296626485118E-3</v>
      </c>
      <c r="AS519" s="5">
        <f t="shared" si="764"/>
        <v>1.9632003321712575E-3</v>
      </c>
      <c r="AT519" s="5">
        <f t="shared" si="765"/>
        <v>1.5840779154724586E-3</v>
      </c>
      <c r="AU519" s="5">
        <f t="shared" si="766"/>
        <v>8.5211301878443044E-4</v>
      </c>
      <c r="AV519" s="5">
        <f t="shared" si="767"/>
        <v>3.4377882695499541E-4</v>
      </c>
      <c r="AW519" s="5">
        <f t="shared" si="768"/>
        <v>5.9340126768539448E-6</v>
      </c>
      <c r="AX519" s="5">
        <f t="shared" si="769"/>
        <v>1.4816064563041387E-3</v>
      </c>
      <c r="AY519" s="5">
        <f t="shared" si="770"/>
        <v>1.7676280279774192E-3</v>
      </c>
      <c r="AZ519" s="5">
        <f t="shared" si="771"/>
        <v>1.054432785439332E-3</v>
      </c>
      <c r="BA519" s="5">
        <f t="shared" si="772"/>
        <v>4.1932973884086525E-4</v>
      </c>
      <c r="BB519" s="5">
        <f t="shared" si="773"/>
        <v>1.2507015546971446E-4</v>
      </c>
      <c r="BC519" s="5">
        <f t="shared" si="774"/>
        <v>2.984294666523488E-5</v>
      </c>
      <c r="BD519" s="5">
        <f t="shared" si="775"/>
        <v>2.4189643606255145E-4</v>
      </c>
      <c r="BE519" s="5">
        <f t="shared" si="776"/>
        <v>3.903654618623576E-4</v>
      </c>
      <c r="BF519" s="5">
        <f t="shared" si="777"/>
        <v>3.1498023760797954E-4</v>
      </c>
      <c r="BG519" s="5">
        <f t="shared" si="778"/>
        <v>1.6943532796208539E-4</v>
      </c>
      <c r="BH519" s="5">
        <f t="shared" si="779"/>
        <v>6.8357456120825256E-5</v>
      </c>
      <c r="BI519" s="5">
        <f t="shared" si="780"/>
        <v>2.2062656535742875E-5</v>
      </c>
      <c r="BJ519" s="8">
        <f t="shared" si="781"/>
        <v>0.47013124973430087</v>
      </c>
      <c r="BK519" s="8">
        <f t="shared" si="782"/>
        <v>0.24794150496261269</v>
      </c>
      <c r="BL519" s="8">
        <f t="shared" si="783"/>
        <v>0.26495122241356078</v>
      </c>
      <c r="BM519" s="8">
        <f t="shared" si="784"/>
        <v>0.53052629302550081</v>
      </c>
      <c r="BN519" s="8">
        <f t="shared" si="785"/>
        <v>0.46782971313438726</v>
      </c>
    </row>
    <row r="520" spans="1:66" x14ac:dyDescent="0.25">
      <c r="A520" t="s">
        <v>27</v>
      </c>
      <c r="B520" t="s">
        <v>28</v>
      </c>
      <c r="C520" t="s">
        <v>31</v>
      </c>
      <c r="D520" t="s">
        <v>496</v>
      </c>
      <c r="E520">
        <f>VLOOKUP(A520,home!$A$2:$E$405,3,FALSE)</f>
        <v>1.24827586206897</v>
      </c>
      <c r="F520">
        <f>VLOOKUP(B520,home!$B$2:$E$405,3,FALSE)</f>
        <v>1.17</v>
      </c>
      <c r="G520">
        <f>VLOOKUP(C520,away!$B$2:$E$405,4,FALSE)</f>
        <v>0.96</v>
      </c>
      <c r="H520">
        <f>VLOOKUP(A520,away!$A$2:$E$405,3,FALSE)</f>
        <v>1.096551724</v>
      </c>
      <c r="I520">
        <f>VLOOKUP(C520,away!$B$2:$E$405,3,FALSE)</f>
        <v>0.91</v>
      </c>
      <c r="J520">
        <f>VLOOKUP(B520,home!$B$2:$E$405,4,FALSE)</f>
        <v>0.73</v>
      </c>
      <c r="K520" s="3">
        <f t="shared" si="730"/>
        <v>1.4020634482758669</v>
      </c>
      <c r="L520" s="3">
        <f t="shared" si="731"/>
        <v>0.72843931025320008</v>
      </c>
      <c r="M520" s="5">
        <f t="shared" si="732"/>
        <v>0.11877756240585938</v>
      </c>
      <c r="N520" s="5">
        <f t="shared" si="733"/>
        <v>0.16653367872456118</v>
      </c>
      <c r="O520" s="5">
        <f t="shared" si="734"/>
        <v>8.6522245632480635E-2</v>
      </c>
      <c r="P520" s="5">
        <f t="shared" si="735"/>
        <v>0.12130967806404735</v>
      </c>
      <c r="Q520" s="5">
        <f t="shared" si="736"/>
        <v>0.11674539192331185</v>
      </c>
      <c r="R520" s="5">
        <f t="shared" si="737"/>
        <v>3.1513102465041069E-2</v>
      </c>
      <c r="S520" s="5">
        <f t="shared" si="738"/>
        <v>3.0973943424008304E-2</v>
      </c>
      <c r="T520" s="5">
        <f t="shared" si="739"/>
        <v>8.5041932767856793E-2</v>
      </c>
      <c r="U520" s="5">
        <f t="shared" si="740"/>
        <v>4.4183369108006201E-2</v>
      </c>
      <c r="V520" s="5">
        <f t="shared" si="741"/>
        <v>3.5149166681661161E-3</v>
      </c>
      <c r="W520" s="5">
        <f t="shared" si="742"/>
        <v>5.4561482256772056E-2</v>
      </c>
      <c r="X520" s="5">
        <f t="shared" si="743"/>
        <v>3.9744728501515246E-2</v>
      </c>
      <c r="Y520" s="5">
        <f t="shared" si="744"/>
        <v>1.4475811307922233E-2</v>
      </c>
      <c r="Z520" s="5">
        <f t="shared" si="745"/>
        <v>7.6517942078576468E-3</v>
      </c>
      <c r="AA520" s="5">
        <f t="shared" si="746"/>
        <v>1.0728300972566197E-2</v>
      </c>
      <c r="AB520" s="5">
        <f t="shared" si="747"/>
        <v>7.5208793278687515E-3</v>
      </c>
      <c r="AC520" s="5">
        <f t="shared" si="748"/>
        <v>2.2436550767697386E-4</v>
      </c>
      <c r="AD520" s="5">
        <f t="shared" si="749"/>
        <v>1.9124664988993088E-2</v>
      </c>
      <c r="AE520" s="5">
        <f t="shared" si="750"/>
        <v>1.3931157773405648E-2</v>
      </c>
      <c r="AF520" s="5">
        <f t="shared" si="751"/>
        <v>5.0740014797440577E-3</v>
      </c>
      <c r="AG520" s="5">
        <f t="shared" si="752"/>
        <v>1.2320340460428264E-3</v>
      </c>
      <c r="AH520" s="5">
        <f t="shared" si="753"/>
        <v>1.3934669237428135E-3</v>
      </c>
      <c r="AI520" s="5">
        <f t="shared" si="754"/>
        <v>1.9537290401612133E-3</v>
      </c>
      <c r="AJ520" s="5">
        <f t="shared" si="755"/>
        <v>1.3696260375225657E-3</v>
      </c>
      <c r="AK520" s="5">
        <f t="shared" si="756"/>
        <v>6.4010086833910017E-4</v>
      </c>
      <c r="AL520" s="5">
        <f t="shared" si="757"/>
        <v>9.1659424401952703E-6</v>
      </c>
      <c r="AM520" s="5">
        <f t="shared" si="758"/>
        <v>5.3627987483176711E-3</v>
      </c>
      <c r="AN520" s="5">
        <f t="shared" si="759"/>
        <v>3.9064734212512489E-3</v>
      </c>
      <c r="AO520" s="5">
        <f t="shared" si="760"/>
        <v>1.4228144022493589E-3</v>
      </c>
      <c r="AP520" s="5">
        <f t="shared" si="761"/>
        <v>3.4547798059761413E-4</v>
      </c>
      <c r="AQ520" s="5">
        <f t="shared" si="762"/>
        <v>6.2914935473548601E-5</v>
      </c>
      <c r="AR520" s="5">
        <f t="shared" si="763"/>
        <v>2.030112169583728E-4</v>
      </c>
      <c r="AS520" s="5">
        <f t="shared" si="764"/>
        <v>2.8463460688733631E-4</v>
      </c>
      <c r="AT520" s="5">
        <f t="shared" si="765"/>
        <v>1.9953788921555236E-4</v>
      </c>
      <c r="AU520" s="5">
        <f t="shared" si="766"/>
        <v>9.3254927005081758E-5</v>
      </c>
      <c r="AV520" s="5">
        <f t="shared" si="767"/>
        <v>3.2687331131364794E-5</v>
      </c>
      <c r="AW520" s="5">
        <f t="shared" si="768"/>
        <v>2.6003731121237639E-7</v>
      </c>
      <c r="AX520" s="5">
        <f t="shared" si="769"/>
        <v>1.2531640175792967E-3</v>
      </c>
      <c r="AY520" s="5">
        <f t="shared" si="770"/>
        <v>9.1285393259959199E-4</v>
      </c>
      <c r="AZ520" s="5">
        <f t="shared" si="771"/>
        <v>3.3247934451238395E-4</v>
      </c>
      <c r="BA520" s="5">
        <f t="shared" si="772"/>
        <v>8.0730341463345698E-5</v>
      </c>
      <c r="BB520" s="5">
        <f t="shared" si="773"/>
        <v>1.4701788563016209E-5</v>
      </c>
      <c r="BC520" s="5">
        <f t="shared" si="774"/>
        <v>2.1418721440663836E-6</v>
      </c>
      <c r="BD520" s="5">
        <f t="shared" si="775"/>
        <v>2.4646891809136627E-5</v>
      </c>
      <c r="BE520" s="5">
        <f t="shared" si="776"/>
        <v>3.4556506119200321E-5</v>
      </c>
      <c r="BF520" s="5">
        <f t="shared" si="777"/>
        <v>2.4225207064926057E-5</v>
      </c>
      <c r="BG520" s="5">
        <f t="shared" si="778"/>
        <v>1.132175911754904E-5</v>
      </c>
      <c r="BH520" s="5">
        <f t="shared" si="779"/>
        <v>3.9684561572248859E-6</v>
      </c>
      <c r="BI520" s="5">
        <f t="shared" si="780"/>
        <v>1.1128054648260622E-6</v>
      </c>
      <c r="BJ520" s="8">
        <f t="shared" si="781"/>
        <v>0.53016143455487597</v>
      </c>
      <c r="BK520" s="8">
        <f t="shared" si="782"/>
        <v>0.27572248594479792</v>
      </c>
      <c r="BL520" s="8">
        <f t="shared" si="783"/>
        <v>0.18673777797265909</v>
      </c>
      <c r="BM520" s="8">
        <f t="shared" si="784"/>
        <v>0.35795923956960102</v>
      </c>
      <c r="BN520" s="8">
        <f t="shared" si="785"/>
        <v>0.64140165921530135</v>
      </c>
    </row>
    <row r="521" spans="1:66" x14ac:dyDescent="0.25">
      <c r="A521" t="s">
        <v>27</v>
      </c>
      <c r="B521" t="s">
        <v>186</v>
      </c>
      <c r="C521" t="s">
        <v>299</v>
      </c>
      <c r="D521" t="s">
        <v>496</v>
      </c>
      <c r="E521">
        <f>VLOOKUP(A521,home!$A$2:$E$405,3,FALSE)</f>
        <v>1.24827586206897</v>
      </c>
      <c r="F521">
        <f>VLOOKUP(B521,home!$B$2:$E$405,3,FALSE)</f>
        <v>1.1200000000000001</v>
      </c>
      <c r="G521">
        <f>VLOOKUP(C521,away!$B$2:$E$405,4,FALSE)</f>
        <v>0.96</v>
      </c>
      <c r="H521">
        <f>VLOOKUP(A521,away!$A$2:$E$405,3,FALSE)</f>
        <v>1.096551724</v>
      </c>
      <c r="I521">
        <f>VLOOKUP(C521,away!$B$2:$E$405,3,FALSE)</f>
        <v>0.64</v>
      </c>
      <c r="J521">
        <f>VLOOKUP(B521,home!$B$2:$E$405,4,FALSE)</f>
        <v>0.73</v>
      </c>
      <c r="K521" s="3">
        <f t="shared" si="730"/>
        <v>1.3421462068965566</v>
      </c>
      <c r="L521" s="3">
        <f t="shared" si="731"/>
        <v>0.51230896545280002</v>
      </c>
      <c r="M521" s="5">
        <f t="shared" si="732"/>
        <v>0.15653820578889047</v>
      </c>
      <c r="N521" s="5">
        <f t="shared" si="733"/>
        <v>0.21009715913395197</v>
      </c>
      <c r="O521" s="5">
        <f t="shared" si="734"/>
        <v>8.0195926261543982E-2</v>
      </c>
      <c r="P521" s="5">
        <f t="shared" si="735"/>
        <v>0.10763465824048721</v>
      </c>
      <c r="Q521" s="5">
        <f t="shared" si="736"/>
        <v>0.14099055260568794</v>
      </c>
      <c r="R521" s="5">
        <f t="shared" si="737"/>
        <v>2.0542546008290315E-2</v>
      </c>
      <c r="S521" s="5">
        <f t="shared" si="738"/>
        <v>1.8502223780069486E-2</v>
      </c>
      <c r="T521" s="5">
        <f t="shared" si="739"/>
        <v>7.2230724144038555E-2</v>
      </c>
      <c r="U521" s="5">
        <f t="shared" si="740"/>
        <v>2.7571100205024845E-2</v>
      </c>
      <c r="V521" s="5">
        <f t="shared" si="741"/>
        <v>1.4135566055019557E-3</v>
      </c>
      <c r="W521" s="5">
        <f t="shared" si="742"/>
        <v>6.3076645129324524E-2</v>
      </c>
      <c r="X521" s="5">
        <f t="shared" si="743"/>
        <v>3.231473081043764E-2</v>
      </c>
      <c r="Y521" s="5">
        <f t="shared" si="744"/>
        <v>8.2775631551905132E-3</v>
      </c>
      <c r="Z521" s="5">
        <f t="shared" si="745"/>
        <v>3.5080434977579193E-3</v>
      </c>
      <c r="AA521" s="5">
        <f t="shared" si="746"/>
        <v>4.7083072741439204E-3</v>
      </c>
      <c r="AB521" s="5">
        <f t="shared" si="747"/>
        <v>3.1596183744478645E-3</v>
      </c>
      <c r="AC521" s="5">
        <f t="shared" si="748"/>
        <v>6.0747023933399451E-5</v>
      </c>
      <c r="AD521" s="5">
        <f t="shared" si="749"/>
        <v>2.1164520001020769E-2</v>
      </c>
      <c r="AE521" s="5">
        <f t="shared" si="750"/>
        <v>1.0842773346028043E-2</v>
      </c>
      <c r="AF521" s="5">
        <f t="shared" si="751"/>
        <v>2.7774249977714103E-3</v>
      </c>
      <c r="AG521" s="5">
        <f t="shared" si="752"/>
        <v>4.7429990907700553E-4</v>
      </c>
      <c r="AH521" s="5">
        <f t="shared" si="753"/>
        <v>4.4930053377494533E-4</v>
      </c>
      <c r="AI521" s="5">
        <f t="shared" si="754"/>
        <v>6.0302700716264115E-4</v>
      </c>
      <c r="AJ521" s="5">
        <f t="shared" si="755"/>
        <v>4.0467520515976077E-4</v>
      </c>
      <c r="AK521" s="5">
        <f t="shared" si="756"/>
        <v>1.8104443054341965E-4</v>
      </c>
      <c r="AL521" s="5">
        <f t="shared" si="757"/>
        <v>1.6707704364558868E-6</v>
      </c>
      <c r="AM521" s="5">
        <f t="shared" si="758"/>
        <v>5.6811760480312643E-3</v>
      </c>
      <c r="AN521" s="5">
        <f t="shared" si="759"/>
        <v>2.9105174237221238E-3</v>
      </c>
      <c r="AO521" s="5">
        <f t="shared" si="760"/>
        <v>7.455420851397148E-4</v>
      </c>
      <c r="AP521" s="5">
        <f t="shared" si="761"/>
        <v>1.2731596477981691E-4</v>
      </c>
      <c r="AQ521" s="5">
        <f t="shared" si="762"/>
        <v>1.6306277550493279E-5</v>
      </c>
      <c r="AR521" s="5">
        <f t="shared" si="763"/>
        <v>4.603613832712664E-5</v>
      </c>
      <c r="AS521" s="5">
        <f t="shared" si="764"/>
        <v>6.1787228435918208E-5</v>
      </c>
      <c r="AT521" s="5">
        <f t="shared" si="765"/>
        <v>4.1463747139959349E-5</v>
      </c>
      <c r="AU521" s="5">
        <f t="shared" si="766"/>
        <v>1.8550136982538136E-5</v>
      </c>
      <c r="AV521" s="5">
        <f t="shared" si="767"/>
        <v>6.2242489971312742E-6</v>
      </c>
      <c r="AW521" s="5">
        <f t="shared" si="768"/>
        <v>3.1911415281789608E-8</v>
      </c>
      <c r="AX521" s="5">
        <f t="shared" si="769"/>
        <v>1.2708281472627891E-3</v>
      </c>
      <c r="AY521" s="5">
        <f t="shared" si="770"/>
        <v>6.5105665339249799E-4</v>
      </c>
      <c r="AZ521" s="5">
        <f t="shared" si="771"/>
        <v>1.6677108027533639E-4</v>
      </c>
      <c r="BA521" s="5">
        <f t="shared" si="772"/>
        <v>2.847943986776782E-5</v>
      </c>
      <c r="BB521" s="5">
        <f t="shared" si="773"/>
        <v>3.6475680938328399E-6</v>
      </c>
      <c r="BC521" s="5">
        <f t="shared" si="774"/>
        <v>3.7373636731402896E-7</v>
      </c>
      <c r="BD521" s="5">
        <f t="shared" si="775"/>
        <v>3.9307877333020375E-6</v>
      </c>
      <c r="BE521" s="5">
        <f t="shared" si="776"/>
        <v>5.2756918463668428E-6</v>
      </c>
      <c r="BF521" s="5">
        <f t="shared" si="777"/>
        <v>3.5403749001781751E-6</v>
      </c>
      <c r="BG521" s="5">
        <f t="shared" si="778"/>
        <v>1.5839002477553049E-6</v>
      </c>
      <c r="BH521" s="5">
        <f t="shared" si="779"/>
        <v>5.3145642740682466E-7</v>
      </c>
      <c r="BI521" s="5">
        <f t="shared" si="780"/>
        <v>1.4265844563497293E-7</v>
      </c>
      <c r="BJ521" s="8">
        <f t="shared" si="781"/>
        <v>0.57384840765701106</v>
      </c>
      <c r="BK521" s="8">
        <f t="shared" si="782"/>
        <v>0.28480211886271145</v>
      </c>
      <c r="BL521" s="8">
        <f t="shared" si="783"/>
        <v>0.13800461166957503</v>
      </c>
      <c r="BM521" s="8">
        <f t="shared" si="784"/>
        <v>0.28351310890622666</v>
      </c>
      <c r="BN521" s="8">
        <f t="shared" si="785"/>
        <v>0.71599904803885184</v>
      </c>
    </row>
    <row r="522" spans="1:66" x14ac:dyDescent="0.25">
      <c r="A522" t="s">
        <v>27</v>
      </c>
      <c r="B522" t="s">
        <v>298</v>
      </c>
      <c r="C522" t="s">
        <v>192</v>
      </c>
      <c r="D522" t="s">
        <v>496</v>
      </c>
      <c r="E522">
        <f>VLOOKUP(A522,home!$A$2:$E$405,3,FALSE)</f>
        <v>1.24827586206897</v>
      </c>
      <c r="F522">
        <f>VLOOKUP(B522,home!$B$2:$E$405,3,FALSE)</f>
        <v>1.43</v>
      </c>
      <c r="G522">
        <f>VLOOKUP(C522,away!$B$2:$E$405,4,FALSE)</f>
        <v>0.69</v>
      </c>
      <c r="H522">
        <f>VLOOKUP(A522,away!$A$2:$E$405,3,FALSE)</f>
        <v>1.096551724</v>
      </c>
      <c r="I522">
        <f>VLOOKUP(C522,away!$B$2:$E$405,3,FALSE)</f>
        <v>0.59</v>
      </c>
      <c r="J522">
        <f>VLOOKUP(B522,home!$B$2:$E$405,4,FALSE)</f>
        <v>0.65</v>
      </c>
      <c r="K522" s="3">
        <f t="shared" si="730"/>
        <v>1.2316737931034525</v>
      </c>
      <c r="L522" s="3">
        <f t="shared" si="731"/>
        <v>0.42052758615399999</v>
      </c>
      <c r="M522" s="5">
        <f t="shared" si="732"/>
        <v>0.19162759893795392</v>
      </c>
      <c r="N522" s="5">
        <f t="shared" si="733"/>
        <v>0.23602269164721684</v>
      </c>
      <c r="O522" s="5">
        <f t="shared" si="734"/>
        <v>8.058469162186456E-2</v>
      </c>
      <c r="P522" s="5">
        <f t="shared" si="735"/>
        <v>9.9254052795973935E-2</v>
      </c>
      <c r="Q522" s="5">
        <f t="shared" si="736"/>
        <v>0.14535148193980707</v>
      </c>
      <c r="R522" s="5">
        <f t="shared" si="737"/>
        <v>1.6944042924353583E-2</v>
      </c>
      <c r="S522" s="5">
        <f t="shared" si="738"/>
        <v>1.2852228816496971E-2</v>
      </c>
      <c r="T522" s="5">
        <f t="shared" si="739"/>
        <v>6.1124307844053788E-2</v>
      </c>
      <c r="U522" s="5">
        <f t="shared" si="740"/>
        <v>2.0869533619146292E-2</v>
      </c>
      <c r="V522" s="5">
        <f t="shared" si="741"/>
        <v>7.3964977706088254E-4</v>
      </c>
      <c r="W522" s="5">
        <f t="shared" si="742"/>
        <v>5.9675203698003394E-2</v>
      </c>
      <c r="X522" s="5">
        <f t="shared" si="743"/>
        <v>2.5095069364369619E-2</v>
      </c>
      <c r="Y522" s="5">
        <f t="shared" si="744"/>
        <v>5.2765844720827739E-3</v>
      </c>
      <c r="Z522" s="5">
        <f t="shared" si="745"/>
        <v>2.3751458235560584E-3</v>
      </c>
      <c r="AA522" s="5">
        <f t="shared" si="746"/>
        <v>2.9254048656731143E-3</v>
      </c>
      <c r="AB522" s="5">
        <f t="shared" si="747"/>
        <v>1.8015722536334506E-3</v>
      </c>
      <c r="AC522" s="5">
        <f t="shared" si="748"/>
        <v>2.3943979895708186E-5</v>
      </c>
      <c r="AD522" s="5">
        <f t="shared" si="749"/>
        <v>1.8375096123235256E-2</v>
      </c>
      <c r="AE522" s="5">
        <f t="shared" si="750"/>
        <v>7.7272348180518445E-3</v>
      </c>
      <c r="AF522" s="5">
        <f t="shared" si="751"/>
        <v>1.6247577028402425E-3</v>
      </c>
      <c r="AG522" s="5">
        <f t="shared" si="752"/>
        <v>2.2775181162017509E-4</v>
      </c>
      <c r="AH522" s="5">
        <f t="shared" si="753"/>
        <v>2.4970358498594585E-4</v>
      </c>
      <c r="AI522" s="5">
        <f t="shared" si="754"/>
        <v>3.075533616711703E-4</v>
      </c>
      <c r="AJ522" s="5">
        <f t="shared" si="755"/>
        <v>1.8940270777562416E-4</v>
      </c>
      <c r="AK522" s="5">
        <f t="shared" si="756"/>
        <v>7.7760783836689282E-5</v>
      </c>
      <c r="AL522" s="5">
        <f t="shared" si="757"/>
        <v>4.960740640462437E-7</v>
      </c>
      <c r="AM522" s="5">
        <f t="shared" si="758"/>
        <v>4.5264248681491448E-3</v>
      </c>
      <c r="AN522" s="5">
        <f t="shared" si="759"/>
        <v>1.9034865237101972E-3</v>
      </c>
      <c r="AO522" s="5">
        <f t="shared" si="760"/>
        <v>4.0023429654625887E-4</v>
      </c>
      <c r="AP522" s="5">
        <f t="shared" si="761"/>
        <v>5.6103187540880823E-5</v>
      </c>
      <c r="AQ522" s="5">
        <f t="shared" si="762"/>
        <v>5.8982345080279436E-6</v>
      </c>
      <c r="AR522" s="5">
        <f t="shared" si="763"/>
        <v>2.1001449169628017E-5</v>
      </c>
      <c r="AS522" s="5">
        <f t="shared" si="764"/>
        <v>2.5866934559425093E-5</v>
      </c>
      <c r="AT522" s="5">
        <f t="shared" si="765"/>
        <v>1.5929812702382946E-5</v>
      </c>
      <c r="AU522" s="5">
        <f t="shared" si="766"/>
        <v>6.5401109448571882E-6</v>
      </c>
      <c r="AV522" s="5">
        <f t="shared" si="767"/>
        <v>2.0138208136924148E-6</v>
      </c>
      <c r="AW522" s="5">
        <f t="shared" si="768"/>
        <v>7.1373042784321157E-9</v>
      </c>
      <c r="AX522" s="5">
        <f t="shared" si="769"/>
        <v>9.2917981442517436E-4</v>
      </c>
      <c r="AY522" s="5">
        <f t="shared" si="770"/>
        <v>3.9074574446324015E-4</v>
      </c>
      <c r="AZ522" s="5">
        <f t="shared" si="771"/>
        <v>8.2159682359537035E-5</v>
      </c>
      <c r="BA522" s="5">
        <f t="shared" si="772"/>
        <v>1.1516804300611829E-5</v>
      </c>
      <c r="BB522" s="5">
        <f t="shared" si="773"/>
        <v>1.2107834781860744E-6</v>
      </c>
      <c r="BC522" s="5">
        <f t="shared" si="774"/>
        <v>1.0183357068734691E-7</v>
      </c>
      <c r="BD522" s="5">
        <f t="shared" si="775"/>
        <v>1.471948120839932E-6</v>
      </c>
      <c r="BE522" s="5">
        <f t="shared" si="776"/>
        <v>1.8129599252464182E-6</v>
      </c>
      <c r="BF522" s="5">
        <f t="shared" si="777"/>
        <v>1.1164876139364039E-6</v>
      </c>
      <c r="BG522" s="5">
        <f t="shared" si="778"/>
        <v>4.5838284480335797E-7</v>
      </c>
      <c r="BH522" s="5">
        <f t="shared" si="779"/>
        <v>1.4114453428812582E-7</v>
      </c>
      <c r="BI522" s="5">
        <f t="shared" si="780"/>
        <v>3.4768804784495256E-8</v>
      </c>
      <c r="BJ522" s="8">
        <f t="shared" si="781"/>
        <v>0.56880724119433301</v>
      </c>
      <c r="BK522" s="8">
        <f t="shared" si="782"/>
        <v>0.30488871612590868</v>
      </c>
      <c r="BL522" s="8">
        <f t="shared" si="783"/>
        <v>0.1240260535429743</v>
      </c>
      <c r="BM522" s="8">
        <f t="shared" si="784"/>
        <v>0.2299218582124431</v>
      </c>
      <c r="BN522" s="8">
        <f t="shared" si="785"/>
        <v>0.76978455986716998</v>
      </c>
    </row>
    <row r="523" spans="1:66" x14ac:dyDescent="0.25">
      <c r="A523" t="s">
        <v>27</v>
      </c>
      <c r="B523" t="s">
        <v>188</v>
      </c>
      <c r="C523" t="s">
        <v>329</v>
      </c>
      <c r="D523" t="s">
        <v>496</v>
      </c>
      <c r="E523">
        <f>VLOOKUP(A523,home!$A$2:$E$405,3,FALSE)</f>
        <v>1.24827586206897</v>
      </c>
      <c r="F523">
        <f>VLOOKUP(B523,home!$B$2:$E$405,3,FALSE)</f>
        <v>1.26</v>
      </c>
      <c r="G523">
        <f>VLOOKUP(C523,away!$B$2:$E$405,4,FALSE)</f>
        <v>1.55</v>
      </c>
      <c r="H523">
        <f>VLOOKUP(A523,away!$A$2:$E$405,3,FALSE)</f>
        <v>1.096551724</v>
      </c>
      <c r="I523">
        <f>VLOOKUP(C523,away!$B$2:$E$405,3,FALSE)</f>
        <v>0.53</v>
      </c>
      <c r="J523">
        <f>VLOOKUP(B523,home!$B$2:$E$405,4,FALSE)</f>
        <v>0.52</v>
      </c>
      <c r="K523" s="3">
        <f t="shared" si="730"/>
        <v>2.4378827586206988</v>
      </c>
      <c r="L523" s="3">
        <f t="shared" si="731"/>
        <v>0.30220965513440007</v>
      </c>
      <c r="M523" s="5">
        <f t="shared" si="732"/>
        <v>6.4564379980660697E-2</v>
      </c>
      <c r="N523" s="5">
        <f t="shared" si="733"/>
        <v>0.15740038877588813</v>
      </c>
      <c r="O523" s="5">
        <f t="shared" si="734"/>
        <v>1.9511979007921836E-2</v>
      </c>
      <c r="P523" s="5">
        <f t="shared" si="735"/>
        <v>4.7567917209981651E-2</v>
      </c>
      <c r="Q523" s="5">
        <f t="shared" si="736"/>
        <v>0.19186184699846637</v>
      </c>
      <c r="R523" s="5">
        <f t="shared" si="737"/>
        <v>2.9483542234868551E-3</v>
      </c>
      <c r="S523" s="5">
        <f t="shared" si="738"/>
        <v>8.7614360595324719E-3</v>
      </c>
      <c r="T523" s="5">
        <f t="shared" si="739"/>
        <v>5.7982502614855554E-2</v>
      </c>
      <c r="U523" s="5">
        <f t="shared" si="740"/>
        <v>7.187741927745123E-3</v>
      </c>
      <c r="V523" s="5">
        <f t="shared" si="741"/>
        <v>7.1722255323587898E-4</v>
      </c>
      <c r="W523" s="5">
        <f t="shared" si="742"/>
        <v>0.15591222961156118</v>
      </c>
      <c r="X523" s="5">
        <f t="shared" si="743"/>
        <v>4.7118181142145311E-2</v>
      </c>
      <c r="Y523" s="5">
        <f t="shared" si="744"/>
        <v>7.1197846367639624E-3</v>
      </c>
      <c r="Z523" s="5">
        <f t="shared" si="745"/>
        <v>2.9700703769800483E-4</v>
      </c>
      <c r="AA523" s="5">
        <f t="shared" si="746"/>
        <v>7.2406833639297394E-4</v>
      </c>
      <c r="AB523" s="5">
        <f t="shared" si="747"/>
        <v>8.8259685667780186E-4</v>
      </c>
      <c r="AC523" s="5">
        <f t="shared" si="748"/>
        <v>3.3025933807924652E-5</v>
      </c>
      <c r="AD523" s="5">
        <f t="shared" si="749"/>
        <v>9.5023934107034136E-2</v>
      </c>
      <c r="AE523" s="5">
        <f t="shared" si="750"/>
        <v>2.8717150356000747E-2</v>
      </c>
      <c r="AF523" s="5">
        <f t="shared" si="751"/>
        <v>4.3393000527648488E-3</v>
      </c>
      <c r="AG523" s="5">
        <f t="shared" si="752"/>
        <v>4.3712612415691639E-4</v>
      </c>
      <c r="AH523" s="5">
        <f t="shared" si="753"/>
        <v>2.2439598608800945E-5</v>
      </c>
      <c r="AI523" s="5">
        <f t="shared" si="754"/>
        <v>5.470511055876484E-5</v>
      </c>
      <c r="AJ523" s="5">
        <f t="shared" si="755"/>
        <v>6.6682322919825994E-5</v>
      </c>
      <c r="AK523" s="5">
        <f t="shared" si="756"/>
        <v>5.4187895117007203E-5</v>
      </c>
      <c r="AL523" s="5">
        <f t="shared" si="757"/>
        <v>9.7327652530900644E-7</v>
      </c>
      <c r="AM523" s="5">
        <f t="shared" si="758"/>
        <v>4.6331442123169614E-2</v>
      </c>
      <c r="AN523" s="5">
        <f t="shared" si="759"/>
        <v>1.4001809145922507E-2</v>
      </c>
      <c r="AO523" s="5">
        <f t="shared" si="760"/>
        <v>2.1157409566234645E-3</v>
      </c>
      <c r="AP523" s="5">
        <f t="shared" si="761"/>
        <v>2.1313244828496765E-4</v>
      </c>
      <c r="AQ523" s="5">
        <f t="shared" si="762"/>
        <v>1.6102670923537602E-5</v>
      </c>
      <c r="AR523" s="5">
        <f t="shared" si="763"/>
        <v>1.35629267138402E-6</v>
      </c>
      <c r="AS523" s="5">
        <f t="shared" si="764"/>
        <v>3.3064825192107115E-6</v>
      </c>
      <c r="AT523" s="5">
        <f t="shared" si="765"/>
        <v>4.0304083626322644E-6</v>
      </c>
      <c r="AU523" s="5">
        <f t="shared" si="766"/>
        <v>3.2752210191539589E-6</v>
      </c>
      <c r="AV523" s="5">
        <f t="shared" si="767"/>
        <v>1.9961512133168873E-6</v>
      </c>
      <c r="AW523" s="5">
        <f t="shared" si="768"/>
        <v>1.9918420614597248E-8</v>
      </c>
      <c r="AX523" s="5">
        <f t="shared" si="769"/>
        <v>1.8825103989017974E-2</v>
      </c>
      <c r="AY523" s="5">
        <f t="shared" si="770"/>
        <v>5.6891281843903423E-3</v>
      </c>
      <c r="AZ523" s="5">
        <f t="shared" si="771"/>
        <v>8.5965473331000035E-4</v>
      </c>
      <c r="BA523" s="5">
        <f t="shared" si="772"/>
        <v>8.6598653496089965E-5</v>
      </c>
      <c r="BB523" s="5">
        <f t="shared" si="773"/>
        <v>6.5427373020391872E-6</v>
      </c>
      <c r="BC523" s="5">
        <f t="shared" si="774"/>
        <v>3.9545567673684773E-7</v>
      </c>
      <c r="BD523" s="5">
        <f t="shared" si="775"/>
        <v>6.8314123413379774E-8</v>
      </c>
      <c r="BE523" s="5">
        <f t="shared" si="776"/>
        <v>1.6654182363976515E-7</v>
      </c>
      <c r="BF523" s="5">
        <f t="shared" si="777"/>
        <v>2.0300472022031634E-7</v>
      </c>
      <c r="BG523" s="5">
        <f t="shared" si="778"/>
        <v>1.6496723578124263E-7</v>
      </c>
      <c r="BH523" s="5">
        <f t="shared" si="779"/>
        <v>1.0054269496210176E-7</v>
      </c>
      <c r="BI523" s="5">
        <f t="shared" si="780"/>
        <v>4.9022260510673647E-8</v>
      </c>
      <c r="BJ523" s="8">
        <f t="shared" si="781"/>
        <v>0.83405809551775445</v>
      </c>
      <c r="BK523" s="8">
        <f t="shared" si="782"/>
        <v>0.12733408319813427</v>
      </c>
      <c r="BL523" s="8">
        <f t="shared" si="783"/>
        <v>3.1467472228073202E-2</v>
      </c>
      <c r="BM523" s="8">
        <f t="shared" si="784"/>
        <v>0.50361268351928479</v>
      </c>
      <c r="BN523" s="8">
        <f t="shared" si="785"/>
        <v>0.48385486619640555</v>
      </c>
    </row>
    <row r="524" spans="1:66" x14ac:dyDescent="0.25">
      <c r="A524" t="s">
        <v>27</v>
      </c>
      <c r="B524" t="s">
        <v>296</v>
      </c>
      <c r="C524" t="s">
        <v>187</v>
      </c>
      <c r="D524" t="s">
        <v>496</v>
      </c>
      <c r="E524">
        <f>VLOOKUP(A524,home!$A$2:$E$405,3,FALSE)</f>
        <v>1.24827586206897</v>
      </c>
      <c r="F524">
        <f>VLOOKUP(B524,home!$B$2:$E$405,3,FALSE)</f>
        <v>0.69</v>
      </c>
      <c r="G524">
        <f>VLOOKUP(C524,away!$B$2:$E$405,4,FALSE)</f>
        <v>1.1200000000000001</v>
      </c>
      <c r="H524">
        <f>VLOOKUP(A524,away!$A$2:$E$405,3,FALSE)</f>
        <v>1.096551724</v>
      </c>
      <c r="I524">
        <f>VLOOKUP(C524,away!$B$2:$E$405,3,FALSE)</f>
        <v>0.75</v>
      </c>
      <c r="J524">
        <f>VLOOKUP(B524,home!$B$2:$E$405,4,FALSE)</f>
        <v>1.46</v>
      </c>
      <c r="K524" s="3">
        <f t="shared" si="730"/>
        <v>0.96466758620690007</v>
      </c>
      <c r="L524" s="3">
        <f t="shared" si="731"/>
        <v>1.20072413778</v>
      </c>
      <c r="M524" s="5">
        <f t="shared" si="732"/>
        <v>0.11470499309830803</v>
      </c>
      <c r="N524" s="5">
        <f t="shared" si="733"/>
        <v>0.11065218881802394</v>
      </c>
      <c r="O524" s="5">
        <f t="shared" si="734"/>
        <v>0.13772905393702678</v>
      </c>
      <c r="P524" s="5">
        <f t="shared" si="735"/>
        <v>0.13286275401199157</v>
      </c>
      <c r="Q524" s="5">
        <f t="shared" si="736"/>
        <v>5.3371289947796649E-2</v>
      </c>
      <c r="R524" s="5">
        <f t="shared" si="737"/>
        <v>8.2687299767895808E-2</v>
      </c>
      <c r="S524" s="5">
        <f t="shared" si="738"/>
        <v>3.8473720556614917E-2</v>
      </c>
      <c r="T524" s="5">
        <f t="shared" si="739"/>
        <v>6.4084196104774518E-2</v>
      </c>
      <c r="U524" s="5">
        <f t="shared" si="740"/>
        <v>7.9765757877062429E-2</v>
      </c>
      <c r="V524" s="5">
        <f t="shared" si="741"/>
        <v>4.9515663637711245E-3</v>
      </c>
      <c r="W524" s="5">
        <f t="shared" si="742"/>
        <v>1.7161851148896526E-2</v>
      </c>
      <c r="X524" s="5">
        <f t="shared" si="743"/>
        <v>2.0606648923467485E-2</v>
      </c>
      <c r="Y524" s="5">
        <f t="shared" si="744"/>
        <v>1.2371450380582835E-2</v>
      </c>
      <c r="Z524" s="5">
        <f t="shared" si="745"/>
        <v>3.3094878906387688E-2</v>
      </c>
      <c r="AA524" s="5">
        <f t="shared" si="746"/>
        <v>3.1925556950434662E-2</v>
      </c>
      <c r="AB524" s="5">
        <f t="shared" si="747"/>
        <v>1.5398774980843365E-2</v>
      </c>
      <c r="AC524" s="5">
        <f t="shared" si="748"/>
        <v>3.584623508934452E-4</v>
      </c>
      <c r="AD524" s="5">
        <f t="shared" si="749"/>
        <v>4.1388703806620316E-3</v>
      </c>
      <c r="AE524" s="5">
        <f t="shared" si="750"/>
        <v>4.9696415692035987E-3</v>
      </c>
      <c r="AF524" s="5">
        <f t="shared" si="751"/>
        <v>2.9835842941288195E-3</v>
      </c>
      <c r="AG524" s="5">
        <f t="shared" si="752"/>
        <v>1.1941538930205918E-3</v>
      </c>
      <c r="AH524" s="5">
        <f t="shared" si="753"/>
        <v>9.9344549849514682E-3</v>
      </c>
      <c r="AI524" s="5">
        <f t="shared" si="754"/>
        <v>9.58344671061424E-3</v>
      </c>
      <c r="AJ524" s="5">
        <f t="shared" si="755"/>
        <v>4.6224202029353477E-3</v>
      </c>
      <c r="AK524" s="5">
        <f t="shared" si="756"/>
        <v>1.4863663131998836E-3</v>
      </c>
      <c r="AL524" s="5">
        <f t="shared" si="757"/>
        <v>1.6608272704745417E-5</v>
      </c>
      <c r="AM524" s="5">
        <f t="shared" si="758"/>
        <v>7.9852681994729531E-4</v>
      </c>
      <c r="AN524" s="5">
        <f t="shared" si="759"/>
        <v>9.5881042737542155E-4</v>
      </c>
      <c r="AO524" s="5">
        <f t="shared" si="760"/>
        <v>5.7563341185241338E-4</v>
      </c>
      <c r="AP524" s="5">
        <f t="shared" si="761"/>
        <v>2.3039231070794947E-4</v>
      </c>
      <c r="AQ524" s="5">
        <f t="shared" si="762"/>
        <v>6.9159402156486138E-5</v>
      </c>
      <c r="AR524" s="5">
        <f t="shared" si="763"/>
        <v>2.3857079792240147E-3</v>
      </c>
      <c r="AS524" s="5">
        <f t="shared" si="764"/>
        <v>2.301415157712572E-3</v>
      </c>
      <c r="AT524" s="5">
        <f t="shared" si="765"/>
        <v>1.1100503025252796E-3</v>
      </c>
      <c r="AU524" s="5">
        <f t="shared" si="766"/>
        <v>3.5694318196843351E-4</v>
      </c>
      <c r="AV524" s="5">
        <f t="shared" si="767"/>
        <v>8.6082879440624755E-5</v>
      </c>
      <c r="AW524" s="5">
        <f t="shared" si="768"/>
        <v>5.3437101543209175E-7</v>
      </c>
      <c r="AX524" s="5">
        <f t="shared" si="769"/>
        <v>1.283854899866715E-4</v>
      </c>
      <c r="AY524" s="5">
        <f t="shared" si="770"/>
        <v>1.5415555676770898E-4</v>
      </c>
      <c r="AZ524" s="5">
        <f t="shared" si="771"/>
        <v>9.2549148991951627E-5</v>
      </c>
      <c r="BA524" s="5">
        <f t="shared" si="772"/>
        <v>3.7041999041877945E-5</v>
      </c>
      <c r="BB524" s="5">
        <f t="shared" si="773"/>
        <v>1.1119305590301624E-5</v>
      </c>
      <c r="BC524" s="5">
        <f t="shared" si="774"/>
        <v>2.6702437235254499E-6</v>
      </c>
      <c r="BD524" s="5">
        <f t="shared" si="775"/>
        <v>4.7742952605810325E-4</v>
      </c>
      <c r="BE524" s="5">
        <f t="shared" si="776"/>
        <v>4.6056078848637477E-4</v>
      </c>
      <c r="BF524" s="5">
        <f t="shared" si="777"/>
        <v>2.221440320653489E-4</v>
      </c>
      <c r="BG524" s="5">
        <f t="shared" si="778"/>
        <v>7.1431715734249443E-5</v>
      </c>
      <c r="BH524" s="5">
        <f t="shared" si="779"/>
        <v>1.7226965198993962E-5</v>
      </c>
      <c r="BI524" s="5">
        <f t="shared" si="780"/>
        <v>3.3236589872367559E-6</v>
      </c>
      <c r="BJ524" s="8">
        <f t="shared" si="781"/>
        <v>0.29459231957669846</v>
      </c>
      <c r="BK524" s="8">
        <f t="shared" si="782"/>
        <v>0.29152226021105154</v>
      </c>
      <c r="BL524" s="8">
        <f t="shared" si="783"/>
        <v>0.38062544791236519</v>
      </c>
      <c r="BM524" s="8">
        <f t="shared" si="784"/>
        <v>0.36767370583970788</v>
      </c>
      <c r="BN524" s="8">
        <f t="shared" si="785"/>
        <v>0.6320075795810427</v>
      </c>
    </row>
    <row r="525" spans="1:66" x14ac:dyDescent="0.25">
      <c r="A525" t="s">
        <v>37</v>
      </c>
      <c r="B525" t="s">
        <v>226</v>
      </c>
      <c r="C525" t="s">
        <v>227</v>
      </c>
      <c r="D525" t="s">
        <v>496</v>
      </c>
      <c r="E525">
        <f>VLOOKUP(A525,home!$A$2:$E$405,3,FALSE)</f>
        <v>1.59183673469388</v>
      </c>
      <c r="F525">
        <f>VLOOKUP(B525,home!$B$2:$E$405,3,FALSE)</f>
        <v>1.19</v>
      </c>
      <c r="G525">
        <f>VLOOKUP(C525,away!$B$2:$E$405,4,FALSE)</f>
        <v>0.97</v>
      </c>
      <c r="H525">
        <f>VLOOKUP(A525,away!$A$2:$E$405,3,FALSE)</f>
        <v>1.2857142859999999</v>
      </c>
      <c r="I525">
        <f>VLOOKUP(C525,away!$B$2:$E$405,3,FALSE)</f>
        <v>0.91</v>
      </c>
      <c r="J525">
        <f>VLOOKUP(B525,home!$B$2:$E$405,4,FALSE)</f>
        <v>1.01</v>
      </c>
      <c r="K525" s="3">
        <f t="shared" si="730"/>
        <v>1.8374571428571456</v>
      </c>
      <c r="L525" s="3">
        <f t="shared" si="731"/>
        <v>1.1817000002625999</v>
      </c>
      <c r="M525" s="5">
        <f t="shared" si="732"/>
        <v>4.8842368143926493E-2</v>
      </c>
      <c r="N525" s="5">
        <f t="shared" si="733"/>
        <v>8.9745758220116045E-2</v>
      </c>
      <c r="O525" s="5">
        <f t="shared" si="734"/>
        <v>5.7717026448503933E-2</v>
      </c>
      <c r="P525" s="5">
        <f t="shared" si="735"/>
        <v>0.10605256251227835</v>
      </c>
      <c r="Q525" s="5">
        <f t="shared" si="736"/>
        <v>8.245199224134131E-2</v>
      </c>
      <c r="R525" s="5">
        <f t="shared" si="737"/>
        <v>3.4102105084676801E-2</v>
      </c>
      <c r="S525" s="5">
        <f t="shared" si="738"/>
        <v>5.756859486357279E-2</v>
      </c>
      <c r="T525" s="5">
        <f t="shared" si="739"/>
        <v>9.7433519253244907E-2</v>
      </c>
      <c r="U525" s="5">
        <f t="shared" si="740"/>
        <v>6.2661156574304377E-2</v>
      </c>
      <c r="V525" s="5">
        <f t="shared" si="741"/>
        <v>1.3888891135395365E-2</v>
      </c>
      <c r="W525" s="5">
        <f t="shared" si="742"/>
        <v>5.0500667362218192E-2</v>
      </c>
      <c r="X525" s="5">
        <f t="shared" si="743"/>
        <v>5.9676638635194706E-2</v>
      </c>
      <c r="Y525" s="5">
        <f t="shared" si="744"/>
        <v>3.525994194544034E-2</v>
      </c>
      <c r="Z525" s="5">
        <f t="shared" si="745"/>
        <v>1.3432819195839258E-2</v>
      </c>
      <c r="AA525" s="5">
        <f t="shared" si="746"/>
        <v>2.4682229580103424E-2</v>
      </c>
      <c r="AB525" s="5">
        <f t="shared" si="747"/>
        <v>2.2676269521800484E-2</v>
      </c>
      <c r="AC525" s="5">
        <f t="shared" si="748"/>
        <v>1.8848293901084978E-3</v>
      </c>
      <c r="AD525" s="5">
        <f t="shared" si="749"/>
        <v>2.319820299094014E-2</v>
      </c>
      <c r="AE525" s="5">
        <f t="shared" si="750"/>
        <v>2.7413316480485807E-2</v>
      </c>
      <c r="AF525" s="5">
        <f t="shared" si="751"/>
        <v>1.6197158046094413E-2</v>
      </c>
      <c r="AG525" s="5">
        <f t="shared" si="752"/>
        <v>6.3800605557743778E-3</v>
      </c>
      <c r="AH525" s="5">
        <f t="shared" si="753"/>
        <v>3.96839061181268E-3</v>
      </c>
      <c r="AI525" s="5">
        <f t="shared" si="754"/>
        <v>7.2917476753224476E-3</v>
      </c>
      <c r="AJ525" s="5">
        <f t="shared" si="755"/>
        <v>6.6991369249666099E-3</v>
      </c>
      <c r="AK525" s="5">
        <f t="shared" si="756"/>
        <v>4.1031256645859843E-3</v>
      </c>
      <c r="AL525" s="5">
        <f t="shared" si="757"/>
        <v>1.6370294423925642E-4</v>
      </c>
      <c r="AM525" s="5">
        <f t="shared" si="758"/>
        <v>8.5251407574305858E-3</v>
      </c>
      <c r="AN525" s="5">
        <f t="shared" si="759"/>
        <v>1.0074158835294424E-2</v>
      </c>
      <c r="AO525" s="5">
        <f t="shared" si="760"/>
        <v>5.9523167491564478E-3</v>
      </c>
      <c r="AP525" s="5">
        <f t="shared" si="761"/>
        <v>2.34461756801375E-3</v>
      </c>
      <c r="AQ525" s="5">
        <f t="shared" si="762"/>
        <v>6.9265864518438679E-4</v>
      </c>
      <c r="AR525" s="5">
        <f t="shared" si="763"/>
        <v>9.3788943740422885E-4</v>
      </c>
      <c r="AS525" s="5">
        <f t="shared" si="764"/>
        <v>1.7233316459686701E-3</v>
      </c>
      <c r="AT525" s="5">
        <f t="shared" si="765"/>
        <v>1.5832740211984475E-3</v>
      </c>
      <c r="AU525" s="5">
        <f t="shared" si="766"/>
        <v>9.6973271978374785E-4</v>
      </c>
      <c r="AV525" s="5">
        <f t="shared" si="767"/>
        <v>4.4546057815723368E-4</v>
      </c>
      <c r="AW525" s="5">
        <f t="shared" si="768"/>
        <v>9.8736662605317851E-6</v>
      </c>
      <c r="AX525" s="5">
        <f t="shared" si="769"/>
        <v>2.6107634631005708E-3</v>
      </c>
      <c r="AY525" s="5">
        <f t="shared" si="770"/>
        <v>3.0851391850315302E-3</v>
      </c>
      <c r="AZ525" s="5">
        <f t="shared" si="771"/>
        <v>1.8228544878809588E-3</v>
      </c>
      <c r="BA525" s="5">
        <f t="shared" si="772"/>
        <v>7.1802238293586988E-4</v>
      </c>
      <c r="BB525" s="5">
        <f t="shared" si="773"/>
        <v>2.121217625259677E-4</v>
      </c>
      <c r="BC525" s="5">
        <f t="shared" si="774"/>
        <v>5.0132857366527844E-5</v>
      </c>
      <c r="BD525" s="5">
        <f t="shared" si="775"/>
        <v>1.8471732473781074E-4</v>
      </c>
      <c r="BE525" s="5">
        <f t="shared" si="776"/>
        <v>3.394101677489533E-4</v>
      </c>
      <c r="BF525" s="5">
        <f t="shared" si="777"/>
        <v>3.1182581854432813E-4</v>
      </c>
      <c r="BG525" s="5">
        <f t="shared" si="778"/>
        <v>1.9098885920385068E-4</v>
      </c>
      <c r="BH525" s="5">
        <f t="shared" si="779"/>
        <v>8.7733460887563298E-5</v>
      </c>
      <c r="BI525" s="5">
        <f t="shared" si="780"/>
        <v>3.2241294875086207E-5</v>
      </c>
      <c r="BJ525" s="8">
        <f t="shared" si="781"/>
        <v>0.52434518242477113</v>
      </c>
      <c r="BK525" s="8">
        <f t="shared" si="782"/>
        <v>0.23148608817455232</v>
      </c>
      <c r="BL525" s="8">
        <f t="shared" si="783"/>
        <v>0.23070779341458664</v>
      </c>
      <c r="BM525" s="8">
        <f t="shared" si="784"/>
        <v>0.57798480504013527</v>
      </c>
      <c r="BN525" s="8">
        <f t="shared" si="785"/>
        <v>0.41891181265084293</v>
      </c>
    </row>
    <row r="526" spans="1:66" x14ac:dyDescent="0.25">
      <c r="A526" t="s">
        <v>37</v>
      </c>
      <c r="B526" t="s">
        <v>230</v>
      </c>
      <c r="C526" t="s">
        <v>231</v>
      </c>
      <c r="D526" t="s">
        <v>496</v>
      </c>
      <c r="E526">
        <f>VLOOKUP(A526,home!$A$2:$E$405,3,FALSE)</f>
        <v>1.59183673469388</v>
      </c>
      <c r="F526">
        <f>VLOOKUP(B526,home!$B$2:$E$405,3,FALSE)</f>
        <v>1.1200000000000001</v>
      </c>
      <c r="G526">
        <f>VLOOKUP(C526,away!$B$2:$E$405,4,FALSE)</f>
        <v>0.82</v>
      </c>
      <c r="H526">
        <f>VLOOKUP(A526,away!$A$2:$E$405,3,FALSE)</f>
        <v>1.2857142859999999</v>
      </c>
      <c r="I526">
        <f>VLOOKUP(C526,away!$B$2:$E$405,3,FALSE)</f>
        <v>0.88</v>
      </c>
      <c r="J526">
        <f>VLOOKUP(B526,home!$B$2:$E$405,4,FALSE)</f>
        <v>0.95</v>
      </c>
      <c r="K526" s="3">
        <f t="shared" si="730"/>
        <v>1.4619428571428594</v>
      </c>
      <c r="L526" s="3">
        <f t="shared" si="731"/>
        <v>1.0748571430959999</v>
      </c>
      <c r="M526" s="5">
        <f t="shared" si="732"/>
        <v>7.9119176478134171E-2</v>
      </c>
      <c r="N526" s="5">
        <f t="shared" si="733"/>
        <v>0.11566771491523359</v>
      </c>
      <c r="O526" s="5">
        <f t="shared" si="734"/>
        <v>8.5041811993395541E-2</v>
      </c>
      <c r="P526" s="5">
        <f t="shared" si="735"/>
        <v>0.12432626960223056</v>
      </c>
      <c r="Q526" s="5">
        <f t="shared" si="736"/>
        <v>8.4549794811181175E-2</v>
      </c>
      <c r="R526" s="5">
        <f t="shared" si="737"/>
        <v>4.5703899541464116E-2</v>
      </c>
      <c r="S526" s="5">
        <f t="shared" si="738"/>
        <v>4.8840944766021126E-2</v>
      </c>
      <c r="T526" s="5">
        <f t="shared" si="739"/>
        <v>9.0878950900099204E-2</v>
      </c>
      <c r="U526" s="5">
        <f t="shared" si="740"/>
        <v>6.6816489478218277E-2</v>
      </c>
      <c r="V526" s="5">
        <f t="shared" si="741"/>
        <v>8.5275189164034874E-3</v>
      </c>
      <c r="W526" s="5">
        <f t="shared" si="742"/>
        <v>4.120232286570024E-2</v>
      </c>
      <c r="X526" s="5">
        <f t="shared" si="743"/>
        <v>4.4286611044345559E-2</v>
      </c>
      <c r="Y526" s="5">
        <f t="shared" si="744"/>
        <v>2.3800890112264505E-2</v>
      </c>
      <c r="Z526" s="5">
        <f t="shared" si="745"/>
        <v>1.6375054296494902E-2</v>
      </c>
      <c r="AA526" s="5">
        <f t="shared" si="746"/>
        <v>2.3939393664087216E-2</v>
      </c>
      <c r="AB526" s="5">
        <f t="shared" si="747"/>
        <v>1.7499012785771668E-2</v>
      </c>
      <c r="AC526" s="5">
        <f t="shared" si="748"/>
        <v>8.3749814443839538E-4</v>
      </c>
      <c r="AD526" s="5">
        <f t="shared" si="749"/>
        <v>1.5058860402801097E-2</v>
      </c>
      <c r="AE526" s="5">
        <f t="shared" si="750"/>
        <v>1.6186123670836265E-2</v>
      </c>
      <c r="AF526" s="5">
        <f t="shared" si="751"/>
        <v>8.6988853233168021E-3</v>
      </c>
      <c r="AG526" s="5">
        <f t="shared" si="752"/>
        <v>3.1166863422466742E-3</v>
      </c>
      <c r="AH526" s="5">
        <f t="shared" si="753"/>
        <v>4.4002110197930971E-3</v>
      </c>
      <c r="AI526" s="5">
        <f t="shared" si="754"/>
        <v>6.4328570703078162E-3</v>
      </c>
      <c r="AJ526" s="5">
        <f t="shared" si="755"/>
        <v>4.7022347224787275E-3</v>
      </c>
      <c r="AK526" s="5">
        <f t="shared" si="756"/>
        <v>2.2914661550456372E-3</v>
      </c>
      <c r="AL526" s="5">
        <f t="shared" si="757"/>
        <v>5.2641104082063775E-5</v>
      </c>
      <c r="AM526" s="5">
        <f t="shared" si="758"/>
        <v>4.4030386805173028E-3</v>
      </c>
      <c r="AN526" s="5">
        <f t="shared" si="759"/>
        <v>4.7326375770820094E-3</v>
      </c>
      <c r="AO526" s="5">
        <f t="shared" si="760"/>
        <v>2.5434546527055711E-3</v>
      </c>
      <c r="AP526" s="5">
        <f t="shared" si="761"/>
        <v>9.1128346720044634E-4</v>
      </c>
      <c r="AQ526" s="5">
        <f t="shared" si="762"/>
        <v>2.4487488602642228E-4</v>
      </c>
      <c r="AR526" s="5">
        <f t="shared" si="763"/>
        <v>9.4591964915086916E-4</v>
      </c>
      <c r="AS526" s="5">
        <f t="shared" si="764"/>
        <v>1.3828804745071928E-3</v>
      </c>
      <c r="AT526" s="5">
        <f t="shared" si="765"/>
        <v>1.0108461159940595E-3</v>
      </c>
      <c r="AU526" s="5">
        <f t="shared" si="766"/>
        <v>4.9259975298270595E-4</v>
      </c>
      <c r="AV526" s="5">
        <f t="shared" si="767"/>
        <v>1.8003817257585098E-4</v>
      </c>
      <c r="AW526" s="5">
        <f t="shared" si="768"/>
        <v>2.297754542785091E-6</v>
      </c>
      <c r="AX526" s="5">
        <f t="shared" si="769"/>
        <v>1.0728318247843307E-3</v>
      </c>
      <c r="AY526" s="5">
        <f t="shared" si="770"/>
        <v>1.1531409502101542E-3</v>
      </c>
      <c r="AZ526" s="5">
        <f t="shared" si="771"/>
        <v>6.1973089366494627E-4</v>
      </c>
      <c r="BA526" s="5">
        <f t="shared" si="772"/>
        <v>2.2204072595101174E-4</v>
      </c>
      <c r="BB526" s="5">
        <f t="shared" si="773"/>
        <v>5.9665515086666576E-5</v>
      </c>
      <c r="BC526" s="5">
        <f t="shared" si="774"/>
        <v>1.2826381017481147E-5</v>
      </c>
      <c r="BD526" s="5">
        <f t="shared" si="775"/>
        <v>1.6945474861411225E-4</v>
      </c>
      <c r="BE526" s="5">
        <f t="shared" si="776"/>
        <v>2.4773315934534029E-4</v>
      </c>
      <c r="BF526" s="5">
        <f t="shared" si="777"/>
        <v>1.8108586139117705E-4</v>
      </c>
      <c r="BG526" s="5">
        <f t="shared" si="778"/>
        <v>8.8245727196797726E-5</v>
      </c>
      <c r="BH526" s="5">
        <f t="shared" si="779"/>
        <v>3.2252552637183955E-5</v>
      </c>
      <c r="BI526" s="5">
        <f t="shared" si="780"/>
        <v>9.430277790511039E-6</v>
      </c>
      <c r="BJ526" s="8">
        <f t="shared" si="781"/>
        <v>0.45942236594227137</v>
      </c>
      <c r="BK526" s="8">
        <f t="shared" si="782"/>
        <v>0.26285718996151991</v>
      </c>
      <c r="BL526" s="8">
        <f t="shared" si="783"/>
        <v>0.26156786292274786</v>
      </c>
      <c r="BM526" s="8">
        <f t="shared" si="784"/>
        <v>0.46466296258572753</v>
      </c>
      <c r="BN526" s="8">
        <f t="shared" si="785"/>
        <v>0.53440866734163917</v>
      </c>
    </row>
    <row r="527" spans="1:66" x14ac:dyDescent="0.25">
      <c r="A527" t="s">
        <v>16</v>
      </c>
      <c r="B527" t="s">
        <v>256</v>
      </c>
      <c r="C527" t="s">
        <v>17</v>
      </c>
      <c r="D527" t="s">
        <v>497</v>
      </c>
      <c r="E527">
        <f>VLOOKUP(A527,home!$A$2:$E$405,3,FALSE)</f>
        <v>1.56756756756757</v>
      </c>
      <c r="F527">
        <f>VLOOKUP(B527,home!$B$2:$E$405,3,FALSE)</f>
        <v>0.88</v>
      </c>
      <c r="G527">
        <f>VLOOKUP(C527,away!$B$2:$E$405,4,FALSE)</f>
        <v>0.74</v>
      </c>
      <c r="H527">
        <f>VLOOKUP(A527,away!$A$2:$E$405,3,FALSE)</f>
        <v>1.261261261</v>
      </c>
      <c r="I527">
        <f>VLOOKUP(C527,away!$B$2:$E$405,3,FALSE)</f>
        <v>1.32</v>
      </c>
      <c r="J527">
        <f>VLOOKUP(B527,home!$B$2:$E$405,4,FALSE)</f>
        <v>0.98</v>
      </c>
      <c r="K527" s="3">
        <f t="shared" si="730"/>
        <v>1.0208000000000015</v>
      </c>
      <c r="L527" s="3">
        <f t="shared" si="731"/>
        <v>1.6315675672296002</v>
      </c>
      <c r="M527" s="5">
        <f t="shared" si="732"/>
        <v>7.0484139420735767E-2</v>
      </c>
      <c r="N527" s="5">
        <f t="shared" si="733"/>
        <v>7.1950209520687161E-2</v>
      </c>
      <c r="O527" s="5">
        <f t="shared" si="734"/>
        <v>0.1149996358829618</v>
      </c>
      <c r="P527" s="5">
        <f t="shared" si="735"/>
        <v>0.11739162830932756</v>
      </c>
      <c r="Q527" s="5">
        <f t="shared" si="736"/>
        <v>3.6723386939358782E-2</v>
      </c>
      <c r="R527" s="5">
        <f t="shared" si="737"/>
        <v>9.3814838074926951E-2</v>
      </c>
      <c r="S527" s="5">
        <f t="shared" si="738"/>
        <v>4.8879061695194459E-2</v>
      </c>
      <c r="T527" s="5">
        <f t="shared" si="739"/>
        <v>5.9916687089080878E-2</v>
      </c>
      <c r="U527" s="5">
        <f t="shared" si="740"/>
        <v>9.5766186706885553E-2</v>
      </c>
      <c r="V527" s="5">
        <f t="shared" si="741"/>
        <v>9.0453645786096378E-3</v>
      </c>
      <c r="W527" s="5">
        <f t="shared" si="742"/>
        <v>1.2495744462565834E-2</v>
      </c>
      <c r="X527" s="5">
        <f t="shared" si="743"/>
        <v>2.0387651393511282E-2</v>
      </c>
      <c r="Y527" s="5">
        <f t="shared" si="744"/>
        <v>1.6631915392818192E-2</v>
      </c>
      <c r="Z527" s="5">
        <f t="shared" si="745"/>
        <v>5.1021749042649125E-2</v>
      </c>
      <c r="AA527" s="5">
        <f t="shared" si="746"/>
        <v>5.2083001422736301E-2</v>
      </c>
      <c r="AB527" s="5">
        <f t="shared" si="747"/>
        <v>2.6583163926164648E-2</v>
      </c>
      <c r="AC527" s="5">
        <f t="shared" si="748"/>
        <v>9.4156827803847944E-4</v>
      </c>
      <c r="AD527" s="5">
        <f t="shared" si="749"/>
        <v>3.1889139868468046E-3</v>
      </c>
      <c r="AE527" s="5">
        <f t="shared" si="750"/>
        <v>5.2029286356240854E-3</v>
      </c>
      <c r="AF527" s="5">
        <f t="shared" si="751"/>
        <v>4.2444648082472078E-3</v>
      </c>
      <c r="AG527" s="5">
        <f t="shared" si="752"/>
        <v>2.3083770404611821E-3</v>
      </c>
      <c r="AH527" s="5">
        <f t="shared" si="753"/>
        <v>2.0811357740328568E-2</v>
      </c>
      <c r="AI527" s="5">
        <f t="shared" si="754"/>
        <v>2.124423398132743E-2</v>
      </c>
      <c r="AJ527" s="5">
        <f t="shared" si="755"/>
        <v>1.0843057024069538E-2</v>
      </c>
      <c r="AK527" s="5">
        <f t="shared" si="756"/>
        <v>3.6895308700567332E-3</v>
      </c>
      <c r="AL527" s="5">
        <f t="shared" si="757"/>
        <v>6.2727435835489089E-5</v>
      </c>
      <c r="AM527" s="5">
        <f t="shared" si="758"/>
        <v>6.5104867955464486E-4</v>
      </c>
      <c r="AN527" s="5">
        <f t="shared" si="759"/>
        <v>1.0622299102490153E-3</v>
      </c>
      <c r="AO527" s="5">
        <f t="shared" si="760"/>
        <v>8.6654993525175157E-4</v>
      </c>
      <c r="AP527" s="5">
        <f t="shared" si="761"/>
        <v>4.7127825658055584E-4</v>
      </c>
      <c r="AQ527" s="5">
        <f t="shared" si="762"/>
        <v>1.9223057964433632E-4</v>
      </c>
      <c r="AR527" s="5">
        <f t="shared" si="763"/>
        <v>6.7910272638265524E-3</v>
      </c>
      <c r="AS527" s="5">
        <f t="shared" si="764"/>
        <v>6.9322806309141541E-3</v>
      </c>
      <c r="AT527" s="5">
        <f t="shared" si="765"/>
        <v>3.5382360340185893E-3</v>
      </c>
      <c r="AU527" s="5">
        <f t="shared" si="766"/>
        <v>1.2039437811753938E-3</v>
      </c>
      <c r="AV527" s="5">
        <f t="shared" si="767"/>
        <v>3.0724645295596088E-4</v>
      </c>
      <c r="AW527" s="5">
        <f t="shared" si="768"/>
        <v>2.9020223922850213E-6</v>
      </c>
      <c r="AX527" s="5">
        <f t="shared" si="769"/>
        <v>1.1076508201489703E-4</v>
      </c>
      <c r="AY527" s="5">
        <f t="shared" si="770"/>
        <v>1.8072071539703267E-4</v>
      </c>
      <c r="AZ527" s="5">
        <f t="shared" si="771"/>
        <v>1.4742902898416481E-4</v>
      </c>
      <c r="BA527" s="5">
        <f t="shared" si="772"/>
        <v>8.0180140719571976E-5</v>
      </c>
      <c r="BB527" s="5">
        <f t="shared" si="773"/>
        <v>3.2704829283489789E-5</v>
      </c>
      <c r="BC527" s="5">
        <f t="shared" si="774"/>
        <v>1.0672027750144554E-5</v>
      </c>
      <c r="BD527" s="5">
        <f t="shared" si="775"/>
        <v>1.8466699719718953E-3</v>
      </c>
      <c r="BE527" s="5">
        <f t="shared" si="776"/>
        <v>1.8850807073889132E-3</v>
      </c>
      <c r="BF527" s="5">
        <f t="shared" si="777"/>
        <v>9.6214519305130278E-4</v>
      </c>
      <c r="BG527" s="5">
        <f t="shared" si="778"/>
        <v>3.2738593768892376E-4</v>
      </c>
      <c r="BH527" s="5">
        <f t="shared" si="779"/>
        <v>8.3548891298213451E-5</v>
      </c>
      <c r="BI527" s="5">
        <f t="shared" si="780"/>
        <v>1.705734164744329E-5</v>
      </c>
      <c r="BJ527" s="8">
        <f t="shared" si="781"/>
        <v>0.23685608845463102</v>
      </c>
      <c r="BK527" s="8">
        <f t="shared" si="782"/>
        <v>0.24698521043313842</v>
      </c>
      <c r="BL527" s="8">
        <f t="shared" si="783"/>
        <v>0.46372962783539484</v>
      </c>
      <c r="BM527" s="8">
        <f t="shared" si="784"/>
        <v>0.49305101892481057</v>
      </c>
      <c r="BN527" s="8">
        <f t="shared" si="785"/>
        <v>0.50536383814799801</v>
      </c>
    </row>
    <row r="528" spans="1:66" x14ac:dyDescent="0.25">
      <c r="A528" t="s">
        <v>80</v>
      </c>
      <c r="B528" t="s">
        <v>93</v>
      </c>
      <c r="C528" t="s">
        <v>90</v>
      </c>
      <c r="D528" t="s">
        <v>497</v>
      </c>
      <c r="E528">
        <f>VLOOKUP(A528,home!$A$2:$E$405,3,FALSE)</f>
        <v>1.2186788154897501</v>
      </c>
      <c r="F528">
        <f>VLOOKUP(B528,home!$B$2:$E$405,3,FALSE)</f>
        <v>0.69</v>
      </c>
      <c r="G528">
        <f>VLOOKUP(C528,away!$B$2:$E$405,4,FALSE)</f>
        <v>0.73</v>
      </c>
      <c r="H528">
        <f>VLOOKUP(A528,away!$A$2:$E$405,3,FALSE)</f>
        <v>1.0296127559999999</v>
      </c>
      <c r="I528">
        <f>VLOOKUP(C528,away!$B$2:$E$405,3,FALSE)</f>
        <v>1.25</v>
      </c>
      <c r="J528">
        <f>VLOOKUP(B528,home!$B$2:$E$405,4,FALSE)</f>
        <v>0.92</v>
      </c>
      <c r="K528" s="3">
        <f t="shared" si="730"/>
        <v>0.6138485193621871</v>
      </c>
      <c r="L528" s="3">
        <f t="shared" si="731"/>
        <v>1.1840546693999998</v>
      </c>
      <c r="M528" s="5">
        <f t="shared" si="732"/>
        <v>0.16564585242010046</v>
      </c>
      <c r="N528" s="5">
        <f t="shared" si="733"/>
        <v>0.10168146124656602</v>
      </c>
      <c r="O528" s="5">
        <f t="shared" si="734"/>
        <v>0.19613374502476322</v>
      </c>
      <c r="P528" s="5">
        <f t="shared" si="735"/>
        <v>0.12039640898041162</v>
      </c>
      <c r="Q528" s="5">
        <f t="shared" si="736"/>
        <v>3.1208507216394073E-2</v>
      </c>
      <c r="R528" s="5">
        <f t="shared" si="737"/>
        <v>0.11611653831173994</v>
      </c>
      <c r="S528" s="5">
        <f t="shared" si="738"/>
        <v>2.1876936674841238E-2</v>
      </c>
      <c r="T528" s="5">
        <f t="shared" si="739"/>
        <v>3.6952578694574995E-2</v>
      </c>
      <c r="U528" s="5">
        <f t="shared" si="740"/>
        <v>7.1277965116124234E-2</v>
      </c>
      <c r="V528" s="5">
        <f t="shared" si="741"/>
        <v>1.7667575980530982E-3</v>
      </c>
      <c r="W528" s="5">
        <f t="shared" si="742"/>
        <v>6.3857653154292112E-3</v>
      </c>
      <c r="X528" s="5">
        <f t="shared" si="743"/>
        <v>7.5610952394265206E-3</v>
      </c>
      <c r="Y528" s="5">
        <f t="shared" si="744"/>
        <v>4.4763750620105411E-3</v>
      </c>
      <c r="Z528" s="5">
        <f t="shared" si="745"/>
        <v>4.5829443127526549E-2</v>
      </c>
      <c r="AA528" s="5">
        <f t="shared" si="746"/>
        <v>2.8132335807025732E-2</v>
      </c>
      <c r="AB528" s="5">
        <f t="shared" si="747"/>
        <v>8.63449634067129E-3</v>
      </c>
      <c r="AC528" s="5">
        <f t="shared" si="748"/>
        <v>8.0258299270974826E-5</v>
      </c>
      <c r="AD528" s="5">
        <f t="shared" si="749"/>
        <v>9.7997314596765775E-4</v>
      </c>
      <c r="AE528" s="5">
        <f t="shared" si="750"/>
        <v>1.1603417793696127E-3</v>
      </c>
      <c r="AF528" s="5">
        <f t="shared" si="751"/>
        <v>6.8695405098124726E-4</v>
      </c>
      <c r="AG528" s="5">
        <f t="shared" si="752"/>
        <v>2.7113038390919709E-4</v>
      </c>
      <c r="AH528" s="5">
        <f t="shared" si="753"/>
        <v>1.356614153278738E-2</v>
      </c>
      <c r="AI528" s="5">
        <f t="shared" si="754"/>
        <v>8.3275558933594042E-3</v>
      </c>
      <c r="AJ528" s="5">
        <f t="shared" si="755"/>
        <v>2.5559289275222624E-3</v>
      </c>
      <c r="AK528" s="5">
        <f t="shared" si="756"/>
        <v>5.2298439591817454E-4</v>
      </c>
      <c r="AL528" s="5">
        <f t="shared" si="757"/>
        <v>2.333366246585964E-6</v>
      </c>
      <c r="AM528" s="5">
        <f t="shared" si="758"/>
        <v>1.2031101293339027E-4</v>
      </c>
      <c r="AN528" s="5">
        <f t="shared" si="759"/>
        <v>1.4245481664402454E-4</v>
      </c>
      <c r="AO528" s="5">
        <f t="shared" si="760"/>
        <v>8.433714541293903E-5</v>
      </c>
      <c r="AP528" s="5">
        <f t="shared" si="761"/>
        <v>3.3286596943352414E-5</v>
      </c>
      <c r="AQ528" s="5">
        <f t="shared" si="762"/>
        <v>9.8532876348030423E-6</v>
      </c>
      <c r="AR528" s="5">
        <f t="shared" si="763"/>
        <v>3.2126106455276329E-3</v>
      </c>
      <c r="AS528" s="5">
        <f t="shared" si="764"/>
        <v>1.9720562880443373E-3</v>
      </c>
      <c r="AT528" s="5">
        <f t="shared" si="765"/>
        <v>6.0527191625745348E-4</v>
      </c>
      <c r="AU528" s="5">
        <f t="shared" si="766"/>
        <v>1.2384842320205052E-4</v>
      </c>
      <c r="AV528" s="5">
        <f t="shared" si="767"/>
        <v>1.9006042801980063E-5</v>
      </c>
      <c r="AW528" s="5">
        <f t="shared" si="768"/>
        <v>4.7110029690963423E-8</v>
      </c>
      <c r="AX528" s="5">
        <f t="shared" si="769"/>
        <v>1.2308789525354418E-5</v>
      </c>
      <c r="AY528" s="5">
        <f t="shared" si="770"/>
        <v>1.4574279712157707E-5</v>
      </c>
      <c r="AZ528" s="5">
        <f t="shared" si="771"/>
        <v>8.6283719731610092E-6</v>
      </c>
      <c r="BA528" s="5">
        <f t="shared" si="772"/>
        <v>3.4054880413804609E-6</v>
      </c>
      <c r="BB528" s="5">
        <f t="shared" si="773"/>
        <v>1.0080710042455983E-6</v>
      </c>
      <c r="BC528" s="5">
        <f t="shared" si="774"/>
        <v>2.3872223593274947E-7</v>
      </c>
      <c r="BD528" s="5">
        <f t="shared" si="775"/>
        <v>6.339844393001905E-4</v>
      </c>
      <c r="BE528" s="5">
        <f t="shared" si="776"/>
        <v>3.8917040936308828E-4</v>
      </c>
      <c r="BF528" s="5">
        <f t="shared" si="777"/>
        <v>1.1944583978355397E-4</v>
      </c>
      <c r="BG528" s="5">
        <f t="shared" si="778"/>
        <v>2.4440550631702543E-5</v>
      </c>
      <c r="BH528" s="5">
        <f t="shared" si="779"/>
        <v>3.7506989544167933E-6</v>
      </c>
      <c r="BI528" s="5">
        <f t="shared" si="780"/>
        <v>4.6047219994841054E-7</v>
      </c>
      <c r="BJ528" s="8">
        <f t="shared" si="781"/>
        <v>0.19179458871668975</v>
      </c>
      <c r="BK528" s="8">
        <f t="shared" si="782"/>
        <v>0.30978312161863619</v>
      </c>
      <c r="BL528" s="8">
        <f t="shared" si="783"/>
        <v>0.45237173707597811</v>
      </c>
      <c r="BM528" s="8">
        <f t="shared" si="784"/>
        <v>0.26858185016917274</v>
      </c>
      <c r="BN528" s="8">
        <f t="shared" si="785"/>
        <v>0.7311825131999754</v>
      </c>
    </row>
    <row r="529" spans="1:66" x14ac:dyDescent="0.25">
      <c r="A529" t="s">
        <v>80</v>
      </c>
      <c r="B529" t="s">
        <v>410</v>
      </c>
      <c r="C529" t="s">
        <v>94</v>
      </c>
      <c r="D529" t="s">
        <v>497</v>
      </c>
      <c r="E529">
        <f>VLOOKUP(A529,home!$A$2:$E$405,3,FALSE)</f>
        <v>1.2186788154897501</v>
      </c>
      <c r="F529">
        <f>VLOOKUP(B529,home!$B$2:$E$405,3,FALSE)</f>
        <v>0.91</v>
      </c>
      <c r="G529">
        <f>VLOOKUP(C529,away!$B$2:$E$405,4,FALSE)</f>
        <v>0.86</v>
      </c>
      <c r="H529">
        <f>VLOOKUP(A529,away!$A$2:$E$405,3,FALSE)</f>
        <v>1.0296127559999999</v>
      </c>
      <c r="I529">
        <f>VLOOKUP(C529,away!$B$2:$E$405,3,FALSE)</f>
        <v>0.86</v>
      </c>
      <c r="J529">
        <f>VLOOKUP(B529,home!$B$2:$E$405,4,FALSE)</f>
        <v>1.1200000000000001</v>
      </c>
      <c r="K529" s="3">
        <f t="shared" si="730"/>
        <v>0.95373804100227844</v>
      </c>
      <c r="L529" s="3">
        <f t="shared" si="731"/>
        <v>0.99172300657919998</v>
      </c>
      <c r="M529" s="5">
        <f t="shared" si="732"/>
        <v>0.14292131461928573</v>
      </c>
      <c r="N529" s="5">
        <f t="shared" si="733"/>
        <v>0.13630949462246786</v>
      </c>
      <c r="O529" s="5">
        <f t="shared" si="734"/>
        <v>0.14173835583848982</v>
      </c>
      <c r="P529" s="5">
        <f t="shared" si="735"/>
        <v>0.13518126183228513</v>
      </c>
      <c r="Q529" s="5">
        <f t="shared" si="736"/>
        <v>6.5001775185621558E-2</v>
      </c>
      <c r="R529" s="5">
        <f t="shared" si="737"/>
        <v>7.0282594199869805E-2</v>
      </c>
      <c r="S529" s="5">
        <f t="shared" si="738"/>
        <v>3.1965094918219687E-2</v>
      </c>
      <c r="T529" s="5">
        <f t="shared" si="739"/>
        <v>6.4463755920069851E-2</v>
      </c>
      <c r="U529" s="5">
        <f t="shared" si="740"/>
        <v>6.703118370874192E-2</v>
      </c>
      <c r="V529" s="5">
        <f t="shared" si="741"/>
        <v>3.3593324310763539E-3</v>
      </c>
      <c r="W529" s="5">
        <f t="shared" si="742"/>
        <v>2.0664888575735074E-2</v>
      </c>
      <c r="X529" s="5">
        <f t="shared" si="743"/>
        <v>2.0493845428952148E-2</v>
      </c>
      <c r="Y529" s="5">
        <f t="shared" si="744"/>
        <v>1.0162109002584909E-2</v>
      </c>
      <c r="Z529" s="5">
        <f t="shared" si="745"/>
        <v>2.3233621876693575E-2</v>
      </c>
      <c r="AA529" s="5">
        <f t="shared" si="746"/>
        <v>2.215878901406541E-2</v>
      </c>
      <c r="AB529" s="5">
        <f t="shared" si="747"/>
        <v>1.0566840012628777E-2</v>
      </c>
      <c r="AC529" s="5">
        <f t="shared" si="748"/>
        <v>1.9858776757542362E-4</v>
      </c>
      <c r="AD529" s="5">
        <f t="shared" si="749"/>
        <v>4.9272225869379819E-3</v>
      </c>
      <c r="AE529" s="5">
        <f t="shared" si="750"/>
        <v>4.8864399980030797E-3</v>
      </c>
      <c r="AF529" s="5">
        <f t="shared" si="751"/>
        <v>2.4229974831442369E-3</v>
      </c>
      <c r="AG529" s="5">
        <f t="shared" si="752"/>
        <v>8.009807829725457E-4</v>
      </c>
      <c r="AH529" s="5">
        <f t="shared" si="753"/>
        <v>5.7603293353197058E-3</v>
      </c>
      <c r="AI529" s="5">
        <f t="shared" si="754"/>
        <v>5.4938452157957725E-3</v>
      </c>
      <c r="AJ529" s="5">
        <f t="shared" si="755"/>
        <v>2.6198445868414002E-3</v>
      </c>
      <c r="AK529" s="5">
        <f t="shared" si="756"/>
        <v>8.3288181466151354E-4</v>
      </c>
      <c r="AL529" s="5">
        <f t="shared" si="757"/>
        <v>7.5133215998783831E-6</v>
      </c>
      <c r="AM529" s="5">
        <f t="shared" si="758"/>
        <v>9.3985592352968227E-4</v>
      </c>
      <c r="AN529" s="5">
        <f t="shared" si="759"/>
        <v>9.3207674223412713E-4</v>
      </c>
      <c r="AO529" s="5">
        <f t="shared" si="760"/>
        <v>4.6218097458548726E-4</v>
      </c>
      <c r="AP529" s="5">
        <f t="shared" si="761"/>
        <v>1.527851685665414E-4</v>
      </c>
      <c r="AQ529" s="5">
        <f t="shared" si="762"/>
        <v>3.7880141682880072E-5</v>
      </c>
      <c r="AR529" s="5">
        <f t="shared" si="763"/>
        <v>1.1425302254619251E-3</v>
      </c>
      <c r="AS529" s="5">
        <f t="shared" si="764"/>
        <v>1.0896745390179478E-3</v>
      </c>
      <c r="AT529" s="5">
        <f t="shared" si="765"/>
        <v>5.1963203008651923E-4</v>
      </c>
      <c r="AU529" s="5">
        <f t="shared" si="766"/>
        <v>1.6519761147225129E-4</v>
      </c>
      <c r="AV529" s="5">
        <f t="shared" si="767"/>
        <v>3.9388811585950106E-5</v>
      </c>
      <c r="AW529" s="5">
        <f t="shared" si="768"/>
        <v>1.9740082878020474E-7</v>
      </c>
      <c r="AX529" s="5">
        <f t="shared" si="769"/>
        <v>1.4939605788859766E-4</v>
      </c>
      <c r="AY529" s="5">
        <f t="shared" si="770"/>
        <v>1.4815950770036027E-4</v>
      </c>
      <c r="AZ529" s="5">
        <f t="shared" si="771"/>
        <v>7.346659621494771E-5</v>
      </c>
      <c r="BA529" s="5">
        <f t="shared" si="772"/>
        <v>2.4286171227142671E-5</v>
      </c>
      <c r="BB529" s="5">
        <f t="shared" si="773"/>
        <v>6.0212886869197957E-6</v>
      </c>
      <c r="BC529" s="5">
        <f t="shared" si="774"/>
        <v>1.1942901040146851E-6</v>
      </c>
      <c r="BD529" s="5">
        <f t="shared" si="775"/>
        <v>1.8884558505045184E-4</v>
      </c>
      <c r="BE529" s="5">
        <f t="shared" si="776"/>
        <v>1.8010921833794708E-4</v>
      </c>
      <c r="BF529" s="5">
        <f t="shared" si="777"/>
        <v>8.5888506532042657E-5</v>
      </c>
      <c r="BG529" s="5">
        <f t="shared" si="778"/>
        <v>2.730504532149392E-5</v>
      </c>
      <c r="BH529" s="5">
        <f t="shared" si="779"/>
        <v>6.5104651086000083E-6</v>
      </c>
      <c r="BI529" s="5">
        <f t="shared" si="780"/>
        <v>1.241855647737972E-6</v>
      </c>
      <c r="BJ529" s="8">
        <f t="shared" si="781"/>
        <v>0.33306081244890995</v>
      </c>
      <c r="BK529" s="8">
        <f t="shared" si="782"/>
        <v>0.31378126439774257</v>
      </c>
      <c r="BL529" s="8">
        <f t="shared" si="783"/>
        <v>0.32993098762003698</v>
      </c>
      <c r="BM529" s="8">
        <f t="shared" si="784"/>
        <v>0.30842392793849155</v>
      </c>
      <c r="BN529" s="8">
        <f t="shared" si="785"/>
        <v>0.69143479629801996</v>
      </c>
    </row>
    <row r="530" spans="1:66" x14ac:dyDescent="0.25">
      <c r="A530" t="s">
        <v>80</v>
      </c>
      <c r="B530" t="s">
        <v>435</v>
      </c>
      <c r="C530" t="s">
        <v>97</v>
      </c>
      <c r="D530" t="s">
        <v>497</v>
      </c>
      <c r="E530">
        <f>VLOOKUP(A530,home!$A$2:$E$405,3,FALSE)</f>
        <v>1.2186788154897501</v>
      </c>
      <c r="F530">
        <f>VLOOKUP(B530,home!$B$2:$E$405,3,FALSE)</f>
        <v>0.52</v>
      </c>
      <c r="G530">
        <f>VLOOKUP(C530,away!$B$2:$E$405,4,FALSE)</f>
        <v>0.99</v>
      </c>
      <c r="H530">
        <f>VLOOKUP(A530,away!$A$2:$E$405,3,FALSE)</f>
        <v>1.0296127559999999</v>
      </c>
      <c r="I530">
        <f>VLOOKUP(C530,away!$B$2:$E$405,3,FALSE)</f>
        <v>1.08</v>
      </c>
      <c r="J530">
        <f>VLOOKUP(B530,home!$B$2:$E$405,4,FALSE)</f>
        <v>1.23</v>
      </c>
      <c r="K530" s="3">
        <f t="shared" si="730"/>
        <v>0.62737585421412334</v>
      </c>
      <c r="L530" s="3">
        <f t="shared" si="731"/>
        <v>1.3677375850703999</v>
      </c>
      <c r="M530" s="5">
        <f t="shared" si="732"/>
        <v>0.1359982257503459</v>
      </c>
      <c r="N530" s="5">
        <f t="shared" si="733"/>
        <v>8.5322003051728448E-2</v>
      </c>
      <c r="O530" s="5">
        <f t="shared" si="734"/>
        <v>0.18600988486163719</v>
      </c>
      <c r="P530" s="5">
        <f t="shared" si="735"/>
        <v>0.11669811040734035</v>
      </c>
      <c r="Q530" s="5">
        <f t="shared" si="736"/>
        <v>2.6764482273919084E-2</v>
      </c>
      <c r="R530" s="5">
        <f t="shared" si="737"/>
        <v>0.1272063553599394</v>
      </c>
      <c r="S530" s="5">
        <f t="shared" si="738"/>
        <v>2.5034240148182892E-2</v>
      </c>
      <c r="T530" s="5">
        <f t="shared" si="739"/>
        <v>3.6606788350989614E-2</v>
      </c>
      <c r="U530" s="5">
        <f t="shared" si="740"/>
        <v>7.9806195855407311E-2</v>
      </c>
      <c r="V530" s="5">
        <f t="shared" si="741"/>
        <v>2.3868354855840126E-3</v>
      </c>
      <c r="W530" s="5">
        <f t="shared" si="742"/>
        <v>5.5971299763995829E-3</v>
      </c>
      <c r="X530" s="5">
        <f t="shared" si="743"/>
        <v>7.6554050372459092E-3</v>
      </c>
      <c r="Y530" s="5">
        <f t="shared" si="744"/>
        <v>5.2352925991892476E-3</v>
      </c>
      <c r="Z530" s="5">
        <f t="shared" si="745"/>
        <v>5.7994971095203532E-2</v>
      </c>
      <c r="AA530" s="5">
        <f t="shared" si="746"/>
        <v>3.6384644530976708E-2</v>
      </c>
      <c r="AB530" s="5">
        <f t="shared" si="747"/>
        <v>1.141342372144937E-2</v>
      </c>
      <c r="AC530" s="5">
        <f t="shared" si="748"/>
        <v>1.2800681290327996E-4</v>
      </c>
      <c r="AD530" s="5">
        <f t="shared" si="749"/>
        <v>8.7787605002279101E-4</v>
      </c>
      <c r="AE530" s="5">
        <f t="shared" si="750"/>
        <v>1.2007040686493138E-3</v>
      </c>
      <c r="AF530" s="5">
        <f t="shared" si="751"/>
        <v>8.2112404161930816E-4</v>
      </c>
      <c r="AG530" s="5">
        <f t="shared" si="752"/>
        <v>3.7436073790921291E-4</v>
      </c>
      <c r="AH530" s="5">
        <f t="shared" si="753"/>
        <v>1.9830475427995334E-2</v>
      </c>
      <c r="AI530" s="5">
        <f t="shared" si="754"/>
        <v>1.2441161461110755E-2</v>
      </c>
      <c r="AJ530" s="5">
        <f t="shared" si="755"/>
        <v>3.9026421495400952E-3</v>
      </c>
      <c r="AK530" s="5">
        <f t="shared" si="756"/>
        <v>8.1614115075325324E-4</v>
      </c>
      <c r="AL530" s="5">
        <f t="shared" si="757"/>
        <v>4.3936317853148838E-6</v>
      </c>
      <c r="AM530" s="5">
        <f t="shared" si="758"/>
        <v>1.1015164735543382E-4</v>
      </c>
      <c r="AN530" s="5">
        <f t="shared" si="759"/>
        <v>1.5065854814544735E-4</v>
      </c>
      <c r="AO530" s="5">
        <f t="shared" si="760"/>
        <v>1.0303067940533338E-4</v>
      </c>
      <c r="AP530" s="5">
        <f t="shared" si="761"/>
        <v>4.6972977546004413E-5</v>
      </c>
      <c r="AQ530" s="5">
        <f t="shared" si="762"/>
        <v>1.6061676718084551E-5</v>
      </c>
      <c r="AR530" s="5">
        <f t="shared" si="763"/>
        <v>5.4245773145368461E-3</v>
      </c>
      <c r="AS530" s="5">
        <f t="shared" si="764"/>
        <v>3.4032488264581092E-3</v>
      </c>
      <c r="AT530" s="5">
        <f t="shared" si="765"/>
        <v>1.0675580698011845E-3</v>
      </c>
      <c r="AU530" s="5">
        <f t="shared" si="766"/>
        <v>2.2325338532156627E-4</v>
      </c>
      <c r="AV530" s="5">
        <f t="shared" si="767"/>
        <v>3.5015945830578114E-5</v>
      </c>
      <c r="AW530" s="5">
        <f t="shared" si="768"/>
        <v>1.0472533012491471E-7</v>
      </c>
      <c r="AX530" s="5">
        <f t="shared" si="769"/>
        <v>1.151774730878469E-5</v>
      </c>
      <c r="AY530" s="5">
        <f t="shared" si="770"/>
        <v>1.5753255889568269E-5</v>
      </c>
      <c r="AZ530" s="5">
        <f t="shared" si="771"/>
        <v>1.0773160083697082E-5</v>
      </c>
      <c r="BA530" s="5">
        <f t="shared" si="772"/>
        <v>4.9116186521508896E-6</v>
      </c>
      <c r="BB530" s="5">
        <f t="shared" si="773"/>
        <v>1.6794513585198979E-6</v>
      </c>
      <c r="BC530" s="5">
        <f t="shared" si="774"/>
        <v>4.5940974906904134E-7</v>
      </c>
      <c r="BD530" s="5">
        <f t="shared" si="775"/>
        <v>1.2365663793687154E-3</v>
      </c>
      <c r="BE530" s="5">
        <f t="shared" si="776"/>
        <v>7.7579188854891355E-4</v>
      </c>
      <c r="BF530" s="5">
        <f t="shared" si="777"/>
        <v>2.4335654938538128E-4</v>
      </c>
      <c r="BG530" s="5">
        <f t="shared" si="778"/>
        <v>5.089200768308503E-5</v>
      </c>
      <c r="BH530" s="5">
        <f t="shared" si="779"/>
        <v>7.9821041982117984E-6</v>
      </c>
      <c r="BI530" s="5">
        <f t="shared" si="780"/>
        <v>1.0015558879558536E-6</v>
      </c>
      <c r="BJ530" s="8">
        <f t="shared" si="781"/>
        <v>0.17092713635988457</v>
      </c>
      <c r="BK530" s="8">
        <f t="shared" si="782"/>
        <v>0.28026556549203135</v>
      </c>
      <c r="BL530" s="8">
        <f t="shared" si="783"/>
        <v>0.49028016854582995</v>
      </c>
      <c r="BM530" s="8">
        <f t="shared" si="784"/>
        <v>0.3214531312574796</v>
      </c>
      <c r="BN530" s="8">
        <f t="shared" si="785"/>
        <v>0.67799906170491031</v>
      </c>
    </row>
    <row r="531" spans="1:66" x14ac:dyDescent="0.25">
      <c r="A531" t="s">
        <v>80</v>
      </c>
      <c r="B531" t="s">
        <v>82</v>
      </c>
      <c r="C531" t="s">
        <v>412</v>
      </c>
      <c r="D531" t="s">
        <v>497</v>
      </c>
      <c r="E531">
        <f>VLOOKUP(A531,home!$A$2:$E$405,3,FALSE)</f>
        <v>1.2186788154897501</v>
      </c>
      <c r="F531">
        <f>VLOOKUP(B531,home!$B$2:$E$405,3,FALSE)</f>
        <v>0.6</v>
      </c>
      <c r="G531">
        <f>VLOOKUP(C531,away!$B$2:$E$405,4,FALSE)</f>
        <v>0.86</v>
      </c>
      <c r="H531">
        <f>VLOOKUP(A531,away!$A$2:$E$405,3,FALSE)</f>
        <v>1.0296127559999999</v>
      </c>
      <c r="I531">
        <f>VLOOKUP(C531,away!$B$2:$E$405,3,FALSE)</f>
        <v>0.99</v>
      </c>
      <c r="J531">
        <f>VLOOKUP(B531,home!$B$2:$E$405,4,FALSE)</f>
        <v>1.64</v>
      </c>
      <c r="K531" s="3">
        <f t="shared" si="730"/>
        <v>0.62883826879271099</v>
      </c>
      <c r="L531" s="3">
        <f t="shared" si="731"/>
        <v>1.6716792706415997</v>
      </c>
      <c r="M531" s="5">
        <f t="shared" si="732"/>
        <v>0.10020696924224133</v>
      </c>
      <c r="N531" s="5">
        <f t="shared" si="733"/>
        <v>6.3013977059255474E-2</v>
      </c>
      <c r="O531" s="5">
        <f t="shared" si="734"/>
        <v>0.1675139132560752</v>
      </c>
      <c r="P531" s="5">
        <f t="shared" si="735"/>
        <v>0.10533915921064267</v>
      </c>
      <c r="Q531" s="5">
        <f t="shared" si="736"/>
        <v>1.9812800121842906E-2</v>
      </c>
      <c r="R531" s="5">
        <f t="shared" si="737"/>
        <v>0.14001476816711803</v>
      </c>
      <c r="S531" s="5">
        <f t="shared" si="738"/>
        <v>2.7683549724921649E-2</v>
      </c>
      <c r="T531" s="5">
        <f t="shared" si="739"/>
        <v>3.3120647257050141E-2</v>
      </c>
      <c r="U531" s="5">
        <f t="shared" si="740"/>
        <v>8.8046644419623274E-2</v>
      </c>
      <c r="V531" s="5">
        <f t="shared" si="741"/>
        <v>3.2334875109442589E-3</v>
      </c>
      <c r="W531" s="5">
        <f t="shared" si="742"/>
        <v>4.1530156428519031E-3</v>
      </c>
      <c r="X531" s="5">
        <f t="shared" si="743"/>
        <v>6.9425101608058233E-3</v>
      </c>
      <c r="Y531" s="5">
        <f t="shared" si="744"/>
        <v>5.8028251610188876E-3</v>
      </c>
      <c r="Z531" s="5">
        <f t="shared" si="745"/>
        <v>7.8019928509553499E-2</v>
      </c>
      <c r="AA531" s="5">
        <f t="shared" si="746"/>
        <v>4.9061916775278692E-2</v>
      </c>
      <c r="AB531" s="5">
        <f t="shared" si="747"/>
        <v>1.5426005404309157E-2</v>
      </c>
      <c r="AC531" s="5">
        <f t="shared" si="748"/>
        <v>2.1244334244955378E-4</v>
      </c>
      <c r="AD531" s="5">
        <f t="shared" si="749"/>
        <v>6.5289379178000938E-4</v>
      </c>
      <c r="AE531" s="5">
        <f t="shared" si="750"/>
        <v>1.0914290176492346E-3</v>
      </c>
      <c r="AF531" s="5">
        <f t="shared" si="751"/>
        <v>9.1225963209047524E-4</v>
      </c>
      <c r="AG531" s="5">
        <f t="shared" si="752"/>
        <v>5.0833517213625984E-4</v>
      </c>
      <c r="AH531" s="5">
        <f t="shared" si="753"/>
        <v>3.2606074296590043E-2</v>
      </c>
      <c r="AI531" s="5">
        <f t="shared" si="754"/>
        <v>2.0503947312794191E-2</v>
      </c>
      <c r="AJ531" s="5">
        <f t="shared" si="755"/>
        <v>6.4468333657972283E-3</v>
      </c>
      <c r="AK531" s="5">
        <f t="shared" si="756"/>
        <v>1.3513385109810054E-3</v>
      </c>
      <c r="AL531" s="5">
        <f t="shared" si="757"/>
        <v>8.932952764766835E-6</v>
      </c>
      <c r="AM531" s="5">
        <f t="shared" si="758"/>
        <v>8.2112920345690001E-5</v>
      </c>
      <c r="AN531" s="5">
        <f t="shared" si="759"/>
        <v>1.3726646679373483E-4</v>
      </c>
      <c r="AO531" s="5">
        <f t="shared" si="760"/>
        <v>1.1473275354665003E-4</v>
      </c>
      <c r="AP531" s="5">
        <f t="shared" si="761"/>
        <v>6.3932121922522111E-5</v>
      </c>
      <c r="AQ531" s="5">
        <f t="shared" si="762"/>
        <v>2.6718500736502901E-5</v>
      </c>
      <c r="AR531" s="5">
        <f t="shared" si="763"/>
        <v>1.0901379699721882E-2</v>
      </c>
      <c r="AS531" s="5">
        <f t="shared" si="764"/>
        <v>6.8552047378251111E-3</v>
      </c>
      <c r="AT531" s="5">
        <f t="shared" si="765"/>
        <v>2.1554075397767661E-3</v>
      </c>
      <c r="AU531" s="5">
        <f t="shared" si="766"/>
        <v>4.5180091528532613E-4</v>
      </c>
      <c r="AV531" s="5">
        <f t="shared" si="767"/>
        <v>7.1027426351746669E-5</v>
      </c>
      <c r="AW531" s="5">
        <f t="shared" si="768"/>
        <v>2.6084616575313751E-7</v>
      </c>
      <c r="AX531" s="5">
        <f t="shared" si="769"/>
        <v>8.6059577792829062E-6</v>
      </c>
      <c r="AY531" s="5">
        <f t="shared" si="770"/>
        <v>1.438640122364405E-5</v>
      </c>
      <c r="AZ531" s="5">
        <f t="shared" si="771"/>
        <v>1.2024724352349354E-5</v>
      </c>
      <c r="BA531" s="5">
        <f t="shared" si="772"/>
        <v>6.7004941450005496E-6</v>
      </c>
      <c r="BB531" s="5">
        <f t="shared" si="773"/>
        <v>2.8002692913132076E-6</v>
      </c>
      <c r="BC531" s="5">
        <f t="shared" si="774"/>
        <v>9.3623042530050566E-7</v>
      </c>
      <c r="BD531" s="5">
        <f t="shared" si="775"/>
        <v>3.0372684109030382E-3</v>
      </c>
      <c r="BE531" s="5">
        <f t="shared" si="776"/>
        <v>1.9099506093710548E-3</v>
      </c>
      <c r="BF531" s="5">
        <f t="shared" si="777"/>
        <v>6.0052501733823867E-4</v>
      </c>
      <c r="BG531" s="5">
        <f t="shared" si="778"/>
        <v>1.2587770408989694E-4</v>
      </c>
      <c r="BH531" s="5">
        <f t="shared" si="779"/>
        <v>1.9789179379872982E-5</v>
      </c>
      <c r="BI531" s="5">
        <f t="shared" si="780"/>
        <v>2.4888386604135493E-6</v>
      </c>
      <c r="BJ531" s="8">
        <f t="shared" si="781"/>
        <v>0.13648090985704309</v>
      </c>
      <c r="BK531" s="8">
        <f t="shared" si="782"/>
        <v>0.23669892838518788</v>
      </c>
      <c r="BL531" s="8">
        <f t="shared" si="783"/>
        <v>0.54710216158726999</v>
      </c>
      <c r="BM531" s="8">
        <f t="shared" si="784"/>
        <v>0.40238621572682126</v>
      </c>
      <c r="BN531" s="8">
        <f t="shared" si="785"/>
        <v>0.59590158705717555</v>
      </c>
    </row>
    <row r="532" spans="1:66" x14ac:dyDescent="0.25">
      <c r="A532" t="s">
        <v>80</v>
      </c>
      <c r="B532" t="s">
        <v>83</v>
      </c>
      <c r="C532" t="s">
        <v>87</v>
      </c>
      <c r="D532" t="s">
        <v>497</v>
      </c>
      <c r="E532">
        <f>VLOOKUP(A532,home!$A$2:$E$405,3,FALSE)</f>
        <v>1.2186788154897501</v>
      </c>
      <c r="F532">
        <f>VLOOKUP(B532,home!$B$2:$E$405,3,FALSE)</f>
        <v>1.08</v>
      </c>
      <c r="G532">
        <f>VLOOKUP(C532,away!$B$2:$E$405,4,FALSE)</f>
        <v>1.21</v>
      </c>
      <c r="H532">
        <f>VLOOKUP(A532,away!$A$2:$E$405,3,FALSE)</f>
        <v>1.0296127559999999</v>
      </c>
      <c r="I532">
        <f>VLOOKUP(C532,away!$B$2:$E$405,3,FALSE)</f>
        <v>1.04</v>
      </c>
      <c r="J532">
        <f>VLOOKUP(B532,home!$B$2:$E$405,4,FALSE)</f>
        <v>1.07</v>
      </c>
      <c r="K532" s="3">
        <f t="shared" si="730"/>
        <v>1.5925694760820055</v>
      </c>
      <c r="L532" s="3">
        <f t="shared" si="731"/>
        <v>1.1457530748768001</v>
      </c>
      <c r="M532" s="5">
        <f t="shared" si="732"/>
        <v>6.467875125563162E-2</v>
      </c>
      <c r="N532" s="5">
        <f t="shared" si="733"/>
        <v>0.1030054050008196</v>
      </c>
      <c r="O532" s="5">
        <f t="shared" si="734"/>
        <v>7.4105878130331634E-2</v>
      </c>
      <c r="P532" s="5">
        <f t="shared" si="735"/>
        <v>0.11801875950861919</v>
      </c>
      <c r="Q532" s="5">
        <f t="shared" si="736"/>
        <v>8.2021631937885045E-2</v>
      </c>
      <c r="R532" s="5">
        <f t="shared" si="737"/>
        <v>4.2453518867136449E-2</v>
      </c>
      <c r="S532" s="5">
        <f t="shared" si="738"/>
        <v>5.3836953116579149E-2</v>
      </c>
      <c r="T532" s="5">
        <f t="shared" si="739"/>
        <v>9.397653699924495E-2</v>
      </c>
      <c r="U532" s="5">
        <f t="shared" si="740"/>
        <v>6.7610178300073029E-2</v>
      </c>
      <c r="V532" s="5">
        <f t="shared" si="741"/>
        <v>1.0915091551525985E-2</v>
      </c>
      <c r="W532" s="5">
        <f t="shared" si="742"/>
        <v>4.3541715800902887E-2</v>
      </c>
      <c r="X532" s="5">
        <f t="shared" si="743"/>
        <v>4.9888054764296232E-2</v>
      </c>
      <c r="Y532" s="5">
        <f t="shared" si="744"/>
        <v>2.8579696072907307E-2</v>
      </c>
      <c r="Z532" s="5">
        <f t="shared" si="745"/>
        <v>1.6213749927120609E-2</v>
      </c>
      <c r="AA532" s="5">
        <f t="shared" si="746"/>
        <v>2.5821523226759121E-2</v>
      </c>
      <c r="AB532" s="5">
        <f t="shared" si="747"/>
        <v>2.0561284858439558E-2</v>
      </c>
      <c r="AC532" s="5">
        <f t="shared" si="748"/>
        <v>1.244792087650602E-3</v>
      </c>
      <c r="AD532" s="5">
        <f t="shared" si="749"/>
        <v>1.7335801880188881E-2</v>
      </c>
      <c r="AE532" s="5">
        <f t="shared" si="750"/>
        <v>1.9862548309681424E-2</v>
      </c>
      <c r="AF532" s="5">
        <f t="shared" si="751"/>
        <v>1.1378787900353243E-2</v>
      </c>
      <c r="AG532" s="5">
        <f t="shared" si="752"/>
        <v>4.3457604084002179E-3</v>
      </c>
      <c r="AH532" s="5">
        <f t="shared" si="753"/>
        <v>4.644238458570483E-3</v>
      </c>
      <c r="AI532" s="5">
        <f t="shared" si="754"/>
        <v>7.3962724087654943E-3</v>
      </c>
      <c r="AJ532" s="5">
        <f t="shared" si="755"/>
        <v>5.8895388374937295E-3</v>
      </c>
      <c r="AK532" s="5">
        <f t="shared" si="756"/>
        <v>3.1264999269306698E-3</v>
      </c>
      <c r="AL532" s="5">
        <f t="shared" si="757"/>
        <v>9.085445539913818E-5</v>
      </c>
      <c r="AM532" s="5">
        <f t="shared" si="758"/>
        <v>5.5216937835587693E-3</v>
      </c>
      <c r="AN532" s="5">
        <f t="shared" si="759"/>
        <v>6.3264976310405726E-3</v>
      </c>
      <c r="AO532" s="5">
        <f t="shared" si="760"/>
        <v>3.6243020569827642E-3</v>
      </c>
      <c r="AP532" s="5">
        <f t="shared" si="761"/>
        <v>1.384185075356771E-3</v>
      </c>
      <c r="AQ532" s="5">
        <f t="shared" si="762"/>
        <v>3.9648357657214896E-4</v>
      </c>
      <c r="AR532" s="5">
        <f t="shared" si="763"/>
        <v>1.0642300988736443E-3</v>
      </c>
      <c r="AS532" s="5">
        <f t="shared" si="764"/>
        <v>1.6948603709939004E-3</v>
      </c>
      <c r="AT532" s="5">
        <f t="shared" si="765"/>
        <v>1.349591446532955E-3</v>
      </c>
      <c r="AU532" s="5">
        <f t="shared" si="766"/>
        <v>7.1643938097658126E-4</v>
      </c>
      <c r="AV532" s="5">
        <f t="shared" si="767"/>
        <v>2.8524487240159772E-4</v>
      </c>
      <c r="AW532" s="5">
        <f t="shared" si="768"/>
        <v>4.6050372520071015E-6</v>
      </c>
      <c r="AX532" s="5">
        <f t="shared" si="769"/>
        <v>1.4656134959945761E-3</v>
      </c>
      <c r="AY532" s="5">
        <f t="shared" si="770"/>
        <v>1.6792311696167226E-3</v>
      </c>
      <c r="AZ532" s="5">
        <f t="shared" si="771"/>
        <v>9.6199213800866282E-4</v>
      </c>
      <c r="BA532" s="5">
        <f t="shared" si="772"/>
        <v>3.6740181671024409E-4</v>
      </c>
      <c r="BB532" s="5">
        <f t="shared" si="773"/>
        <v>1.0523794030277118E-4</v>
      </c>
      <c r="BC532" s="5">
        <f t="shared" si="774"/>
        <v>2.4115338739120242E-5</v>
      </c>
      <c r="BD532" s="5">
        <f t="shared" si="775"/>
        <v>2.0322415136015301E-4</v>
      </c>
      <c r="BE532" s="5">
        <f t="shared" si="776"/>
        <v>3.23648580258849E-4</v>
      </c>
      <c r="BF532" s="5">
        <f t="shared" si="777"/>
        <v>2.5771642494876011E-4</v>
      </c>
      <c r="BG532" s="5">
        <f t="shared" si="778"/>
        <v>1.3681043728612475E-4</v>
      </c>
      <c r="BH532" s="5">
        <f t="shared" si="779"/>
        <v>5.4470031607828475E-5</v>
      </c>
      <c r="BI532" s="5">
        <f t="shared" si="780"/>
        <v>1.7349461939969928E-5</v>
      </c>
      <c r="BJ532" s="8">
        <f t="shared" si="781"/>
        <v>0.47579269309756295</v>
      </c>
      <c r="BK532" s="8">
        <f t="shared" si="782"/>
        <v>0.25046443314502242</v>
      </c>
      <c r="BL532" s="8">
        <f t="shared" si="783"/>
        <v>0.25771251827168068</v>
      </c>
      <c r="BM532" s="8">
        <f t="shared" si="784"/>
        <v>0.51422482360859822</v>
      </c>
      <c r="BN532" s="8">
        <f t="shared" si="785"/>
        <v>0.48428394470042352</v>
      </c>
    </row>
    <row r="533" spans="1:66" x14ac:dyDescent="0.25">
      <c r="A533" t="s">
        <v>80</v>
      </c>
      <c r="B533" t="s">
        <v>416</v>
      </c>
      <c r="C533" t="s">
        <v>96</v>
      </c>
      <c r="D533" t="s">
        <v>497</v>
      </c>
      <c r="E533">
        <f>VLOOKUP(A533,home!$A$2:$E$405,3,FALSE)</f>
        <v>1.2186788154897501</v>
      </c>
      <c r="F533">
        <f>VLOOKUP(B533,home!$B$2:$E$405,3,FALSE)</f>
        <v>0.68</v>
      </c>
      <c r="G533">
        <f>VLOOKUP(C533,away!$B$2:$E$405,4,FALSE)</f>
        <v>1.47</v>
      </c>
      <c r="H533">
        <f>VLOOKUP(A533,away!$A$2:$E$405,3,FALSE)</f>
        <v>1.0296127559999999</v>
      </c>
      <c r="I533">
        <f>VLOOKUP(C533,away!$B$2:$E$405,3,FALSE)</f>
        <v>0.69</v>
      </c>
      <c r="J533">
        <f>VLOOKUP(B533,home!$B$2:$E$405,4,FALSE)</f>
        <v>0.76</v>
      </c>
      <c r="K533" s="3">
        <f t="shared" si="730"/>
        <v>1.2181913439635543</v>
      </c>
      <c r="L533" s="3">
        <f t="shared" si="731"/>
        <v>0.5399289292463999</v>
      </c>
      <c r="M533" s="5">
        <f t="shared" si="732"/>
        <v>0.17236856530252684</v>
      </c>
      <c r="N533" s="5">
        <f t="shared" si="733"/>
        <v>0.20997789422295482</v>
      </c>
      <c r="O533" s="5">
        <f t="shared" si="734"/>
        <v>9.3066774899531454E-2</v>
      </c>
      <c r="P533" s="5">
        <f t="shared" si="735"/>
        <v>0.1133731395932138</v>
      </c>
      <c r="Q533" s="5">
        <f t="shared" si="736"/>
        <v>0.12789662658304921</v>
      </c>
      <c r="R533" s="5">
        <f t="shared" si="737"/>
        <v>2.5124722059959869E-2</v>
      </c>
      <c r="S533" s="5">
        <f t="shared" si="738"/>
        <v>1.8642420035612377E-2</v>
      </c>
      <c r="T533" s="5">
        <f t="shared" si="739"/>
        <v>6.9055088645212398E-2</v>
      </c>
      <c r="U533" s="5">
        <f t="shared" si="740"/>
        <v>3.0606718932933274E-2</v>
      </c>
      <c r="V533" s="5">
        <f t="shared" si="741"/>
        <v>1.3624227475992007E-3</v>
      </c>
      <c r="W533" s="5">
        <f t="shared" si="742"/>
        <v>5.1934187808536515E-2</v>
      </c>
      <c r="X533" s="5">
        <f t="shared" si="743"/>
        <v>2.8040770414744551E-2</v>
      </c>
      <c r="Y533" s="5">
        <f t="shared" si="744"/>
        <v>7.5700115726385761E-3</v>
      </c>
      <c r="Z533" s="5">
        <f t="shared" si="745"/>
        <v>4.5218547598158444E-3</v>
      </c>
      <c r="AA533" s="5">
        <f t="shared" si="746"/>
        <v>5.5084843270680585E-3</v>
      </c>
      <c r="AB533" s="5">
        <f t="shared" si="747"/>
        <v>3.3551939627966074E-3</v>
      </c>
      <c r="AC533" s="5">
        <f t="shared" si="748"/>
        <v>5.6007219209834984E-5</v>
      </c>
      <c r="AD533" s="5">
        <f t="shared" si="749"/>
        <v>1.5816444511034176E-2</v>
      </c>
      <c r="AE533" s="5">
        <f t="shared" si="750"/>
        <v>8.5397559493277791E-3</v>
      </c>
      <c r="AF533" s="5">
        <f t="shared" si="751"/>
        <v>2.3054306428730606E-3</v>
      </c>
      <c r="AG533" s="5">
        <f t="shared" si="752"/>
        <v>4.149228994860969E-4</v>
      </c>
      <c r="AH533" s="5">
        <f t="shared" si="753"/>
        <v>6.1037004966877641E-4</v>
      </c>
      <c r="AI533" s="5">
        <f t="shared" si="754"/>
        <v>7.4354751112110811E-4</v>
      </c>
      <c r="AJ533" s="5">
        <f t="shared" si="755"/>
        <v>4.5289157093668939E-4</v>
      </c>
      <c r="AK533" s="5">
        <f t="shared" si="756"/>
        <v>1.8390286382304364E-4</v>
      </c>
      <c r="AL533" s="5">
        <f t="shared" si="757"/>
        <v>1.4735202490221739E-6</v>
      </c>
      <c r="AM533" s="5">
        <f t="shared" si="758"/>
        <v>3.8534911591243427E-3</v>
      </c>
      <c r="AN533" s="5">
        <f t="shared" si="759"/>
        <v>2.0806113554064742E-3</v>
      </c>
      <c r="AO533" s="5">
        <f t="shared" si="760"/>
        <v>5.6169113065125914E-4</v>
      </c>
      <c r="AP533" s="5">
        <f t="shared" si="761"/>
        <v>1.0109109691324468E-4</v>
      </c>
      <c r="AQ533" s="5">
        <f t="shared" si="762"/>
        <v>1.3645501928178061E-5</v>
      </c>
      <c r="AR533" s="5">
        <f t="shared" si="763"/>
        <v>6.5911289472346903E-5</v>
      </c>
      <c r="AS533" s="5">
        <f t="shared" si="764"/>
        <v>8.0292562304689149E-5</v>
      </c>
      <c r="AT533" s="5">
        <f t="shared" si="765"/>
        <v>4.8905852192113351E-5</v>
      </c>
      <c r="AU533" s="5">
        <f t="shared" si="766"/>
        <v>1.9858895269864497E-5</v>
      </c>
      <c r="AV533" s="5">
        <f t="shared" si="767"/>
        <v>6.047983579606923E-6</v>
      </c>
      <c r="AW533" s="5">
        <f t="shared" si="768"/>
        <v>2.6921900462504807E-8</v>
      </c>
      <c r="AX533" s="5">
        <f t="shared" si="769"/>
        <v>7.8238159568089259E-4</v>
      </c>
      <c r="AY533" s="5">
        <f t="shared" si="770"/>
        <v>4.2243045721807401E-4</v>
      </c>
      <c r="AZ533" s="5">
        <f t="shared" si="771"/>
        <v>1.1404121222341092E-4</v>
      </c>
      <c r="BA533" s="5">
        <f t="shared" si="772"/>
        <v>2.0524716535249234E-5</v>
      </c>
      <c r="BB533" s="5">
        <f t="shared" si="773"/>
        <v>2.7704720554907497E-6</v>
      </c>
      <c r="BC533" s="5">
        <f t="shared" si="774"/>
        <v>2.9917160208563872E-7</v>
      </c>
      <c r="BD533" s="5">
        <f t="shared" si="775"/>
        <v>5.9312353250089593E-6</v>
      </c>
      <c r="BE533" s="5">
        <f t="shared" si="776"/>
        <v>7.2253795319367726E-6</v>
      </c>
      <c r="BF533" s="5">
        <f t="shared" si="777"/>
        <v>4.4009474013284074E-6</v>
      </c>
      <c r="BG533" s="5">
        <f t="shared" si="778"/>
        <v>1.7870653431790545E-6</v>
      </c>
      <c r="BH533" s="5">
        <f t="shared" si="779"/>
        <v>5.4424688303949549E-7</v>
      </c>
      <c r="BI533" s="5">
        <f t="shared" si="780"/>
        <v>1.3259936837957174E-7</v>
      </c>
      <c r="BJ533" s="8">
        <f t="shared" si="781"/>
        <v>0.52950411111919582</v>
      </c>
      <c r="BK533" s="8">
        <f t="shared" si="782"/>
        <v>0.30622645887562916</v>
      </c>
      <c r="BL533" s="8">
        <f t="shared" si="783"/>
        <v>0.15989364423451033</v>
      </c>
      <c r="BM533" s="8">
        <f t="shared" si="784"/>
        <v>0.25791594279259772</v>
      </c>
      <c r="BN533" s="8">
        <f t="shared" si="785"/>
        <v>0.74180772266123596</v>
      </c>
    </row>
    <row r="534" spans="1:66" x14ac:dyDescent="0.25">
      <c r="A534" t="s">
        <v>99</v>
      </c>
      <c r="B534" t="s">
        <v>102</v>
      </c>
      <c r="C534" t="s">
        <v>101</v>
      </c>
      <c r="D534" t="s">
        <v>497</v>
      </c>
      <c r="E534">
        <f>VLOOKUP(A534,home!$A$2:$E$405,3,FALSE)</f>
        <v>1.33253012048193</v>
      </c>
      <c r="F534">
        <f>VLOOKUP(B534,home!$B$2:$E$405,3,FALSE)</f>
        <v>0.93</v>
      </c>
      <c r="G534">
        <f>VLOOKUP(C534,away!$B$2:$E$405,4,FALSE)</f>
        <v>0.44</v>
      </c>
      <c r="H534">
        <f>VLOOKUP(A534,away!$A$2:$E$405,3,FALSE)</f>
        <v>1.2626506019999999</v>
      </c>
      <c r="I534">
        <f>VLOOKUP(C534,away!$B$2:$E$405,3,FALSE)</f>
        <v>1.32</v>
      </c>
      <c r="J534">
        <f>VLOOKUP(B534,home!$B$2:$E$405,4,FALSE)</f>
        <v>0.7</v>
      </c>
      <c r="K534" s="3">
        <f t="shared" si="730"/>
        <v>0.54527132530120581</v>
      </c>
      <c r="L534" s="3">
        <f t="shared" si="731"/>
        <v>1.166689156248</v>
      </c>
      <c r="M534" s="5">
        <f t="shared" si="732"/>
        <v>0.18051155591852827</v>
      </c>
      <c r="N534" s="5">
        <f t="shared" si="733"/>
        <v>9.8427775327878622E-2</v>
      </c>
      <c r="O534" s="5">
        <f t="shared" si="734"/>
        <v>0.21060087486760143</v>
      </c>
      <c r="P534" s="5">
        <f t="shared" si="735"/>
        <v>0.11483461814865042</v>
      </c>
      <c r="Q534" s="5">
        <f t="shared" si="736"/>
        <v>2.683492174974085E-2</v>
      </c>
      <c r="R534" s="5">
        <f t="shared" si="737"/>
        <v>0.12285287850218626</v>
      </c>
      <c r="S534" s="5">
        <f t="shared" si="738"/>
        <v>1.826335917698552E-2</v>
      </c>
      <c r="T534" s="5">
        <f t="shared" si="739"/>
        <v>3.1308012214186255E-2</v>
      </c>
      <c r="U534" s="5">
        <f t="shared" si="740"/>
        <v>6.6988151877955107E-2</v>
      </c>
      <c r="V534" s="5">
        <f t="shared" si="741"/>
        <v>1.2909397446907681E-3</v>
      </c>
      <c r="W534" s="5">
        <f t="shared" si="742"/>
        <v>4.8774377822784496E-3</v>
      </c>
      <c r="X534" s="5">
        <f t="shared" si="743"/>
        <v>5.69045377085856E-3</v>
      </c>
      <c r="Y534" s="5">
        <f t="shared" si="744"/>
        <v>3.3194953542956115E-3</v>
      </c>
      <c r="Z534" s="5">
        <f t="shared" si="745"/>
        <v>4.7777040387451265E-2</v>
      </c>
      <c r="AA534" s="5">
        <f t="shared" si="746"/>
        <v>2.6051450131034784E-2</v>
      </c>
      <c r="AB534" s="5">
        <f t="shared" si="747"/>
        <v>7.1025543694838034E-3</v>
      </c>
      <c r="AC534" s="5">
        <f t="shared" si="748"/>
        <v>5.1327937109116731E-5</v>
      </c>
      <c r="AD534" s="5">
        <f t="shared" si="749"/>
        <v>6.6488174090428582E-4</v>
      </c>
      <c r="AE534" s="5">
        <f t="shared" si="750"/>
        <v>7.7571031730032261E-4</v>
      </c>
      <c r="AF534" s="5">
        <f t="shared" si="751"/>
        <v>4.5250640779199086E-4</v>
      </c>
      <c r="AG534" s="5">
        <f t="shared" si="752"/>
        <v>1.7597810636788379E-4</v>
      </c>
      <c r="AH534" s="5">
        <f t="shared" si="753"/>
        <v>1.3935238734415521E-2</v>
      </c>
      <c r="AI534" s="5">
        <f t="shared" si="754"/>
        <v>7.5984860931034475E-3</v>
      </c>
      <c r="AJ534" s="5">
        <f t="shared" si="755"/>
        <v>2.0716182911346493E-3</v>
      </c>
      <c r="AK534" s="5">
        <f t="shared" si="756"/>
        <v>3.7653135037506982E-4</v>
      </c>
      <c r="AL534" s="5">
        <f t="shared" si="757"/>
        <v>1.3061156175383384E-6</v>
      </c>
      <c r="AM534" s="5">
        <f t="shared" si="758"/>
        <v>7.2508189606290593E-5</v>
      </c>
      <c r="AN534" s="5">
        <f t="shared" si="759"/>
        <v>8.459451855283317E-5</v>
      </c>
      <c r="AO534" s="5">
        <f t="shared" si="760"/>
        <v>4.9347753736805358E-5</v>
      </c>
      <c r="AP534" s="5">
        <f t="shared" si="761"/>
        <v>1.9191163056642519E-5</v>
      </c>
      <c r="AQ534" s="5">
        <f t="shared" si="762"/>
        <v>5.5975304584930066E-6</v>
      </c>
      <c r="AR534" s="5">
        <f t="shared" si="763"/>
        <v>3.2516183842339411E-3</v>
      </c>
      <c r="AS534" s="5">
        <f t="shared" si="764"/>
        <v>1.7730142657450064E-3</v>
      </c>
      <c r="AT534" s="5">
        <f t="shared" si="765"/>
        <v>4.8338691923036195E-4</v>
      </c>
      <c r="AU534" s="5">
        <f t="shared" si="766"/>
        <v>8.7859008694002129E-5</v>
      </c>
      <c r="AV534" s="5">
        <f t="shared" si="767"/>
        <v>1.1976749527557172E-5</v>
      </c>
      <c r="AW534" s="5">
        <f t="shared" si="768"/>
        <v>2.308059193138902E-8</v>
      </c>
      <c r="AX534" s="5">
        <f t="shared" si="769"/>
        <v>6.5894394403021967E-6</v>
      </c>
      <c r="AY534" s="5">
        <f t="shared" si="770"/>
        <v>7.6878275407534636E-6</v>
      </c>
      <c r="AZ534" s="5">
        <f t="shared" si="771"/>
        <v>4.4846525134508973E-6</v>
      </c>
      <c r="BA534" s="5">
        <f t="shared" si="772"/>
        <v>1.7440651523278337E-6</v>
      </c>
      <c r="BB534" s="5">
        <f t="shared" si="773"/>
        <v>5.0869547525272455E-7</v>
      </c>
      <c r="BC534" s="5">
        <f t="shared" si="774"/>
        <v>1.1869789896195541E-7</v>
      </c>
      <c r="BD534" s="5">
        <f t="shared" si="775"/>
        <v>6.32271318190397E-4</v>
      </c>
      <c r="BE534" s="5">
        <f t="shared" si="776"/>
        <v>3.4475941961961812E-4</v>
      </c>
      <c r="BF534" s="5">
        <f t="shared" si="777"/>
        <v>9.3993712823031849E-5</v>
      </c>
      <c r="BG534" s="5">
        <f t="shared" si="778"/>
        <v>1.7084025453665174E-5</v>
      </c>
      <c r="BH534" s="5">
        <f t="shared" si="779"/>
        <v>2.328857300149885E-6</v>
      </c>
      <c r="BI534" s="5">
        <f t="shared" si="780"/>
        <v>2.5397182129802328E-7</v>
      </c>
      <c r="BJ534" s="8">
        <f t="shared" si="781"/>
        <v>0.17277954530503492</v>
      </c>
      <c r="BK534" s="8">
        <f t="shared" si="782"/>
        <v>0.31496079486912232</v>
      </c>
      <c r="BL534" s="8">
        <f t="shared" si="783"/>
        <v>0.46427633084992914</v>
      </c>
      <c r="BM534" s="8">
        <f t="shared" si="784"/>
        <v>0.24572342215000306</v>
      </c>
      <c r="BN534" s="8">
        <f t="shared" si="785"/>
        <v>0.75406262451458594</v>
      </c>
    </row>
    <row r="535" spans="1:66" x14ac:dyDescent="0.25">
      <c r="A535" t="s">
        <v>122</v>
      </c>
      <c r="B535" t="s">
        <v>133</v>
      </c>
      <c r="C535" t="s">
        <v>142</v>
      </c>
      <c r="D535" t="s">
        <v>497</v>
      </c>
      <c r="E535">
        <f>VLOOKUP(A535,home!$A$2:$E$405,3,FALSE)</f>
        <v>1.28571428571429</v>
      </c>
      <c r="F535">
        <f>VLOOKUP(B535,home!$B$2:$E$405,3,FALSE)</f>
        <v>0.52</v>
      </c>
      <c r="G535">
        <f>VLOOKUP(C535,away!$B$2:$E$405,4,FALSE)</f>
        <v>0.87</v>
      </c>
      <c r="H535">
        <f>VLOOKUP(A535,away!$A$2:$E$405,3,FALSE)</f>
        <v>1.1234866830000001</v>
      </c>
      <c r="I535">
        <f>VLOOKUP(C535,away!$B$2:$E$405,3,FALSE)</f>
        <v>0.96</v>
      </c>
      <c r="J535">
        <f>VLOOKUP(B535,home!$B$2:$E$405,4,FALSE)</f>
        <v>1.19</v>
      </c>
      <c r="K535" s="3">
        <f t="shared" si="730"/>
        <v>0.58165714285714476</v>
      </c>
      <c r="L535" s="3">
        <f t="shared" si="731"/>
        <v>1.2834711866591999</v>
      </c>
      <c r="M535" s="5">
        <f t="shared" si="732"/>
        <v>0.15487633340460571</v>
      </c>
      <c r="N535" s="5">
        <f t="shared" si="733"/>
        <v>9.0084925584313524E-2</v>
      </c>
      <c r="O535" s="5">
        <f t="shared" si="734"/>
        <v>0.19877931142023517</v>
      </c>
      <c r="P535" s="5">
        <f t="shared" si="735"/>
        <v>0.1156214063398046</v>
      </c>
      <c r="Q535" s="5">
        <f t="shared" si="736"/>
        <v>2.6199270214935157E-2</v>
      </c>
      <c r="R535" s="5">
        <f t="shared" si="737"/>
        <v>0.12756375935591394</v>
      </c>
      <c r="S535" s="5">
        <f t="shared" si="738"/>
        <v>2.1579006472651718E-2</v>
      </c>
      <c r="T535" s="5">
        <f t="shared" si="739"/>
        <v>3.3626008432367856E-2</v>
      </c>
      <c r="U535" s="5">
        <f t="shared" si="740"/>
        <v>7.4198371799077276E-2</v>
      </c>
      <c r="V535" s="5">
        <f t="shared" si="741"/>
        <v>1.7899550498968486E-3</v>
      </c>
      <c r="W535" s="5">
        <f t="shared" si="742"/>
        <v>5.0796642193871588E-3</v>
      </c>
      <c r="X535" s="5">
        <f t="shared" si="743"/>
        <v>6.5196026634871144E-3</v>
      </c>
      <c r="Y535" s="5">
        <f t="shared" si="744"/>
        <v>4.183861083526144E-3</v>
      </c>
      <c r="Z535" s="5">
        <f t="shared" si="745"/>
        <v>5.4574803198414498E-2</v>
      </c>
      <c r="AA535" s="5">
        <f t="shared" si="746"/>
        <v>3.1743824100380742E-2</v>
      </c>
      <c r="AB535" s="5">
        <f t="shared" si="747"/>
        <v>9.2320110147936178E-3</v>
      </c>
      <c r="AC535" s="5">
        <f t="shared" si="748"/>
        <v>8.3517085698563826E-5</v>
      </c>
      <c r="AD535" s="5">
        <f t="shared" si="749"/>
        <v>7.3865574413060073E-4</v>
      </c>
      <c r="AE535" s="5">
        <f t="shared" si="750"/>
        <v>9.4804336445193638E-4</v>
      </c>
      <c r="AF535" s="5">
        <f t="shared" si="751"/>
        <v>6.0839317098875369E-4</v>
      </c>
      <c r="AG535" s="5">
        <f t="shared" si="752"/>
        <v>2.6028503504142974E-4</v>
      </c>
      <c r="AH535" s="5">
        <f t="shared" si="753"/>
        <v>1.7511296855690341E-2</v>
      </c>
      <c r="AI535" s="5">
        <f t="shared" si="754"/>
        <v>1.0185570896804146E-2</v>
      </c>
      <c r="AJ535" s="5">
        <f t="shared" si="755"/>
        <v>2.9622550331019929E-3</v>
      </c>
      <c r="AK535" s="5">
        <f t="shared" si="756"/>
        <v>5.7433893298943406E-4</v>
      </c>
      <c r="AL535" s="5">
        <f t="shared" si="757"/>
        <v>2.4939544188828978E-6</v>
      </c>
      <c r="AM535" s="5">
        <f t="shared" si="758"/>
        <v>8.5928877937204714E-5</v>
      </c>
      <c r="AN535" s="5">
        <f t="shared" si="759"/>
        <v>1.1028723893435766E-4</v>
      </c>
      <c r="AO535" s="5">
        <f t="shared" si="760"/>
        <v>7.0775246714223377E-5</v>
      </c>
      <c r="AP535" s="5">
        <f t="shared" si="761"/>
        <v>3.0279329962133973E-5</v>
      </c>
      <c r="AQ535" s="5">
        <f t="shared" si="762"/>
        <v>9.7156618894363898E-6</v>
      </c>
      <c r="AR535" s="5">
        <f t="shared" si="763"/>
        <v>4.49504899106288E-3</v>
      </c>
      <c r="AS535" s="5">
        <f t="shared" si="764"/>
        <v>2.6145773531445261E-3</v>
      </c>
      <c r="AT535" s="5">
        <f t="shared" si="765"/>
        <v>7.6039379650452059E-4</v>
      </c>
      <c r="AU535" s="5">
        <f t="shared" si="766"/>
        <v>1.4742949437370552E-4</v>
      </c>
      <c r="AV535" s="5">
        <f t="shared" si="767"/>
        <v>2.1438354617570762E-5</v>
      </c>
      <c r="AW535" s="5">
        <f t="shared" si="768"/>
        <v>5.171769969981655E-8</v>
      </c>
      <c r="AX535" s="5">
        <f t="shared" si="769"/>
        <v>8.3301909383124699E-6</v>
      </c>
      <c r="AY535" s="5">
        <f t="shared" si="770"/>
        <v>1.069156004869362E-5</v>
      </c>
      <c r="AZ535" s="5">
        <f t="shared" si="771"/>
        <v>6.8611546314674477E-6</v>
      </c>
      <c r="BA535" s="5">
        <f t="shared" si="772"/>
        <v>2.9353647589005965E-6</v>
      </c>
      <c r="BB535" s="5">
        <f t="shared" si="773"/>
        <v>9.4186402259593635E-7</v>
      </c>
      <c r="BC535" s="5">
        <f t="shared" si="774"/>
        <v>2.4177106695056285E-7</v>
      </c>
      <c r="BD535" s="5">
        <f t="shared" si="775"/>
        <v>9.6154431044178431E-4</v>
      </c>
      <c r="BE535" s="5">
        <f t="shared" si="776"/>
        <v>5.5928911634211176E-4</v>
      </c>
      <c r="BF535" s="5">
        <f t="shared" si="777"/>
        <v>1.6265725472132498E-4</v>
      </c>
      <c r="BG535" s="5">
        <f t="shared" si="778"/>
        <v>3.153691801539757E-5</v>
      </c>
      <c r="BH535" s="5">
        <f t="shared" si="779"/>
        <v>4.5859184068390417E-6</v>
      </c>
      <c r="BI535" s="5">
        <f t="shared" si="780"/>
        <v>5.3348643957959732E-7</v>
      </c>
      <c r="BJ535" s="8">
        <f t="shared" si="781"/>
        <v>0.16858569777353394</v>
      </c>
      <c r="BK535" s="8">
        <f t="shared" si="782"/>
        <v>0.29396340386712499</v>
      </c>
      <c r="BL535" s="8">
        <f t="shared" si="783"/>
        <v>0.48250977440305687</v>
      </c>
      <c r="BM535" s="8">
        <f t="shared" si="784"/>
        <v>0.28649803307997318</v>
      </c>
      <c r="BN535" s="8">
        <f t="shared" si="785"/>
        <v>0.71312500631980802</v>
      </c>
    </row>
    <row r="536" spans="1:66" x14ac:dyDescent="0.25">
      <c r="A536" t="s">
        <v>24</v>
      </c>
      <c r="B536" t="s">
        <v>182</v>
      </c>
      <c r="C536" t="s">
        <v>290</v>
      </c>
      <c r="D536" t="s">
        <v>497</v>
      </c>
      <c r="E536">
        <f>VLOOKUP(A536,home!$A$2:$E$405,3,FALSE)</f>
        <v>1.6156716417910399</v>
      </c>
      <c r="F536">
        <f>VLOOKUP(B536,home!$B$2:$E$405,3,FALSE)</f>
        <v>0.86</v>
      </c>
      <c r="G536">
        <f>VLOOKUP(C536,away!$B$2:$E$405,4,FALSE)</f>
        <v>1.06</v>
      </c>
      <c r="H536">
        <f>VLOOKUP(A536,away!$A$2:$E$405,3,FALSE)</f>
        <v>1.3992537309999999</v>
      </c>
      <c r="I536">
        <f>VLOOKUP(C536,away!$B$2:$E$405,3,FALSE)</f>
        <v>1.06</v>
      </c>
      <c r="J536">
        <f>VLOOKUP(B536,home!$B$2:$E$405,4,FALSE)</f>
        <v>1.26</v>
      </c>
      <c r="K536" s="3">
        <f t="shared" si="730"/>
        <v>1.4728462686567121</v>
      </c>
      <c r="L536" s="3">
        <f t="shared" si="731"/>
        <v>1.8688432831236002</v>
      </c>
      <c r="M536" s="5">
        <f t="shared" si="732"/>
        <v>3.5377135697025906E-2</v>
      </c>
      <c r="N536" s="5">
        <f t="shared" si="733"/>
        <v>5.2105082307126779E-2</v>
      </c>
      <c r="O536" s="5">
        <f t="shared" si="734"/>
        <v>6.6114322423538999E-2</v>
      </c>
      <c r="P536" s="5">
        <f t="shared" si="735"/>
        <v>9.7376233086276201E-2</v>
      </c>
      <c r="Q536" s="5">
        <f t="shared" si="736"/>
        <v>3.8371388027051277E-2</v>
      </c>
      <c r="R536" s="5">
        <f t="shared" si="737"/>
        <v>6.1778653689749462E-2</v>
      </c>
      <c r="S536" s="5">
        <f t="shared" si="738"/>
        <v>6.7007479430209668E-2</v>
      </c>
      <c r="T536" s="5">
        <f t="shared" si="739"/>
        <v>7.1710110778484104E-2</v>
      </c>
      <c r="U536" s="5">
        <f t="shared" si="740"/>
        <v>9.099045956958271E-2</v>
      </c>
      <c r="V536" s="5">
        <f t="shared" si="741"/>
        <v>2.0493261182402297E-2</v>
      </c>
      <c r="W536" s="5">
        <f t="shared" si="742"/>
        <v>1.883838522627377E-2</v>
      </c>
      <c r="X536" s="5">
        <f t="shared" si="743"/>
        <v>3.5205989695016593E-2</v>
      </c>
      <c r="Y536" s="5">
        <f t="shared" si="744"/>
        <v>3.2897238683625228E-2</v>
      </c>
      <c r="Z536" s="5">
        <f t="shared" si="745"/>
        <v>3.8484873996169101E-2</v>
      </c>
      <c r="AA536" s="5">
        <f t="shared" si="746"/>
        <v>5.6682303064981392E-2</v>
      </c>
      <c r="AB536" s="5">
        <f t="shared" si="747"/>
        <v>4.1742159284063385E-2</v>
      </c>
      <c r="AC536" s="5">
        <f t="shared" si="748"/>
        <v>3.5255054894171812E-3</v>
      </c>
      <c r="AD536" s="5">
        <f t="shared" si="749"/>
        <v>6.9365113470087622E-3</v>
      </c>
      <c r="AE536" s="5">
        <f t="shared" si="750"/>
        <v>1.296325263916796E-2</v>
      </c>
      <c r="AF536" s="5">
        <f t="shared" si="751"/>
        <v>1.2113143811071666E-2</v>
      </c>
      <c r="AG536" s="5">
        <f t="shared" si="752"/>
        <v>7.5458558162771645E-3</v>
      </c>
      <c r="AH536" s="5">
        <f t="shared" si="753"/>
        <v>1.7980549567399678E-2</v>
      </c>
      <c r="AI536" s="5">
        <f t="shared" si="754"/>
        <v>2.6482585338741673E-2</v>
      </c>
      <c r="AJ536" s="5">
        <f t="shared" si="755"/>
        <v>1.9502388500274314E-2</v>
      </c>
      <c r="AK536" s="5">
        <f t="shared" si="756"/>
        <v>9.574673377507531E-3</v>
      </c>
      <c r="AL536" s="5">
        <f t="shared" si="757"/>
        <v>3.8816081349773562E-4</v>
      </c>
      <c r="AM536" s="5">
        <f t="shared" si="758"/>
        <v>2.0432829709873604E-3</v>
      </c>
      <c r="AN536" s="5">
        <f t="shared" si="759"/>
        <v>3.8185756558505616E-3</v>
      </c>
      <c r="AO536" s="5">
        <f t="shared" si="760"/>
        <v>3.5681597327678104E-3</v>
      </c>
      <c r="AP536" s="5">
        <f t="shared" si="761"/>
        <v>2.2227771165650744E-3</v>
      </c>
      <c r="AQ536" s="5">
        <f t="shared" si="762"/>
        <v>1.0385055210433705E-3</v>
      </c>
      <c r="AR536" s="5">
        <f t="shared" si="763"/>
        <v>6.7205658571811702E-3</v>
      </c>
      <c r="AS536" s="5">
        <f t="shared" si="764"/>
        <v>9.8983603460109839E-3</v>
      </c>
      <c r="AT536" s="5">
        <f t="shared" si="765"/>
        <v>7.2893815507209213E-3</v>
      </c>
      <c r="AU536" s="5">
        <f t="shared" si="766"/>
        <v>3.5787128059314617E-3</v>
      </c>
      <c r="AV536" s="5">
        <f t="shared" si="767"/>
        <v>1.3177234507025363E-3</v>
      </c>
      <c r="AW536" s="5">
        <f t="shared" si="768"/>
        <v>2.9678332178081234E-5</v>
      </c>
      <c r="AX536" s="5">
        <f t="shared" si="769"/>
        <v>5.0157361660475549E-4</v>
      </c>
      <c r="AY536" s="5">
        <f t="shared" si="770"/>
        <v>9.3736248438380896E-4</v>
      </c>
      <c r="AZ536" s="5">
        <f t="shared" si="771"/>
        <v>8.7589179139636625E-4</v>
      </c>
      <c r="BA536" s="5">
        <f t="shared" si="772"/>
        <v>5.456348303647323E-4</v>
      </c>
      <c r="BB536" s="5">
        <f t="shared" si="773"/>
        <v>2.5492649694135362E-4</v>
      </c>
      <c r="BC536" s="5">
        <f t="shared" si="774"/>
        <v>9.5283534299815575E-5</v>
      </c>
      <c r="BD536" s="5">
        <f t="shared" si="775"/>
        <v>2.0932807268304707E-3</v>
      </c>
      <c r="BE536" s="5">
        <f t="shared" si="776"/>
        <v>3.0830807077632688E-3</v>
      </c>
      <c r="BF536" s="5">
        <f t="shared" si="777"/>
        <v>2.2704519581983129E-3</v>
      </c>
      <c r="BG536" s="5">
        <f t="shared" si="778"/>
        <v>1.1146755649322369E-3</v>
      </c>
      <c r="BH536" s="5">
        <f t="shared" si="779"/>
        <v>4.1043643664331436E-4</v>
      </c>
      <c r="BI536" s="5">
        <f t="shared" si="780"/>
        <v>1.2090195484617255E-4</v>
      </c>
      <c r="BJ536" s="8">
        <f t="shared" si="781"/>
        <v>0.30458893208230842</v>
      </c>
      <c r="BK536" s="8">
        <f t="shared" si="782"/>
        <v>0.22510513818321279</v>
      </c>
      <c r="BL536" s="8">
        <f t="shared" si="783"/>
        <v>0.42874566617559989</v>
      </c>
      <c r="BM536" s="8">
        <f t="shared" si="784"/>
        <v>0.64489411105431571</v>
      </c>
      <c r="BN536" s="8">
        <f t="shared" si="785"/>
        <v>0.35112281523076855</v>
      </c>
    </row>
    <row r="537" spans="1:66" s="15" customFormat="1" x14ac:dyDescent="0.25">
      <c r="A537" s="15" t="s">
        <v>340</v>
      </c>
      <c r="B537" s="15" t="s">
        <v>415</v>
      </c>
      <c r="C537" s="15" t="s">
        <v>378</v>
      </c>
      <c r="D537" s="15" t="s">
        <v>497</v>
      </c>
      <c r="E537" s="15">
        <f>VLOOKUP(A537,home!$A$2:$E$405,3,FALSE)</f>
        <v>1.3592592592592601</v>
      </c>
      <c r="F537" s="15">
        <f>VLOOKUP(B537,home!$B$2:$E$405,3,FALSE)</f>
        <v>1.1599999999999999</v>
      </c>
      <c r="G537" s="15">
        <f>VLOOKUP(C537,away!$B$2:$E$405,4,FALSE)</f>
        <v>1.21</v>
      </c>
      <c r="H537" s="15">
        <f>VLOOKUP(A537,away!$A$2:$E$405,3,FALSE)</f>
        <v>1.118518519</v>
      </c>
      <c r="I537" s="15">
        <f>VLOOKUP(C537,away!$B$2:$E$405,3,FALSE)</f>
        <v>0.57999999999999996</v>
      </c>
      <c r="J537" s="15">
        <f>VLOOKUP(B537,home!$B$2:$E$405,4,FALSE)</f>
        <v>0.56999999999999995</v>
      </c>
      <c r="K537" s="17">
        <f t="shared" si="730"/>
        <v>1.9078562962962973</v>
      </c>
      <c r="L537" s="17">
        <f t="shared" si="731"/>
        <v>0.36978222238139991</v>
      </c>
      <c r="M537" s="18">
        <f t="shared" si="732"/>
        <v>0.1025260343826411</v>
      </c>
      <c r="N537" s="18">
        <f t="shared" si="733"/>
        <v>0.19560494023121244</v>
      </c>
      <c r="O537" s="18">
        <f t="shared" si="734"/>
        <v>3.7912304845964834E-2</v>
      </c>
      <c r="P537" s="18">
        <f t="shared" si="735"/>
        <v>7.2331229507478625E-2</v>
      </c>
      <c r="Q537" s="18">
        <f t="shared" si="736"/>
        <v>0.18659305840338983</v>
      </c>
      <c r="R537" s="18">
        <f t="shared" si="737"/>
        <v>7.0096481707709983E-3</v>
      </c>
      <c r="S537" s="18">
        <f t="shared" si="738"/>
        <v>1.275726402948966E-2</v>
      </c>
      <c r="T537" s="18">
        <f t="shared" si="739"/>
        <v>6.8998795817347816E-2</v>
      </c>
      <c r="U537" s="18">
        <f t="shared" si="740"/>
        <v>1.337340139742727E-2</v>
      </c>
      <c r="V537" s="18">
        <f t="shared" si="741"/>
        <v>1.0000154789527196E-3</v>
      </c>
      <c r="W537" s="18">
        <f t="shared" si="742"/>
        <v>0.11866424710669667</v>
      </c>
      <c r="X537" s="18">
        <f t="shared" si="743"/>
        <v>4.3879929012329885E-2</v>
      </c>
      <c r="Y537" s="18">
        <f t="shared" si="744"/>
        <v>8.1130088340587072E-3</v>
      </c>
      <c r="Z537" s="18">
        <f t="shared" si="745"/>
        <v>8.6401442623313817E-4</v>
      </c>
      <c r="AA537" s="18">
        <f t="shared" si="746"/>
        <v>1.6484153631797251E-3</v>
      </c>
      <c r="AB537" s="18">
        <f t="shared" si="747"/>
        <v>1.5724698147769932E-3</v>
      </c>
      <c r="AC537" s="18">
        <f t="shared" si="748"/>
        <v>4.4093891343494144E-5</v>
      </c>
      <c r="AD537" s="18">
        <f t="shared" si="749"/>
        <v>5.6598582746942717E-2</v>
      </c>
      <c r="AE537" s="18">
        <f t="shared" si="750"/>
        <v>2.0929149711802032E-2</v>
      </c>
      <c r="AF537" s="18">
        <f t="shared" si="751"/>
        <v>3.869613746491596E-3</v>
      </c>
      <c r="AG537" s="18">
        <f t="shared" si="752"/>
        <v>4.7697145697842583E-4</v>
      </c>
      <c r="AH537" s="18">
        <f t="shared" si="753"/>
        <v>7.9874293675519979E-5</v>
      </c>
      <c r="AI537" s="18">
        <f t="shared" si="754"/>
        <v>1.5238867410106028E-4</v>
      </c>
      <c r="AJ537" s="18">
        <f t="shared" si="755"/>
        <v>1.453678456839762E-4</v>
      </c>
      <c r="AK537" s="18">
        <f t="shared" si="756"/>
        <v>9.2446986555734189E-5</v>
      </c>
      <c r="AL537" s="18">
        <f t="shared" si="757"/>
        <v>1.2443143417567324E-6</v>
      </c>
      <c r="AM537" s="18">
        <f t="shared" si="758"/>
        <v>2.1596392491040343E-2</v>
      </c>
      <c r="AN537" s="18">
        <f t="shared" si="759"/>
        <v>7.985962010757873E-3</v>
      </c>
      <c r="AO537" s="18">
        <f t="shared" si="760"/>
        <v>1.4765333900957399E-3</v>
      </c>
      <c r="AP537" s="18">
        <f t="shared" si="761"/>
        <v>1.8199859946998174E-4</v>
      </c>
      <c r="AQ537" s="18">
        <f t="shared" si="762"/>
        <v>1.6824961645578028E-5</v>
      </c>
      <c r="AR537" s="18">
        <f t="shared" si="763"/>
        <v>5.9072187652956773E-6</v>
      </c>
      <c r="AS537" s="18">
        <f t="shared" si="764"/>
        <v>1.1270124514968996E-5</v>
      </c>
      <c r="AT537" s="18">
        <f t="shared" si="765"/>
        <v>1.0750889007963428E-5</v>
      </c>
      <c r="AU537" s="18">
        <f t="shared" si="766"/>
        <v>6.8370504282085602E-6</v>
      </c>
      <c r="AV537" s="18">
        <f t="shared" si="767"/>
        <v>3.2610274268882487E-6</v>
      </c>
      <c r="AW537" s="18">
        <f t="shared" si="768"/>
        <v>2.4384805385449348E-8</v>
      </c>
      <c r="AX537" s="18">
        <f t="shared" si="769"/>
        <v>6.8671355652195577E-3</v>
      </c>
      <c r="AY537" s="18">
        <f t="shared" si="770"/>
        <v>2.5393446507012384E-3</v>
      </c>
      <c r="AZ537" s="18">
        <f t="shared" si="771"/>
        <v>4.6950225416431184E-4</v>
      </c>
      <c r="BA537" s="18">
        <f t="shared" si="772"/>
        <v>5.7871195652652034E-5</v>
      </c>
      <c r="BB537" s="18">
        <f t="shared" si="773"/>
        <v>5.3499348350766197E-6</v>
      </c>
      <c r="BC537" s="18">
        <f t="shared" si="774"/>
        <v>3.9566215858206032E-7</v>
      </c>
      <c r="BD537" s="18">
        <f t="shared" si="775"/>
        <v>3.6406408052069066E-7</v>
      </c>
      <c r="BE537" s="18">
        <f t="shared" si="776"/>
        <v>6.9458194827672168E-7</v>
      </c>
      <c r="BF537" s="18">
        <f t="shared" si="777"/>
        <v>6.6258127165674641E-7</v>
      </c>
      <c r="BG537" s="18">
        <f t="shared" si="778"/>
        <v>4.2136995031277703E-7</v>
      </c>
      <c r="BH537" s="18">
        <f t="shared" si="779"/>
        <v>2.0097832819357237E-7</v>
      </c>
      <c r="BI537" s="18">
        <f t="shared" si="780"/>
        <v>7.6687553772642184E-8</v>
      </c>
      <c r="BJ537" s="19">
        <f t="shared" si="781"/>
        <v>0.74492560778299122</v>
      </c>
      <c r="BK537" s="19">
        <f t="shared" si="782"/>
        <v>0.19119922625494862</v>
      </c>
      <c r="BL537" s="19">
        <f t="shared" si="783"/>
        <v>6.2026763965412179E-2</v>
      </c>
      <c r="BM537" s="19">
        <f t="shared" si="784"/>
        <v>0.39449907662223127</v>
      </c>
      <c r="BN537" s="19">
        <f t="shared" si="785"/>
        <v>0.60197721554145778</v>
      </c>
    </row>
    <row r="538" spans="1:66" x14ac:dyDescent="0.25">
      <c r="A538" t="s">
        <v>10</v>
      </c>
      <c r="B538" t="s">
        <v>46</v>
      </c>
      <c r="C538" t="s">
        <v>243</v>
      </c>
      <c r="D538" t="s">
        <v>498</v>
      </c>
      <c r="E538">
        <f>VLOOKUP(A538,home!$A$2:$E$405,3,FALSE)</f>
        <v>1.4962962962963</v>
      </c>
      <c r="F538">
        <f>VLOOKUP(B538,home!$B$2:$E$405,3,FALSE)</f>
        <v>1.43</v>
      </c>
      <c r="G538">
        <f>VLOOKUP(C538,away!$B$2:$E$405,4,FALSE)</f>
        <v>0.85</v>
      </c>
      <c r="H538">
        <f>VLOOKUP(A538,away!$A$2:$E$405,3,FALSE)</f>
        <v>1.388888889</v>
      </c>
      <c r="I538">
        <f>VLOOKUP(C538,away!$B$2:$E$405,3,FALSE)</f>
        <v>0.89</v>
      </c>
      <c r="J538">
        <f>VLOOKUP(B538,home!$B$2:$E$405,4,FALSE)</f>
        <v>0.86</v>
      </c>
      <c r="K538" s="3">
        <f t="shared" ref="K538:K601" si="786">E538*F538*G538</f>
        <v>1.8187481481481527</v>
      </c>
      <c r="L538" s="3">
        <f t="shared" ref="L538:L601" si="787">H538*I538*J538</f>
        <v>1.0630555556406001</v>
      </c>
      <c r="M538" s="5">
        <f t="shared" ref="M538:M601" si="788">_xlfn.POISSON.DIST(0,K538,FALSE) * _xlfn.POISSON.DIST(0,L538,FALSE)</f>
        <v>5.6033603607794483E-2</v>
      </c>
      <c r="N538" s="5">
        <f t="shared" ref="N538:N601" si="789">_xlfn.POISSON.DIST(1,K538,FALSE) * _xlfn.POISSON.DIST(0,L538,FALSE)</f>
        <v>0.10191101279574385</v>
      </c>
      <c r="O538" s="5">
        <f t="shared" ref="O538:O601" si="790">_xlfn.POISSON.DIST(0,K538,FALSE) * _xlfn.POISSON.DIST(1,L538,FALSE)</f>
        <v>5.9566833617829093E-2</v>
      </c>
      <c r="P538" s="5">
        <f t="shared" ref="P538:P601" si="791">_xlfn.POISSON.DIST(1,K538,FALSE) * _xlfn.POISSON.DIST(1,L538,FALSE)</f>
        <v>0.10833706833347578</v>
      </c>
      <c r="Q538" s="5">
        <f t="shared" ref="Q538:Q601" si="792">_xlfn.POISSON.DIST(2,K538,FALSE) * _xlfn.POISSON.DIST(0,L538,FALSE)</f>
        <v>9.2675232899080917E-2</v>
      </c>
      <c r="R538" s="5">
        <f t="shared" ref="R538:R601" si="793">_xlfn.POISSON.DIST(0,K538,FALSE) * _xlfn.POISSON.DIST(2,L538,FALSE)</f>
        <v>3.1661426704676233E-2</v>
      </c>
      <c r="S538" s="5">
        <f t="shared" ref="S538:S601" si="794">_xlfn.POISSON.DIST(2,K538,FALSE) * _xlfn.POISSON.DIST(2,L538,FALSE)</f>
        <v>5.2365543260631697E-2</v>
      </c>
      <c r="T538" s="5">
        <f t="shared" ref="T538:T601" si="795">_xlfn.POISSON.DIST(2,K538,FALSE) * _xlfn.POISSON.DIST(1,L538,FALSE)</f>
        <v>9.8518921203654478E-2</v>
      </c>
      <c r="U538" s="5">
        <f t="shared" ref="U538:U601" si="796">_xlfn.POISSON.DIST(1,K538,FALSE) * _xlfn.POISSON.DIST(2,L538,FALSE)</f>
        <v>5.7584161186858371E-2</v>
      </c>
      <c r="V538" s="5">
        <f t="shared" ref="V538:V601" si="797">_xlfn.POISSON.DIST(3,K538,FALSE) * _xlfn.POISSON.DIST(3,L538,FALSE)</f>
        <v>1.1249458803438219E-2</v>
      </c>
      <c r="W538" s="5">
        <f t="shared" ref="W538:W601" si="798">_xlfn.POISSON.DIST(3,K538,FALSE) * _xlfn.POISSON.DIST(0,L538,FALSE)</f>
        <v>5.6184302738134073E-2</v>
      </c>
      <c r="X538" s="5">
        <f t="shared" ref="X538:X601" si="799">_xlfn.POISSON.DIST(3,K538,FALSE) * _xlfn.POISSON.DIST(1,L538,FALSE)</f>
        <v>5.9727035165566801E-2</v>
      </c>
      <c r="Y538" s="5">
        <f t="shared" ref="Y538:Y601" si="800">_xlfn.POISSON.DIST(3,K538,FALSE) * _xlfn.POISSON.DIST(2,L538,FALSE)</f>
        <v>3.1746578277348635E-2</v>
      </c>
      <c r="Z538" s="5">
        <f t="shared" ref="Z538:Z601" si="801">_xlfn.POISSON.DIST(0,K538,FALSE) * _xlfn.POISSON.DIST(3,L538,FALSE)</f>
        <v>1.1219285185971243E-2</v>
      </c>
      <c r="AA538" s="5">
        <f t="shared" ref="AA538:AA601" si="802">_xlfn.POISSON.DIST(1,K538,FALSE) * _xlfn.POISSON.DIST(3,L538,FALSE)</f>
        <v>2.0405054155531201E-2</v>
      </c>
      <c r="AB538" s="5">
        <f t="shared" ref="AB538:AB601" si="803">_xlfn.POISSON.DIST(2,K538,FALSE) * _xlfn.POISSON.DIST(3,L538,FALSE)</f>
        <v>1.8555827229117569E-2</v>
      </c>
      <c r="AC538" s="5">
        <f t="shared" ref="AC538:AC601" si="804">_xlfn.POISSON.DIST(4,K538,FALSE) * _xlfn.POISSON.DIST(4,L538,FALSE)</f>
        <v>1.359377798134752E-3</v>
      </c>
      <c r="AD538" s="5">
        <f t="shared" ref="AD538:AD601" si="805">_xlfn.POISSON.DIST(4,K538,FALSE) * _xlfn.POISSON.DIST(0,L538,FALSE)</f>
        <v>2.5546274139994121E-2</v>
      </c>
      <c r="AE538" s="5">
        <f t="shared" ref="AE538:AE601" si="806">_xlfn.POISSON.DIST(4,K538,FALSE) * _xlfn.POISSON.DIST(1,L538,FALSE)</f>
        <v>2.7157108650438543E-2</v>
      </c>
      <c r="AF538" s="5">
        <f t="shared" ref="AF538:AF601" si="807">_xlfn.POISSON.DIST(4,K538,FALSE) * _xlfn.POISSON.DIST(2,L538,FALSE)</f>
        <v>1.4434757612992044E-2</v>
      </c>
      <c r="AG538" s="5">
        <f t="shared" ref="AG538:AG601" si="808">_xlfn.POISSON.DIST(4,K538,FALSE) * _xlfn.POISSON.DIST(3,L538,FALSE)</f>
        <v>5.1149830916055461E-3</v>
      </c>
      <c r="AH538" s="5">
        <f t="shared" ref="AH538:AH601" si="809">_xlfn.POISSON.DIST(0,K538,FALSE) * _xlfn.POISSON.DIST(4,L538,FALSE)</f>
        <v>2.9816808618157533E-3</v>
      </c>
      <c r="AI538" s="5">
        <f t="shared" ref="AI538:AI601" si="810">_xlfn.POISSON.DIST(1,K538,FALSE) * _xlfn.POISSON.DIST(4,L538,FALSE)</f>
        <v>5.4229265457961893E-3</v>
      </c>
      <c r="AJ538" s="5">
        <f t="shared" ref="AJ538:AJ601" si="811">_xlfn.POISSON.DIST(2,K538,FALSE) * _xlfn.POISSON.DIST(4,L538,FALSE)</f>
        <v>4.9314688063551385E-3</v>
      </c>
      <c r="AK538" s="5">
        <f t="shared" ref="AK538:AK601" si="812">_xlfn.POISSON.DIST(3,K538,FALSE) * _xlfn.POISSON.DIST(4,L538,FALSE)</f>
        <v>2.9896999197362639E-3</v>
      </c>
      <c r="AL538" s="5">
        <f t="shared" ref="AL538:AL601" si="813">_xlfn.POISSON.DIST(5,K538,FALSE) * _xlfn.POISSON.DIST(5,L538,FALSE)</f>
        <v>1.0513049022394024E-4</v>
      </c>
      <c r="AM538" s="5">
        <f t="shared" ref="AM538:AM601" si="814">_xlfn.POISSON.DIST(5,K538,FALSE) * _xlfn.POISSON.DIST(0,L538,FALSE)</f>
        <v>9.2924477568398674E-3</v>
      </c>
      <c r="AN538" s="5">
        <f t="shared" ref="AN538:AN601" si="815">_xlfn.POISSON.DIST(5,K538,FALSE) * _xlfn.POISSON.DIST(1,L538,FALSE)</f>
        <v>9.878388213408652E-3</v>
      </c>
      <c r="AO538" s="5">
        <f t="shared" ref="AO538:AO601" si="816">_xlfn.POISSON.DIST(5,K538,FALSE) * _xlfn.POISSON.DIST(2,L538,FALSE)</f>
        <v>5.2506377355193441E-3</v>
      </c>
      <c r="AP538" s="5">
        <f t="shared" ref="AP538:AP601" si="817">_xlfn.POISSON.DIST(5,K538,FALSE) * _xlfn.POISSON.DIST(3,L538,FALSE)</f>
        <v>1.8605732051333395E-3</v>
      </c>
      <c r="AQ538" s="5">
        <f t="shared" ref="AQ538:AQ601" si="818">_xlfn.POISSON.DIST(5,K538,FALSE) * _xlfn.POISSON.DIST(4,L538,FALSE)</f>
        <v>4.9447317059825866E-4</v>
      </c>
      <c r="AR538" s="5">
        <f t="shared" ref="AR538:AR601" si="819">_xlfn.POISSON.DIST(0,K538,FALSE) * _xlfn.POISSON.DIST(5,L538,FALSE)</f>
        <v>6.3393848106009791E-4</v>
      </c>
      <c r="AS538" s="5">
        <f t="shared" ref="AS538:AS601" si="820">_xlfn.POISSON.DIST(1,K538,FALSE) * _xlfn.POISSON.DIST(5,L538,FALSE)</f>
        <v>1.1529744384679058E-3</v>
      </c>
      <c r="AT538" s="5">
        <f t="shared" ref="AT538:AT601" si="821">_xlfn.POISSON.DIST(2,K538,FALSE) * _xlfn.POISSON.DIST(5,L538,FALSE)</f>
        <v>1.0484850624128299E-3</v>
      </c>
      <c r="AU538" s="5">
        <f t="shared" ref="AU538:AU601" si="822">_xlfn.POISSON.DIST(3,K538,FALSE) * _xlfn.POISSON.DIST(5,L538,FALSE)</f>
        <v>6.3564342187477846E-4</v>
      </c>
      <c r="AV538" s="5">
        <f t="shared" ref="AV538:AV601" si="823">_xlfn.POISSON.DIST(4,K538,FALSE) * _xlfn.POISSON.DIST(5,L538,FALSE)</f>
        <v>2.8901882410432692E-4</v>
      </c>
      <c r="AW538" s="5">
        <f t="shared" ref="AW538:AW601" si="824">_xlfn.POISSON.DIST(6,K538,FALSE) * _xlfn.POISSON.DIST(6,L538,FALSE)</f>
        <v>5.646179935884493E-6</v>
      </c>
      <c r="AX538" s="5">
        <f t="shared" ref="AX538:AX601" si="825">_xlfn.POISSON.DIST(6,K538,FALSE) * _xlfn.POISSON.DIST(0,L538,FALSE)</f>
        <v>2.8167703582526638E-3</v>
      </c>
      <c r="AY538" s="5">
        <f t="shared" ref="AY538:AY601" si="826">_xlfn.POISSON.DIST(6,K538,FALSE) * _xlfn.POISSON.DIST(1,L538,FALSE)</f>
        <v>2.9943833783042575E-3</v>
      </c>
      <c r="AZ538" s="5">
        <f t="shared" ref="AZ538:AZ601" si="827">_xlfn.POISSON.DIST(6,K538,FALSE) * _xlfn.POISSON.DIST(2,L538,FALSE)</f>
        <v>1.5915979430121045E-3</v>
      </c>
      <c r="BA538" s="5">
        <f t="shared" ref="BA538:BA601" si="828">_xlfn.POISSON.DIST(6,K538,FALSE) * _xlfn.POISSON.DIST(3,L538,FALSE)</f>
        <v>5.6398567855505636E-4</v>
      </c>
      <c r="BB538" s="5">
        <f t="shared" ref="BB538:BB601" si="829">_xlfn.POISSON.DIST(6,K538,FALSE) * _xlfn.POISSON.DIST(4,L538,FALSE)</f>
        <v>1.4988702722242158E-4</v>
      </c>
      <c r="BC538" s="5">
        <f t="shared" ref="BC538:BC601" si="830">_xlfn.POISSON.DIST(6,K538,FALSE) * _xlfn.POISSON.DIST(5,L538,FALSE)</f>
        <v>3.186764740144983E-5</v>
      </c>
      <c r="BD538" s="5">
        <f t="shared" ref="BD538:BD601" si="831">_xlfn.POISSON.DIST(0,K538,FALSE) * _xlfn.POISSON.DIST(6,L538,FALSE)</f>
        <v>1.1231863737088336E-4</v>
      </c>
      <c r="BE538" s="5">
        <f t="shared" ref="BE538:BE601" si="832">_xlfn.POISSON.DIST(1,K538,FALSE) * _xlfn.POISSON.DIST(6,L538,FALSE)</f>
        <v>2.0427931372081799E-4</v>
      </c>
      <c r="BF538" s="5">
        <f t="shared" ref="BF538:BF601" si="833">_xlfn.POISSON.DIST(2,K538,FALSE) * _xlfn.POISSON.DIST(6,L538,FALSE)</f>
        <v>1.8576631176735664E-4</v>
      </c>
      <c r="BG538" s="5">
        <f t="shared" ref="BG538:BG601" si="834">_xlfn.POISSON.DIST(3,K538,FALSE) * _xlfn.POISSON.DIST(6,L538,FALSE)</f>
        <v>1.1262071183839745E-4</v>
      </c>
      <c r="BH538" s="5">
        <f t="shared" ref="BH538:BH601" si="835">_xlfn.POISSON.DIST(4,K538,FALSE) * _xlfn.POISSON.DIST(6,L538,FALSE)</f>
        <v>5.1207177774803002E-5</v>
      </c>
      <c r="BI538" s="5">
        <f t="shared" ref="BI538:BI601" si="836">_xlfn.POISSON.DIST(5,K538,FALSE) * _xlfn.POISSON.DIST(6,L538,FALSE)</f>
        <v>1.8626591949963237E-5</v>
      </c>
      <c r="BJ538" s="8">
        <f t="shared" ref="BJ538:BJ601" si="837">SUM(N538,Q538,T538,W538,X538,Y538,AD538,AE538,AF538,AG538,AM538,AN538,AO538,AP538,AQ538,AX538,AY538,AZ538,BA538,BB538,BC538)</f>
        <v>0.54794121868880652</v>
      </c>
      <c r="BK538" s="8">
        <f t="shared" ref="BK538:BK601" si="838">SUM(M538,P538,S538,V538,AC538,AL538,AY538)</f>
        <v>0.23244456567200314</v>
      </c>
      <c r="BL538" s="8">
        <f t="shared" ref="BL538:BL601" si="839">SUM(O538,R538,U538,AA538,AB538,AH538,AI538,AJ538,AK538,AR538,AS538,AT538,AU538,AV538,BD538,BE538,BF538,BG538,BH538,BI538)</f>
        <v>0.20854395800005796</v>
      </c>
      <c r="BM538" s="8">
        <f t="shared" ref="BM538:BM601" si="840">SUM(S538:BI538)</f>
        <v>0.54697511238987051</v>
      </c>
      <c r="BN538" s="8">
        <f t="shared" ref="BN538:BN601" si="841">SUM(M538:R538)</f>
        <v>0.45018517795860041</v>
      </c>
    </row>
    <row r="539" spans="1:66" x14ac:dyDescent="0.25">
      <c r="A539" t="s">
        <v>13</v>
      </c>
      <c r="B539" t="s">
        <v>56</v>
      </c>
      <c r="C539" t="s">
        <v>60</v>
      </c>
      <c r="D539" t="s">
        <v>498</v>
      </c>
      <c r="E539">
        <f>VLOOKUP(A539,home!$A$2:$E$405,3,FALSE)</f>
        <v>1.6044444444444399</v>
      </c>
      <c r="F539">
        <f>VLOOKUP(B539,home!$B$2:$E$405,3,FALSE)</f>
        <v>0.48</v>
      </c>
      <c r="G539">
        <f>VLOOKUP(C539,away!$B$2:$E$405,4,FALSE)</f>
        <v>0.56999999999999995</v>
      </c>
      <c r="H539">
        <f>VLOOKUP(A539,away!$A$2:$E$405,3,FALSE)</f>
        <v>1.4044444439999999</v>
      </c>
      <c r="I539">
        <f>VLOOKUP(C539,away!$B$2:$E$405,3,FALSE)</f>
        <v>1.1399999999999999</v>
      </c>
      <c r="J539">
        <f>VLOOKUP(B539,home!$B$2:$E$405,4,FALSE)</f>
        <v>1.1499999999999999</v>
      </c>
      <c r="K539" s="3">
        <f t="shared" si="786"/>
        <v>0.4389759999999987</v>
      </c>
      <c r="L539" s="3">
        <f t="shared" si="787"/>
        <v>1.8412266660839995</v>
      </c>
      <c r="M539" s="5">
        <f t="shared" si="788"/>
        <v>0.10226347927635297</v>
      </c>
      <c r="N539" s="5">
        <f t="shared" si="789"/>
        <v>4.4891213078816189E-2</v>
      </c>
      <c r="O539" s="5">
        <f t="shared" si="790"/>
        <v>0.18829024501014957</v>
      </c>
      <c r="P539" s="5">
        <f t="shared" si="791"/>
        <v>8.2654898593575166E-2</v>
      </c>
      <c r="Q539" s="5">
        <f t="shared" si="792"/>
        <v>9.853082576243179E-3</v>
      </c>
      <c r="R539" s="5">
        <f t="shared" si="793"/>
        <v>0.17334251003808857</v>
      </c>
      <c r="S539" s="5">
        <f t="shared" si="794"/>
        <v>1.6701544651762015E-2</v>
      </c>
      <c r="T539" s="5">
        <f t="shared" si="795"/>
        <v>1.8141758382506572E-2</v>
      </c>
      <c r="U539" s="5">
        <f t="shared" si="796"/>
        <v>7.6093201686479747E-2</v>
      </c>
      <c r="V539" s="5">
        <f t="shared" si="797"/>
        <v>1.4998995072076325E-3</v>
      </c>
      <c r="W539" s="5">
        <f t="shared" si="798"/>
        <v>1.4417555923296381E-3</v>
      </c>
      <c r="X539" s="5">
        <f t="shared" si="799"/>
        <v>2.6545988425730614E-3</v>
      </c>
      <c r="Y539" s="5">
        <f t="shared" si="800"/>
        <v>2.4438590883506211E-3</v>
      </c>
      <c r="Z539" s="5">
        <f t="shared" si="801"/>
        <v>0.10638761728268738</v>
      </c>
      <c r="AA539" s="5">
        <f t="shared" si="802"/>
        <v>4.6701610684284835E-2</v>
      </c>
      <c r="AB539" s="5">
        <f t="shared" si="803"/>
        <v>1.0250443125872279E-2</v>
      </c>
      <c r="AC539" s="5">
        <f t="shared" si="804"/>
        <v>7.5768765732692203E-5</v>
      </c>
      <c r="AD539" s="5">
        <f t="shared" si="805"/>
        <v>1.5822402572462325E-4</v>
      </c>
      <c r="AE539" s="5">
        <f t="shared" si="806"/>
        <v>2.9132629537933705E-4</v>
      </c>
      <c r="AF539" s="5">
        <f t="shared" si="807"/>
        <v>2.6819887179194965E-4</v>
      </c>
      <c r="AG539" s="5">
        <f t="shared" si="808"/>
        <v>1.6460497151899386E-4</v>
      </c>
      <c r="AH539" s="5">
        <f t="shared" si="809"/>
        <v>4.8970929470505742E-2</v>
      </c>
      <c r="AI539" s="5">
        <f t="shared" si="810"/>
        <v>2.1497062735244665E-2</v>
      </c>
      <c r="AJ539" s="5">
        <f t="shared" si="811"/>
        <v>4.718347305633367E-3</v>
      </c>
      <c r="AK539" s="5">
        <f t="shared" si="812"/>
        <v>6.9041374227923587E-4</v>
      </c>
      <c r="AL539" s="5">
        <f t="shared" si="813"/>
        <v>2.4496172798001729E-6</v>
      </c>
      <c r="AM539" s="5">
        <f t="shared" si="814"/>
        <v>1.3891309983298407E-5</v>
      </c>
      <c r="AN539" s="5">
        <f t="shared" si="815"/>
        <v>2.5577050368087907E-5</v>
      </c>
      <c r="AO539" s="5">
        <f t="shared" si="816"/>
        <v>2.3546573588748517E-5</v>
      </c>
      <c r="AP539" s="5">
        <f t="shared" si="817"/>
        <v>1.4451526395504333E-5</v>
      </c>
      <c r="AQ539" s="5">
        <f t="shared" si="818"/>
        <v>6.6521339412548404E-6</v>
      </c>
      <c r="AR539" s="5">
        <f t="shared" si="819"/>
        <v>1.8033316240802788E-2</v>
      </c>
      <c r="AS539" s="5">
        <f t="shared" si="820"/>
        <v>7.9161930301226216E-3</v>
      </c>
      <c r="AT539" s="5">
        <f t="shared" si="821"/>
        <v>1.7375093757955489E-3</v>
      </c>
      <c r="AU539" s="5">
        <f t="shared" si="822"/>
        <v>2.5424163858307498E-4</v>
      </c>
      <c r="AV539" s="5">
        <f t="shared" si="823"/>
        <v>2.7901494384660884E-5</v>
      </c>
      <c r="AW539" s="5">
        <f t="shared" si="824"/>
        <v>5.4997603925693737E-8</v>
      </c>
      <c r="AX539" s="5">
        <f t="shared" si="825"/>
        <v>1.0163252818713975E-6</v>
      </c>
      <c r="AY539" s="5">
        <f t="shared" si="826"/>
        <v>1.8712852103969543E-6</v>
      </c>
      <c r="AZ539" s="5">
        <f t="shared" si="827"/>
        <v>1.72273011461574E-6</v>
      </c>
      <c r="BA539" s="5">
        <f t="shared" si="828"/>
        <v>1.0573122084988154E-6</v>
      </c>
      <c r="BB539" s="5">
        <f t="shared" si="829"/>
        <v>4.8668785816604613E-7</v>
      </c>
      <c r="BC539" s="5">
        <f t="shared" si="830"/>
        <v>1.7922053250292627E-7</v>
      </c>
      <c r="BD539" s="5">
        <f t="shared" si="831"/>
        <v>5.5339037900819675E-3</v>
      </c>
      <c r="BE539" s="5">
        <f t="shared" si="832"/>
        <v>2.4292509501550145E-3</v>
      </c>
      <c r="BF539" s="5">
        <f t="shared" si="833"/>
        <v>5.331914325476222E-4</v>
      </c>
      <c r="BG539" s="5">
        <f t="shared" si="834"/>
        <v>7.8019414098008135E-5</v>
      </c>
      <c r="BH539" s="5">
        <f t="shared" si="835"/>
        <v>8.5621625807717759E-6</v>
      </c>
      <c r="BI539" s="5">
        <f t="shared" si="836"/>
        <v>7.5171677621137222E-7</v>
      </c>
      <c r="BJ539" s="8">
        <f t="shared" si="837"/>
        <v>8.0399073880717126E-2</v>
      </c>
      <c r="BK539" s="8">
        <f t="shared" si="838"/>
        <v>0.20319991169712071</v>
      </c>
      <c r="BL539" s="8">
        <f t="shared" si="839"/>
        <v>0.60710760504446626</v>
      </c>
      <c r="BM539" s="8">
        <f t="shared" si="840"/>
        <v>0.39579696304415934</v>
      </c>
      <c r="BN539" s="8">
        <f t="shared" si="841"/>
        <v>0.6012954285732256</v>
      </c>
    </row>
    <row r="540" spans="1:66" x14ac:dyDescent="0.25">
      <c r="A540" t="s">
        <v>16</v>
      </c>
      <c r="B540" t="s">
        <v>18</v>
      </c>
      <c r="C540" t="s">
        <v>255</v>
      </c>
      <c r="D540" t="s">
        <v>498</v>
      </c>
      <c r="E540">
        <f>VLOOKUP(A540,home!$A$2:$E$405,3,FALSE)</f>
        <v>1.56756756756757</v>
      </c>
      <c r="F540">
        <f>VLOOKUP(B540,home!$B$2:$E$405,3,FALSE)</f>
        <v>1.1200000000000001</v>
      </c>
      <c r="G540">
        <f>VLOOKUP(C540,away!$B$2:$E$405,4,FALSE)</f>
        <v>0.9</v>
      </c>
      <c r="H540">
        <f>VLOOKUP(A540,away!$A$2:$E$405,3,FALSE)</f>
        <v>1.261261261</v>
      </c>
      <c r="I540">
        <f>VLOOKUP(C540,away!$B$2:$E$405,3,FALSE)</f>
        <v>1.22</v>
      </c>
      <c r="J540">
        <f>VLOOKUP(B540,home!$B$2:$E$405,4,FALSE)</f>
        <v>1.1200000000000001</v>
      </c>
      <c r="K540" s="3">
        <f t="shared" si="786"/>
        <v>1.5801081081081108</v>
      </c>
      <c r="L540" s="3">
        <f t="shared" si="787"/>
        <v>1.7233873870304002</v>
      </c>
      <c r="M540" s="5">
        <f t="shared" si="788"/>
        <v>3.675446753481789E-2</v>
      </c>
      <c r="N540" s="5">
        <f t="shared" si="789"/>
        <v>5.8076032160962084E-2</v>
      </c>
      <c r="O540" s="5">
        <f t="shared" si="790"/>
        <v>6.3342185766523465E-2</v>
      </c>
      <c r="P540" s="5">
        <f t="shared" si="791"/>
        <v>0.1000875013149739</v>
      </c>
      <c r="Q540" s="5">
        <f t="shared" si="792"/>
        <v>4.5883204652141796E-2</v>
      </c>
      <c r="R540" s="5">
        <f t="shared" si="793"/>
        <v>5.4581562008481556E-2</v>
      </c>
      <c r="S540" s="5">
        <f t="shared" si="794"/>
        <v>6.8138029138806178E-2</v>
      </c>
      <c r="T540" s="5">
        <f t="shared" si="795"/>
        <v>7.9074536174035731E-2</v>
      </c>
      <c r="U540" s="5">
        <f t="shared" si="796"/>
        <v>8.6244768682807338E-2</v>
      </c>
      <c r="V540" s="5">
        <f t="shared" si="797"/>
        <v>2.0616586948298817E-2</v>
      </c>
      <c r="W540" s="5">
        <f t="shared" si="798"/>
        <v>2.4166807898944345E-2</v>
      </c>
      <c r="X540" s="5">
        <f t="shared" si="799"/>
        <v>4.1648771917827322E-2</v>
      </c>
      <c r="Y540" s="5">
        <f t="shared" si="800"/>
        <v>3.5888484104244778E-2</v>
      </c>
      <c r="Z540" s="5">
        <f t="shared" si="801"/>
        <v>3.1355058509944925E-2</v>
      </c>
      <c r="AA540" s="5">
        <f t="shared" si="802"/>
        <v>4.9544382181768203E-2</v>
      </c>
      <c r="AB540" s="5">
        <f t="shared" si="803"/>
        <v>3.9142739998309473E-2</v>
      </c>
      <c r="AC540" s="5">
        <f t="shared" si="804"/>
        <v>3.5088637036834232E-3</v>
      </c>
      <c r="AD540" s="5">
        <f t="shared" si="805"/>
        <v>9.5465422770532708E-3</v>
      </c>
      <c r="AE540" s="5">
        <f t="shared" si="806"/>
        <v>1.6452390550026078E-2</v>
      </c>
      <c r="AF540" s="5">
        <f t="shared" si="807"/>
        <v>1.4176921180206551E-2</v>
      </c>
      <c r="AG540" s="5">
        <f t="shared" si="808"/>
        <v>8.1441090496307007E-3</v>
      </c>
      <c r="AH540" s="5">
        <f t="shared" si="809"/>
        <v>1.3509228088909831E-2</v>
      </c>
      <c r="AI540" s="5">
        <f t="shared" si="810"/>
        <v>2.1346040837568261E-2</v>
      </c>
      <c r="AJ540" s="5">
        <f t="shared" si="811"/>
        <v>1.6864526101724231E-2</v>
      </c>
      <c r="AK540" s="5">
        <f t="shared" si="812"/>
        <v>8.8825914775784408E-3</v>
      </c>
      <c r="AL540" s="5">
        <f t="shared" si="813"/>
        <v>3.8220485738098563E-4</v>
      </c>
      <c r="AM540" s="5">
        <f t="shared" si="814"/>
        <v>3.0169137712737458E-3</v>
      </c>
      <c r="AN540" s="5">
        <f t="shared" si="815"/>
        <v>5.1993111411714902E-3</v>
      </c>
      <c r="AO540" s="5">
        <f t="shared" si="816"/>
        <v>4.4802136209707924E-3</v>
      </c>
      <c r="AP540" s="5">
        <f t="shared" si="817"/>
        <v>2.5737145485276204E-3</v>
      </c>
      <c r="AQ540" s="5">
        <f t="shared" si="818"/>
        <v>1.1088767976872858E-3</v>
      </c>
      <c r="AR540" s="5">
        <f t="shared" si="819"/>
        <v>4.6563266593887976E-3</v>
      </c>
      <c r="AS540" s="5">
        <f t="shared" si="820"/>
        <v>7.3574995085001925E-3</v>
      </c>
      <c r="AT540" s="5">
        <f t="shared" si="821"/>
        <v>5.8128223143912973E-3</v>
      </c>
      <c r="AU540" s="5">
        <f t="shared" si="822"/>
        <v>3.0616292233204803E-3</v>
      </c>
      <c r="AV540" s="5">
        <f t="shared" si="823"/>
        <v>1.2094262899473569E-3</v>
      </c>
      <c r="AW540" s="5">
        <f t="shared" si="824"/>
        <v>2.8911019932074703E-5</v>
      </c>
      <c r="AX540" s="5">
        <f t="shared" si="825"/>
        <v>7.9450831857544562E-4</v>
      </c>
      <c r="AY540" s="5">
        <f t="shared" si="826"/>
        <v>1.3692456151236537E-3</v>
      </c>
      <c r="AZ540" s="5">
        <f t="shared" si="827"/>
        <v>1.1798703114253937E-3</v>
      </c>
      <c r="BA540" s="5">
        <f t="shared" si="828"/>
        <v>6.7779120434738446E-4</v>
      </c>
      <c r="BB540" s="5">
        <f t="shared" si="829"/>
        <v>2.920242031531068E-4</v>
      </c>
      <c r="BC540" s="5">
        <f t="shared" si="830"/>
        <v>1.0065416568433344E-4</v>
      </c>
      <c r="BD540" s="5">
        <f t="shared" si="831"/>
        <v>1.3374424391140072E-3</v>
      </c>
      <c r="BE540" s="5">
        <f t="shared" si="832"/>
        <v>2.1133036421719311E-3</v>
      </c>
      <c r="BF540" s="5">
        <f t="shared" si="833"/>
        <v>1.6696241099451352E-3</v>
      </c>
      <c r="BG540" s="5">
        <f t="shared" si="834"/>
        <v>8.7939553120569851E-4</v>
      </c>
      <c r="BH540" s="5">
        <f t="shared" si="835"/>
        <v>3.4738500227304072E-4</v>
      </c>
      <c r="BI540" s="5">
        <f t="shared" si="836"/>
        <v>1.0978117174535715E-4</v>
      </c>
      <c r="BJ540" s="8">
        <f t="shared" si="837"/>
        <v>0.35385092366301285</v>
      </c>
      <c r="BK540" s="8">
        <f t="shared" si="838"/>
        <v>0.23085689911308488</v>
      </c>
      <c r="BL540" s="8">
        <f t="shared" si="839"/>
        <v>0.38201266103567405</v>
      </c>
      <c r="BM540" s="8">
        <f t="shared" si="840"/>
        <v>0.63801025428862423</v>
      </c>
      <c r="BN540" s="8">
        <f t="shared" si="841"/>
        <v>0.35872495343790073</v>
      </c>
    </row>
    <row r="541" spans="1:66" x14ac:dyDescent="0.25">
      <c r="A541" t="s">
        <v>69</v>
      </c>
      <c r="B541" t="s">
        <v>76</v>
      </c>
      <c r="C541" t="s">
        <v>72</v>
      </c>
      <c r="D541" t="s">
        <v>498</v>
      </c>
      <c r="E541">
        <f>VLOOKUP(A541,home!$A$2:$E$405,3,FALSE)</f>
        <v>1.3216783216783199</v>
      </c>
      <c r="F541">
        <f>VLOOKUP(B541,home!$B$2:$E$405,3,FALSE)</f>
        <v>0.4</v>
      </c>
      <c r="G541">
        <f>VLOOKUP(C541,away!$B$2:$E$405,4,FALSE)</f>
        <v>1.57</v>
      </c>
      <c r="H541">
        <f>VLOOKUP(A541,away!$A$2:$E$405,3,FALSE)</f>
        <v>1.2832167830000001</v>
      </c>
      <c r="I541">
        <f>VLOOKUP(C541,away!$B$2:$E$405,3,FALSE)</f>
        <v>1.3</v>
      </c>
      <c r="J541">
        <f>VLOOKUP(B541,home!$B$2:$E$405,4,FALSE)</f>
        <v>1.0900000000000001</v>
      </c>
      <c r="K541" s="3">
        <f t="shared" si="786"/>
        <v>0.83001398601398491</v>
      </c>
      <c r="L541" s="3">
        <f t="shared" si="787"/>
        <v>1.8183181815110003</v>
      </c>
      <c r="M541" s="5">
        <f t="shared" si="788"/>
        <v>7.0769145766632152E-2</v>
      </c>
      <c r="N541" s="5">
        <f t="shared" si="789"/>
        <v>5.8739380764567077E-2</v>
      </c>
      <c r="O541" s="5">
        <f t="shared" si="790"/>
        <v>0.1286808244374695</v>
      </c>
      <c r="P541" s="5">
        <f t="shared" si="791"/>
        <v>0.10680688401490986</v>
      </c>
      <c r="Q541" s="5">
        <f t="shared" si="792"/>
        <v>2.4377253782195751E-2</v>
      </c>
      <c r="R541" s="5">
        <f t="shared" si="793"/>
        <v>0.11699134134323794</v>
      </c>
      <c r="S541" s="5">
        <f t="shared" si="794"/>
        <v>4.0299025618425549E-2</v>
      </c>
      <c r="T541" s="5">
        <f t="shared" si="795"/>
        <v>4.4325603767474339E-2</v>
      </c>
      <c r="U541" s="5">
        <f t="shared" si="796"/>
        <v>9.7104449557423617E-2</v>
      </c>
      <c r="V541" s="5">
        <f t="shared" si="797"/>
        <v>6.7578310175746212E-3</v>
      </c>
      <c r="W541" s="5">
        <f t="shared" si="798"/>
        <v>6.7444871932782618E-3</v>
      </c>
      <c r="X541" s="5">
        <f t="shared" si="799"/>
        <v>1.2263623688505962E-2</v>
      </c>
      <c r="Y541" s="5">
        <f t="shared" si="800"/>
        <v>1.1149584962009695E-2</v>
      </c>
      <c r="Z541" s="5">
        <f t="shared" si="801"/>
        <v>7.0909161014589703E-2</v>
      </c>
      <c r="AA541" s="5">
        <f t="shared" si="802"/>
        <v>5.8855595378627057E-2</v>
      </c>
      <c r="AB541" s="5">
        <f t="shared" si="803"/>
        <v>2.4425483659720252E-2</v>
      </c>
      <c r="AC541" s="5">
        <f t="shared" si="804"/>
        <v>6.3744487963953182E-4</v>
      </c>
      <c r="AD541" s="5">
        <f t="shared" si="805"/>
        <v>1.3995046747282908E-3</v>
      </c>
      <c r="AE541" s="5">
        <f t="shared" si="806"/>
        <v>2.5447447951680901E-3</v>
      </c>
      <c r="AF541" s="5">
        <f t="shared" si="807"/>
        <v>2.3135778641798126E-3</v>
      </c>
      <c r="AG541" s="5">
        <f t="shared" si="808"/>
        <v>1.4022735649265137E-3</v>
      </c>
      <c r="AH541" s="5">
        <f t="shared" si="809"/>
        <v>3.2233854177129879E-2</v>
      </c>
      <c r="AI541" s="5">
        <f t="shared" si="810"/>
        <v>2.6754549790153112E-2</v>
      </c>
      <c r="AJ541" s="5">
        <f t="shared" si="811"/>
        <v>1.1103325257667301E-2</v>
      </c>
      <c r="AK541" s="5">
        <f t="shared" si="812"/>
        <v>3.071971751708731E-3</v>
      </c>
      <c r="AL541" s="5">
        <f t="shared" si="813"/>
        <v>3.8482025231769407E-5</v>
      </c>
      <c r="AM541" s="5">
        <f t="shared" si="814"/>
        <v>2.3232169070328687E-4</v>
      </c>
      <c r="AN541" s="5">
        <f t="shared" si="815"/>
        <v>4.224347541651617E-4</v>
      </c>
      <c r="AO541" s="5">
        <f t="shared" si="816"/>
        <v>3.840603970003217E-4</v>
      </c>
      <c r="AP541" s="5">
        <f t="shared" si="817"/>
        <v>2.3278133422133926E-4</v>
      </c>
      <c r="AQ541" s="5">
        <f t="shared" si="818"/>
        <v>1.0581763308276256E-4</v>
      </c>
      <c r="AR541" s="5">
        <f t="shared" si="819"/>
        <v>1.1722280622089912E-2</v>
      </c>
      <c r="AS541" s="5">
        <f t="shared" si="820"/>
        <v>9.729656864315343E-3</v>
      </c>
      <c r="AT541" s="5">
        <f t="shared" si="821"/>
        <v>4.0378756382493525E-3</v>
      </c>
      <c r="AU541" s="5">
        <f t="shared" si="822"/>
        <v>1.1171644178440362E-3</v>
      </c>
      <c r="AV541" s="5">
        <f t="shared" si="823"/>
        <v>2.3181552287193037E-4</v>
      </c>
      <c r="AW541" s="5">
        <f t="shared" si="824"/>
        <v>1.6132835703814001E-6</v>
      </c>
      <c r="AX541" s="5">
        <f t="shared" si="825"/>
        <v>3.2138375423023868E-5</v>
      </c>
      <c r="AY541" s="5">
        <f t="shared" si="826"/>
        <v>5.8437792355910589E-5</v>
      </c>
      <c r="AZ541" s="5">
        <f t="shared" si="827"/>
        <v>5.3129250164058399E-5</v>
      </c>
      <c r="BA541" s="5">
        <f t="shared" si="828"/>
        <v>3.2201960514451225E-5</v>
      </c>
      <c r="BB541" s="5">
        <f t="shared" si="829"/>
        <v>1.4638352570931505E-5</v>
      </c>
      <c r="BC541" s="5">
        <f t="shared" si="830"/>
        <v>5.3234365254186096E-6</v>
      </c>
      <c r="BD541" s="5">
        <f t="shared" si="831"/>
        <v>3.552472663986693E-3</v>
      </c>
      <c r="BE541" s="5">
        <f t="shared" si="832"/>
        <v>2.9486019960413144E-3</v>
      </c>
      <c r="BF541" s="5">
        <f t="shared" si="833"/>
        <v>1.2236904479515215E-3</v>
      </c>
      <c r="BG541" s="5">
        <f t="shared" si="834"/>
        <v>3.3856006211716038E-4</v>
      </c>
      <c r="BH541" s="5">
        <f t="shared" si="835"/>
        <v>7.0252396665751655E-5</v>
      </c>
      <c r="BI541" s="5">
        <f t="shared" si="836"/>
        <v>1.1662094356715225E-5</v>
      </c>
      <c r="BJ541" s="8">
        <f t="shared" si="837"/>
        <v>0.16683332003376045</v>
      </c>
      <c r="BK541" s="8">
        <f t="shared" si="838"/>
        <v>0.22536725111476941</v>
      </c>
      <c r="BL541" s="8">
        <f t="shared" si="839"/>
        <v>0.53420542807962734</v>
      </c>
      <c r="BM541" s="8">
        <f t="shared" si="840"/>
        <v>0.49089350562494888</v>
      </c>
      <c r="BN541" s="8">
        <f t="shared" si="841"/>
        <v>0.50636483010901223</v>
      </c>
    </row>
    <row r="542" spans="1:66" x14ac:dyDescent="0.25">
      <c r="A542" t="s">
        <v>21</v>
      </c>
      <c r="B542" t="s">
        <v>271</v>
      </c>
      <c r="C542" t="s">
        <v>23</v>
      </c>
      <c r="D542" t="s">
        <v>498</v>
      </c>
      <c r="E542">
        <f>VLOOKUP(A542,home!$A$2:$E$405,3,FALSE)</f>
        <v>1.36551724137931</v>
      </c>
      <c r="F542">
        <f>VLOOKUP(B542,home!$B$2:$E$405,3,FALSE)</f>
        <v>0.73</v>
      </c>
      <c r="G542">
        <f>VLOOKUP(C542,away!$B$2:$E$405,4,FALSE)</f>
        <v>1.1000000000000001</v>
      </c>
      <c r="H542">
        <f>VLOOKUP(A542,away!$A$2:$E$405,3,FALSE)</f>
        <v>1.3172413789999999</v>
      </c>
      <c r="I542">
        <f>VLOOKUP(C542,away!$B$2:$E$405,3,FALSE)</f>
        <v>1.26</v>
      </c>
      <c r="J542">
        <f>VLOOKUP(B542,home!$B$2:$E$405,4,FALSE)</f>
        <v>1.1399999999999999</v>
      </c>
      <c r="K542" s="3">
        <f t="shared" si="786"/>
        <v>1.0965103448275859</v>
      </c>
      <c r="L542" s="3">
        <f t="shared" si="787"/>
        <v>1.8920855167955999</v>
      </c>
      <c r="M542" s="5">
        <f t="shared" si="788"/>
        <v>5.0358096840048217E-2</v>
      </c>
      <c r="N542" s="5">
        <f t="shared" si="789"/>
        <v>5.5218174130942231E-2</v>
      </c>
      <c r="O542" s="5">
        <f t="shared" si="790"/>
        <v>9.5281825684445487E-2</v>
      </c>
      <c r="P542" s="5">
        <f t="shared" si="791"/>
        <v>0.10447750753705325</v>
      </c>
      <c r="Q542" s="5">
        <f t="shared" si="792"/>
        <v>3.0273649578534574E-2</v>
      </c>
      <c r="R542" s="5">
        <f t="shared" si="793"/>
        <v>9.0140681195691158E-2</v>
      </c>
      <c r="S542" s="5">
        <f t="shared" si="794"/>
        <v>5.418964509235695E-2</v>
      </c>
      <c r="T542" s="5">
        <f t="shared" si="795"/>
        <v>5.7280333908090474E-2</v>
      </c>
      <c r="U542" s="5">
        <f t="shared" si="796"/>
        <v>9.8840189420880797E-2</v>
      </c>
      <c r="V542" s="5">
        <f t="shared" si="797"/>
        <v>1.2491865280483828E-2</v>
      </c>
      <c r="W542" s="5">
        <f t="shared" si="798"/>
        <v>1.1065123312849484E-2</v>
      </c>
      <c r="X542" s="5">
        <f t="shared" si="799"/>
        <v>2.0936159561799852E-2</v>
      </c>
      <c r="Y542" s="5">
        <f t="shared" si="800"/>
        <v>1.9806502142101612E-2</v>
      </c>
      <c r="Z542" s="5">
        <f t="shared" si="801"/>
        <v>5.6851292454818909E-2</v>
      </c>
      <c r="AA542" s="5">
        <f t="shared" si="802"/>
        <v>6.2338030293527406E-2</v>
      </c>
      <c r="AB542" s="5">
        <f t="shared" si="803"/>
        <v>3.4177147546514117E-2</v>
      </c>
      <c r="AC542" s="5">
        <f t="shared" si="804"/>
        <v>1.6197977967910447E-3</v>
      </c>
      <c r="AD542" s="5">
        <f t="shared" si="805"/>
        <v>3.0332555448330861E-3</v>
      </c>
      <c r="AE542" s="5">
        <f t="shared" si="806"/>
        <v>5.7391788851186279E-3</v>
      </c>
      <c r="AF542" s="5">
        <f t="shared" si="807"/>
        <v>5.429508623416038E-3</v>
      </c>
      <c r="AG542" s="5">
        <f t="shared" si="808"/>
        <v>3.4243648765607667E-3</v>
      </c>
      <c r="AH542" s="5">
        <f t="shared" si="809"/>
        <v>2.6891876766218455E-2</v>
      </c>
      <c r="AI542" s="5">
        <f t="shared" si="810"/>
        <v>2.9487221065987144E-2</v>
      </c>
      <c r="AJ542" s="5">
        <f t="shared" si="811"/>
        <v>1.6166521469536409E-2</v>
      </c>
      <c r="AK542" s="5">
        <f t="shared" si="812"/>
        <v>5.9089193437413135E-3</v>
      </c>
      <c r="AL542" s="5">
        <f t="shared" si="813"/>
        <v>1.3442321862183911E-4</v>
      </c>
      <c r="AM542" s="5">
        <f t="shared" si="814"/>
        <v>6.6519921668302309E-4</v>
      </c>
      <c r="AN542" s="5">
        <f t="shared" si="815"/>
        <v>1.2586138036697258E-3</v>
      </c>
      <c r="AO542" s="5">
        <f t="shared" si="816"/>
        <v>1.1907024745812546E-3</v>
      </c>
      <c r="AP542" s="5">
        <f t="shared" si="817"/>
        <v>7.5097030232262429E-4</v>
      </c>
      <c r="AQ542" s="5">
        <f t="shared" si="818"/>
        <v>3.5522500814206263E-4</v>
      </c>
      <c r="AR542" s="5">
        <f t="shared" si="819"/>
        <v>1.0176346109762804E-2</v>
      </c>
      <c r="AS542" s="5">
        <f t="shared" si="820"/>
        <v>1.1158468781900875E-2</v>
      </c>
      <c r="AT542" s="5">
        <f t="shared" si="821"/>
        <v>6.1176882258949898E-3</v>
      </c>
      <c r="AU542" s="5">
        <f t="shared" si="822"/>
        <v>2.2360361420412597E-3</v>
      </c>
      <c r="AV542" s="5">
        <f t="shared" si="823"/>
        <v>6.1295919028915146E-4</v>
      </c>
      <c r="AW542" s="5">
        <f t="shared" si="824"/>
        <v>7.7468524416940521E-6</v>
      </c>
      <c r="AX542" s="5">
        <f t="shared" si="825"/>
        <v>1.2156630374402358E-4</v>
      </c>
      <c r="AY542" s="5">
        <f t="shared" si="826"/>
        <v>2.3001384264444169E-4</v>
      </c>
      <c r="AZ542" s="5">
        <f t="shared" si="827"/>
        <v>2.1760293016502517E-4</v>
      </c>
      <c r="BA542" s="5">
        <f t="shared" si="828"/>
        <v>1.3724111752584281E-4</v>
      </c>
      <c r="BB542" s="5">
        <f t="shared" si="829"/>
        <v>6.4917982694872499E-5</v>
      </c>
      <c r="BC542" s="5">
        <f t="shared" si="830"/>
        <v>2.4566074967311122E-5</v>
      </c>
      <c r="BD542" s="5">
        <f t="shared" si="831"/>
        <v>3.2090861813635746E-3</v>
      </c>
      <c r="BE542" s="5">
        <f t="shared" si="832"/>
        <v>3.5187961953084142E-3</v>
      </c>
      <c r="BF542" s="5">
        <f t="shared" si="833"/>
        <v>1.9291982147478131E-3</v>
      </c>
      <c r="BG542" s="5">
        <f t="shared" si="834"/>
        <v>7.0512859989796276E-4</v>
      </c>
      <c r="BH542" s="5">
        <f t="shared" si="835"/>
        <v>1.9329520105547694E-4</v>
      </c>
      <c r="BI542" s="5">
        <f t="shared" si="836"/>
        <v>4.2390037512571729E-5</v>
      </c>
      <c r="BJ542" s="8">
        <f t="shared" si="837"/>
        <v>0.2172228696213869</v>
      </c>
      <c r="BK542" s="8">
        <f t="shared" si="838"/>
        <v>0.22350134960799961</v>
      </c>
      <c r="BL542" s="8">
        <f t="shared" si="839"/>
        <v>0.49913180566631715</v>
      </c>
      <c r="BM542" s="8">
        <f t="shared" si="840"/>
        <v>0.57073511539360511</v>
      </c>
      <c r="BN542" s="8">
        <f t="shared" si="841"/>
        <v>0.42574993496671487</v>
      </c>
    </row>
    <row r="543" spans="1:66" x14ac:dyDescent="0.25">
      <c r="A543" t="s">
        <v>154</v>
      </c>
      <c r="B543" t="s">
        <v>165</v>
      </c>
      <c r="C543" t="s">
        <v>159</v>
      </c>
      <c r="D543" t="s">
        <v>498</v>
      </c>
      <c r="E543">
        <f>VLOOKUP(A543,home!$A$2:$E$405,3,FALSE)</f>
        <v>1.2951388888888899</v>
      </c>
      <c r="F543">
        <f>VLOOKUP(B543,home!$B$2:$E$405,3,FALSE)</f>
        <v>0.77</v>
      </c>
      <c r="G543">
        <f>VLOOKUP(C543,away!$B$2:$E$405,4,FALSE)</f>
        <v>1.1599999999999999</v>
      </c>
      <c r="H543">
        <f>VLOOKUP(A543,away!$A$2:$E$405,3,FALSE)</f>
        <v>1.03125</v>
      </c>
      <c r="I543">
        <f>VLOOKUP(C543,away!$B$2:$E$405,3,FALSE)</f>
        <v>0.61</v>
      </c>
      <c r="J543">
        <f>VLOOKUP(B543,home!$B$2:$E$405,4,FALSE)</f>
        <v>1.62</v>
      </c>
      <c r="K543" s="3">
        <f t="shared" si="786"/>
        <v>1.1568180555555565</v>
      </c>
      <c r="L543" s="3">
        <f t="shared" si="787"/>
        <v>1.0190812499999999</v>
      </c>
      <c r="M543" s="5">
        <f t="shared" si="788"/>
        <v>0.11350603115356726</v>
      </c>
      <c r="N543" s="5">
        <f t="shared" si="789"/>
        <v>0.13130582625289811</v>
      </c>
      <c r="O543" s="5">
        <f t="shared" si="790"/>
        <v>0.11567186811051627</v>
      </c>
      <c r="P543" s="5">
        <f t="shared" si="791"/>
        <v>0.13381130555008622</v>
      </c>
      <c r="Q543" s="5">
        <f t="shared" si="792"/>
        <v>7.5948475304496679E-2</v>
      </c>
      <c r="R543" s="5">
        <f t="shared" si="793"/>
        <v>5.8939515971950018E-2</v>
      </c>
      <c r="S543" s="5">
        <f t="shared" si="794"/>
        <v>3.9437255692592779E-2</v>
      </c>
      <c r="T543" s="5">
        <f t="shared" si="795"/>
        <v>7.7397667148900617E-2</v>
      </c>
      <c r="U543" s="5">
        <f t="shared" si="796"/>
        <v>6.8182296262056893E-2</v>
      </c>
      <c r="V543" s="5">
        <f t="shared" si="797"/>
        <v>5.1658054524175902E-3</v>
      </c>
      <c r="W543" s="5">
        <f t="shared" si="798"/>
        <v>2.9286189174719014E-2</v>
      </c>
      <c r="X543" s="5">
        <f t="shared" si="799"/>
        <v>2.9845006271909121E-2</v>
      </c>
      <c r="Y543" s="5">
        <f t="shared" si="800"/>
        <v>1.520724314891749E-2</v>
      </c>
      <c r="Z543" s="5">
        <f t="shared" si="801"/>
        <v>2.0021385203696593E-2</v>
      </c>
      <c r="AA543" s="5">
        <f t="shared" si="802"/>
        <v>2.3161099900869085E-2</v>
      </c>
      <c r="AB543" s="5">
        <f t="shared" si="803"/>
        <v>1.3396589275925687E-2</v>
      </c>
      <c r="AC543" s="5">
        <f t="shared" si="804"/>
        <v>3.8062028773967673E-4</v>
      </c>
      <c r="AD543" s="5">
        <f t="shared" si="805"/>
        <v>8.4696981039326623E-3</v>
      </c>
      <c r="AE543" s="5">
        <f t="shared" si="806"/>
        <v>8.6313105308783271E-3</v>
      </c>
      <c r="AF543" s="5">
        <f t="shared" si="807"/>
        <v>4.3980033624728245E-3</v>
      </c>
      <c r="AG543" s="5">
        <f t="shared" si="808"/>
        <v>1.4939742547110029E-3</v>
      </c>
      <c r="AH543" s="5">
        <f t="shared" si="809"/>
        <v>5.1008545650286568E-3</v>
      </c>
      <c r="AI543" s="5">
        <f t="shared" si="810"/>
        <v>5.9007606595881347E-3</v>
      </c>
      <c r="AJ543" s="5">
        <f t="shared" si="811"/>
        <v>3.4130532362617355E-3</v>
      </c>
      <c r="AK543" s="5">
        <f t="shared" si="812"/>
        <v>1.3160938694266331E-3</v>
      </c>
      <c r="AL543" s="5">
        <f t="shared" si="813"/>
        <v>1.794840224917686E-5</v>
      </c>
      <c r="AM543" s="5">
        <f t="shared" si="814"/>
        <v>1.9595799383467934E-3</v>
      </c>
      <c r="AN543" s="5">
        <f t="shared" si="815"/>
        <v>1.9969711730453733E-3</v>
      </c>
      <c r="AO543" s="5">
        <f t="shared" si="816"/>
        <v>1.0175379396205224E-3</v>
      </c>
      <c r="AP543" s="5">
        <f t="shared" si="817"/>
        <v>3.4565127847696879E-4</v>
      </c>
      <c r="AQ543" s="5">
        <f t="shared" si="818"/>
        <v>8.8061684233601848E-5</v>
      </c>
      <c r="AR543" s="5">
        <f t="shared" si="819"/>
        <v>1.0396370492395223E-3</v>
      </c>
      <c r="AS543" s="5">
        <f t="shared" si="820"/>
        <v>1.2026709097847806E-3</v>
      </c>
      <c r="AT543" s="5">
        <f t="shared" si="821"/>
        <v>6.9563571166523109E-4</v>
      </c>
      <c r="AU543" s="5">
        <f t="shared" si="822"/>
        <v>2.6824131711452611E-4</v>
      </c>
      <c r="AV543" s="5">
        <f t="shared" si="823"/>
        <v>7.7576599721021898E-5</v>
      </c>
      <c r="AW543" s="5">
        <f t="shared" si="824"/>
        <v>5.8775612408038627E-7</v>
      </c>
      <c r="AX543" s="5">
        <f t="shared" si="825"/>
        <v>3.7781290899733573E-4</v>
      </c>
      <c r="AY543" s="5">
        <f t="shared" si="826"/>
        <v>3.8502205156714113E-4</v>
      </c>
      <c r="AZ543" s="5">
        <f t="shared" si="827"/>
        <v>1.961843767943033E-4</v>
      </c>
      <c r="BA543" s="5">
        <f t="shared" si="828"/>
        <v>6.6642606644669859E-5</v>
      </c>
      <c r="BB543" s="5">
        <f t="shared" si="829"/>
        <v>1.6978557720677112E-5</v>
      </c>
      <c r="BC543" s="5">
        <f t="shared" si="830"/>
        <v>3.4605059650369578E-6</v>
      </c>
      <c r="BD543" s="5">
        <f t="shared" si="831"/>
        <v>1.7657910394755391E-4</v>
      </c>
      <c r="BE543" s="5">
        <f t="shared" si="832"/>
        <v>2.0426989568035183E-4</v>
      </c>
      <c r="BF543" s="5">
        <f t="shared" si="833"/>
        <v>1.1815155176474052E-4</v>
      </c>
      <c r="BG543" s="5">
        <f t="shared" si="834"/>
        <v>4.5559949457786259E-5</v>
      </c>
      <c r="BH543" s="5">
        <f t="shared" si="835"/>
        <v>1.3176143035741438E-5</v>
      </c>
      <c r="BI543" s="5">
        <f t="shared" si="836"/>
        <v>3.0484800332656596E-6</v>
      </c>
      <c r="BJ543" s="8">
        <f t="shared" si="837"/>
        <v>0.38843729657524828</v>
      </c>
      <c r="BK543" s="8">
        <f t="shared" si="838"/>
        <v>0.29270398859021979</v>
      </c>
      <c r="BL543" s="8">
        <f t="shared" si="839"/>
        <v>0.29892667856306759</v>
      </c>
      <c r="BM543" s="8">
        <f t="shared" si="840"/>
        <v>0.3705218922932747</v>
      </c>
      <c r="BN543" s="8">
        <f t="shared" si="841"/>
        <v>0.62918302234351453</v>
      </c>
    </row>
    <row r="544" spans="1:66" x14ac:dyDescent="0.25">
      <c r="A544" t="s">
        <v>24</v>
      </c>
      <c r="B544" t="s">
        <v>291</v>
      </c>
      <c r="C544" t="s">
        <v>293</v>
      </c>
      <c r="D544" t="s">
        <v>498</v>
      </c>
      <c r="E544">
        <f>VLOOKUP(A544,home!$A$2:$E$405,3,FALSE)</f>
        <v>1.6156716417910399</v>
      </c>
      <c r="F544">
        <f>VLOOKUP(B544,home!$B$2:$E$405,3,FALSE)</f>
        <v>0.35</v>
      </c>
      <c r="G544">
        <f>VLOOKUP(C544,away!$B$2:$E$405,4,FALSE)</f>
        <v>0.86</v>
      </c>
      <c r="H544">
        <f>VLOOKUP(A544,away!$A$2:$E$405,3,FALSE)</f>
        <v>1.3992537309999999</v>
      </c>
      <c r="I544">
        <f>VLOOKUP(C544,away!$B$2:$E$405,3,FALSE)</f>
        <v>0.38</v>
      </c>
      <c r="J544">
        <f>VLOOKUP(B544,home!$B$2:$E$405,4,FALSE)</f>
        <v>1.1200000000000001</v>
      </c>
      <c r="K544" s="3">
        <f t="shared" si="786"/>
        <v>0.48631716417910298</v>
      </c>
      <c r="L544" s="3">
        <f t="shared" si="787"/>
        <v>0.59552238791360002</v>
      </c>
      <c r="M544" s="5">
        <f t="shared" si="788"/>
        <v>0.33897139622036293</v>
      </c>
      <c r="N544" s="5">
        <f t="shared" si="789"/>
        <v>0.16484760814771801</v>
      </c>
      <c r="O544" s="5">
        <f t="shared" si="790"/>
        <v>0.2018650553115576</v>
      </c>
      <c r="P544" s="5">
        <f t="shared" si="791"/>
        <v>9.8170441245974446E-2</v>
      </c>
      <c r="Q544" s="5">
        <f t="shared" si="792"/>
        <v>4.0084110658053097E-2</v>
      </c>
      <c r="R544" s="5">
        <f t="shared" si="793"/>
        <v>6.0107579887724867E-2</v>
      </c>
      <c r="S544" s="5">
        <f t="shared" si="794"/>
        <v>7.1078530828041393E-3</v>
      </c>
      <c r="T544" s="5">
        <f t="shared" si="795"/>
        <v>2.3870985296476764E-2</v>
      </c>
      <c r="U544" s="5">
        <f t="shared" si="796"/>
        <v>2.9231347796667237E-2</v>
      </c>
      <c r="V544" s="5">
        <f t="shared" si="797"/>
        <v>2.2872499345927104E-4</v>
      </c>
      <c r="W544" s="5">
        <f t="shared" si="798"/>
        <v>6.4978636746219152E-3</v>
      </c>
      <c r="X544" s="5">
        <f t="shared" si="799"/>
        <v>3.8696232918478827E-3</v>
      </c>
      <c r="Y544" s="5">
        <f t="shared" si="800"/>
        <v>1.1522236515436684E-3</v>
      </c>
      <c r="Z544" s="5">
        <f t="shared" si="801"/>
        <v>1.193180316881513E-2</v>
      </c>
      <c r="AA544" s="5">
        <f t="shared" si="802"/>
        <v>5.8026406806014081E-3</v>
      </c>
      <c r="AB544" s="5">
        <f t="shared" si="803"/>
        <v>1.4109618802701882E-3</v>
      </c>
      <c r="AC544" s="5">
        <f t="shared" si="804"/>
        <v>4.140104774003196E-6</v>
      </c>
      <c r="AD544" s="5">
        <f t="shared" si="805"/>
        <v>7.9000565886613362E-4</v>
      </c>
      <c r="AE544" s="5">
        <f t="shared" si="806"/>
        <v>4.7046605643321677E-4</v>
      </c>
      <c r="AF544" s="5">
        <f t="shared" si="807"/>
        <v>1.4008653467970189E-4</v>
      </c>
      <c r="AG544" s="5">
        <f t="shared" si="808"/>
        <v>2.7808222548999136E-5</v>
      </c>
      <c r="AH544" s="5">
        <f t="shared" si="809"/>
        <v>1.7764139788019615E-3</v>
      </c>
      <c r="AI544" s="5">
        <f t="shared" si="810"/>
        <v>8.6390060857908699E-4</v>
      </c>
      <c r="AJ544" s="5">
        <f t="shared" si="811"/>
        <v>2.1006484704839138E-4</v>
      </c>
      <c r="AK544" s="5">
        <f t="shared" si="812"/>
        <v>3.405271357009691E-5</v>
      </c>
      <c r="AL544" s="5">
        <f t="shared" si="813"/>
        <v>4.7961086628588348E-8</v>
      </c>
      <c r="AM544" s="5">
        <f t="shared" si="814"/>
        <v>7.6838662341044382E-5</v>
      </c>
      <c r="AN544" s="5">
        <f t="shared" si="815"/>
        <v>4.5759143681425563E-5</v>
      </c>
      <c r="AO544" s="5">
        <f t="shared" si="816"/>
        <v>1.3625297257022038E-5</v>
      </c>
      <c r="AP544" s="5">
        <f t="shared" si="817"/>
        <v>2.7047231861781295E-6</v>
      </c>
      <c r="AQ544" s="5">
        <f t="shared" si="818"/>
        <v>4.0268080261952006E-7</v>
      </c>
      <c r="AR544" s="5">
        <f t="shared" si="819"/>
        <v>2.1157885891584876E-4</v>
      </c>
      <c r="AS544" s="5">
        <f t="shared" si="820"/>
        <v>1.0289443066820609E-4</v>
      </c>
      <c r="AT544" s="5">
        <f t="shared" si="821"/>
        <v>2.5019663866192649E-5</v>
      </c>
      <c r="AU544" s="5">
        <f t="shared" si="822"/>
        <v>4.055830660040395E-6</v>
      </c>
      <c r="AV544" s="5">
        <f t="shared" si="823"/>
        <v>4.9310501624537589E-7</v>
      </c>
      <c r="AW544" s="5">
        <f t="shared" si="824"/>
        <v>3.8583729494784469E-10</v>
      </c>
      <c r="AX544" s="5">
        <f t="shared" si="825"/>
        <v>6.2279933948353904E-6</v>
      </c>
      <c r="AY544" s="5">
        <f t="shared" si="826"/>
        <v>3.7089094984025E-6</v>
      </c>
      <c r="AZ544" s="5">
        <f t="shared" si="827"/>
        <v>1.1043693205220447E-6</v>
      </c>
      <c r="BA544" s="5">
        <f t="shared" si="828"/>
        <v>2.1922555163193599E-7</v>
      </c>
      <c r="BB544" s="5">
        <f t="shared" si="829"/>
        <v>3.2638430999881686E-8</v>
      </c>
      <c r="BC544" s="5">
        <f t="shared" si="830"/>
        <v>3.8873832733605633E-9</v>
      </c>
      <c r="BD544" s="5">
        <f t="shared" si="831"/>
        <v>2.0999991215600142E-5</v>
      </c>
      <c r="BE544" s="5">
        <f t="shared" si="832"/>
        <v>1.0212656175756734E-5</v>
      </c>
      <c r="BF544" s="5">
        <f t="shared" si="833"/>
        <v>2.4832949950651082E-6</v>
      </c>
      <c r="BG544" s="5">
        <f t="shared" si="834"/>
        <v>4.0255632660674112E-7</v>
      </c>
      <c r="BH544" s="5">
        <f t="shared" si="835"/>
        <v>4.8942512794436767E-8</v>
      </c>
      <c r="BI544" s="5">
        <f t="shared" si="836"/>
        <v>4.760316805997991E-9</v>
      </c>
      <c r="BJ544" s="8">
        <f t="shared" si="837"/>
        <v>0.24190140872363736</v>
      </c>
      <c r="BK544" s="8">
        <f t="shared" si="838"/>
        <v>0.44448631251795984</v>
      </c>
      <c r="BL544" s="8">
        <f t="shared" si="839"/>
        <v>0.30168021179549009</v>
      </c>
      <c r="BM544" s="8">
        <f t="shared" si="840"/>
        <v>9.5949836210850278E-2</v>
      </c>
      <c r="BN544" s="8">
        <f t="shared" si="841"/>
        <v>0.90404619147139087</v>
      </c>
    </row>
    <row r="545" spans="1:66" x14ac:dyDescent="0.25">
      <c r="A545" t="s">
        <v>27</v>
      </c>
      <c r="B545" t="s">
        <v>187</v>
      </c>
      <c r="C545" t="s">
        <v>297</v>
      </c>
      <c r="D545" t="s">
        <v>498</v>
      </c>
      <c r="E545">
        <f>VLOOKUP(A545,home!$A$2:$E$405,3,FALSE)</f>
        <v>1.24827586206897</v>
      </c>
      <c r="F545">
        <f>VLOOKUP(B545,home!$B$2:$E$405,3,FALSE)</f>
        <v>0.63</v>
      </c>
      <c r="G545">
        <f>VLOOKUP(C545,away!$B$2:$E$405,4,FALSE)</f>
        <v>1.03</v>
      </c>
      <c r="H545">
        <f>VLOOKUP(A545,away!$A$2:$E$405,3,FALSE)</f>
        <v>1.096551724</v>
      </c>
      <c r="I545">
        <f>VLOOKUP(C545,away!$B$2:$E$405,3,FALSE)</f>
        <v>0.92</v>
      </c>
      <c r="J545">
        <f>VLOOKUP(B545,home!$B$2:$E$405,4,FALSE)</f>
        <v>1.17</v>
      </c>
      <c r="K545" s="3">
        <f t="shared" si="786"/>
        <v>0.81000620689655467</v>
      </c>
      <c r="L545" s="3">
        <f t="shared" si="787"/>
        <v>1.1803282757136</v>
      </c>
      <c r="M545" s="5">
        <f t="shared" si="788"/>
        <v>0.13664971084861968</v>
      </c>
      <c r="N545" s="5">
        <f t="shared" si="789"/>
        <v>0.1106871139580014</v>
      </c>
      <c r="O545" s="5">
        <f t="shared" si="790"/>
        <v>0.16129151758271329</v>
      </c>
      <c r="P545" s="5">
        <f t="shared" si="791"/>
        <v>0.13064713036176254</v>
      </c>
      <c r="Q545" s="5">
        <f t="shared" si="792"/>
        <v>4.4828624664723697E-2</v>
      </c>
      <c r="R545" s="5">
        <f t="shared" si="793"/>
        <v>9.5188469417816904E-2</v>
      </c>
      <c r="S545" s="5">
        <f t="shared" si="794"/>
        <v>3.122705596258455E-2</v>
      </c>
      <c r="T545" s="5">
        <f t="shared" si="795"/>
        <v>5.2912493253125484E-2</v>
      </c>
      <c r="U545" s="5">
        <f t="shared" si="796"/>
        <v>7.7103251053414548E-2</v>
      </c>
      <c r="V545" s="5">
        <f t="shared" si="797"/>
        <v>3.3172613602261659E-3</v>
      </c>
      <c r="W545" s="5">
        <f t="shared" si="798"/>
        <v>1.210382140835406E-2</v>
      </c>
      <c r="X545" s="5">
        <f t="shared" si="799"/>
        <v>1.4286482652467906E-2</v>
      </c>
      <c r="Y545" s="5">
        <f t="shared" si="800"/>
        <v>8.4313697175998521E-3</v>
      </c>
      <c r="Z545" s="5">
        <f t="shared" si="801"/>
        <v>3.7451213991916199E-2</v>
      </c>
      <c r="AA545" s="5">
        <f t="shared" si="802"/>
        <v>3.033571578926321E-2</v>
      </c>
      <c r="AB545" s="5">
        <f t="shared" si="803"/>
        <v>1.2286059039976508E-2</v>
      </c>
      <c r="AC545" s="5">
        <f t="shared" si="804"/>
        <v>1.9822154886116759E-4</v>
      </c>
      <c r="AD545" s="5">
        <f t="shared" si="805"/>
        <v>2.4510426169835463E-3</v>
      </c>
      <c r="AE545" s="5">
        <f t="shared" si="806"/>
        <v>2.893034905804739E-3</v>
      </c>
      <c r="AF545" s="5">
        <f t="shared" si="807"/>
        <v>1.7073654509738826E-3</v>
      </c>
      <c r="AG545" s="5">
        <f t="shared" si="808"/>
        <v>6.7175057292032548E-4</v>
      </c>
      <c r="AH545" s="5">
        <f t="shared" si="809"/>
        <v>1.105118170861487E-2</v>
      </c>
      <c r="AI545" s="5">
        <f t="shared" si="810"/>
        <v>8.9515257775197154E-3</v>
      </c>
      <c r="AJ545" s="5">
        <f t="shared" si="811"/>
        <v>3.6253957204927384E-3</v>
      </c>
      <c r="AK545" s="5">
        <f t="shared" si="812"/>
        <v>9.7886434535177503E-4</v>
      </c>
      <c r="AL545" s="5">
        <f t="shared" si="813"/>
        <v>7.5805726550754828E-6</v>
      </c>
      <c r="AM545" s="5">
        <f t="shared" si="814"/>
        <v>3.9707194662492957E-4</v>
      </c>
      <c r="AN545" s="5">
        <f t="shared" si="815"/>
        <v>4.6867524609404574E-4</v>
      </c>
      <c r="AO545" s="5">
        <f t="shared" si="816"/>
        <v>2.7659532254591611E-4</v>
      </c>
      <c r="AP545" s="5">
        <f t="shared" si="817"/>
        <v>1.0882442671035608E-4</v>
      </c>
      <c r="AQ545" s="5">
        <f t="shared" si="818"/>
        <v>3.2112136983638896E-5</v>
      </c>
      <c r="AR545" s="5">
        <f t="shared" si="819"/>
        <v>2.6088044501454124E-3</v>
      </c>
      <c r="AS545" s="5">
        <f t="shared" si="820"/>
        <v>2.1131477971971374E-3</v>
      </c>
      <c r="AT545" s="5">
        <f t="shared" si="821"/>
        <v>8.558314159097315E-4</v>
      </c>
      <c r="AU545" s="5">
        <f t="shared" si="822"/>
        <v>2.3107625298131646E-4</v>
      </c>
      <c r="AV545" s="5">
        <f t="shared" si="823"/>
        <v>4.6793299795316201E-5</v>
      </c>
      <c r="AW545" s="5">
        <f t="shared" si="824"/>
        <v>2.0132173832844789E-7</v>
      </c>
      <c r="AX545" s="5">
        <f t="shared" si="825"/>
        <v>5.3605123558448384E-5</v>
      </c>
      <c r="AY545" s="5">
        <f t="shared" si="826"/>
        <v>6.3271643059157855E-5</v>
      </c>
      <c r="AZ545" s="5">
        <f t="shared" si="827"/>
        <v>3.7340654676791082E-5</v>
      </c>
      <c r="BA545" s="5">
        <f t="shared" si="828"/>
        <v>1.4691410182891268E-5</v>
      </c>
      <c r="BB545" s="5">
        <f t="shared" si="829"/>
        <v>4.3351717122433173E-6</v>
      </c>
      <c r="BC545" s="5">
        <f t="shared" si="830"/>
        <v>1.0233851504069057E-6</v>
      </c>
      <c r="BD545" s="5">
        <f t="shared" si="831"/>
        <v>5.1320760971901736E-4</v>
      </c>
      <c r="BE545" s="5">
        <f t="shared" si="832"/>
        <v>4.1570134929894858E-4</v>
      </c>
      <c r="BF545" s="5">
        <f t="shared" si="833"/>
        <v>1.6836033657371055E-4</v>
      </c>
      <c r="BG545" s="5">
        <f t="shared" si="834"/>
        <v>4.5457639206632857E-5</v>
      </c>
      <c r="BH545" s="5">
        <f t="shared" si="835"/>
        <v>9.205242477059196E-6</v>
      </c>
      <c r="BI545" s="5">
        <f t="shared" si="836"/>
        <v>1.4912607084811533E-6</v>
      </c>
      <c r="BJ545" s="8">
        <f t="shared" si="837"/>
        <v>0.25243064566825368</v>
      </c>
      <c r="BK545" s="8">
        <f t="shared" si="838"/>
        <v>0.30211023229776834</v>
      </c>
      <c r="BL545" s="8">
        <f t="shared" si="839"/>
        <v>0.40782105708917621</v>
      </c>
      <c r="BM545" s="8">
        <f t="shared" si="840"/>
        <v>0.32045751189215615</v>
      </c>
      <c r="BN545" s="8">
        <f t="shared" si="841"/>
        <v>0.67929256683363748</v>
      </c>
    </row>
    <row r="546" spans="1:66" x14ac:dyDescent="0.25">
      <c r="A546" t="s">
        <v>196</v>
      </c>
      <c r="B546" t="s">
        <v>305</v>
      </c>
      <c r="C546" t="s">
        <v>303</v>
      </c>
      <c r="D546" t="s">
        <v>498</v>
      </c>
      <c r="E546">
        <f>VLOOKUP(A546,home!$A$2:$E$405,3,FALSE)</f>
        <v>1.6266094420600901</v>
      </c>
      <c r="F546">
        <f>VLOOKUP(B546,home!$B$2:$E$405,3,FALSE)</f>
        <v>1.02</v>
      </c>
      <c r="G546">
        <f>VLOOKUP(C546,away!$B$2:$E$405,4,FALSE)</f>
        <v>0.9</v>
      </c>
      <c r="H546">
        <f>VLOOKUP(A546,away!$A$2:$E$405,3,FALSE)</f>
        <v>1.454935622</v>
      </c>
      <c r="I546">
        <f>VLOOKUP(C546,away!$B$2:$E$405,3,FALSE)</f>
        <v>1.1299999999999999</v>
      </c>
      <c r="J546">
        <f>VLOOKUP(B546,home!$B$2:$E$405,4,FALSE)</f>
        <v>0.69</v>
      </c>
      <c r="K546" s="3">
        <f t="shared" si="786"/>
        <v>1.4932274678111628</v>
      </c>
      <c r="L546" s="3">
        <f t="shared" si="787"/>
        <v>1.1344133044733997</v>
      </c>
      <c r="M546" s="5">
        <f t="shared" si="788"/>
        <v>7.224871249516053E-2</v>
      </c>
      <c r="N546" s="5">
        <f t="shared" si="789"/>
        <v>0.10788376201176528</v>
      </c>
      <c r="O546" s="5">
        <f t="shared" si="790"/>
        <v>8.1959900685583648E-2</v>
      </c>
      <c r="P546" s="5">
        <f t="shared" si="791"/>
        <v>0.12238477496278845</v>
      </c>
      <c r="Q546" s="5">
        <f t="shared" si="792"/>
        <v>8.0547498383385208E-2</v>
      </c>
      <c r="R546" s="5">
        <f t="shared" si="793"/>
        <v>4.6488200885522316E-2</v>
      </c>
      <c r="S546" s="5">
        <f t="shared" si="794"/>
        <v>5.1828027882488782E-2</v>
      </c>
      <c r="T546" s="5">
        <f t="shared" si="795"/>
        <v>9.1374153808161829E-2</v>
      </c>
      <c r="U546" s="5">
        <f t="shared" si="796"/>
        <v>6.9417458491385142E-2</v>
      </c>
      <c r="V546" s="5">
        <f t="shared" si="797"/>
        <v>9.7548243961800528E-3</v>
      </c>
      <c r="W546" s="5">
        <f t="shared" si="798"/>
        <v>4.0091912349848678E-2</v>
      </c>
      <c r="X546" s="5">
        <f t="shared" si="799"/>
        <v>4.548079877144974E-2</v>
      </c>
      <c r="Y546" s="5">
        <f t="shared" si="800"/>
        <v>2.5797011612205024E-2</v>
      </c>
      <c r="Z546" s="5">
        <f t="shared" si="801"/>
        <v>1.757894452852286E-2</v>
      </c>
      <c r="AA546" s="5">
        <f t="shared" si="802"/>
        <v>2.6249362825119082E-2</v>
      </c>
      <c r="AB546" s="5">
        <f t="shared" si="803"/>
        <v>1.9598134791504528E-2</v>
      </c>
      <c r="AC546" s="5">
        <f t="shared" si="804"/>
        <v>1.032753688005152E-3</v>
      </c>
      <c r="AD546" s="5">
        <f t="shared" si="805"/>
        <v>1.4966586189467911E-2</v>
      </c>
      <c r="AE546" s="5">
        <f t="shared" si="806"/>
        <v>1.6978294495880238E-2</v>
      </c>
      <c r="AF546" s="5">
        <f t="shared" si="807"/>
        <v>9.6302015816970201E-3</v>
      </c>
      <c r="AG546" s="5">
        <f t="shared" si="808"/>
        <v>3.6415429330126244E-3</v>
      </c>
      <c r="AH546" s="5">
        <f t="shared" si="809"/>
        <v>4.985447137939053E-3</v>
      </c>
      <c r="AI546" s="5">
        <f t="shared" si="810"/>
        <v>7.4444066056911402E-3</v>
      </c>
      <c r="AJ546" s="5">
        <f t="shared" si="811"/>
        <v>5.5580962125864391E-3</v>
      </c>
      <c r="AK546" s="5">
        <f t="shared" si="812"/>
        <v>2.7665006444570878E-3</v>
      </c>
      <c r="AL546" s="5">
        <f t="shared" si="813"/>
        <v>6.997679174253332E-5</v>
      </c>
      <c r="AM546" s="5">
        <f t="shared" si="814"/>
        <v>4.4697035194953333E-3</v>
      </c>
      <c r="AN546" s="5">
        <f t="shared" si="815"/>
        <v>5.0704911395670852E-3</v>
      </c>
      <c r="AO546" s="5">
        <f t="shared" si="816"/>
        <v>2.8760163044696968E-3</v>
      </c>
      <c r="AP546" s="5">
        <f t="shared" si="817"/>
        <v>1.0875303865576142E-3</v>
      </c>
      <c r="AQ546" s="5">
        <f t="shared" si="818"/>
        <v>3.0842723488251432E-4</v>
      </c>
      <c r="AR546" s="5">
        <f t="shared" si="819"/>
        <v>1.1311115124053794E-3</v>
      </c>
      <c r="AS546" s="5">
        <f t="shared" si="820"/>
        <v>1.689006779481139E-3</v>
      </c>
      <c r="AT546" s="5">
        <f t="shared" si="821"/>
        <v>1.2610356582202545E-3</v>
      </c>
      <c r="AU546" s="5">
        <f t="shared" si="822"/>
        <v>6.2767102758127125E-4</v>
      </c>
      <c r="AV546" s="5">
        <f t="shared" si="823"/>
        <v>2.3431390478340311E-4</v>
      </c>
      <c r="AW546" s="5">
        <f t="shared" si="824"/>
        <v>3.2926745582726939E-6</v>
      </c>
      <c r="AX546" s="5">
        <f t="shared" si="825"/>
        <v>1.1123806780471107E-3</v>
      </c>
      <c r="AY546" s="5">
        <f t="shared" si="826"/>
        <v>1.2618994408157835E-3</v>
      </c>
      <c r="AZ546" s="5">
        <f t="shared" si="827"/>
        <v>7.1575775728448439E-4</v>
      </c>
      <c r="BA546" s="5">
        <f t="shared" si="828"/>
        <v>2.7065504088118707E-4</v>
      </c>
      <c r="BB546" s="5">
        <f t="shared" si="829"/>
        <v>7.6758669824602643E-5</v>
      </c>
      <c r="BC546" s="5">
        <f t="shared" si="830"/>
        <v>1.7415211256542033E-5</v>
      </c>
      <c r="BD546" s="5">
        <f t="shared" si="831"/>
        <v>2.1385799141928152E-4</v>
      </c>
      <c r="BE546" s="5">
        <f t="shared" si="832"/>
        <v>3.1933862699819513E-4</v>
      </c>
      <c r="BF546" s="5">
        <f t="shared" si="833"/>
        <v>2.3842260468340422E-4</v>
      </c>
      <c r="BG546" s="5">
        <f t="shared" si="834"/>
        <v>1.186730607534472E-4</v>
      </c>
      <c r="BH546" s="5">
        <f t="shared" si="835"/>
        <v>4.4301468501567573E-5</v>
      </c>
      <c r="BI546" s="5">
        <f t="shared" si="836"/>
        <v>1.3230433926182335E-5</v>
      </c>
      <c r="BJ546" s="8">
        <f t="shared" si="837"/>
        <v>0.45365879751995541</v>
      </c>
      <c r="BK546" s="8">
        <f t="shared" si="838"/>
        <v>0.25858096965718125</v>
      </c>
      <c r="BL546" s="8">
        <f t="shared" si="839"/>
        <v>0.27035847134854207</v>
      </c>
      <c r="BM546" s="8">
        <f t="shared" si="840"/>
        <v>0.48740572686373873</v>
      </c>
      <c r="BN546" s="8">
        <f t="shared" si="841"/>
        <v>0.5115128494242055</v>
      </c>
    </row>
    <row r="547" spans="1:66" x14ac:dyDescent="0.25">
      <c r="A547" t="s">
        <v>32</v>
      </c>
      <c r="B547" t="s">
        <v>312</v>
      </c>
      <c r="C547" t="s">
        <v>308</v>
      </c>
      <c r="D547" t="s">
        <v>498</v>
      </c>
      <c r="E547">
        <f>VLOOKUP(A547,home!$A$2:$E$405,3,FALSE)</f>
        <v>1.2705314009661799</v>
      </c>
      <c r="F547">
        <f>VLOOKUP(B547,home!$B$2:$E$405,3,FALSE)</f>
        <v>0.56999999999999995</v>
      </c>
      <c r="G547">
        <f>VLOOKUP(C547,away!$B$2:$E$405,4,FALSE)</f>
        <v>0.93</v>
      </c>
      <c r="H547">
        <f>VLOOKUP(A547,away!$A$2:$E$405,3,FALSE)</f>
        <v>1.101449275</v>
      </c>
      <c r="I547">
        <f>VLOOKUP(C547,away!$B$2:$E$405,3,FALSE)</f>
        <v>0.5</v>
      </c>
      <c r="J547">
        <f>VLOOKUP(B547,home!$B$2:$E$405,4,FALSE)</f>
        <v>0.99</v>
      </c>
      <c r="K547" s="3">
        <f t="shared" si="786"/>
        <v>0.67350869565217197</v>
      </c>
      <c r="L547" s="3">
        <f t="shared" si="787"/>
        <v>0.54521739112500001</v>
      </c>
      <c r="M547" s="5">
        <f t="shared" si="788"/>
        <v>0.29560650419705559</v>
      </c>
      <c r="N547" s="5">
        <f t="shared" si="789"/>
        <v>0.19909355106805718</v>
      </c>
      <c r="O547" s="5">
        <f t="shared" si="790"/>
        <v>0.16116980701790001</v>
      </c>
      <c r="P547" s="5">
        <f t="shared" si="791"/>
        <v>0.10854926650313809</v>
      </c>
      <c r="Q547" s="5">
        <f t="shared" si="792"/>
        <v>6.7045618946303134E-2</v>
      </c>
      <c r="R547" s="5">
        <f t="shared" si="793"/>
        <v>4.3936290855209573E-2</v>
      </c>
      <c r="S547" s="5">
        <f t="shared" si="794"/>
        <v>9.9650575097923223E-3</v>
      </c>
      <c r="T547" s="5">
        <f t="shared" si="795"/>
        <v>3.6554437448264268E-2</v>
      </c>
      <c r="U547" s="5">
        <f t="shared" si="796"/>
        <v>2.9591473945686647E-2</v>
      </c>
      <c r="V547" s="5">
        <f t="shared" si="797"/>
        <v>4.0658392829335486E-4</v>
      </c>
      <c r="W547" s="5">
        <f t="shared" si="798"/>
        <v>1.505193578857239E-2</v>
      </c>
      <c r="X547" s="5">
        <f t="shared" si="799"/>
        <v>8.2065771620264578E-3</v>
      </c>
      <c r="Y547" s="5">
        <f t="shared" si="800"/>
        <v>2.2371842951730359E-3</v>
      </c>
      <c r="Z547" s="5">
        <f t="shared" si="801"/>
        <v>7.9849432919288539E-3</v>
      </c>
      <c r="AA547" s="5">
        <f t="shared" si="802"/>
        <v>5.3779287414035624E-3</v>
      </c>
      <c r="AB547" s="5">
        <f t="shared" si="803"/>
        <v>1.8110408859665199E-3</v>
      </c>
      <c r="AC547" s="5">
        <f t="shared" si="804"/>
        <v>9.3313210639784168E-6</v>
      </c>
      <c r="AD547" s="5">
        <f t="shared" si="805"/>
        <v>2.5344024100004085E-3</v>
      </c>
      <c r="AE547" s="5">
        <f t="shared" si="806"/>
        <v>1.3818002700413353E-3</v>
      </c>
      <c r="AF547" s="5">
        <f t="shared" si="807"/>
        <v>3.7669076914387863E-4</v>
      </c>
      <c r="AG547" s="5">
        <f t="shared" si="808"/>
        <v>6.8459452804498394E-5</v>
      </c>
      <c r="AH547" s="5">
        <f t="shared" si="809"/>
        <v>1.0883824874766293E-3</v>
      </c>
      <c r="AI547" s="5">
        <f t="shared" si="810"/>
        <v>7.3303506951105104E-4</v>
      </c>
      <c r="AJ547" s="5">
        <f t="shared" si="811"/>
        <v>2.4685274676684355E-4</v>
      </c>
      <c r="AK547" s="5">
        <f t="shared" si="812"/>
        <v>5.5419157164364238E-5</v>
      </c>
      <c r="AL547" s="5">
        <f t="shared" si="813"/>
        <v>1.3706167389671788E-7</v>
      </c>
      <c r="AM547" s="5">
        <f t="shared" si="814"/>
        <v>3.413884122834194E-4</v>
      </c>
      <c r="AN547" s="5">
        <f t="shared" si="815"/>
        <v>1.8613089950547185E-4</v>
      </c>
      <c r="AO547" s="5">
        <f t="shared" si="816"/>
        <v>5.0740901718061451E-5</v>
      </c>
      <c r="AP547" s="5">
        <f t="shared" si="817"/>
        <v>9.2216073526838321E-6</v>
      </c>
      <c r="AQ547" s="5">
        <f t="shared" si="818"/>
        <v>1.2569451757023488E-6</v>
      </c>
      <c r="AR547" s="5">
        <f t="shared" si="819"/>
        <v>1.1868101207362919E-4</v>
      </c>
      <c r="AS547" s="5">
        <f t="shared" si="820"/>
        <v>7.9932693640389653E-5</v>
      </c>
      <c r="AT547" s="5">
        <f t="shared" si="821"/>
        <v>2.6917682116851748E-5</v>
      </c>
      <c r="AU547" s="5">
        <f t="shared" si="822"/>
        <v>6.0430976575002052E-6</v>
      </c>
      <c r="AV547" s="5">
        <f t="shared" si="823"/>
        <v>1.0175197052504145E-6</v>
      </c>
      <c r="AW547" s="5">
        <f t="shared" si="824"/>
        <v>1.3980620216348273E-9</v>
      </c>
      <c r="AX547" s="5">
        <f t="shared" si="825"/>
        <v>3.8321344044628603E-5</v>
      </c>
      <c r="AY547" s="5">
        <f t="shared" si="826"/>
        <v>2.0893463224415963E-5</v>
      </c>
      <c r="AZ547" s="5">
        <f t="shared" si="827"/>
        <v>5.6957397553911004E-6</v>
      </c>
      <c r="BA547" s="5">
        <f t="shared" si="828"/>
        <v>1.0351387899870939E-6</v>
      </c>
      <c r="BB547" s="5">
        <f t="shared" si="829"/>
        <v>1.4109391763226311E-7</v>
      </c>
      <c r="BC547" s="5">
        <f t="shared" si="830"/>
        <v>1.5385371535013628E-8</v>
      </c>
      <c r="BD547" s="5">
        <f t="shared" si="831"/>
        <v>1.0784491963143119E-5</v>
      </c>
      <c r="BE547" s="5">
        <f t="shared" si="832"/>
        <v>7.263449115367853E-6</v>
      </c>
      <c r="BF547" s="5">
        <f t="shared" si="833"/>
        <v>2.4459980698136624E-6</v>
      </c>
      <c r="BG547" s="5">
        <f t="shared" si="834"/>
        <v>5.4913365652264333E-7</v>
      </c>
      <c r="BH547" s="5">
        <f t="shared" si="835"/>
        <v>9.24615731858183E-8</v>
      </c>
      <c r="BI547" s="5">
        <f t="shared" si="836"/>
        <v>1.245473471086567E-8</v>
      </c>
      <c r="BJ547" s="8">
        <f t="shared" si="837"/>
        <v>0.33320549854152548</v>
      </c>
      <c r="BK547" s="8">
        <f t="shared" si="838"/>
        <v>0.41455777398424165</v>
      </c>
      <c r="BL547" s="8">
        <f t="shared" si="839"/>
        <v>0.24426397090139154</v>
      </c>
      <c r="BM547" s="8">
        <f t="shared" si="840"/>
        <v>0.12459025606626165</v>
      </c>
      <c r="BN547" s="8">
        <f t="shared" si="841"/>
        <v>0.8754010385876636</v>
      </c>
    </row>
    <row r="548" spans="1:66" x14ac:dyDescent="0.25">
      <c r="A548" t="s">
        <v>37</v>
      </c>
      <c r="B548" t="s">
        <v>224</v>
      </c>
      <c r="C548" t="s">
        <v>226</v>
      </c>
      <c r="D548" t="s">
        <v>498</v>
      </c>
      <c r="E548">
        <f>VLOOKUP(A548,home!$A$2:$E$405,3,FALSE)</f>
        <v>1.59183673469388</v>
      </c>
      <c r="F548">
        <f>VLOOKUP(B548,home!$B$2:$E$405,3,FALSE)</f>
        <v>0.88</v>
      </c>
      <c r="G548">
        <f>VLOOKUP(C548,away!$B$2:$E$405,4,FALSE)</f>
        <v>1.54</v>
      </c>
      <c r="H548">
        <f>VLOOKUP(A548,away!$A$2:$E$405,3,FALSE)</f>
        <v>1.2857142859999999</v>
      </c>
      <c r="I548">
        <f>VLOOKUP(C548,away!$B$2:$E$405,3,FALSE)</f>
        <v>1.05</v>
      </c>
      <c r="J548">
        <f>VLOOKUP(B548,home!$B$2:$E$405,4,FALSE)</f>
        <v>1.71</v>
      </c>
      <c r="K548" s="3">
        <f t="shared" si="786"/>
        <v>2.1572571428571461</v>
      </c>
      <c r="L548" s="3">
        <f t="shared" si="787"/>
        <v>2.3085000005129999</v>
      </c>
      <c r="M548" s="5">
        <f t="shared" si="788"/>
        <v>1.1495988352664133E-2</v>
      </c>
      <c r="N548" s="5">
        <f t="shared" si="789"/>
        <v>2.4799802987987257E-2</v>
      </c>
      <c r="O548" s="5">
        <f t="shared" si="790"/>
        <v>2.6538489118022594E-2</v>
      </c>
      <c r="P548" s="5">
        <f t="shared" si="791"/>
        <v>5.7250345210490883E-2</v>
      </c>
      <c r="Q548" s="5">
        <f t="shared" si="792"/>
        <v>2.6749776068642758E-2</v>
      </c>
      <c r="R548" s="5">
        <f t="shared" si="793"/>
        <v>3.0632051071284704E-2</v>
      </c>
      <c r="S548" s="5">
        <f t="shared" si="794"/>
        <v>7.1277082191041244E-2</v>
      </c>
      <c r="T548" s="5">
        <f t="shared" si="795"/>
        <v>6.1751858068184444E-2</v>
      </c>
      <c r="U548" s="5">
        <f t="shared" si="796"/>
        <v>6.6081210973893814E-2</v>
      </c>
      <c r="V548" s="5">
        <f t="shared" si="797"/>
        <v>3.9440208143835545E-2</v>
      </c>
      <c r="W548" s="5">
        <f t="shared" si="798"/>
        <v>1.9235381831302911E-2</v>
      </c>
      <c r="X548" s="5">
        <f t="shared" si="799"/>
        <v>4.4404878967430519E-2</v>
      </c>
      <c r="Y548" s="5">
        <f t="shared" si="800"/>
        <v>5.1254331559546534E-2</v>
      </c>
      <c r="Z548" s="5">
        <f t="shared" si="801"/>
        <v>2.3571363304591659E-2</v>
      </c>
      <c r="AA548" s="5">
        <f t="shared" si="802"/>
        <v>5.0849491855711179E-2</v>
      </c>
      <c r="AB548" s="5">
        <f t="shared" si="803"/>
        <v>5.4847714758194624E-2</v>
      </c>
      <c r="AC548" s="5">
        <f t="shared" si="804"/>
        <v>1.2275834089576819E-2</v>
      </c>
      <c r="AD548" s="5">
        <f t="shared" si="805"/>
        <v>1.0373916212790693E-2</v>
      </c>
      <c r="AE548" s="5">
        <f t="shared" si="806"/>
        <v>2.3948185582549134E-2</v>
      </c>
      <c r="AF548" s="5">
        <f t="shared" si="807"/>
        <v>2.7642193214800052E-2</v>
      </c>
      <c r="AG548" s="5">
        <f t="shared" si="808"/>
        <v>2.1270667683515453E-2</v>
      </c>
      <c r="AH548" s="5">
        <f t="shared" si="809"/>
        <v>1.3603623050185488E-2</v>
      </c>
      <c r="AI548" s="5">
        <f t="shared" si="810"/>
        <v>2.9346512993748762E-2</v>
      </c>
      <c r="AJ548" s="5">
        <f t="shared" si="811"/>
        <v>3.1653987386857291E-2</v>
      </c>
      <c r="AK548" s="5">
        <f t="shared" si="812"/>
        <v>2.2761930130069295E-2</v>
      </c>
      <c r="AL548" s="5">
        <f t="shared" si="813"/>
        <v>2.4453599562393943E-3</v>
      </c>
      <c r="AM548" s="5">
        <f t="shared" si="814"/>
        <v>4.4758409698888524E-3</v>
      </c>
      <c r="AN548" s="5">
        <f t="shared" si="815"/>
        <v>1.0332478881284522E-2</v>
      </c>
      <c r="AO548" s="5">
        <f t="shared" si="816"/>
        <v>1.1926263751372941E-2</v>
      </c>
      <c r="AP548" s="5">
        <f t="shared" si="817"/>
        <v>9.1772599587208684E-3</v>
      </c>
      <c r="AQ548" s="5">
        <f t="shared" si="818"/>
        <v>5.2964261548537651E-3</v>
      </c>
      <c r="AR548" s="5">
        <f t="shared" si="819"/>
        <v>6.2807927636663666E-3</v>
      </c>
      <c r="AS548" s="5">
        <f t="shared" si="820"/>
        <v>1.3549285052224743E-2</v>
      </c>
      <c r="AT548" s="5">
        <f t="shared" si="821"/>
        <v>1.4614645979759698E-2</v>
      </c>
      <c r="AU548" s="5">
        <f t="shared" si="822"/>
        <v>1.0509183143388359E-2</v>
      </c>
      <c r="AV548" s="5">
        <f t="shared" si="823"/>
        <v>5.6677526004171126E-3</v>
      </c>
      <c r="AW548" s="5">
        <f t="shared" si="824"/>
        <v>3.3827670373130303E-4</v>
      </c>
      <c r="AX548" s="5">
        <f t="shared" si="825"/>
        <v>1.6092566504308972E-3</v>
      </c>
      <c r="AY548" s="5">
        <f t="shared" si="826"/>
        <v>3.7149689783452749E-3</v>
      </c>
      <c r="AZ548" s="5">
        <f t="shared" si="827"/>
        <v>4.2880029442079227E-3</v>
      </c>
      <c r="BA548" s="5">
        <f t="shared" si="828"/>
        <v>3.2996182663012452E-3</v>
      </c>
      <c r="BB548" s="5">
        <f t="shared" si="829"/>
        <v>1.9042921923622821E-3</v>
      </c>
      <c r="BC548" s="5">
        <f t="shared" si="830"/>
        <v>8.7921170540904527E-4</v>
      </c>
      <c r="BD548" s="5">
        <f t="shared" si="831"/>
        <v>2.416535016357644E-3</v>
      </c>
      <c r="BE548" s="5">
        <f t="shared" si="832"/>
        <v>5.2130874250019381E-3</v>
      </c>
      <c r="BF548" s="5">
        <f t="shared" si="833"/>
        <v>5.6229850419621001E-3</v>
      </c>
      <c r="BG548" s="5">
        <f t="shared" si="834"/>
        <v>4.0434082153172094E-3</v>
      </c>
      <c r="BH548" s="5">
        <f t="shared" si="835"/>
        <v>2.1806678134950784E-3</v>
      </c>
      <c r="BI548" s="5">
        <f t="shared" si="836"/>
        <v>9.4085224337218595E-4</v>
      </c>
      <c r="BJ548" s="8">
        <f t="shared" si="837"/>
        <v>0.36833461262992739</v>
      </c>
      <c r="BK548" s="8">
        <f t="shared" si="838"/>
        <v>0.19789978692219329</v>
      </c>
      <c r="BL548" s="8">
        <f t="shared" si="839"/>
        <v>0.39735420663293014</v>
      </c>
      <c r="BM548" s="8">
        <f t="shared" si="840"/>
        <v>0.80631682440593633</v>
      </c>
      <c r="BN548" s="8">
        <f t="shared" si="841"/>
        <v>0.17746645280909232</v>
      </c>
    </row>
    <row r="549" spans="1:66" x14ac:dyDescent="0.25">
      <c r="A549" t="s">
        <v>340</v>
      </c>
      <c r="B549" t="s">
        <v>356</v>
      </c>
      <c r="C549" t="s">
        <v>394</v>
      </c>
      <c r="D549" t="s">
        <v>498</v>
      </c>
      <c r="E549">
        <f>VLOOKUP(A549,home!$A$2:$E$405,3,FALSE)</f>
        <v>1.3592592592592601</v>
      </c>
      <c r="F549">
        <f>VLOOKUP(B549,home!$B$2:$E$405,3,FALSE)</f>
        <v>1.08</v>
      </c>
      <c r="G549">
        <f>VLOOKUP(C549,away!$B$2:$E$405,4,FALSE)</f>
        <v>1.02</v>
      </c>
      <c r="H549">
        <f>VLOOKUP(A549,away!$A$2:$E$405,3,FALSE)</f>
        <v>1.118518519</v>
      </c>
      <c r="I549">
        <f>VLOOKUP(C549,away!$B$2:$E$405,3,FALSE)</f>
        <v>0.85</v>
      </c>
      <c r="J549">
        <f>VLOOKUP(B549,home!$B$2:$E$405,4,FALSE)</f>
        <v>1.17</v>
      </c>
      <c r="K549" s="3">
        <f t="shared" si="786"/>
        <v>1.4973600000000009</v>
      </c>
      <c r="L549" s="3">
        <f t="shared" si="787"/>
        <v>1.1123666671454999</v>
      </c>
      <c r="M549" s="5">
        <f t="shared" si="788"/>
        <v>7.3554645916972541E-2</v>
      </c>
      <c r="N549" s="5">
        <f t="shared" si="789"/>
        <v>0.11013778461023807</v>
      </c>
      <c r="O549" s="5">
        <f t="shared" si="790"/>
        <v>8.1819736331730092E-2</v>
      </c>
      <c r="P549" s="5">
        <f t="shared" si="791"/>
        <v>0.12251360039367945</v>
      </c>
      <c r="Q549" s="5">
        <f t="shared" si="792"/>
        <v>8.2457956581993105E-2</v>
      </c>
      <c r="R549" s="5">
        <f t="shared" si="793"/>
        <v>4.5506773705025094E-2</v>
      </c>
      <c r="S549" s="5">
        <f t="shared" si="794"/>
        <v>5.1015072176286411E-2</v>
      </c>
      <c r="T549" s="5">
        <f t="shared" si="795"/>
        <v>9.1723482342739998E-2</v>
      </c>
      <c r="U549" s="5">
        <f t="shared" si="796"/>
        <v>6.8140022674956419E-2</v>
      </c>
      <c r="V549" s="5">
        <f t="shared" si="797"/>
        <v>9.4412650451826067E-3</v>
      </c>
      <c r="W549" s="5">
        <f t="shared" si="798"/>
        <v>4.1156415289204433E-2</v>
      </c>
      <c r="X549" s="5">
        <f t="shared" si="799"/>
        <v>4.5781024506908422E-2</v>
      </c>
      <c r="Y549" s="5">
        <f t="shared" si="800"/>
        <v>2.5462642824628092E-2</v>
      </c>
      <c r="Z549" s="5">
        <f t="shared" si="801"/>
        <v>1.6873406066267742E-2</v>
      </c>
      <c r="AA549" s="5">
        <f t="shared" si="802"/>
        <v>2.526556330738668E-2</v>
      </c>
      <c r="AB549" s="5">
        <f t="shared" si="803"/>
        <v>1.8915821936974275E-2</v>
      </c>
      <c r="AC549" s="5">
        <f t="shared" si="804"/>
        <v>9.8284357036226844E-4</v>
      </c>
      <c r="AD549" s="5">
        <f t="shared" si="805"/>
        <v>1.5406492499360791E-2</v>
      </c>
      <c r="AE549" s="5">
        <f t="shared" si="806"/>
        <v>1.7137668713916102E-2</v>
      </c>
      <c r="AF549" s="5">
        <f t="shared" si="807"/>
        <v>9.5316857149712834E-3</v>
      </c>
      <c r="AG549" s="5">
        <f t="shared" si="808"/>
        <v>3.534243157013658E-3</v>
      </c>
      <c r="AH549" s="5">
        <f t="shared" si="809"/>
        <v>4.6923536173317281E-3</v>
      </c>
      <c r="AI549" s="5">
        <f t="shared" si="810"/>
        <v>7.0261426124478416E-3</v>
      </c>
      <c r="AJ549" s="5">
        <f t="shared" si="811"/>
        <v>5.2603324510874542E-3</v>
      </c>
      <c r="AK549" s="5">
        <f t="shared" si="812"/>
        <v>2.625537132986772E-3</v>
      </c>
      <c r="AL549" s="5">
        <f t="shared" si="813"/>
        <v>6.5481494977097292E-5</v>
      </c>
      <c r="AM549" s="5">
        <f t="shared" si="814"/>
        <v>4.6138131217685792E-3</v>
      </c>
      <c r="AN549" s="5">
        <f t="shared" si="815"/>
        <v>5.1322519250938886E-3</v>
      </c>
      <c r="AO549" s="5">
        <f t="shared" si="816"/>
        <v>2.8544729844338832E-3</v>
      </c>
      <c r="AP549" s="5">
        <f t="shared" si="817"/>
        <v>1.0584068667171952E-3</v>
      </c>
      <c r="AQ549" s="5">
        <f t="shared" si="818"/>
        <v>2.9433412970352959E-4</v>
      </c>
      <c r="AR549" s="5">
        <f t="shared" si="819"/>
        <v>1.043923550875885E-3</v>
      </c>
      <c r="AS549" s="5">
        <f t="shared" si="820"/>
        <v>1.5631293681395162E-3</v>
      </c>
      <c r="AT549" s="5">
        <f t="shared" si="821"/>
        <v>1.170283695338694E-3</v>
      </c>
      <c r="AU549" s="5">
        <f t="shared" si="822"/>
        <v>5.841119980174494E-4</v>
      </c>
      <c r="AV549" s="5">
        <f t="shared" si="823"/>
        <v>2.1865648533785204E-4</v>
      </c>
      <c r="AW549" s="5">
        <f t="shared" si="824"/>
        <v>3.0296347886034341E-6</v>
      </c>
      <c r="AX549" s="5">
        <f t="shared" si="825"/>
        <v>1.1514232026685685E-3</v>
      </c>
      <c r="AY549" s="5">
        <f t="shared" si="826"/>
        <v>1.2808047904264328E-3</v>
      </c>
      <c r="AZ549" s="5">
        <f t="shared" si="827"/>
        <v>7.123622779953209E-4</v>
      </c>
      <c r="BA549" s="5">
        <f t="shared" si="828"/>
        <v>2.6413601765794368E-4</v>
      </c>
      <c r="BB549" s="5">
        <f t="shared" si="829"/>
        <v>7.3454025408812958E-5</v>
      </c>
      <c r="BC549" s="5">
        <f t="shared" si="830"/>
        <v>1.6341561886484424E-5</v>
      </c>
      <c r="BD549" s="5">
        <f t="shared" si="831"/>
        <v>1.9353762684041727E-4</v>
      </c>
      <c r="BE549" s="5">
        <f t="shared" si="832"/>
        <v>2.8979550092576742E-4</v>
      </c>
      <c r="BF549" s="5">
        <f t="shared" si="833"/>
        <v>2.1696409563310372E-4</v>
      </c>
      <c r="BG549" s="5">
        <f t="shared" si="834"/>
        <v>1.082911194123948E-4</v>
      </c>
      <c r="BH549" s="5">
        <f t="shared" si="835"/>
        <v>4.0537697640835883E-5</v>
      </c>
      <c r="BI549" s="5">
        <f t="shared" si="836"/>
        <v>1.2139905387896416E-5</v>
      </c>
      <c r="BJ549" s="8">
        <f t="shared" si="837"/>
        <v>0.45978119714473448</v>
      </c>
      <c r="BK549" s="8">
        <f t="shared" si="838"/>
        <v>0.25885371338788682</v>
      </c>
      <c r="BL549" s="8">
        <f t="shared" si="839"/>
        <v>0.26469365481347629</v>
      </c>
      <c r="BM549" s="8">
        <f t="shared" si="840"/>
        <v>0.48293369871708902</v>
      </c>
      <c r="BN549" s="8">
        <f t="shared" si="841"/>
        <v>0.51599049753963833</v>
      </c>
    </row>
    <row r="550" spans="1:66" x14ac:dyDescent="0.25">
      <c r="A550" t="s">
        <v>342</v>
      </c>
      <c r="B550" t="s">
        <v>392</v>
      </c>
      <c r="C550" t="s">
        <v>386</v>
      </c>
      <c r="D550" t="s">
        <v>498</v>
      </c>
      <c r="E550">
        <f>VLOOKUP(A550,home!$A$2:$E$405,3,FALSE)</f>
        <v>1.1786833855799399</v>
      </c>
      <c r="F550">
        <f>VLOOKUP(B550,home!$B$2:$E$405,3,FALSE)</f>
        <v>1.21</v>
      </c>
      <c r="G550">
        <f>VLOOKUP(C550,away!$B$2:$E$405,4,FALSE)</f>
        <v>1.03</v>
      </c>
      <c r="H550">
        <f>VLOOKUP(A550,away!$A$2:$E$405,3,FALSE)</f>
        <v>0.84639498400000002</v>
      </c>
      <c r="I550">
        <f>VLOOKUP(C550,away!$B$2:$E$405,3,FALSE)</f>
        <v>0.79</v>
      </c>
      <c r="J550">
        <f>VLOOKUP(B550,home!$B$2:$E$405,4,FALSE)</f>
        <v>1.18</v>
      </c>
      <c r="K550" s="3">
        <f t="shared" si="786"/>
        <v>1.468993103448279</v>
      </c>
      <c r="L550" s="3">
        <f t="shared" si="787"/>
        <v>0.78900940408479991</v>
      </c>
      <c r="M550" s="5">
        <f t="shared" si="788"/>
        <v>0.10455913237863577</v>
      </c>
      <c r="N550" s="5">
        <f t="shared" si="789"/>
        <v>0.15359664436675161</v>
      </c>
      <c r="O550" s="5">
        <f t="shared" si="790"/>
        <v>8.2498138729691126E-2</v>
      </c>
      <c r="P550" s="5">
        <f t="shared" si="791"/>
        <v>0.12118919684123562</v>
      </c>
      <c r="Q550" s="5">
        <f t="shared" si="792"/>
        <v>0.11281620564377805</v>
      </c>
      <c r="R550" s="5">
        <f t="shared" si="793"/>
        <v>3.2545903638609375E-2</v>
      </c>
      <c r="S550" s="5">
        <f t="shared" si="794"/>
        <v>3.5116065658040659E-2</v>
      </c>
      <c r="T550" s="5">
        <f t="shared" si="795"/>
        <v>8.9013047186105559E-2</v>
      </c>
      <c r="U550" s="5">
        <f t="shared" si="796"/>
        <v>4.7809707990609414E-2</v>
      </c>
      <c r="V550" s="5">
        <f t="shared" si="797"/>
        <v>4.5223615431856977E-3</v>
      </c>
      <c r="W550" s="5">
        <f t="shared" si="798"/>
        <v>5.5242076015970941E-2</v>
      </c>
      <c r="X550" s="5">
        <f t="shared" si="799"/>
        <v>4.3586517477768448E-2</v>
      </c>
      <c r="Y550" s="5">
        <f t="shared" si="800"/>
        <v>1.7195086090632899E-2</v>
      </c>
      <c r="Z550" s="5">
        <f t="shared" si="801"/>
        <v>8.5596746784335001E-3</v>
      </c>
      <c r="AA550" s="5">
        <f t="shared" si="802"/>
        <v>1.2574103070379676E-2</v>
      </c>
      <c r="AB550" s="5">
        <f t="shared" si="803"/>
        <v>9.2356353462177878E-3</v>
      </c>
      <c r="AC550" s="5">
        <f t="shared" si="804"/>
        <v>3.2760251948850145E-4</v>
      </c>
      <c r="AD550" s="5">
        <f t="shared" si="805"/>
        <v>2.0287557171906709E-2</v>
      </c>
      <c r="AE550" s="5">
        <f t="shared" si="806"/>
        <v>1.600707339454242E-2</v>
      </c>
      <c r="AF550" s="5">
        <f t="shared" si="807"/>
        <v>6.3148657200847854E-3</v>
      </c>
      <c r="AG550" s="5">
        <f t="shared" si="808"/>
        <v>1.6608294795598757E-3</v>
      </c>
      <c r="AH550" s="5">
        <f t="shared" si="809"/>
        <v>1.6884159542976415E-3</v>
      </c>
      <c r="AI550" s="5">
        <f t="shared" si="810"/>
        <v>2.4802713926152802E-3</v>
      </c>
      <c r="AJ550" s="5">
        <f t="shared" si="811"/>
        <v>1.8217507852159528E-3</v>
      </c>
      <c r="AK550" s="5">
        <f t="shared" si="812"/>
        <v>8.9204644656124086E-4</v>
      </c>
      <c r="AL550" s="5">
        <f t="shared" si="813"/>
        <v>1.5188299794304295E-5</v>
      </c>
      <c r="AM550" s="5">
        <f t="shared" si="814"/>
        <v>5.960456314268725E-3</v>
      </c>
      <c r="AN550" s="5">
        <f t="shared" si="815"/>
        <v>4.702856084594649E-3</v>
      </c>
      <c r="AO550" s="5">
        <f t="shared" si="816"/>
        <v>1.8552988384012998E-3</v>
      </c>
      <c r="AP550" s="5">
        <f t="shared" si="817"/>
        <v>4.8794941029541028E-4</v>
      </c>
      <c r="AQ550" s="5">
        <f t="shared" si="818"/>
        <v>9.6249168360177802E-5</v>
      </c>
      <c r="AR550" s="5">
        <f t="shared" si="819"/>
        <v>2.6643521318953024E-4</v>
      </c>
      <c r="AS550" s="5">
        <f t="shared" si="820"/>
        <v>3.9139149069119183E-4</v>
      </c>
      <c r="AT550" s="5">
        <f t="shared" si="821"/>
        <v>2.8747570028685111E-4</v>
      </c>
      <c r="AU550" s="5">
        <f t="shared" si="822"/>
        <v>1.4076660704344962E-4</v>
      </c>
      <c r="AV550" s="5">
        <f t="shared" si="823"/>
        <v>5.1696293735660321E-5</v>
      </c>
      <c r="AW550" s="5">
        <f t="shared" si="824"/>
        <v>4.8899970433055597E-7</v>
      </c>
      <c r="AX550" s="5">
        <f t="shared" si="825"/>
        <v>1.4593115365109201E-3</v>
      </c>
      <c r="AY550" s="5">
        <f t="shared" si="826"/>
        <v>1.1514105257965548E-3</v>
      </c>
      <c r="AZ550" s="5">
        <f t="shared" si="827"/>
        <v>4.5423686640785297E-4</v>
      </c>
      <c r="BA550" s="5">
        <f t="shared" si="828"/>
        <v>1.1946571975926896E-4</v>
      </c>
      <c r="BB550" s="5">
        <f t="shared" si="829"/>
        <v>2.3564894088955626E-5</v>
      </c>
      <c r="BC550" s="5">
        <f t="shared" si="830"/>
        <v>3.7185846084896612E-6</v>
      </c>
      <c r="BD550" s="5">
        <f t="shared" si="831"/>
        <v>3.5036648130979633E-5</v>
      </c>
      <c r="BE550" s="5">
        <f t="shared" si="832"/>
        <v>5.1468594472353114E-5</v>
      </c>
      <c r="BF550" s="5">
        <f t="shared" si="833"/>
        <v>3.7803505162031479E-5</v>
      </c>
      <c r="BG550" s="5">
        <f t="shared" si="834"/>
        <v>1.8511029456398559E-5</v>
      </c>
      <c r="BH550" s="5">
        <f t="shared" si="835"/>
        <v>6.7981436522943521E-6</v>
      </c>
      <c r="BI550" s="5">
        <f t="shared" si="836"/>
        <v>1.9972852282942196E-6</v>
      </c>
      <c r="BJ550" s="8">
        <f t="shared" si="837"/>
        <v>0.53203442049019367</v>
      </c>
      <c r="BK550" s="8">
        <f t="shared" si="838"/>
        <v>0.2668809577661771</v>
      </c>
      <c r="BL550" s="8">
        <f t="shared" si="839"/>
        <v>0.19283535386524656</v>
      </c>
      <c r="BM550" s="8">
        <f t="shared" si="840"/>
        <v>0.39195426367525688</v>
      </c>
      <c r="BN550" s="8">
        <f t="shared" si="841"/>
        <v>0.60720522159870161</v>
      </c>
    </row>
    <row r="551" spans="1:66" x14ac:dyDescent="0.25">
      <c r="A551" t="s">
        <v>40</v>
      </c>
      <c r="B551" t="s">
        <v>42</v>
      </c>
      <c r="C551" t="s">
        <v>237</v>
      </c>
      <c r="D551" t="s">
        <v>498</v>
      </c>
      <c r="E551">
        <f>VLOOKUP(A551,home!$A$2:$E$405,3,FALSE)</f>
        <v>1.45333333333333</v>
      </c>
      <c r="F551">
        <f>VLOOKUP(B551,home!$B$2:$E$405,3,FALSE)</f>
        <v>1.23</v>
      </c>
      <c r="G551">
        <f>VLOOKUP(C551,away!$B$2:$E$405,4,FALSE)</f>
        <v>0.93</v>
      </c>
      <c r="H551">
        <f>VLOOKUP(A551,away!$A$2:$E$405,3,FALSE)</f>
        <v>1.163333333</v>
      </c>
      <c r="I551">
        <f>VLOOKUP(C551,away!$B$2:$E$405,3,FALSE)</f>
        <v>0.59</v>
      </c>
      <c r="J551">
        <f>VLOOKUP(B551,home!$B$2:$E$405,4,FALSE)</f>
        <v>0.92</v>
      </c>
      <c r="K551" s="3">
        <f t="shared" si="786"/>
        <v>1.6624679999999963</v>
      </c>
      <c r="L551" s="3">
        <f t="shared" si="787"/>
        <v>0.63145733315240005</v>
      </c>
      <c r="M551" s="5">
        <f t="shared" si="788"/>
        <v>0.10086973640312791</v>
      </c>
      <c r="N551" s="5">
        <f t="shared" si="789"/>
        <v>0.16769270893863489</v>
      </c>
      <c r="O551" s="5">
        <f t="shared" si="790"/>
        <v>6.3694934744904716E-2</v>
      </c>
      <c r="P551" s="5">
        <f t="shared" si="791"/>
        <v>0.10589079077549202</v>
      </c>
      <c r="Q551" s="5">
        <f t="shared" si="792"/>
        <v>0.13939188122189694</v>
      </c>
      <c r="R551" s="5">
        <f t="shared" si="793"/>
        <v>2.0110316814666834E-2</v>
      </c>
      <c r="S551" s="5">
        <f t="shared" si="794"/>
        <v>2.7790445308210704E-2</v>
      </c>
      <c r="T551" s="5">
        <f t="shared" si="795"/>
        <v>8.802002557947515E-2</v>
      </c>
      <c r="U551" s="5">
        <f t="shared" si="796"/>
        <v>3.3432758174245472E-2</v>
      </c>
      <c r="V551" s="5">
        <f t="shared" si="797"/>
        <v>3.2415319165576798E-3</v>
      </c>
      <c r="W551" s="5">
        <f t="shared" si="798"/>
        <v>7.7244847330401309E-2</v>
      </c>
      <c r="X551" s="5">
        <f t="shared" si="799"/>
        <v>4.8776825295019505E-2</v>
      </c>
      <c r="Y551" s="5">
        <f t="shared" si="800"/>
        <v>1.540024201021677E-2</v>
      </c>
      <c r="Z551" s="5">
        <f t="shared" si="801"/>
        <v>4.2329356748797963E-3</v>
      </c>
      <c r="AA551" s="5">
        <f t="shared" si="802"/>
        <v>7.0371201055460502E-3</v>
      </c>
      <c r="AB551" s="5">
        <f t="shared" si="803"/>
        <v>5.8494934938134535E-3</v>
      </c>
      <c r="AC551" s="5">
        <f t="shared" si="804"/>
        <v>2.1268047670195772E-4</v>
      </c>
      <c r="AD551" s="5">
        <f t="shared" si="805"/>
        <v>3.2104271712919345E-2</v>
      </c>
      <c r="AE551" s="5">
        <f t="shared" si="806"/>
        <v>2.0272477798640085E-2</v>
      </c>
      <c r="AF551" s="5">
        <f t="shared" si="807"/>
        <v>6.4006023835602522E-3</v>
      </c>
      <c r="AG551" s="5">
        <f t="shared" si="808"/>
        <v>1.3472357705639508E-3</v>
      </c>
      <c r="AH551" s="5">
        <f t="shared" si="809"/>
        <v>6.6822956816631261E-4</v>
      </c>
      <c r="AI551" s="5">
        <f t="shared" si="810"/>
        <v>1.1109102737303109E-3</v>
      </c>
      <c r="AJ551" s="5">
        <f t="shared" si="811"/>
        <v>9.234263904739394E-4</v>
      </c>
      <c r="AK551" s="5">
        <f t="shared" si="812"/>
        <v>5.1172227483947501E-4</v>
      </c>
      <c r="AL551" s="5">
        <f t="shared" si="813"/>
        <v>8.9306880987469396E-6</v>
      </c>
      <c r="AM551" s="5">
        <f t="shared" si="814"/>
        <v>1.0674464877206682E-2</v>
      </c>
      <c r="AN551" s="5">
        <f t="shared" si="815"/>
        <v>6.7404691241898925E-3</v>
      </c>
      <c r="AO551" s="5">
        <f t="shared" si="816"/>
        <v>2.1281593286785212E-3</v>
      </c>
      <c r="AP551" s="5">
        <f t="shared" si="817"/>
        <v>4.4794727140358041E-4</v>
      </c>
      <c r="AQ551" s="5">
        <f t="shared" si="818"/>
        <v>7.0714897348349789E-5</v>
      </c>
      <c r="AR551" s="5">
        <f t="shared" si="819"/>
        <v>8.4391692209575967E-5</v>
      </c>
      <c r="AS551" s="5">
        <f t="shared" si="820"/>
        <v>1.4029848776426904E-4</v>
      </c>
      <c r="AT551" s="5">
        <f t="shared" si="821"/>
        <v>1.1662087317824416E-4</v>
      </c>
      <c r="AU551" s="5">
        <f t="shared" si="822"/>
        <v>6.4626156596962896E-5</v>
      </c>
      <c r="AV551" s="5">
        <f t="shared" si="823"/>
        <v>2.6859729326359886E-5</v>
      </c>
      <c r="AW551" s="5">
        <f t="shared" si="824"/>
        <v>2.6042323348770736E-7</v>
      </c>
      <c r="AX551" s="5">
        <f t="shared" si="825"/>
        <v>2.9576593792466715E-3</v>
      </c>
      <c r="AY551" s="5">
        <f t="shared" si="826"/>
        <v>1.8676357039922862E-3</v>
      </c>
      <c r="AZ551" s="5">
        <f t="shared" si="827"/>
        <v>5.8966613047158707E-4</v>
      </c>
      <c r="BA551" s="5">
        <f t="shared" si="828"/>
        <v>1.2411633406596119E-4</v>
      </c>
      <c r="BB551" s="5">
        <f t="shared" si="829"/>
        <v>1.9593542327486054E-5</v>
      </c>
      <c r="BC551" s="5">
        <f t="shared" si="830"/>
        <v>2.4744971970246034E-6</v>
      </c>
      <c r="BD551" s="5">
        <f t="shared" si="831"/>
        <v>8.8816254838128306E-6</v>
      </c>
      <c r="BE551" s="5">
        <f t="shared" si="832"/>
        <v>1.4765418154823317E-5</v>
      </c>
      <c r="BF551" s="5">
        <f t="shared" si="833"/>
        <v>1.227351759450638E-5</v>
      </c>
      <c r="BG551" s="5">
        <f t="shared" si="834"/>
        <v>6.8014434161012591E-6</v>
      </c>
      <c r="BH551" s="5">
        <f t="shared" si="835"/>
        <v>2.8267955082697525E-6</v>
      </c>
      <c r="BI551" s="5">
        <f t="shared" si="836"/>
        <v>9.3989141500843632E-7</v>
      </c>
      <c r="BJ551" s="8">
        <f t="shared" si="837"/>
        <v>0.62227401912745606</v>
      </c>
      <c r="BK551" s="8">
        <f t="shared" si="838"/>
        <v>0.23988175127218128</v>
      </c>
      <c r="BL551" s="8">
        <f t="shared" si="839"/>
        <v>0.13381819747103452</v>
      </c>
      <c r="BM551" s="8">
        <f t="shared" si="840"/>
        <v>0.40068915936606991</v>
      </c>
      <c r="BN551" s="8">
        <f t="shared" si="841"/>
        <v>0.59765036889872325</v>
      </c>
    </row>
    <row r="552" spans="1:66" x14ac:dyDescent="0.25">
      <c r="A552" t="s">
        <v>40</v>
      </c>
      <c r="B552" t="s">
        <v>321</v>
      </c>
      <c r="C552" t="s">
        <v>319</v>
      </c>
      <c r="D552" t="s">
        <v>498</v>
      </c>
      <c r="E552">
        <f>VLOOKUP(A552,home!$A$2:$E$405,3,FALSE)</f>
        <v>1.45333333333333</v>
      </c>
      <c r="F552">
        <f>VLOOKUP(B552,home!$B$2:$E$405,3,FALSE)</f>
        <v>1.62</v>
      </c>
      <c r="G552">
        <f>VLOOKUP(C552,away!$B$2:$E$405,4,FALSE)</f>
        <v>1.28</v>
      </c>
      <c r="H552">
        <f>VLOOKUP(A552,away!$A$2:$E$405,3,FALSE)</f>
        <v>1.163333333</v>
      </c>
      <c r="I552">
        <f>VLOOKUP(C552,away!$B$2:$E$405,3,FALSE)</f>
        <v>0.59</v>
      </c>
      <c r="J552">
        <f>VLOOKUP(B552,home!$B$2:$E$405,4,FALSE)</f>
        <v>0.55000000000000004</v>
      </c>
      <c r="K552" s="3">
        <f t="shared" si="786"/>
        <v>3.0136319999999932</v>
      </c>
      <c r="L552" s="3">
        <f t="shared" si="787"/>
        <v>0.37750166655850004</v>
      </c>
      <c r="M552" s="5">
        <f t="shared" si="788"/>
        <v>3.3670484152850615E-2</v>
      </c>
      <c r="N552" s="5">
        <f t="shared" si="789"/>
        <v>0.10147044849852328</v>
      </c>
      <c r="O552" s="5">
        <f t="shared" si="790"/>
        <v>1.2710663881532672E-2</v>
      </c>
      <c r="P552" s="5">
        <f t="shared" si="791"/>
        <v>3.8305263414630981E-2</v>
      </c>
      <c r="Q552" s="5">
        <f t="shared" si="792"/>
        <v>0.15289729532475049</v>
      </c>
      <c r="R552" s="5">
        <f t="shared" si="793"/>
        <v>2.399148399171758E-3</v>
      </c>
      <c r="S552" s="5">
        <f t="shared" si="794"/>
        <v>1.0894506287787093E-2</v>
      </c>
      <c r="T552" s="5">
        <f t="shared" si="795"/>
        <v>5.7718983797380469E-2</v>
      </c>
      <c r="U552" s="5">
        <f t="shared" si="796"/>
        <v>7.2301503884927669E-3</v>
      </c>
      <c r="V552" s="5">
        <f t="shared" si="797"/>
        <v>1.3771274542599564E-3</v>
      </c>
      <c r="W552" s="5">
        <f t="shared" si="798"/>
        <v>0.15359206063470585</v>
      </c>
      <c r="X552" s="5">
        <f t="shared" si="799"/>
        <v>5.7981258859755642E-2</v>
      </c>
      <c r="Y552" s="5">
        <f t="shared" si="800"/>
        <v>1.0944010924358774E-2</v>
      </c>
      <c r="Z552" s="5">
        <f t="shared" si="801"/>
        <v>3.0189417300283215E-4</v>
      </c>
      <c r="AA552" s="5">
        <f t="shared" si="802"/>
        <v>9.0979794037486896E-4</v>
      </c>
      <c r="AB552" s="5">
        <f t="shared" si="803"/>
        <v>1.3708980933238954E-3</v>
      </c>
      <c r="AC552" s="5">
        <f t="shared" si="804"/>
        <v>9.7918160404744629E-5</v>
      </c>
      <c r="AD552" s="5">
        <f t="shared" si="805"/>
        <v>0.11571748721867224</v>
      </c>
      <c r="AE552" s="5">
        <f t="shared" si="806"/>
        <v>4.3683544275010693E-2</v>
      </c>
      <c r="AF552" s="5">
        <f t="shared" si="807"/>
        <v>8.2453053824992784E-3</v>
      </c>
      <c r="AG552" s="5">
        <f t="shared" si="808"/>
        <v>1.0375388410590832E-3</v>
      </c>
      <c r="AH552" s="5">
        <f t="shared" si="809"/>
        <v>2.8491388358217311E-5</v>
      </c>
      <c r="AI552" s="5">
        <f t="shared" si="810"/>
        <v>8.5862559680750962E-5</v>
      </c>
      <c r="AJ552" s="5">
        <f t="shared" si="811"/>
        <v>1.2937907872791015E-4</v>
      </c>
      <c r="AK552" s="5">
        <f t="shared" si="812"/>
        <v>1.299669772616495E-4</v>
      </c>
      <c r="AL552" s="5">
        <f t="shared" si="813"/>
        <v>4.4558681251541018E-6</v>
      </c>
      <c r="AM552" s="5">
        <f t="shared" si="814"/>
        <v>6.9745984488356158E-2</v>
      </c>
      <c r="AN552" s="5">
        <f t="shared" si="815"/>
        <v>2.6329225380117741E-2</v>
      </c>
      <c r="AO552" s="5">
        <f t="shared" si="816"/>
        <v>4.9696632300944019E-3</v>
      </c>
      <c r="AP552" s="5">
        <f t="shared" si="817"/>
        <v>6.2535205053171187E-4</v>
      </c>
      <c r="AQ552" s="5">
        <f t="shared" si="818"/>
        <v>5.9017860315374131E-5</v>
      </c>
      <c r="AR552" s="5">
        <f t="shared" si="819"/>
        <v>2.1511093175584974E-6</v>
      </c>
      <c r="AS552" s="5">
        <f t="shared" si="820"/>
        <v>6.4826518748924351E-6</v>
      </c>
      <c r="AT552" s="5">
        <f t="shared" si="821"/>
        <v>9.7681635675178967E-6</v>
      </c>
      <c r="AU552" s="5">
        <f t="shared" si="822"/>
        <v>9.8125501027686777E-6</v>
      </c>
      <c r="AV552" s="5">
        <f t="shared" si="823"/>
        <v>7.3928537478267296E-6</v>
      </c>
      <c r="AW552" s="5">
        <f t="shared" si="824"/>
        <v>1.408117579084431E-7</v>
      </c>
      <c r="AX552" s="5">
        <f t="shared" si="825"/>
        <v>3.5031455120935556E-2</v>
      </c>
      <c r="AY552" s="5">
        <f t="shared" si="826"/>
        <v>1.3224432690122471E-2</v>
      </c>
      <c r="AZ552" s="5">
        <f t="shared" si="827"/>
        <v>2.49612268990597E-3</v>
      </c>
      <c r="BA552" s="5">
        <f t="shared" si="828"/>
        <v>3.1409682512466335E-4</v>
      </c>
      <c r="BB552" s="5">
        <f t="shared" si="829"/>
        <v>2.9643018736323535E-5</v>
      </c>
      <c r="BC552" s="5">
        <f t="shared" si="830"/>
        <v>2.2380577949573965E-6</v>
      </c>
      <c r="BD552" s="5">
        <f t="shared" si="831"/>
        <v>1.3534122538797501E-7</v>
      </c>
      <c r="BE552" s="5">
        <f t="shared" si="832"/>
        <v>4.0786864774841298E-7</v>
      </c>
      <c r="BF552" s="5">
        <f t="shared" si="833"/>
        <v>6.1458300432567123E-7</v>
      </c>
      <c r="BG552" s="5">
        <f t="shared" si="834"/>
        <v>6.1737566949732581E-7</v>
      </c>
      <c r="BH552" s="5">
        <f t="shared" si="835"/>
        <v>4.6513576840464034E-7</v>
      </c>
      <c r="BI552" s="5">
        <f t="shared" si="836"/>
        <v>2.8034960720176197E-7</v>
      </c>
      <c r="BJ552" s="8">
        <f t="shared" si="837"/>
        <v>0.85611516516875108</v>
      </c>
      <c r="BK552" s="8">
        <f t="shared" si="838"/>
        <v>9.7574188028181019E-2</v>
      </c>
      <c r="BL552" s="8">
        <f t="shared" si="839"/>
        <v>2.5032486689457616E-2</v>
      </c>
      <c r="BM552" s="8">
        <f t="shared" si="840"/>
        <v>0.62434613850956822</v>
      </c>
      <c r="BN552" s="8">
        <f t="shared" si="841"/>
        <v>0.34145330367145976</v>
      </c>
    </row>
    <row r="553" spans="1:66" x14ac:dyDescent="0.25">
      <c r="A553" t="s">
        <v>10</v>
      </c>
      <c r="B553" t="s">
        <v>47</v>
      </c>
      <c r="C553" t="s">
        <v>246</v>
      </c>
      <c r="D553" t="s">
        <v>499</v>
      </c>
      <c r="E553">
        <f>VLOOKUP(A553,home!$A$2:$E$405,3,FALSE)</f>
        <v>1.4962962962963</v>
      </c>
      <c r="F553">
        <f>VLOOKUP(B553,home!$B$2:$E$405,3,FALSE)</f>
        <v>0.71</v>
      </c>
      <c r="G553">
        <f>VLOOKUP(C553,away!$B$2:$E$405,4,FALSE)</f>
        <v>1.1599999999999999</v>
      </c>
      <c r="H553">
        <f>VLOOKUP(A553,away!$A$2:$E$405,3,FALSE)</f>
        <v>1.388888889</v>
      </c>
      <c r="I553">
        <f>VLOOKUP(C553,away!$B$2:$E$405,3,FALSE)</f>
        <v>0.76</v>
      </c>
      <c r="J553">
        <f>VLOOKUP(B553,home!$B$2:$E$405,4,FALSE)</f>
        <v>1.54</v>
      </c>
      <c r="K553" s="3">
        <f t="shared" si="786"/>
        <v>1.2323496296296323</v>
      </c>
      <c r="L553" s="3">
        <f t="shared" si="787"/>
        <v>1.6255555556856001</v>
      </c>
      <c r="M553" s="5">
        <f t="shared" si="788"/>
        <v>5.7388853448014504E-2</v>
      </c>
      <c r="N553" s="5">
        <f t="shared" si="789"/>
        <v>7.0723132291529933E-2</v>
      </c>
      <c r="O553" s="5">
        <f t="shared" si="790"/>
        <v>9.3288769556846673E-2</v>
      </c>
      <c r="P553" s="5">
        <f t="shared" si="791"/>
        <v>0.11496438061198412</v>
      </c>
      <c r="Q553" s="5">
        <f t="shared" si="792"/>
        <v>4.3577812942857203E-2</v>
      </c>
      <c r="R553" s="5">
        <f t="shared" si="793"/>
        <v>7.5823038818102914E-2</v>
      </c>
      <c r="S553" s="5">
        <f t="shared" si="794"/>
        <v>5.757567896642838E-2</v>
      </c>
      <c r="T553" s="5">
        <f t="shared" si="795"/>
        <v>7.0838155933889368E-2</v>
      </c>
      <c r="U553" s="5">
        <f t="shared" si="796"/>
        <v>9.3440493804882369E-2</v>
      </c>
      <c r="V553" s="5">
        <f t="shared" si="797"/>
        <v>1.2815404372491977E-2</v>
      </c>
      <c r="W553" s="5">
        <f t="shared" si="798"/>
        <v>1.7901033880066485E-2</v>
      </c>
      <c r="X553" s="5">
        <f t="shared" si="799"/>
        <v>2.9099125076258222E-2</v>
      </c>
      <c r="Y553" s="5">
        <f t="shared" si="800"/>
        <v>2.3651122216650864E-2</v>
      </c>
      <c r="Z553" s="5">
        <f t="shared" si="801"/>
        <v>4.10848539999107E-2</v>
      </c>
      <c r="AA553" s="5">
        <f t="shared" si="802"/>
        <v>5.0630904610177468E-2</v>
      </c>
      <c r="AB553" s="5">
        <f t="shared" si="803"/>
        <v>3.119748827208273E-2</v>
      </c>
      <c r="AC553" s="5">
        <f t="shared" si="804"/>
        <v>1.6045309078511348E-3</v>
      </c>
      <c r="AD553" s="5">
        <f t="shared" si="805"/>
        <v>5.5150831180218636E-3</v>
      </c>
      <c r="AE553" s="5">
        <f t="shared" si="806"/>
        <v>8.9650740025683014E-3</v>
      </c>
      <c r="AF553" s="5">
        <f t="shared" si="807"/>
        <v>7.286612926003723E-3</v>
      </c>
      <c r="AG553" s="5">
        <f t="shared" si="808"/>
        <v>3.9482647079986189E-3</v>
      </c>
      <c r="AH553" s="5">
        <f t="shared" si="809"/>
        <v>1.6696428168521647E-2</v>
      </c>
      <c r="AI553" s="5">
        <f t="shared" si="810"/>
        <v>2.0575837069615417E-2</v>
      </c>
      <c r="AJ553" s="5">
        <f t="shared" si="811"/>
        <v>1.2678312596030111E-2</v>
      </c>
      <c r="AK553" s="5">
        <f t="shared" si="812"/>
        <v>5.2080379440154678E-3</v>
      </c>
      <c r="AL553" s="5">
        <f t="shared" si="813"/>
        <v>1.2857124051867381E-4</v>
      </c>
      <c r="AM553" s="5">
        <f t="shared" si="814"/>
        <v>1.3593021275741743E-3</v>
      </c>
      <c r="AN553" s="5">
        <f t="shared" si="815"/>
        <v>2.2096211253334547E-3</v>
      </c>
      <c r="AO553" s="5">
        <f t="shared" si="816"/>
        <v>1.7959309481230333E-3</v>
      </c>
      <c r="AP553" s="5">
        <f t="shared" si="817"/>
        <v>9.7312851011636785E-4</v>
      </c>
      <c r="AQ553" s="5">
        <f t="shared" si="818"/>
        <v>3.9546861400392816E-4</v>
      </c>
      <c r="AR553" s="5">
        <f t="shared" si="819"/>
        <v>5.4281943138891784E-3</v>
      </c>
      <c r="AS553" s="5">
        <f t="shared" si="820"/>
        <v>6.6894332522790057E-3</v>
      </c>
      <c r="AT553" s="5">
        <f t="shared" si="821"/>
        <v>4.1218602954390905E-3</v>
      </c>
      <c r="AU553" s="5">
        <f t="shared" si="822"/>
        <v>1.6931910028231494E-3</v>
      </c>
      <c r="AV553" s="5">
        <f t="shared" si="823"/>
        <v>5.2165082630533397E-4</v>
      </c>
      <c r="AW553" s="5">
        <f t="shared" si="824"/>
        <v>7.1544637748887018E-6</v>
      </c>
      <c r="AX553" s="5">
        <f t="shared" si="825"/>
        <v>2.7918924557846777E-4</v>
      </c>
      <c r="AY553" s="5">
        <f t="shared" si="826"/>
        <v>4.5383762923774965E-4</v>
      </c>
      <c r="AZ553" s="5">
        <f t="shared" si="827"/>
        <v>3.6886913979330282E-4</v>
      </c>
      <c r="BA553" s="5">
        <f t="shared" si="828"/>
        <v>1.9987242650399054E-4</v>
      </c>
      <c r="BB553" s="5">
        <f t="shared" si="829"/>
        <v>8.1225933332980911E-5</v>
      </c>
      <c r="BC553" s="5">
        <f t="shared" si="830"/>
        <v>2.6407453439035038E-5</v>
      </c>
      <c r="BD553" s="5">
        <f t="shared" si="831"/>
        <v>1.470638570713923E-3</v>
      </c>
      <c r="BE553" s="5">
        <f t="shared" si="832"/>
        <v>1.8123408979383549E-3</v>
      </c>
      <c r="BF553" s="5">
        <f t="shared" si="833"/>
        <v>1.1167188171684838E-3</v>
      </c>
      <c r="BG553" s="5">
        <f t="shared" si="834"/>
        <v>4.587293402460071E-4</v>
      </c>
      <c r="BH553" s="5">
        <f t="shared" si="835"/>
        <v>1.4132873313810326E-4</v>
      </c>
      <c r="BI553" s="5">
        <f t="shared" si="836"/>
        <v>3.4833282387753287E-5</v>
      </c>
      <c r="BJ553" s="8">
        <f t="shared" si="837"/>
        <v>0.28964827024888101</v>
      </c>
      <c r="BK553" s="8">
        <f t="shared" si="838"/>
        <v>0.24493125717652658</v>
      </c>
      <c r="BL553" s="8">
        <f t="shared" si="839"/>
        <v>0.42302823017260321</v>
      </c>
      <c r="BM553" s="8">
        <f t="shared" si="840"/>
        <v>0.54247994076312323</v>
      </c>
      <c r="BN553" s="8">
        <f t="shared" si="841"/>
        <v>0.4557659876693354</v>
      </c>
    </row>
    <row r="554" spans="1:66" x14ac:dyDescent="0.25">
      <c r="A554" t="s">
        <v>10</v>
      </c>
      <c r="B554" t="s">
        <v>45</v>
      </c>
      <c r="C554" t="s">
        <v>43</v>
      </c>
      <c r="D554" t="s">
        <v>499</v>
      </c>
      <c r="E554">
        <f>VLOOKUP(A554,home!$A$2:$E$405,3,FALSE)</f>
        <v>1.4962962962963</v>
      </c>
      <c r="F554">
        <f>VLOOKUP(B554,home!$B$2:$E$405,3,FALSE)</f>
        <v>0.67</v>
      </c>
      <c r="G554">
        <f>VLOOKUP(C554,away!$B$2:$E$405,4,FALSE)</f>
        <v>0.85</v>
      </c>
      <c r="H554">
        <f>VLOOKUP(A554,away!$A$2:$E$405,3,FALSE)</f>
        <v>1.388888889</v>
      </c>
      <c r="I554">
        <f>VLOOKUP(C554,away!$B$2:$E$405,3,FALSE)</f>
        <v>0.57999999999999996</v>
      </c>
      <c r="J554">
        <f>VLOOKUP(B554,home!$B$2:$E$405,4,FALSE)</f>
        <v>0.86</v>
      </c>
      <c r="K554" s="3">
        <f t="shared" si="786"/>
        <v>0.85214074074074286</v>
      </c>
      <c r="L554" s="3">
        <f t="shared" si="787"/>
        <v>0.69277777783319994</v>
      </c>
      <c r="M554" s="5">
        <f t="shared" si="788"/>
        <v>0.21332925288650911</v>
      </c>
      <c r="N554" s="5">
        <f t="shared" si="789"/>
        <v>0.18178654757637913</v>
      </c>
      <c r="O554" s="5">
        <f t="shared" si="790"/>
        <v>0.14778976576153255</v>
      </c>
      <c r="P554" s="5">
        <f t="shared" si="791"/>
        <v>0.12593768046993323</v>
      </c>
      <c r="Q554" s="5">
        <f t="shared" si="792"/>
        <v>7.7453861654218997E-2</v>
      </c>
      <c r="R554" s="5">
        <f t="shared" si="793"/>
        <v>5.1192732755381824E-2</v>
      </c>
      <c r="S554" s="5">
        <f t="shared" si="794"/>
        <v>1.858664382350865E-2</v>
      </c>
      <c r="T554" s="5">
        <f t="shared" si="795"/>
        <v>5.3658314161409933E-2</v>
      </c>
      <c r="U554" s="5">
        <f t="shared" si="796"/>
        <v>4.362341321071396E-2</v>
      </c>
      <c r="V554" s="5">
        <f t="shared" si="797"/>
        <v>1.2191685331379239E-3</v>
      </c>
      <c r="W554" s="5">
        <f t="shared" si="798"/>
        <v>2.2000530347752404E-2</v>
      </c>
      <c r="X554" s="5">
        <f t="shared" si="799"/>
        <v>1.5241478525467787E-2</v>
      </c>
      <c r="Y554" s="5">
        <f t="shared" si="800"/>
        <v>5.279478811883005E-3</v>
      </c>
      <c r="Z554" s="5">
        <f t="shared" si="801"/>
        <v>1.1821729213160765E-2</v>
      </c>
      <c r="AA554" s="5">
        <f t="shared" si="802"/>
        <v>1.0073777088539293E-2</v>
      </c>
      <c r="AB554" s="5">
        <f t="shared" si="803"/>
        <v>4.2921379351424987E-3</v>
      </c>
      <c r="AC554" s="5">
        <f t="shared" si="804"/>
        <v>4.4983064642980441E-5</v>
      </c>
      <c r="AD554" s="5">
        <f t="shared" si="805"/>
        <v>4.6868870568057301E-3</v>
      </c>
      <c r="AE554" s="5">
        <f t="shared" si="806"/>
        <v>3.2469712001690606E-3</v>
      </c>
      <c r="AF554" s="5">
        <f t="shared" si="807"/>
        <v>1.1247147463707601E-3</v>
      </c>
      <c r="AG554" s="5">
        <f t="shared" si="808"/>
        <v>2.5972579422898877E-4</v>
      </c>
      <c r="AH554" s="5">
        <f t="shared" si="809"/>
        <v>2.0474578236098339E-3</v>
      </c>
      <c r="AI554" s="5">
        <f t="shared" si="810"/>
        <v>1.7447222264463133E-3</v>
      </c>
      <c r="AJ554" s="5">
        <f t="shared" si="811"/>
        <v>7.4337444521539969E-4</v>
      </c>
      <c r="AK554" s="5">
        <f t="shared" si="812"/>
        <v>2.1115321679786317E-4</v>
      </c>
      <c r="AL554" s="5">
        <f t="shared" si="813"/>
        <v>1.0622195962182138E-6</v>
      </c>
      <c r="AM554" s="5">
        <f t="shared" si="814"/>
        <v>7.9877748167092729E-4</v>
      </c>
      <c r="AN554" s="5">
        <f t="shared" si="815"/>
        <v>5.5337528873518457E-4</v>
      </c>
      <c r="AO554" s="5">
        <f t="shared" si="816"/>
        <v>1.9168305141888329E-4</v>
      </c>
      <c r="AP554" s="5">
        <f t="shared" si="817"/>
        <v>4.4264586136753664E-5</v>
      </c>
      <c r="AQ554" s="5">
        <f t="shared" si="818"/>
        <v>7.666380405131617E-6</v>
      </c>
      <c r="AR554" s="5">
        <f t="shared" si="819"/>
        <v>2.8368665624952419E-4</v>
      </c>
      <c r="AS554" s="5">
        <f t="shared" si="820"/>
        <v>2.4174095739473402E-4</v>
      </c>
      <c r="AT554" s="5">
        <f t="shared" si="821"/>
        <v>1.029986592508625E-4</v>
      </c>
      <c r="AU554" s="5">
        <f t="shared" si="822"/>
        <v>2.9256451263111116E-5</v>
      </c>
      <c r="AV554" s="5">
        <f t="shared" si="823"/>
        <v>6.2326535126982359E-6</v>
      </c>
      <c r="AW554" s="5">
        <f t="shared" si="824"/>
        <v>1.7418754016173581E-8</v>
      </c>
      <c r="AX554" s="5">
        <f t="shared" si="825"/>
        <v>1.1344513915301482E-4</v>
      </c>
      <c r="AY554" s="5">
        <f t="shared" si="826"/>
        <v>7.8592271408403749E-5</v>
      </c>
      <c r="AZ554" s="5">
        <f t="shared" si="827"/>
        <v>2.7223489570588842E-5</v>
      </c>
      <c r="BA554" s="5">
        <f t="shared" si="828"/>
        <v>6.2866095365259456E-6</v>
      </c>
      <c r="BB554" s="5">
        <f t="shared" si="829"/>
        <v>1.0888058462048616E-6</v>
      </c>
      <c r="BC554" s="5">
        <f t="shared" si="830"/>
        <v>1.508600989251202E-7</v>
      </c>
      <c r="BD554" s="5">
        <f t="shared" si="831"/>
        <v>3.2755301886246037E-5</v>
      </c>
      <c r="BE554" s="5">
        <f t="shared" si="832"/>
        <v>2.7912127212532351E-5</v>
      </c>
      <c r="BF554" s="5">
        <f t="shared" si="833"/>
        <v>1.1892530379268581E-5</v>
      </c>
      <c r="BG554" s="5">
        <f t="shared" si="834"/>
        <v>3.3780365488905723E-6</v>
      </c>
      <c r="BH554" s="5">
        <f t="shared" si="835"/>
        <v>7.1964064175522866E-7</v>
      </c>
      <c r="BI554" s="5">
        <f t="shared" si="836"/>
        <v>1.2264702190648886E-7</v>
      </c>
      <c r="BJ554" s="8">
        <f t="shared" si="837"/>
        <v>0.36656106383866627</v>
      </c>
      <c r="BK554" s="8">
        <f t="shared" si="838"/>
        <v>0.35919738326873646</v>
      </c>
      <c r="BL554" s="8">
        <f t="shared" si="839"/>
        <v>0.26245923012474098</v>
      </c>
      <c r="BM554" s="8">
        <f t="shared" si="840"/>
        <v>0.20247099048869557</v>
      </c>
      <c r="BN554" s="8">
        <f t="shared" si="841"/>
        <v>0.79748984110395482</v>
      </c>
    </row>
    <row r="555" spans="1:66" x14ac:dyDescent="0.25">
      <c r="A555" t="s">
        <v>10</v>
      </c>
      <c r="B555" t="s">
        <v>244</v>
      </c>
      <c r="C555" t="s">
        <v>49</v>
      </c>
      <c r="D555" t="s">
        <v>499</v>
      </c>
      <c r="E555">
        <f>VLOOKUP(A555,home!$A$2:$E$405,3,FALSE)</f>
        <v>1.4962962962963</v>
      </c>
      <c r="F555">
        <f>VLOOKUP(B555,home!$B$2:$E$405,3,FALSE)</f>
        <v>1.29</v>
      </c>
      <c r="G555">
        <f>VLOOKUP(C555,away!$B$2:$E$405,4,FALSE)</f>
        <v>1.2</v>
      </c>
      <c r="H555">
        <f>VLOOKUP(A555,away!$A$2:$E$405,3,FALSE)</f>
        <v>1.388888889</v>
      </c>
      <c r="I555">
        <f>VLOOKUP(C555,away!$B$2:$E$405,3,FALSE)</f>
        <v>1.2</v>
      </c>
      <c r="J555">
        <f>VLOOKUP(B555,home!$B$2:$E$405,4,FALSE)</f>
        <v>1.25</v>
      </c>
      <c r="K555" s="3">
        <f t="shared" si="786"/>
        <v>2.3162666666666727</v>
      </c>
      <c r="L555" s="3">
        <f t="shared" si="787"/>
        <v>2.0833333334999997</v>
      </c>
      <c r="M555" s="5">
        <f t="shared" si="788"/>
        <v>1.228225181930072E-2</v>
      </c>
      <c r="N555" s="5">
        <f t="shared" si="789"/>
        <v>2.8448970480652348E-2</v>
      </c>
      <c r="O555" s="5">
        <f t="shared" si="790"/>
        <v>2.5588024625590202E-2</v>
      </c>
      <c r="P555" s="5">
        <f t="shared" si="791"/>
        <v>5.9268688506100536E-2</v>
      </c>
      <c r="Q555" s="5">
        <f t="shared" si="792"/>
        <v>3.2947701012659605E-2</v>
      </c>
      <c r="R555" s="5">
        <f t="shared" si="793"/>
        <v>2.6654192320455468E-2</v>
      </c>
      <c r="S555" s="5">
        <f t="shared" si="794"/>
        <v>7.1501087278496606E-2</v>
      </c>
      <c r="T555" s="5">
        <f t="shared" si="795"/>
        <v>6.8641043781865446E-2</v>
      </c>
      <c r="U555" s="5">
        <f t="shared" si="796"/>
        <v>6.1738217198793799E-2</v>
      </c>
      <c r="V555" s="5">
        <f t="shared" si="797"/>
        <v>3.833694099695726E-2</v>
      </c>
      <c r="W555" s="5">
        <f t="shared" si="798"/>
        <v>2.5438553866307737E-2</v>
      </c>
      <c r="X555" s="5">
        <f t="shared" si="799"/>
        <v>5.2996987225714193E-2</v>
      </c>
      <c r="Y555" s="5">
        <f t="shared" si="800"/>
        <v>5.5205195031202046E-2</v>
      </c>
      <c r="Z555" s="5">
        <f t="shared" si="801"/>
        <v>1.8509855779574858E-2</v>
      </c>
      <c r="AA555" s="5">
        <f t="shared" si="802"/>
        <v>4.2873761947036695E-2</v>
      </c>
      <c r="AB555" s="5">
        <f t="shared" si="803"/>
        <v>4.9653532836261581E-2</v>
      </c>
      <c r="AC555" s="5">
        <f t="shared" si="804"/>
        <v>1.1562314914104557E-2</v>
      </c>
      <c r="AD555" s="5">
        <f t="shared" si="805"/>
        <v>1.4730618592183308E-2</v>
      </c>
      <c r="AE555" s="5">
        <f t="shared" si="806"/>
        <v>3.0688788736170321E-2</v>
      </c>
      <c r="AF555" s="5">
        <f t="shared" si="807"/>
        <v>3.1967488269401489E-2</v>
      </c>
      <c r="AG555" s="5">
        <f t="shared" si="808"/>
        <v>2.2199644633304781E-2</v>
      </c>
      <c r="AH555" s="5">
        <f t="shared" si="809"/>
        <v>9.6405498859664825E-3</v>
      </c>
      <c r="AI555" s="5">
        <f t="shared" si="810"/>
        <v>2.2330084349201348E-2</v>
      </c>
      <c r="AJ555" s="5">
        <f t="shared" si="811"/>
        <v>2.5861215020955133E-2</v>
      </c>
      <c r="AK555" s="5">
        <f t="shared" si="812"/>
        <v>1.9967156770845942E-2</v>
      </c>
      <c r="AL555" s="5">
        <f t="shared" si="813"/>
        <v>2.2317837189321523E-3</v>
      </c>
      <c r="AM555" s="5">
        <f t="shared" si="814"/>
        <v>6.8240081648909051E-3</v>
      </c>
      <c r="AN555" s="5">
        <f t="shared" si="815"/>
        <v>1.4216683677993383E-2</v>
      </c>
      <c r="AO555" s="5">
        <f t="shared" si="816"/>
        <v>1.48090454990945E-2</v>
      </c>
      <c r="AP555" s="5">
        <f t="shared" si="817"/>
        <v>1.0284059375193904E-2</v>
      </c>
      <c r="AQ555" s="5">
        <f t="shared" si="818"/>
        <v>5.3562809250086597E-3</v>
      </c>
      <c r="AR555" s="5">
        <f t="shared" si="819"/>
        <v>4.0168957861407215E-3</v>
      </c>
      <c r="AS555" s="5">
        <f t="shared" si="820"/>
        <v>9.3042018129115712E-3</v>
      </c>
      <c r="AT555" s="5">
        <f t="shared" si="821"/>
        <v>1.0775506259593353E-2</v>
      </c>
      <c r="AU555" s="5">
        <f t="shared" si="822"/>
        <v>8.3196486551847196E-3</v>
      </c>
      <c r="AV555" s="5">
        <f t="shared" si="823"/>
        <v>4.8176312145956452E-3</v>
      </c>
      <c r="AW555" s="5">
        <f t="shared" si="824"/>
        <v>2.9915545345980774E-4</v>
      </c>
      <c r="AX555" s="5">
        <f t="shared" si="825"/>
        <v>2.6343704408996688E-3</v>
      </c>
      <c r="AY555" s="5">
        <f t="shared" si="826"/>
        <v>5.4882717523133699E-3</v>
      </c>
      <c r="AZ555" s="5">
        <f t="shared" si="827"/>
        <v>5.7169497424504508E-3</v>
      </c>
      <c r="BA555" s="5">
        <f t="shared" si="828"/>
        <v>3.9701039881304204E-3</v>
      </c>
      <c r="BB555" s="5">
        <f t="shared" si="829"/>
        <v>2.067762493983348E-3</v>
      </c>
      <c r="BC555" s="5">
        <f t="shared" si="830"/>
        <v>8.6156770589532108E-4</v>
      </c>
      <c r="BD555" s="5">
        <f t="shared" si="831"/>
        <v>1.3947554814104418E-3</v>
      </c>
      <c r="BE555" s="5">
        <f t="shared" si="832"/>
        <v>3.2306256297416338E-3</v>
      </c>
      <c r="BF555" s="5">
        <f t="shared" si="833"/>
        <v>3.7414952293247884E-3</v>
      </c>
      <c r="BG555" s="5">
        <f t="shared" si="834"/>
        <v>2.8887668943924616E-3</v>
      </c>
      <c r="BH555" s="5">
        <f t="shared" si="835"/>
        <v>1.6727886163128661E-3</v>
      </c>
      <c r="BI555" s="5">
        <f t="shared" si="836"/>
        <v>7.7492490246899122E-4</v>
      </c>
      <c r="BJ555" s="8">
        <f t="shared" si="837"/>
        <v>0.43549409539531519</v>
      </c>
      <c r="BK555" s="8">
        <f t="shared" si="838"/>
        <v>0.20067133898620518</v>
      </c>
      <c r="BL555" s="8">
        <f t="shared" si="839"/>
        <v>0.33524397543718382</v>
      </c>
      <c r="BM555" s="8">
        <f t="shared" si="840"/>
        <v>0.79954032053466662</v>
      </c>
      <c r="BN555" s="8">
        <f t="shared" si="841"/>
        <v>0.18518982876475887</v>
      </c>
    </row>
    <row r="556" spans="1:66" x14ac:dyDescent="0.25">
      <c r="A556" t="s">
        <v>10</v>
      </c>
      <c r="B556" t="s">
        <v>11</v>
      </c>
      <c r="C556" t="s">
        <v>44</v>
      </c>
      <c r="D556" t="s">
        <v>499</v>
      </c>
      <c r="E556">
        <f>VLOOKUP(A556,home!$A$2:$E$405,3,FALSE)</f>
        <v>1.4962962962963</v>
      </c>
      <c r="F556">
        <f>VLOOKUP(B556,home!$B$2:$E$405,3,FALSE)</f>
        <v>0.98</v>
      </c>
      <c r="G556">
        <f>VLOOKUP(C556,away!$B$2:$E$405,4,FALSE)</f>
        <v>0.76</v>
      </c>
      <c r="H556">
        <f>VLOOKUP(A556,away!$A$2:$E$405,3,FALSE)</f>
        <v>1.388888889</v>
      </c>
      <c r="I556">
        <f>VLOOKUP(C556,away!$B$2:$E$405,3,FALSE)</f>
        <v>0.71</v>
      </c>
      <c r="J556">
        <f>VLOOKUP(B556,home!$B$2:$E$405,4,FALSE)</f>
        <v>1.25</v>
      </c>
      <c r="K556" s="3">
        <f t="shared" si="786"/>
        <v>1.1144414814814843</v>
      </c>
      <c r="L556" s="3">
        <f t="shared" si="787"/>
        <v>1.2326388889875</v>
      </c>
      <c r="M556" s="5">
        <f t="shared" si="788"/>
        <v>9.5648011708427863E-2</v>
      </c>
      <c r="N556" s="5">
        <f t="shared" si="789"/>
        <v>0.10659411186909871</v>
      </c>
      <c r="O556" s="5">
        <f t="shared" si="790"/>
        <v>0.11789945888613992</v>
      </c>
      <c r="P556" s="5">
        <f t="shared" si="791"/>
        <v>0.13139204762693513</v>
      </c>
      <c r="Q556" s="5">
        <f t="shared" si="792"/>
        <v>5.9396449974300713E-2</v>
      </c>
      <c r="R556" s="5">
        <f t="shared" si="793"/>
        <v>7.2663729006819472E-2</v>
      </c>
      <c r="S556" s="5">
        <f t="shared" si="794"/>
        <v>4.5123442378043735E-2</v>
      </c>
      <c r="T556" s="5">
        <f t="shared" si="795"/>
        <v>7.3214374106123664E-2</v>
      </c>
      <c r="U556" s="5">
        <f t="shared" si="796"/>
        <v>8.0979473804329002E-2</v>
      </c>
      <c r="V556" s="5">
        <f t="shared" si="797"/>
        <v>6.8873610231330335E-3</v>
      </c>
      <c r="W556" s="5">
        <f t="shared" si="798"/>
        <v>2.2064622568033512E-2</v>
      </c>
      <c r="X556" s="5">
        <f t="shared" si="799"/>
        <v>2.7197711848189352E-2</v>
      </c>
      <c r="Y556" s="5">
        <f t="shared" si="800"/>
        <v>1.6762478657777143E-2</v>
      </c>
      <c r="Z556" s="5">
        <f t="shared" si="801"/>
        <v>2.9856046064218246E-2</v>
      </c>
      <c r="AA556" s="5">
        <f t="shared" si="802"/>
        <v>3.327281620698682E-2</v>
      </c>
      <c r="AB556" s="5">
        <f t="shared" si="803"/>
        <v>1.8540303293387767E-2</v>
      </c>
      <c r="AC556" s="5">
        <f t="shared" si="804"/>
        <v>5.9132467275823568E-4</v>
      </c>
      <c r="AD556" s="5">
        <f t="shared" si="805"/>
        <v>6.1474326657622643E-3</v>
      </c>
      <c r="AE556" s="5">
        <f t="shared" si="806"/>
        <v>7.5775645712506633E-3</v>
      </c>
      <c r="AF556" s="5">
        <f t="shared" si="807"/>
        <v>4.6702003871687296E-3</v>
      </c>
      <c r="AG556" s="5">
        <f t="shared" si="808"/>
        <v>1.9188902055295518E-3</v>
      </c>
      <c r="AH556" s="5">
        <f t="shared" si="809"/>
        <v>9.2004308625394018E-3</v>
      </c>
      <c r="AI556" s="5">
        <f t="shared" si="810"/>
        <v>1.0253341800716383E-2</v>
      </c>
      <c r="AJ556" s="5">
        <f t="shared" si="811"/>
        <v>5.713374713263197E-3</v>
      </c>
      <c r="AK556" s="5">
        <f t="shared" si="812"/>
        <v>2.1224072599026287E-3</v>
      </c>
      <c r="AL556" s="5">
        <f t="shared" si="813"/>
        <v>3.2492200591843896E-5</v>
      </c>
      <c r="AM556" s="5">
        <f t="shared" si="814"/>
        <v>1.3701907934679529E-3</v>
      </c>
      <c r="AN556" s="5">
        <f t="shared" si="815"/>
        <v>1.6889504573612386E-3</v>
      </c>
      <c r="AO556" s="5">
        <f t="shared" si="816"/>
        <v>1.0409330076583435E-3</v>
      </c>
      <c r="AP556" s="5">
        <f t="shared" si="817"/>
        <v>4.2769816869013251E-4</v>
      </c>
      <c r="AQ556" s="5">
        <f t="shared" si="818"/>
        <v>1.3179934886904836E-4</v>
      </c>
      <c r="AR556" s="5">
        <f t="shared" si="819"/>
        <v>2.2681617753213721E-3</v>
      </c>
      <c r="AS556" s="5">
        <f t="shared" si="820"/>
        <v>2.5277335691288238E-3</v>
      </c>
      <c r="AT556" s="5">
        <f t="shared" si="821"/>
        <v>1.408505571785203E-3</v>
      </c>
      <c r="AU556" s="5">
        <f t="shared" si="822"/>
        <v>5.232323453650754E-4</v>
      </c>
      <c r="AV556" s="5">
        <f t="shared" si="823"/>
        <v>1.4577795753192155E-4</v>
      </c>
      <c r="AW556" s="5">
        <f t="shared" si="824"/>
        <v>1.2398517495474585E-6</v>
      </c>
      <c r="AX556" s="5">
        <f t="shared" si="825"/>
        <v>2.5449957629745278E-4</v>
      </c>
      <c r="AY556" s="5">
        <f t="shared" si="826"/>
        <v>3.1370607497508172E-4</v>
      </c>
      <c r="AZ556" s="5">
        <f t="shared" si="827"/>
        <v>1.9334315386295705E-4</v>
      </c>
      <c r="BA556" s="5">
        <f t="shared" si="828"/>
        <v>7.9440763456991553E-5</v>
      </c>
      <c r="BB556" s="5">
        <f t="shared" si="829"/>
        <v>2.4480443601986219E-5</v>
      </c>
      <c r="BC556" s="5">
        <f t="shared" si="830"/>
        <v>6.0351093606946815E-6</v>
      </c>
      <c r="BD556" s="5">
        <f t="shared" si="831"/>
        <v>4.659707351293418E-4</v>
      </c>
      <c r="BE556" s="5">
        <f t="shared" si="832"/>
        <v>5.1929711638456003E-4</v>
      </c>
      <c r="BF556" s="5">
        <f t="shared" si="833"/>
        <v>2.8936312385633589E-4</v>
      </c>
      <c r="BG556" s="5">
        <f t="shared" si="834"/>
        <v>1.0749275614552171E-4</v>
      </c>
      <c r="BH556" s="5">
        <f t="shared" si="835"/>
        <v>2.994859660183578E-5</v>
      </c>
      <c r="BI556" s="5">
        <f t="shared" si="836"/>
        <v>6.6751916730482392E-6</v>
      </c>
      <c r="BJ556" s="8">
        <f t="shared" si="837"/>
        <v>0.33107491375083625</v>
      </c>
      <c r="BK556" s="8">
        <f t="shared" si="838"/>
        <v>0.27998838568486495</v>
      </c>
      <c r="BL556" s="8">
        <f t="shared" si="839"/>
        <v>0.35893749457300755</v>
      </c>
      <c r="BM556" s="8">
        <f t="shared" si="840"/>
        <v>0.41595056477797965</v>
      </c>
      <c r="BN556" s="8">
        <f t="shared" si="841"/>
        <v>0.58359380907172187</v>
      </c>
    </row>
    <row r="557" spans="1:66" x14ac:dyDescent="0.25">
      <c r="A557" t="s">
        <v>13</v>
      </c>
      <c r="B557" t="s">
        <v>248</v>
      </c>
      <c r="C557" t="s">
        <v>61</v>
      </c>
      <c r="D557" t="s">
        <v>499</v>
      </c>
      <c r="E557">
        <f>VLOOKUP(A557,home!$A$2:$E$405,3,FALSE)</f>
        <v>1.6044444444444399</v>
      </c>
      <c r="F557">
        <f>VLOOKUP(B557,home!$B$2:$E$405,3,FALSE)</f>
        <v>2.39</v>
      </c>
      <c r="G557">
        <f>VLOOKUP(C557,away!$B$2:$E$405,4,FALSE)</f>
        <v>0.96</v>
      </c>
      <c r="H557">
        <f>VLOOKUP(A557,away!$A$2:$E$405,3,FALSE)</f>
        <v>1.4044444439999999</v>
      </c>
      <c r="I557">
        <f>VLOOKUP(C557,away!$B$2:$E$405,3,FALSE)</f>
        <v>1.25</v>
      </c>
      <c r="J557">
        <f>VLOOKUP(B557,home!$B$2:$E$405,4,FALSE)</f>
        <v>1.07</v>
      </c>
      <c r="K557" s="3">
        <f t="shared" si="786"/>
        <v>3.681237333333323</v>
      </c>
      <c r="L557" s="3">
        <f t="shared" si="787"/>
        <v>1.8784444438500001</v>
      </c>
      <c r="M557" s="5">
        <f t="shared" si="788"/>
        <v>3.8500013609718562E-3</v>
      </c>
      <c r="N557" s="5">
        <f t="shared" si="789"/>
        <v>1.4172768743393701E-2</v>
      </c>
      <c r="O557" s="5">
        <f t="shared" si="790"/>
        <v>7.2320136653325224E-3</v>
      </c>
      <c r="P557" s="5">
        <f t="shared" si="791"/>
        <v>2.6622758699998843E-2</v>
      </c>
      <c r="Q557" s="5">
        <f t="shared" si="792"/>
        <v>2.6086662707440256E-2</v>
      </c>
      <c r="R557" s="5">
        <f t="shared" si="793"/>
        <v>6.7924679437455764E-3</v>
      </c>
      <c r="S557" s="5">
        <f t="shared" si="794"/>
        <v>4.6024092873271687E-2</v>
      </c>
      <c r="T557" s="5">
        <f t="shared" si="795"/>
        <v>4.9002346621380144E-2</v>
      </c>
      <c r="U557" s="5">
        <f t="shared" si="796"/>
        <v>2.5004686579986047E-2</v>
      </c>
      <c r="V557" s="5">
        <f t="shared" si="797"/>
        <v>3.5361843746412158E-2</v>
      </c>
      <c r="W557" s="5">
        <f t="shared" si="798"/>
        <v>3.2010398886901069E-2</v>
      </c>
      <c r="X557" s="5">
        <f t="shared" si="799"/>
        <v>6.0129755934521537E-2</v>
      </c>
      <c r="Y557" s="5">
        <f t="shared" si="800"/>
        <v>5.6475202972629285E-2</v>
      </c>
      <c r="Z557" s="5">
        <f t="shared" si="801"/>
        <v>4.2530912229860364E-3</v>
      </c>
      <c r="AA557" s="5">
        <f t="shared" si="802"/>
        <v>1.565663819212848E-2</v>
      </c>
      <c r="AB557" s="5">
        <f t="shared" si="803"/>
        <v>2.8817900513677858E-2</v>
      </c>
      <c r="AC557" s="5">
        <f t="shared" si="804"/>
        <v>1.5282946435929127E-2</v>
      </c>
      <c r="AD557" s="5">
        <f t="shared" si="805"/>
        <v>2.9459468859337916E-2</v>
      </c>
      <c r="AE557" s="5">
        <f t="shared" si="806"/>
        <v>5.5337975597595408E-2</v>
      </c>
      <c r="AF557" s="5">
        <f t="shared" si="807"/>
        <v>5.1974656397605005E-2</v>
      </c>
      <c r="AG557" s="5">
        <f t="shared" si="808"/>
        <v>3.2543834843697987E-2</v>
      </c>
      <c r="AH557" s="5">
        <f t="shared" si="809"/>
        <v>1.9972988942513303E-3</v>
      </c>
      <c r="AI557" s="5">
        <f t="shared" si="810"/>
        <v>7.3525312553433617E-3</v>
      </c>
      <c r="AJ557" s="5">
        <f t="shared" si="811"/>
        <v>1.3533206275835057E-2</v>
      </c>
      <c r="AK557" s="5">
        <f t="shared" si="812"/>
        <v>1.6606314727434943E-2</v>
      </c>
      <c r="AL557" s="5">
        <f t="shared" si="813"/>
        <v>4.227262871263412E-3</v>
      </c>
      <c r="AM557" s="5">
        <f t="shared" si="814"/>
        <v>2.1689459317033036E-2</v>
      </c>
      <c r="AN557" s="5">
        <f t="shared" si="815"/>
        <v>4.0742444344191331E-2</v>
      </c>
      <c r="AO557" s="5">
        <f t="shared" si="816"/>
        <v>3.8266209103607035E-2</v>
      </c>
      <c r="AP557" s="5">
        <f t="shared" si="817"/>
        <v>2.3960315959290972E-2</v>
      </c>
      <c r="AQ557" s="5">
        <f t="shared" si="818"/>
        <v>1.125203059665515E-2</v>
      </c>
      <c r="AR557" s="5">
        <f t="shared" si="819"/>
        <v>7.5036300212283163E-4</v>
      </c>
      <c r="AS557" s="5">
        <f t="shared" si="820"/>
        <v>2.7622642969666396E-3</v>
      </c>
      <c r="AT557" s="5">
        <f t="shared" si="821"/>
        <v>5.0842752272636602E-3</v>
      </c>
      <c r="AU557" s="5">
        <f t="shared" si="822"/>
        <v>6.2388079265149167E-3</v>
      </c>
      <c r="AV557" s="5">
        <f t="shared" si="823"/>
        <v>5.7416331636456434E-3</v>
      </c>
      <c r="AW557" s="5">
        <f t="shared" si="824"/>
        <v>8.11986721499505E-4</v>
      </c>
      <c r="AX557" s="5">
        <f t="shared" si="825"/>
        <v>1.3307341229612723E-2</v>
      </c>
      <c r="AY557" s="5">
        <f t="shared" si="826"/>
        <v>2.4997101195182048E-2</v>
      </c>
      <c r="AZ557" s="5">
        <f t="shared" si="827"/>
        <v>2.3477832926222963E-2</v>
      </c>
      <c r="BA557" s="5">
        <f t="shared" si="828"/>
        <v>1.4700601604634034E-2</v>
      </c>
      <c r="BB557" s="5">
        <f t="shared" si="829"/>
        <v>6.9035658513692984E-3</v>
      </c>
      <c r="BC557" s="5">
        <f t="shared" si="830"/>
        <v>2.5935929832514495E-3</v>
      </c>
      <c r="BD557" s="5">
        <f t="shared" si="831"/>
        <v>2.3491920203470639E-4</v>
      </c>
      <c r="BE557" s="5">
        <f t="shared" si="832"/>
        <v>8.6479333684703473E-4</v>
      </c>
      <c r="BF557" s="5">
        <f t="shared" si="833"/>
        <v>1.5917547586096026E-3</v>
      </c>
      <c r="BG557" s="5">
        <f t="shared" si="834"/>
        <v>1.9532090143015469E-3</v>
      </c>
      <c r="BH557" s="5">
        <f t="shared" si="835"/>
        <v>1.7975564858125088E-3</v>
      </c>
      <c r="BI557" s="5">
        <f t="shared" si="836"/>
        <v>1.3234464088696918E-3</v>
      </c>
      <c r="BJ557" s="8">
        <f t="shared" si="837"/>
        <v>0.62908356667555232</v>
      </c>
      <c r="BK557" s="8">
        <f t="shared" si="838"/>
        <v>0.15636600718302912</v>
      </c>
      <c r="BL557" s="8">
        <f t="shared" si="839"/>
        <v>0.15133608087072392</v>
      </c>
      <c r="BM557" s="8">
        <f t="shared" si="840"/>
        <v>0.83209695835772635</v>
      </c>
      <c r="BN557" s="8">
        <f t="shared" si="841"/>
        <v>8.4756673120882753E-2</v>
      </c>
    </row>
    <row r="558" spans="1:66" x14ac:dyDescent="0.25">
      <c r="A558" t="s">
        <v>13</v>
      </c>
      <c r="B558" t="s">
        <v>250</v>
      </c>
      <c r="C558" t="s">
        <v>14</v>
      </c>
      <c r="D558" t="s">
        <v>499</v>
      </c>
      <c r="E558">
        <f>VLOOKUP(A558,home!$A$2:$E$405,3,FALSE)</f>
        <v>1.6044444444444399</v>
      </c>
      <c r="F558">
        <f>VLOOKUP(B558,home!$B$2:$E$405,3,FALSE)</f>
        <v>1.1399999999999999</v>
      </c>
      <c r="G558">
        <f>VLOOKUP(C558,away!$B$2:$E$405,4,FALSE)</f>
        <v>0.68</v>
      </c>
      <c r="H558">
        <f>VLOOKUP(A558,away!$A$2:$E$405,3,FALSE)</f>
        <v>1.4044444439999999</v>
      </c>
      <c r="I558">
        <f>VLOOKUP(C558,away!$B$2:$E$405,3,FALSE)</f>
        <v>0.73</v>
      </c>
      <c r="J558">
        <f>VLOOKUP(B558,home!$B$2:$E$405,4,FALSE)</f>
        <v>0.77</v>
      </c>
      <c r="K558" s="3">
        <f t="shared" si="786"/>
        <v>1.2437653333333298</v>
      </c>
      <c r="L558" s="3">
        <f t="shared" si="787"/>
        <v>0.78943822197239999</v>
      </c>
      <c r="M558" s="5">
        <f t="shared" si="788"/>
        <v>0.1309154537567023</v>
      </c>
      <c r="N558" s="5">
        <f t="shared" si="789"/>
        <v>0.16282810298018896</v>
      </c>
      <c r="O558" s="5">
        <f t="shared" si="790"/>
        <v>0.10334966304240101</v>
      </c>
      <c r="P558" s="5">
        <f t="shared" si="791"/>
        <v>0.12854272810381923</v>
      </c>
      <c r="Q558" s="5">
        <f t="shared" si="792"/>
        <v>0.10125997488959425</v>
      </c>
      <c r="R558" s="5">
        <f t="shared" si="793"/>
        <v>4.0794087116819852E-2</v>
      </c>
      <c r="S558" s="5">
        <f t="shared" si="794"/>
        <v>3.1553251495961145E-2</v>
      </c>
      <c r="T558" s="5">
        <f t="shared" si="795"/>
        <v>7.9938494533811147E-2</v>
      </c>
      <c r="U558" s="5">
        <f t="shared" si="796"/>
        <v>5.0738271360880348E-2</v>
      </c>
      <c r="V558" s="5">
        <f t="shared" si="797"/>
        <v>3.4423752221155379E-3</v>
      </c>
      <c r="W558" s="5">
        <f t="shared" si="798"/>
        <v>4.1981215473960262E-2</v>
      </c>
      <c r="X558" s="5">
        <f t="shared" si="799"/>
        <v>3.3141576100003393E-2</v>
      </c>
      <c r="Y558" s="5">
        <f t="shared" si="800"/>
        <v>1.3081613454874831E-2</v>
      </c>
      <c r="Z558" s="5">
        <f t="shared" si="801"/>
        <v>1.0734803866829819E-2</v>
      </c>
      <c r="AA558" s="5">
        <f t="shared" si="802"/>
        <v>1.335157690969551E-2</v>
      </c>
      <c r="AB558" s="5">
        <f t="shared" si="803"/>
        <v>8.3031142528065139E-3</v>
      </c>
      <c r="AC558" s="5">
        <f t="shared" si="804"/>
        <v>2.1124907789250801E-4</v>
      </c>
      <c r="AD558" s="5">
        <f t="shared" si="805"/>
        <v>1.3053695114427142E-2</v>
      </c>
      <c r="AE558" s="5">
        <f t="shared" si="806"/>
        <v>1.0305085861303166E-2</v>
      </c>
      <c r="AF558" s="5">
        <f t="shared" si="807"/>
        <v>4.0676143298100454E-3</v>
      </c>
      <c r="AG558" s="5">
        <f t="shared" si="808"/>
        <v>1.0703767413982326E-3</v>
      </c>
      <c r="AH558" s="5">
        <f t="shared" si="809"/>
        <v>2.1186161194631441E-3</v>
      </c>
      <c r="AI558" s="5">
        <f t="shared" si="810"/>
        <v>2.6350612840294434E-3</v>
      </c>
      <c r="AJ558" s="5">
        <f t="shared" si="811"/>
        <v>1.6386989381423163E-3</v>
      </c>
      <c r="AK558" s="5">
        <f t="shared" si="812"/>
        <v>6.7938564367718383E-4</v>
      </c>
      <c r="AL558" s="5">
        <f t="shared" si="813"/>
        <v>8.2968150825597907E-6</v>
      </c>
      <c r="AM558" s="5">
        <f t="shared" si="814"/>
        <v>3.2471466910454238E-3</v>
      </c>
      <c r="AN558" s="5">
        <f t="shared" si="815"/>
        <v>2.5634217102624614E-3</v>
      </c>
      <c r="AO558" s="5">
        <f t="shared" si="816"/>
        <v>1.0118315385575232E-3</v>
      </c>
      <c r="AP558" s="5">
        <f t="shared" si="817"/>
        <v>2.6625949691148302E-4</v>
      </c>
      <c r="AQ558" s="5">
        <f t="shared" si="818"/>
        <v>5.2548855956266714E-5</v>
      </c>
      <c r="AR558" s="5">
        <f t="shared" si="819"/>
        <v>3.3450330847821004E-4</v>
      </c>
      <c r="AS558" s="5">
        <f t="shared" si="820"/>
        <v>4.1604361897050262E-4</v>
      </c>
      <c r="AT558" s="5">
        <f t="shared" si="821"/>
        <v>2.5873031521502605E-4</v>
      </c>
      <c r="AU558" s="5">
        <f t="shared" si="822"/>
        <v>1.0726659891561809E-4</v>
      </c>
      <c r="AV558" s="5">
        <f t="shared" si="823"/>
        <v>3.3353619288954113E-5</v>
      </c>
      <c r="AW558" s="5">
        <f t="shared" si="824"/>
        <v>2.2629007557536566E-7</v>
      </c>
      <c r="AX558" s="5">
        <f t="shared" si="825"/>
        <v>6.7311474776172108E-4</v>
      </c>
      <c r="AY558" s="5">
        <f t="shared" si="826"/>
        <v>5.3138250965641359E-4</v>
      </c>
      <c r="AZ558" s="5">
        <f t="shared" si="827"/>
        <v>2.0974683180519541E-4</v>
      </c>
      <c r="BA558" s="5">
        <f t="shared" si="828"/>
        <v>5.5194055321545841E-5</v>
      </c>
      <c r="BB558" s="5">
        <f t="shared" si="829"/>
        <v>1.0893074224121856E-5</v>
      </c>
      <c r="BC558" s="5">
        <f t="shared" si="830"/>
        <v>1.7198818294608277E-6</v>
      </c>
      <c r="BD558" s="5">
        <f t="shared" si="831"/>
        <v>4.4011616181487212E-5</v>
      </c>
      <c r="BE558" s="5">
        <f t="shared" si="832"/>
        <v>5.4740122470506021E-5</v>
      </c>
      <c r="BF558" s="5">
        <f t="shared" si="833"/>
        <v>3.404193333561811E-5</v>
      </c>
      <c r="BG558" s="5">
        <f t="shared" si="834"/>
        <v>1.411339218749535E-5</v>
      </c>
      <c r="BH558" s="5">
        <f t="shared" si="835"/>
        <v>4.3884369846360452E-6</v>
      </c>
      <c r="BI558" s="5">
        <f t="shared" si="836"/>
        <v>1.0916371578016318E-6</v>
      </c>
      <c r="BJ558" s="8">
        <f t="shared" si="837"/>
        <v>0.46935100887270326</v>
      </c>
      <c r="BK558" s="8">
        <f t="shared" si="838"/>
        <v>0.29520473698122968</v>
      </c>
      <c r="BL558" s="8">
        <f t="shared" si="839"/>
        <v>0.22491075926710116</v>
      </c>
      <c r="BM558" s="8">
        <f t="shared" si="840"/>
        <v>0.3319801428787576</v>
      </c>
      <c r="BN558" s="8">
        <f t="shared" si="841"/>
        <v>0.66769000988952554</v>
      </c>
    </row>
    <row r="559" spans="1:66" x14ac:dyDescent="0.25">
      <c r="A559" t="s">
        <v>13</v>
      </c>
      <c r="B559" t="s">
        <v>53</v>
      </c>
      <c r="C559" t="s">
        <v>51</v>
      </c>
      <c r="D559" t="s">
        <v>499</v>
      </c>
      <c r="E559">
        <f>VLOOKUP(A559,home!$A$2:$E$405,3,FALSE)</f>
        <v>1.6044444444444399</v>
      </c>
      <c r="F559">
        <f>VLOOKUP(B559,home!$B$2:$E$405,3,FALSE)</f>
        <v>0.62</v>
      </c>
      <c r="G559">
        <f>VLOOKUP(C559,away!$B$2:$E$405,4,FALSE)</f>
        <v>1.01</v>
      </c>
      <c r="H559">
        <f>VLOOKUP(A559,away!$A$2:$E$405,3,FALSE)</f>
        <v>1.4044444439999999</v>
      </c>
      <c r="I559">
        <f>VLOOKUP(C559,away!$B$2:$E$405,3,FALSE)</f>
        <v>1.2</v>
      </c>
      <c r="J559">
        <f>VLOOKUP(B559,home!$B$2:$E$405,4,FALSE)</f>
        <v>1.25</v>
      </c>
      <c r="K559" s="3">
        <f t="shared" si="786"/>
        <v>1.0047031111111082</v>
      </c>
      <c r="L559" s="3">
        <f t="shared" si="787"/>
        <v>2.1066666659999997</v>
      </c>
      <c r="M559" s="5">
        <f t="shared" si="788"/>
        <v>4.4539903795566008E-2</v>
      </c>
      <c r="N559" s="5">
        <f t="shared" si="789"/>
        <v>4.4749379911994625E-2</v>
      </c>
      <c r="O559" s="5">
        <f t="shared" si="790"/>
        <v>9.3830730632965792E-2</v>
      </c>
      <c r="P559" s="5">
        <f t="shared" si="791"/>
        <v>9.4272026984769081E-2</v>
      </c>
      <c r="Q559" s="5">
        <f t="shared" si="792"/>
        <v>2.2479920608936964E-2</v>
      </c>
      <c r="R559" s="5">
        <f t="shared" si="793"/>
        <v>9.8835036235447038E-2</v>
      </c>
      <c r="S559" s="5">
        <f t="shared" si="794"/>
        <v>4.9883443353450622E-2</v>
      </c>
      <c r="T559" s="5">
        <f t="shared" si="795"/>
        <v>4.7357699401173917E-2</v>
      </c>
      <c r="U559" s="5">
        <f t="shared" si="796"/>
        <v>9.9299868392532742E-2</v>
      </c>
      <c r="V559" s="5">
        <f t="shared" si="797"/>
        <v>1.1731336315344081E-2</v>
      </c>
      <c r="W559" s="5">
        <f t="shared" si="798"/>
        <v>7.528548724443228E-3</v>
      </c>
      <c r="X559" s="5">
        <f t="shared" si="799"/>
        <v>1.5860142641141366E-2</v>
      </c>
      <c r="Y559" s="5">
        <f t="shared" si="800"/>
        <v>1.6706016910048856E-2</v>
      </c>
      <c r="Z559" s="5">
        <f t="shared" si="801"/>
        <v>6.9404158756706122E-2</v>
      </c>
      <c r="AA559" s="5">
        <f t="shared" si="802"/>
        <v>6.9730574226911896E-2</v>
      </c>
      <c r="AB559" s="5">
        <f t="shared" si="803"/>
        <v>3.5029262432671224E-2</v>
      </c>
      <c r="AC559" s="5">
        <f t="shared" si="804"/>
        <v>1.55189049515529E-3</v>
      </c>
      <c r="AD559" s="5">
        <f t="shared" si="805"/>
        <v>1.8909890813999194E-3</v>
      </c>
      <c r="AE559" s="5">
        <f t="shared" si="806"/>
        <v>3.98368366355517E-3</v>
      </c>
      <c r="AF559" s="5">
        <f t="shared" si="807"/>
        <v>4.1961467909502181E-3</v>
      </c>
      <c r="AG559" s="5">
        <f t="shared" si="808"/>
        <v>2.9466275233792309E-3</v>
      </c>
      <c r="AH559" s="5">
        <f t="shared" si="809"/>
        <v>3.6552856933631195E-2</v>
      </c>
      <c r="AI559" s="5">
        <f t="shared" si="810"/>
        <v>3.6724769081218495E-2</v>
      </c>
      <c r="AJ559" s="5">
        <f t="shared" si="811"/>
        <v>1.8448744875368628E-2</v>
      </c>
      <c r="AK559" s="5">
        <f t="shared" si="812"/>
        <v>6.1785037907926589E-3</v>
      </c>
      <c r="AL559" s="5">
        <f t="shared" si="813"/>
        <v>1.3138767726862541E-4</v>
      </c>
      <c r="AM559" s="5">
        <f t="shared" si="814"/>
        <v>3.7997652263192718E-4</v>
      </c>
      <c r="AN559" s="5">
        <f t="shared" si="815"/>
        <v>8.0048387409127554E-4</v>
      </c>
      <c r="AO559" s="5">
        <f t="shared" si="816"/>
        <v>8.4317634710931553E-4</v>
      </c>
      <c r="AP559" s="5">
        <f t="shared" si="817"/>
        <v>5.9209716800494674E-4</v>
      </c>
      <c r="AQ559" s="5">
        <f t="shared" si="818"/>
        <v>3.1183784171725571E-4</v>
      </c>
      <c r="AR559" s="5">
        <f t="shared" si="819"/>
        <v>1.5400937049829566E-2</v>
      </c>
      <c r="AS559" s="5">
        <f t="shared" si="820"/>
        <v>1.5473369367990097E-2</v>
      </c>
      <c r="AT559" s="5">
        <f t="shared" si="821"/>
        <v>7.7730711716954854E-3</v>
      </c>
      <c r="AU559" s="5">
        <f t="shared" si="822"/>
        <v>2.6032095963635072E-3</v>
      </c>
      <c r="AV559" s="5">
        <f t="shared" si="823"/>
        <v>6.5386319508517704E-4</v>
      </c>
      <c r="AW559" s="5">
        <f t="shared" si="824"/>
        <v>7.7247726204906814E-6</v>
      </c>
      <c r="AX559" s="5">
        <f t="shared" si="825"/>
        <v>6.3627265739579599E-5</v>
      </c>
      <c r="AY559" s="5">
        <f t="shared" si="826"/>
        <v>1.3404143978229616E-4</v>
      </c>
      <c r="AZ559" s="5">
        <f t="shared" si="827"/>
        <v>1.4119031652600478E-4</v>
      </c>
      <c r="BA559" s="5">
        <f t="shared" si="828"/>
        <v>9.9146977795774391E-5</v>
      </c>
      <c r="BB559" s="5">
        <f t="shared" si="829"/>
        <v>5.2217408289250003E-5</v>
      </c>
      <c r="BC559" s="5">
        <f t="shared" si="830"/>
        <v>2.2000934685575021E-5</v>
      </c>
      <c r="BD559" s="5">
        <f t="shared" si="831"/>
        <v>5.4074401180067219E-3</v>
      </c>
      <c r="BE559" s="5">
        <f t="shared" si="832"/>
        <v>5.4328719097083708E-3</v>
      </c>
      <c r="BF559" s="5">
        <f t="shared" si="833"/>
        <v>2.7292116549760739E-3</v>
      </c>
      <c r="BG559" s="5">
        <f t="shared" si="834"/>
        <v>9.1401581354505262E-4</v>
      </c>
      <c r="BH559" s="5">
        <f t="shared" si="835"/>
        <v>2.2957863286836625E-4</v>
      </c>
      <c r="BI559" s="5">
        <f t="shared" si="836"/>
        <v>4.6131673337496514E-5</v>
      </c>
      <c r="BJ559" s="8">
        <f t="shared" si="837"/>
        <v>0.17113895135339671</v>
      </c>
      <c r="BK559" s="8">
        <f t="shared" si="838"/>
        <v>0.20224403006133601</v>
      </c>
      <c r="BL559" s="8">
        <f t="shared" si="839"/>
        <v>0.55129404678494542</v>
      </c>
      <c r="BM559" s="8">
        <f t="shared" si="840"/>
        <v>0.59524787211954289</v>
      </c>
      <c r="BN559" s="8">
        <f t="shared" si="841"/>
        <v>0.39870699816967947</v>
      </c>
    </row>
    <row r="560" spans="1:66" x14ac:dyDescent="0.25">
      <c r="A560" t="s">
        <v>13</v>
      </c>
      <c r="B560" t="s">
        <v>57</v>
      </c>
      <c r="C560" t="s">
        <v>59</v>
      </c>
      <c r="D560" t="s">
        <v>499</v>
      </c>
      <c r="E560">
        <f>VLOOKUP(A560,home!$A$2:$E$405,3,FALSE)</f>
        <v>1.6044444444444399</v>
      </c>
      <c r="F560">
        <f>VLOOKUP(B560,home!$B$2:$E$405,3,FALSE)</f>
        <v>0.62</v>
      </c>
      <c r="G560">
        <f>VLOOKUP(C560,away!$B$2:$E$405,4,FALSE)</f>
        <v>0.62</v>
      </c>
      <c r="H560">
        <f>VLOOKUP(A560,away!$A$2:$E$405,3,FALSE)</f>
        <v>1.4044444439999999</v>
      </c>
      <c r="I560">
        <f>VLOOKUP(C560,away!$B$2:$E$405,3,FALSE)</f>
        <v>0.91</v>
      </c>
      <c r="J560">
        <f>VLOOKUP(B560,home!$B$2:$E$405,4,FALSE)</f>
        <v>1.01</v>
      </c>
      <c r="K560" s="3">
        <f t="shared" si="786"/>
        <v>0.61674844444444266</v>
      </c>
      <c r="L560" s="3">
        <f t="shared" si="787"/>
        <v>1.2908248884804001</v>
      </c>
      <c r="M560" s="5">
        <f t="shared" si="788"/>
        <v>0.1484401647484368</v>
      </c>
      <c r="N560" s="5">
        <f t="shared" si="789"/>
        <v>9.1550240701675181E-2</v>
      </c>
      <c r="O560" s="5">
        <f t="shared" si="790"/>
        <v>0.19161025910741317</v>
      </c>
      <c r="P560" s="5">
        <f t="shared" si="791"/>
        <v>0.11817532924409366</v>
      </c>
      <c r="Q560" s="5">
        <f t="shared" si="792"/>
        <v>2.823173427063623E-2</v>
      </c>
      <c r="R560" s="5">
        <f t="shared" si="793"/>
        <v>0.12366764567201362</v>
      </c>
      <c r="S560" s="5">
        <f t="shared" si="794"/>
        <v>2.3520265666669923E-2</v>
      </c>
      <c r="T560" s="5">
        <f t="shared" si="795"/>
        <v>3.6442225241502306E-2</v>
      </c>
      <c r="U560" s="5">
        <f t="shared" si="796"/>
        <v>7.6271828096320896E-2</v>
      </c>
      <c r="V560" s="5">
        <f t="shared" si="797"/>
        <v>2.0805353859267464E-3</v>
      </c>
      <c r="W560" s="5">
        <f t="shared" si="798"/>
        <v>5.8039593984612527E-3</v>
      </c>
      <c r="X560" s="5">
        <f t="shared" si="799"/>
        <v>7.4918952432635171E-3</v>
      </c>
      <c r="Y560" s="5">
        <f t="shared" si="800"/>
        <v>4.8353624209462364E-3</v>
      </c>
      <c r="Z560" s="5">
        <f t="shared" si="801"/>
        <v>5.3211091644403512E-2</v>
      </c>
      <c r="AA560" s="5">
        <f t="shared" si="802"/>
        <v>3.2817857998876543E-2</v>
      </c>
      <c r="AB560" s="5">
        <f t="shared" si="803"/>
        <v>1.0120181435402857E-2</v>
      </c>
      <c r="AC560" s="5">
        <f t="shared" si="804"/>
        <v>1.0352149073523835E-4</v>
      </c>
      <c r="AD560" s="5">
        <f t="shared" si="805"/>
        <v>8.9489573265492017E-4</v>
      </c>
      <c r="AE560" s="5">
        <f t="shared" si="806"/>
        <v>1.1551536843058734E-3</v>
      </c>
      <c r="AF560" s="5">
        <f t="shared" si="807"/>
        <v>7.4555056286092626E-4</v>
      </c>
      <c r="AG560" s="5">
        <f t="shared" si="808"/>
        <v>3.2079174072048474E-4</v>
      </c>
      <c r="AH560" s="5">
        <f t="shared" si="809"/>
        <v>1.7171550359451889E-2</v>
      </c>
      <c r="AI560" s="5">
        <f t="shared" si="810"/>
        <v>1.0590526972891361E-2</v>
      </c>
      <c r="AJ560" s="5">
        <f t="shared" si="811"/>
        <v>3.2658455181888294E-3</v>
      </c>
      <c r="AK560" s="5">
        <f t="shared" si="812"/>
        <v>6.7140171437960513E-4</v>
      </c>
      <c r="AL560" s="5">
        <f t="shared" si="813"/>
        <v>3.2965973251804848E-6</v>
      </c>
      <c r="AM560" s="5">
        <f t="shared" si="814"/>
        <v>1.1038511021097841E-4</v>
      </c>
      <c r="AN560" s="5">
        <f t="shared" si="815"/>
        <v>1.424878475779829E-4</v>
      </c>
      <c r="AO560" s="5">
        <f t="shared" si="816"/>
        <v>9.1963429979831024E-5</v>
      </c>
      <c r="AP560" s="5">
        <f t="shared" si="817"/>
        <v>3.9569561415996801E-5</v>
      </c>
      <c r="AQ560" s="5">
        <f t="shared" si="818"/>
        <v>1.2769343675505612E-5</v>
      </c>
      <c r="AR560" s="5">
        <f t="shared" si="819"/>
        <v>4.433092915555009E-3</v>
      </c>
      <c r="AS560" s="5">
        <f t="shared" si="820"/>
        <v>2.7341031597462304E-3</v>
      </c>
      <c r="AT560" s="5">
        <f t="shared" si="821"/>
        <v>8.4312693536206149E-4</v>
      </c>
      <c r="AU560" s="5">
        <f t="shared" si="822"/>
        <v>1.7333240861792053E-4</v>
      </c>
      <c r="AV560" s="5">
        <f t="shared" si="823"/>
        <v>2.6725623346727746E-5</v>
      </c>
      <c r="AW560" s="5">
        <f t="shared" si="824"/>
        <v>7.2901891132853453E-8</v>
      </c>
      <c r="AX560" s="5">
        <f t="shared" si="825"/>
        <v>1.1346640835408208E-5</v>
      </c>
      <c r="AY560" s="5">
        <f t="shared" si="826"/>
        <v>1.4646526390992957E-5</v>
      </c>
      <c r="AZ560" s="5">
        <f t="shared" si="827"/>
        <v>9.4530503976393622E-6</v>
      </c>
      <c r="BA560" s="5">
        <f t="shared" si="828"/>
        <v>4.0674109084441413E-6</v>
      </c>
      <c r="BB560" s="5">
        <f t="shared" si="829"/>
        <v>1.3125788080740939E-6</v>
      </c>
      <c r="BC560" s="5">
        <f t="shared" si="830"/>
        <v>3.3886187871079552E-7</v>
      </c>
      <c r="BD560" s="5">
        <f t="shared" si="831"/>
        <v>9.5372444472408935E-4</v>
      </c>
      <c r="BE560" s="5">
        <f t="shared" si="832"/>
        <v>5.882080677122219E-4</v>
      </c>
      <c r="BF560" s="5">
        <f t="shared" si="833"/>
        <v>1.813882053855921E-4</v>
      </c>
      <c r="BG560" s="5">
        <f t="shared" si="834"/>
        <v>3.7290297837377669E-5</v>
      </c>
      <c r="BH560" s="5">
        <f t="shared" si="835"/>
        <v>5.7496832960181601E-6</v>
      </c>
      <c r="BI560" s="5">
        <f t="shared" si="836"/>
        <v>7.0922164577347955E-7</v>
      </c>
      <c r="BJ560" s="8">
        <f t="shared" si="837"/>
        <v>0.17791014935910648</v>
      </c>
      <c r="BK560" s="8">
        <f t="shared" si="838"/>
        <v>0.29233775965957853</v>
      </c>
      <c r="BL560" s="8">
        <f t="shared" si="839"/>
        <v>0.47616454783816775</v>
      </c>
      <c r="BM560" s="8">
        <f t="shared" si="840"/>
        <v>0.29793360113248785</v>
      </c>
      <c r="BN560" s="8">
        <f t="shared" si="841"/>
        <v>0.70167537374426858</v>
      </c>
    </row>
    <row r="561" spans="1:66" x14ac:dyDescent="0.25">
      <c r="A561" t="s">
        <v>13</v>
      </c>
      <c r="B561" t="s">
        <v>251</v>
      </c>
      <c r="C561" t="s">
        <v>62</v>
      </c>
      <c r="D561" t="s">
        <v>499</v>
      </c>
      <c r="E561">
        <f>VLOOKUP(A561,home!$A$2:$E$405,3,FALSE)</f>
        <v>1.6044444444444399</v>
      </c>
      <c r="F561">
        <f>VLOOKUP(B561,home!$B$2:$E$405,3,FALSE)</f>
        <v>0.38</v>
      </c>
      <c r="G561">
        <f>VLOOKUP(C561,away!$B$2:$E$405,4,FALSE)</f>
        <v>1.25</v>
      </c>
      <c r="H561">
        <f>VLOOKUP(A561,away!$A$2:$E$405,3,FALSE)</f>
        <v>1.4044444439999999</v>
      </c>
      <c r="I561">
        <f>VLOOKUP(C561,away!$B$2:$E$405,3,FALSE)</f>
        <v>1.0900000000000001</v>
      </c>
      <c r="J561">
        <f>VLOOKUP(B561,home!$B$2:$E$405,4,FALSE)</f>
        <v>1.42</v>
      </c>
      <c r="K561" s="3">
        <f t="shared" si="786"/>
        <v>0.76211111111110896</v>
      </c>
      <c r="L561" s="3">
        <f t="shared" si="787"/>
        <v>2.1737991104231997</v>
      </c>
      <c r="M561" s="5">
        <f t="shared" si="788"/>
        <v>5.3082380584363056E-2</v>
      </c>
      <c r="N561" s="5">
        <f t="shared" si="789"/>
        <v>4.0454672047571687E-2</v>
      </c>
      <c r="O561" s="5">
        <f t="shared" si="790"/>
        <v>0.11539043169343415</v>
      </c>
      <c r="P561" s="5">
        <f t="shared" si="791"/>
        <v>8.7940330109473622E-2</v>
      </c>
      <c r="Q561" s="5">
        <f t="shared" si="792"/>
        <v>1.5415477531905187E-2</v>
      </c>
      <c r="R561" s="5">
        <f t="shared" si="793"/>
        <v>0.12541780888326809</v>
      </c>
      <c r="S561" s="5">
        <f t="shared" si="794"/>
        <v>3.6422168592610736E-2</v>
      </c>
      <c r="T561" s="5">
        <f t="shared" si="795"/>
        <v>3.3510151345604318E-2</v>
      </c>
      <c r="U561" s="5">
        <f t="shared" si="796"/>
        <v>9.5582305681148158E-2</v>
      </c>
      <c r="V561" s="5">
        <f t="shared" si="797"/>
        <v>6.7044165734609544E-3</v>
      </c>
      <c r="W561" s="5">
        <f t="shared" si="798"/>
        <v>3.9161022367161999E-3</v>
      </c>
      <c r="X561" s="5">
        <f t="shared" si="799"/>
        <v>8.5128195584999785E-3</v>
      </c>
      <c r="Y561" s="5">
        <f t="shared" si="800"/>
        <v>9.2525797917302356E-3</v>
      </c>
      <c r="Z561" s="5">
        <f t="shared" si="801"/>
        <v>9.0877707127225024E-2</v>
      </c>
      <c r="AA561" s="5">
        <f t="shared" si="802"/>
        <v>6.925891035395941E-2</v>
      </c>
      <c r="AB561" s="5">
        <f t="shared" si="803"/>
        <v>2.6391492562100341E-2</v>
      </c>
      <c r="AC561" s="5">
        <f t="shared" si="804"/>
        <v>6.9419056776824173E-4</v>
      </c>
      <c r="AD561" s="5">
        <f t="shared" si="805"/>
        <v>7.4612625671212048E-4</v>
      </c>
      <c r="AE561" s="5">
        <f t="shared" si="806"/>
        <v>1.6219285931041993E-3</v>
      </c>
      <c r="AF561" s="5">
        <f t="shared" si="807"/>
        <v>1.7628734664299306E-3</v>
      </c>
      <c r="AG561" s="5">
        <f t="shared" si="808"/>
        <v>1.2773775910380153E-3</v>
      </c>
      <c r="AH561" s="5">
        <f t="shared" si="809"/>
        <v>4.938746972761545E-2</v>
      </c>
      <c r="AI561" s="5">
        <f t="shared" si="810"/>
        <v>3.763873942907927E-2</v>
      </c>
      <c r="AJ561" s="5">
        <f t="shared" si="811"/>
        <v>1.4342450763558553E-2</v>
      </c>
      <c r="AK561" s="5">
        <f t="shared" si="812"/>
        <v>3.6435136958239945E-3</v>
      </c>
      <c r="AL561" s="5">
        <f t="shared" si="813"/>
        <v>4.6001966766656539E-5</v>
      </c>
      <c r="AM561" s="5">
        <f t="shared" si="814"/>
        <v>1.1372622210640937E-4</v>
      </c>
      <c r="AN561" s="5">
        <f t="shared" si="815"/>
        <v>2.4721796044670393E-4</v>
      </c>
      <c r="AO561" s="5">
        <f t="shared" si="816"/>
        <v>2.6870109124984144E-4</v>
      </c>
      <c r="AP561" s="5">
        <f t="shared" si="817"/>
        <v>1.9470073104288279E-4</v>
      </c>
      <c r="AQ561" s="5">
        <f t="shared" si="818"/>
        <v>1.058100689849413E-4</v>
      </c>
      <c r="AR561" s="5">
        <f t="shared" si="819"/>
        <v>2.1471687551988628E-2</v>
      </c>
      <c r="AS561" s="5">
        <f t="shared" si="820"/>
        <v>1.636381165767662E-2</v>
      </c>
      <c r="AT561" s="5">
        <f t="shared" si="821"/>
        <v>6.2355213422224222E-3</v>
      </c>
      <c r="AU561" s="5">
        <f t="shared" si="822"/>
        <v>1.5840533661593882E-3</v>
      </c>
      <c r="AV561" s="5">
        <f t="shared" si="823"/>
        <v>3.0180616773575584E-4</v>
      </c>
      <c r="AW561" s="5">
        <f t="shared" si="824"/>
        <v>2.1169548678709287E-6</v>
      </c>
      <c r="AX561" s="5">
        <f t="shared" si="825"/>
        <v>1.4445336248664061E-5</v>
      </c>
      <c r="AY561" s="5">
        <f t="shared" si="826"/>
        <v>3.1401259087109941E-5</v>
      </c>
      <c r="AZ561" s="5">
        <f t="shared" si="827"/>
        <v>3.4130014534864008E-5</v>
      </c>
      <c r="BA561" s="5">
        <f t="shared" si="828"/>
        <v>2.4730598411539419E-5</v>
      </c>
      <c r="BB561" s="5">
        <f t="shared" si="829"/>
        <v>1.3439838206809445E-5</v>
      </c>
      <c r="BC561" s="5">
        <f t="shared" si="830"/>
        <v>5.8431016676388181E-6</v>
      </c>
      <c r="BD561" s="5">
        <f t="shared" si="831"/>
        <v>7.7791892166329578E-3</v>
      </c>
      <c r="BE561" s="5">
        <f t="shared" si="832"/>
        <v>5.928606537431701E-3</v>
      </c>
      <c r="BF561" s="5">
        <f t="shared" si="833"/>
        <v>2.2591284577913287E-3</v>
      </c>
      <c r="BG561" s="5">
        <f t="shared" si="834"/>
        <v>5.7390229970335853E-4</v>
      </c>
      <c r="BH561" s="5">
        <f t="shared" si="835"/>
        <v>1.093443298240368E-4</v>
      </c>
      <c r="BI561" s="5">
        <f t="shared" si="836"/>
        <v>1.6666505739179257E-5</v>
      </c>
      <c r="BJ561" s="8">
        <f t="shared" si="837"/>
        <v>0.11752425464129931</v>
      </c>
      <c r="BK561" s="8">
        <f t="shared" si="838"/>
        <v>0.18492088965353037</v>
      </c>
      <c r="BL561" s="8">
        <f t="shared" si="839"/>
        <v>0.59967684022289269</v>
      </c>
      <c r="BM561" s="8">
        <f t="shared" si="840"/>
        <v>0.55526930649071227</v>
      </c>
      <c r="BN561" s="8">
        <f t="shared" si="841"/>
        <v>0.43770110085001579</v>
      </c>
    </row>
    <row r="562" spans="1:66" x14ac:dyDescent="0.25">
      <c r="A562" t="s">
        <v>16</v>
      </c>
      <c r="B562" t="s">
        <v>20</v>
      </c>
      <c r="C562" t="s">
        <v>253</v>
      </c>
      <c r="D562" t="s">
        <v>499</v>
      </c>
      <c r="E562">
        <f>VLOOKUP(A562,home!$A$2:$E$405,3,FALSE)</f>
        <v>1.56756756756757</v>
      </c>
      <c r="F562">
        <f>VLOOKUP(B562,home!$B$2:$E$405,3,FALSE)</f>
        <v>0.74</v>
      </c>
      <c r="G562">
        <f>VLOOKUP(C562,away!$B$2:$E$405,4,FALSE)</f>
        <v>1.38</v>
      </c>
      <c r="H562">
        <f>VLOOKUP(A562,away!$A$2:$E$405,3,FALSE)</f>
        <v>1.261261261</v>
      </c>
      <c r="I562">
        <f>VLOOKUP(C562,away!$B$2:$E$405,3,FALSE)</f>
        <v>1.22</v>
      </c>
      <c r="J562">
        <f>VLOOKUP(B562,home!$B$2:$E$405,4,FALSE)</f>
        <v>1.1000000000000001</v>
      </c>
      <c r="K562" s="3">
        <f t="shared" si="786"/>
        <v>1.6008000000000022</v>
      </c>
      <c r="L562" s="3">
        <f t="shared" si="787"/>
        <v>1.6926126122620002</v>
      </c>
      <c r="M562" s="5">
        <f t="shared" si="788"/>
        <v>3.7126933134127002E-2</v>
      </c>
      <c r="N562" s="5">
        <f t="shared" si="789"/>
        <v>5.9432794561110586E-2</v>
      </c>
      <c r="O562" s="5">
        <f t="shared" si="790"/>
        <v>6.2841515277431315E-2</v>
      </c>
      <c r="P562" s="5">
        <f t="shared" si="791"/>
        <v>0.10059669765611218</v>
      </c>
      <c r="Q562" s="5">
        <f t="shared" si="792"/>
        <v>4.7570008766712996E-2</v>
      </c>
      <c r="R562" s="5">
        <f t="shared" si="793"/>
        <v>5.3183170666117732E-2</v>
      </c>
      <c r="S562" s="5">
        <f t="shared" si="794"/>
        <v>6.8142549929698135E-2</v>
      </c>
      <c r="T562" s="5">
        <f t="shared" si="795"/>
        <v>8.0517596803952332E-2</v>
      </c>
      <c r="U562" s="5">
        <f t="shared" si="796"/>
        <v>8.5135619602321369E-2</v>
      </c>
      <c r="V562" s="5">
        <f t="shared" si="797"/>
        <v>2.0514952695541624E-2</v>
      </c>
      <c r="W562" s="5">
        <f t="shared" si="798"/>
        <v>2.5383356677918089E-2</v>
      </c>
      <c r="X562" s="5">
        <f t="shared" si="799"/>
        <v>4.2964189654589022E-2</v>
      </c>
      <c r="Y562" s="5">
        <f t="shared" si="800"/>
        <v>3.636086464248698E-2</v>
      </c>
      <c r="Z562" s="5">
        <f t="shared" si="801"/>
        <v>3.0006168476517766E-2</v>
      </c>
      <c r="AA562" s="5">
        <f t="shared" si="802"/>
        <v>4.8033874497209701E-2</v>
      </c>
      <c r="AB562" s="5">
        <f t="shared" si="803"/>
        <v>3.8446313147566712E-2</v>
      </c>
      <c r="AC562" s="5">
        <f t="shared" si="804"/>
        <v>3.4741229606268329E-3</v>
      </c>
      <c r="AD562" s="5">
        <f t="shared" si="805"/>
        <v>1.0158419342502834E-2</v>
      </c>
      <c r="AE562" s="5">
        <f t="shared" si="806"/>
        <v>1.7194268699766552E-2</v>
      </c>
      <c r="AF562" s="5">
        <f t="shared" si="807"/>
        <v>1.4551618029923309E-2</v>
      </c>
      <c r="AG562" s="5">
        <f t="shared" si="808"/>
        <v>8.2100840687557696E-3</v>
      </c>
      <c r="AH562" s="5">
        <f t="shared" si="809"/>
        <v>1.2697204802253101E-2</v>
      </c>
      <c r="AI562" s="5">
        <f t="shared" si="810"/>
        <v>2.0325685447446791E-2</v>
      </c>
      <c r="AJ562" s="5">
        <f t="shared" si="811"/>
        <v>1.6268678632136439E-2</v>
      </c>
      <c r="AK562" s="5">
        <f t="shared" si="812"/>
        <v>8.6809669181080167E-3</v>
      </c>
      <c r="AL562" s="5">
        <f t="shared" si="813"/>
        <v>3.7653020876005387E-4</v>
      </c>
      <c r="AM562" s="5">
        <f t="shared" si="814"/>
        <v>3.2523195366957127E-3</v>
      </c>
      <c r="AN562" s="5">
        <f t="shared" si="815"/>
        <v>5.5049170669172684E-3</v>
      </c>
      <c r="AO562" s="5">
        <f t="shared" si="816"/>
        <v>4.6588460284602545E-3</v>
      </c>
      <c r="AP562" s="5">
        <f t="shared" si="817"/>
        <v>2.6285405154528518E-3</v>
      </c>
      <c r="AQ562" s="5">
        <f t="shared" si="818"/>
        <v>1.1122752070742887E-3</v>
      </c>
      <c r="AR562" s="5">
        <f t="shared" si="819"/>
        <v>4.2982897977534478E-3</v>
      </c>
      <c r="AS562" s="5">
        <f t="shared" si="820"/>
        <v>6.8807023082437281E-3</v>
      </c>
      <c r="AT562" s="5">
        <f t="shared" si="821"/>
        <v>5.5073141275182886E-3</v>
      </c>
      <c r="AU562" s="5">
        <f t="shared" si="822"/>
        <v>2.9387028184437634E-3</v>
      </c>
      <c r="AV562" s="5">
        <f t="shared" si="823"/>
        <v>1.1760688679411956E-3</v>
      </c>
      <c r="AW562" s="5">
        <f t="shared" si="824"/>
        <v>2.8339486228223728E-5</v>
      </c>
      <c r="AX562" s="5">
        <f t="shared" si="825"/>
        <v>8.6771885239041668E-4</v>
      </c>
      <c r="AY562" s="5">
        <f t="shared" si="826"/>
        <v>1.468711873453528E-3</v>
      </c>
      <c r="AZ562" s="5">
        <f t="shared" si="827"/>
        <v>1.2429801203931966E-3</v>
      </c>
      <c r="BA562" s="5">
        <f t="shared" si="828"/>
        <v>7.0129460952282131E-4</v>
      </c>
      <c r="BB562" s="5">
        <f t="shared" si="829"/>
        <v>2.9675502524742042E-4</v>
      </c>
      <c r="BC562" s="5">
        <f t="shared" si="830"/>
        <v>1.0045825969718243E-4</v>
      </c>
      <c r="BD562" s="5">
        <f t="shared" si="831"/>
        <v>1.2125565871390946E-3</v>
      </c>
      <c r="BE562" s="5">
        <f t="shared" si="832"/>
        <v>1.9410605846922652E-3</v>
      </c>
      <c r="BF562" s="5">
        <f t="shared" si="833"/>
        <v>1.5536248919876918E-3</v>
      </c>
      <c r="BG562" s="5">
        <f t="shared" si="834"/>
        <v>8.2901424236463345E-4</v>
      </c>
      <c r="BH562" s="5">
        <f t="shared" si="835"/>
        <v>3.3177149979432677E-4</v>
      </c>
      <c r="BI562" s="5">
        <f t="shared" si="836"/>
        <v>1.0621996337415185E-4</v>
      </c>
      <c r="BJ562" s="8">
        <f t="shared" si="837"/>
        <v>0.36417801834302338</v>
      </c>
      <c r="BK562" s="8">
        <f t="shared" si="838"/>
        <v>0.23170049845831936</v>
      </c>
      <c r="BL562" s="8">
        <f t="shared" si="839"/>
        <v>0.37238835467984382</v>
      </c>
      <c r="BM562" s="8">
        <f t="shared" si="840"/>
        <v>0.63608154750886725</v>
      </c>
      <c r="BN562" s="8">
        <f t="shared" si="841"/>
        <v>0.36075112006161175</v>
      </c>
    </row>
    <row r="563" spans="1:66" x14ac:dyDescent="0.25">
      <c r="A563" t="s">
        <v>16</v>
      </c>
      <c r="B563" t="s">
        <v>65</v>
      </c>
      <c r="C563" t="s">
        <v>257</v>
      </c>
      <c r="D563" t="s">
        <v>499</v>
      </c>
      <c r="E563">
        <f>VLOOKUP(A563,home!$A$2:$E$405,3,FALSE)</f>
        <v>1.56756756756757</v>
      </c>
      <c r="F563">
        <f>VLOOKUP(B563,home!$B$2:$E$405,3,FALSE)</f>
        <v>1.1200000000000001</v>
      </c>
      <c r="G563">
        <f>VLOOKUP(C563,away!$B$2:$E$405,4,FALSE)</f>
        <v>1.44</v>
      </c>
      <c r="H563">
        <f>VLOOKUP(A563,away!$A$2:$E$405,3,FALSE)</f>
        <v>1.261261261</v>
      </c>
      <c r="I563">
        <f>VLOOKUP(C563,away!$B$2:$E$405,3,FALSE)</f>
        <v>0.43</v>
      </c>
      <c r="J563">
        <f>VLOOKUP(B563,home!$B$2:$E$405,4,FALSE)</f>
        <v>0.99</v>
      </c>
      <c r="K563" s="3">
        <f t="shared" si="786"/>
        <v>2.5281729729729769</v>
      </c>
      <c r="L563" s="3">
        <f t="shared" si="787"/>
        <v>0.53691891880770004</v>
      </c>
      <c r="M563" s="5">
        <f t="shared" si="788"/>
        <v>4.6649554956836078E-2</v>
      </c>
      <c r="N563" s="5">
        <f t="shared" si="789"/>
        <v>0.11793814404309055</v>
      </c>
      <c r="O563" s="5">
        <f t="shared" si="790"/>
        <v>2.5047028610284815E-2</v>
      </c>
      <c r="P563" s="5">
        <f t="shared" si="791"/>
        <v>6.3323220785802978E-2</v>
      </c>
      <c r="Q563" s="5">
        <f t="shared" si="792"/>
        <v>0.1490840141261677</v>
      </c>
      <c r="R563" s="5">
        <f t="shared" si="793"/>
        <v>6.7241117603898245E-3</v>
      </c>
      <c r="S563" s="5">
        <f t="shared" si="794"/>
        <v>2.1489113317360507E-2</v>
      </c>
      <c r="T563" s="5">
        <f t="shared" si="795"/>
        <v>8.0046027676133863E-2</v>
      </c>
      <c r="U563" s="5">
        <f t="shared" si="796"/>
        <v>1.6999717619867301E-2</v>
      </c>
      <c r="V563" s="5">
        <f t="shared" si="797"/>
        <v>3.2410928877514788E-3</v>
      </c>
      <c r="W563" s="5">
        <f t="shared" si="798"/>
        <v>0.12563672507203291</v>
      </c>
      <c r="X563" s="5">
        <f t="shared" si="799"/>
        <v>6.7456734588216188E-2</v>
      </c>
      <c r="Y563" s="5">
        <f t="shared" si="800"/>
        <v>1.8109398500701503E-2</v>
      </c>
      <c r="Z563" s="5">
        <f t="shared" si="801"/>
        <v>1.203434272110215E-3</v>
      </c>
      <c r="AA563" s="5">
        <f t="shared" si="802"/>
        <v>3.042490001498453E-3</v>
      </c>
      <c r="AB563" s="5">
        <f t="shared" si="803"/>
        <v>3.8459704961644509E-3</v>
      </c>
      <c r="AC563" s="5">
        <f t="shared" si="804"/>
        <v>2.7497105908658165E-4</v>
      </c>
      <c r="AD563" s="5">
        <f t="shared" si="805"/>
        <v>7.9407843184987517E-2</v>
      </c>
      <c r="AE563" s="5">
        <f t="shared" si="806"/>
        <v>4.2635573307734889E-2</v>
      </c>
      <c r="AF563" s="5">
        <f t="shared" si="807"/>
        <v>1.1445922961567724E-2</v>
      </c>
      <c r="AG563" s="5">
        <f t="shared" si="808"/>
        <v>2.0485108604270568E-3</v>
      </c>
      <c r="AH563" s="5">
        <f t="shared" si="809"/>
        <v>1.6153665705938701E-4</v>
      </c>
      <c r="AI563" s="5">
        <f t="shared" si="810"/>
        <v>4.0839261052194673E-4</v>
      </c>
      <c r="AJ563" s="5">
        <f t="shared" si="811"/>
        <v>5.1624358014173261E-4</v>
      </c>
      <c r="AK563" s="5">
        <f t="shared" si="812"/>
        <v>4.3505102226171249E-4</v>
      </c>
      <c r="AL563" s="5">
        <f t="shared" si="813"/>
        <v>1.493009148778094E-5</v>
      </c>
      <c r="AM563" s="5">
        <f t="shared" si="814"/>
        <v>4.0151352596472359E-2</v>
      </c>
      <c r="AN563" s="5">
        <f t="shared" si="815"/>
        <v>2.1558020824764677E-2</v>
      </c>
      <c r="AO563" s="5">
        <f t="shared" si="816"/>
        <v>5.7874546164332656E-3</v>
      </c>
      <c r="AP563" s="5">
        <f t="shared" si="817"/>
        <v>1.0357979584346604E-3</v>
      </c>
      <c r="AQ563" s="5">
        <f t="shared" si="818"/>
        <v>1.3903487998649021E-4</v>
      </c>
      <c r="AR563" s="5">
        <f t="shared" si="819"/>
        <v>1.7346417451227272E-5</v>
      </c>
      <c r="AS563" s="5">
        <f t="shared" si="820"/>
        <v>4.385474377809958E-5</v>
      </c>
      <c r="AT563" s="5">
        <f t="shared" si="821"/>
        <v>5.5436188978223094E-5</v>
      </c>
      <c r="AU563" s="5">
        <f t="shared" si="822"/>
        <v>4.6717424899788693E-5</v>
      </c>
      <c r="AV563" s="5">
        <f t="shared" si="823"/>
        <v>2.9527432749635141E-5</v>
      </c>
      <c r="AW563" s="5">
        <f t="shared" si="824"/>
        <v>5.6295730563523053E-7</v>
      </c>
      <c r="AX563" s="5">
        <f t="shared" si="825"/>
        <v>1.6918260743784976E-2</v>
      </c>
      <c r="AY563" s="5">
        <f t="shared" si="826"/>
        <v>9.0837342666597841E-3</v>
      </c>
      <c r="AZ563" s="5">
        <f t="shared" si="827"/>
        <v>2.4386143905957133E-3</v>
      </c>
      <c r="BA563" s="5">
        <f t="shared" si="828"/>
        <v>4.3644606732918292E-4</v>
      </c>
      <c r="BB563" s="5">
        <f t="shared" si="829"/>
        <v>5.858403764706438E-5</v>
      </c>
      <c r="BC563" s="5">
        <f t="shared" si="830"/>
        <v>6.2909756305702839E-6</v>
      </c>
      <c r="BD563" s="5">
        <f t="shared" si="831"/>
        <v>1.5522699505166598E-6</v>
      </c>
      <c r="BE563" s="5">
        <f t="shared" si="832"/>
        <v>3.9244069356543197E-6</v>
      </c>
      <c r="BF563" s="5">
        <f t="shared" si="833"/>
        <v>4.9607897748344761E-6</v>
      </c>
      <c r="BG563" s="5">
        <f t="shared" si="834"/>
        <v>4.1805782111124081E-6</v>
      </c>
      <c r="BH563" s="5">
        <f t="shared" si="835"/>
        <v>2.6423062111835269E-6</v>
      </c>
      <c r="BI563" s="5">
        <f t="shared" si="836"/>
        <v>1.3360414298865636E-6</v>
      </c>
      <c r="BJ563" s="8">
        <f t="shared" si="837"/>
        <v>0.79142248567879858</v>
      </c>
      <c r="BK563" s="8">
        <f t="shared" si="838"/>
        <v>0.1440766173649852</v>
      </c>
      <c r="BL563" s="8">
        <f t="shared" si="839"/>
        <v>5.7392020958559789E-2</v>
      </c>
      <c r="BM563" s="8">
        <f t="shared" si="840"/>
        <v>0.57624531268252766</v>
      </c>
      <c r="BN563" s="8">
        <f t="shared" si="841"/>
        <v>0.408766074282572</v>
      </c>
    </row>
    <row r="564" spans="1:66" x14ac:dyDescent="0.25">
      <c r="A564" t="s">
        <v>16</v>
      </c>
      <c r="B564" t="s">
        <v>322</v>
      </c>
      <c r="C564" t="s">
        <v>252</v>
      </c>
      <c r="D564" t="s">
        <v>499</v>
      </c>
      <c r="E564">
        <f>VLOOKUP(A564,home!$A$2:$E$405,3,FALSE)</f>
        <v>1.56756756756757</v>
      </c>
      <c r="F564">
        <f>VLOOKUP(B564,home!$B$2:$E$405,3,FALSE)</f>
        <v>1.44</v>
      </c>
      <c r="G564">
        <f>VLOOKUP(C564,away!$B$2:$E$405,4,FALSE)</f>
        <v>1.17</v>
      </c>
      <c r="H564">
        <f>VLOOKUP(A564,away!$A$2:$E$405,3,FALSE)</f>
        <v>1.261261261</v>
      </c>
      <c r="I564">
        <f>VLOOKUP(C564,away!$B$2:$E$405,3,FALSE)</f>
        <v>0.69</v>
      </c>
      <c r="J564">
        <f>VLOOKUP(B564,home!$B$2:$E$405,4,FALSE)</f>
        <v>0.73</v>
      </c>
      <c r="K564" s="3">
        <f t="shared" si="786"/>
        <v>2.6410378378378421</v>
      </c>
      <c r="L564" s="3">
        <f t="shared" si="787"/>
        <v>0.63529729716569994</v>
      </c>
      <c r="M564" s="5">
        <f t="shared" si="788"/>
        <v>3.776641229439795E-2</v>
      </c>
      <c r="N564" s="5">
        <f t="shared" si="789"/>
        <v>9.9742523868889266E-2</v>
      </c>
      <c r="O564" s="5">
        <f t="shared" si="790"/>
        <v>2.3992899654276478E-2</v>
      </c>
      <c r="P564" s="5">
        <f t="shared" si="791"/>
        <v>6.3366155826390658E-2</v>
      </c>
      <c r="Q564" s="5">
        <f t="shared" si="792"/>
        <v>0.13171188978959036</v>
      </c>
      <c r="R564" s="5">
        <f t="shared" si="793"/>
        <v>7.6213121507648501E-3</v>
      </c>
      <c r="S564" s="5">
        <f t="shared" si="794"/>
        <v>2.6579634258838674E-2</v>
      </c>
      <c r="T564" s="5">
        <f t="shared" si="795"/>
        <v>8.3676207587913304E-2</v>
      </c>
      <c r="U564" s="5">
        <f t="shared" si="796"/>
        <v>2.0128173764143276E-2</v>
      </c>
      <c r="V564" s="5">
        <f t="shared" si="797"/>
        <v>4.9551650201916896E-3</v>
      </c>
      <c r="W564" s="5">
        <f t="shared" si="798"/>
        <v>0.11595202820914528</v>
      </c>
      <c r="X564" s="5">
        <f t="shared" si="799"/>
        <v>7.3664010122150986E-2</v>
      </c>
      <c r="Y564" s="5">
        <f t="shared" si="800"/>
        <v>2.339927326449464E-2</v>
      </c>
      <c r="Z564" s="5">
        <f t="shared" si="801"/>
        <v>1.6139330034123391E-3</v>
      </c>
      <c r="AA564" s="5">
        <f t="shared" si="802"/>
        <v>4.2624581297472583E-3</v>
      </c>
      <c r="AB564" s="5">
        <f t="shared" si="803"/>
        <v>5.6286566014310171E-3</v>
      </c>
      <c r="AC564" s="5">
        <f t="shared" si="804"/>
        <v>5.1962468060131662E-4</v>
      </c>
      <c r="AD564" s="5">
        <f t="shared" si="805"/>
        <v>7.6558423468598383E-2</v>
      </c>
      <c r="AE564" s="5">
        <f t="shared" si="806"/>
        <v>4.8637359504867646E-2</v>
      </c>
      <c r="AF564" s="5">
        <f t="shared" si="807"/>
        <v>1.5449591517359437E-2</v>
      </c>
      <c r="AG564" s="5">
        <f t="shared" si="808"/>
        <v>3.2716945777641919E-3</v>
      </c>
      <c r="AH564" s="5">
        <f t="shared" si="809"/>
        <v>2.5633181871859481E-4</v>
      </c>
      <c r="AI564" s="5">
        <f t="shared" si="810"/>
        <v>6.7698203227759934E-4</v>
      </c>
      <c r="AJ564" s="5">
        <f t="shared" si="811"/>
        <v>8.9396758139074974E-4</v>
      </c>
      <c r="AK564" s="5">
        <f t="shared" si="812"/>
        <v>7.8700073608445017E-4</v>
      </c>
      <c r="AL564" s="5">
        <f t="shared" si="813"/>
        <v>3.4873970262836576E-5</v>
      </c>
      <c r="AM564" s="5">
        <f t="shared" si="814"/>
        <v>4.0438738637156177E-2</v>
      </c>
      <c r="AN564" s="5">
        <f t="shared" si="815"/>
        <v>2.5690621356975477E-2</v>
      </c>
      <c r="AO564" s="5">
        <f t="shared" si="816"/>
        <v>8.1605911552969628E-3</v>
      </c>
      <c r="AP564" s="5">
        <f t="shared" si="817"/>
        <v>1.7281338347448257E-3</v>
      </c>
      <c r="AQ564" s="5">
        <f t="shared" si="818"/>
        <v>2.7446968858849596E-4</v>
      </c>
      <c r="AR564" s="5">
        <f t="shared" si="819"/>
        <v>3.2569382321898294E-5</v>
      </c>
      <c r="AS564" s="5">
        <f t="shared" si="820"/>
        <v>8.6016971067140298E-5</v>
      </c>
      <c r="AT564" s="5">
        <f t="shared" si="821"/>
        <v>1.1358703764226025E-4</v>
      </c>
      <c r="AU564" s="5">
        <f t="shared" si="822"/>
        <v>9.9995888100373523E-5</v>
      </c>
      <c r="AV564" s="5">
        <f t="shared" si="823"/>
        <v>6.6023231025321325E-5</v>
      </c>
      <c r="AW564" s="5">
        <f t="shared" si="824"/>
        <v>1.6253635761010224E-6</v>
      </c>
      <c r="AX564" s="5">
        <f t="shared" si="825"/>
        <v>1.7800039809194108E-2</v>
      </c>
      <c r="AY564" s="5">
        <f t="shared" si="826"/>
        <v>1.1308317180222877E-2</v>
      </c>
      <c r="AZ564" s="5">
        <f t="shared" si="827"/>
        <v>3.5920716700440208E-3</v>
      </c>
      <c r="BA564" s="5">
        <f t="shared" si="828"/>
        <v>7.6067780773481618E-4</v>
      </c>
      <c r="BB564" s="5">
        <f t="shared" si="829"/>
        <v>1.2081413881696464E-4</v>
      </c>
      <c r="BC564" s="5">
        <f t="shared" si="830"/>
        <v>1.5350579169963864E-5</v>
      </c>
      <c r="BD564" s="5">
        <f t="shared" si="831"/>
        <v>3.4485400932430516E-6</v>
      </c>
      <c r="BE564" s="5">
        <f t="shared" si="832"/>
        <v>9.1077248715557385E-6</v>
      </c>
      <c r="BF564" s="5">
        <f t="shared" si="833"/>
        <v>1.2026923001197757E-5</v>
      </c>
      <c r="BG564" s="5">
        <f t="shared" si="834"/>
        <v>1.0587852906308511E-5</v>
      </c>
      <c r="BH564" s="5">
        <f t="shared" si="835"/>
        <v>6.9907300367555355E-6</v>
      </c>
      <c r="BI564" s="5">
        <f t="shared" si="836"/>
        <v>3.6925565082361776E-6</v>
      </c>
      <c r="BJ564" s="8">
        <f t="shared" si="837"/>
        <v>0.78195282776871833</v>
      </c>
      <c r="BK564" s="8">
        <f t="shared" si="838"/>
        <v>0.144530183230906</v>
      </c>
      <c r="BL564" s="8">
        <f t="shared" si="839"/>
        <v>6.4691829306408571E-2</v>
      </c>
      <c r="BM564" s="8">
        <f t="shared" si="840"/>
        <v>0.61728088790848867</v>
      </c>
      <c r="BN564" s="8">
        <f t="shared" si="841"/>
        <v>0.36420119358430952</v>
      </c>
    </row>
    <row r="565" spans="1:66" x14ac:dyDescent="0.25">
      <c r="A565" t="s">
        <v>69</v>
      </c>
      <c r="B565" t="s">
        <v>73</v>
      </c>
      <c r="C565" t="s">
        <v>325</v>
      </c>
      <c r="D565" t="s">
        <v>499</v>
      </c>
      <c r="E565">
        <f>VLOOKUP(A565,home!$A$2:$E$405,3,FALSE)</f>
        <v>1.3216783216783199</v>
      </c>
      <c r="F565">
        <f>VLOOKUP(B565,home!$B$2:$E$405,3,FALSE)</f>
        <v>0.7</v>
      </c>
      <c r="G565">
        <f>VLOOKUP(C565,away!$B$2:$E$405,4,FALSE)</f>
        <v>1.19</v>
      </c>
      <c r="H565">
        <f>VLOOKUP(A565,away!$A$2:$E$405,3,FALSE)</f>
        <v>1.2832167830000001</v>
      </c>
      <c r="I565">
        <f>VLOOKUP(C565,away!$B$2:$E$405,3,FALSE)</f>
        <v>0.59</v>
      </c>
      <c r="J565">
        <f>VLOOKUP(B565,home!$B$2:$E$405,4,FALSE)</f>
        <v>1.06</v>
      </c>
      <c r="K565" s="3">
        <f t="shared" si="786"/>
        <v>1.1009580419580403</v>
      </c>
      <c r="L565" s="3">
        <f t="shared" si="787"/>
        <v>0.80252377608820014</v>
      </c>
      <c r="M565" s="5">
        <f t="shared" si="788"/>
        <v>0.14904875406820869</v>
      </c>
      <c r="N565" s="5">
        <f t="shared" si="789"/>
        <v>0.16409642443522054</v>
      </c>
      <c r="O565" s="5">
        <f t="shared" si="790"/>
        <v>0.11961516893606032</v>
      </c>
      <c r="P565" s="5">
        <f t="shared" si="791"/>
        <v>0.13169128218032516</v>
      </c>
      <c r="Q565" s="5">
        <f t="shared" si="792"/>
        <v>9.033163906925798E-2</v>
      </c>
      <c r="R565" s="5">
        <f t="shared" si="793"/>
        <v>4.7997008525997545E-2</v>
      </c>
      <c r="S565" s="5">
        <f t="shared" si="794"/>
        <v>2.9088793647952266E-2</v>
      </c>
      <c r="T565" s="5">
        <f t="shared" si="795"/>
        <v>7.2493288086097299E-2</v>
      </c>
      <c r="U565" s="5">
        <f t="shared" si="796"/>
        <v>5.2842692526625622E-2</v>
      </c>
      <c r="V565" s="5">
        <f t="shared" si="797"/>
        <v>2.8556953703772528E-3</v>
      </c>
      <c r="W565" s="5">
        <f t="shared" si="798"/>
        <v>3.3150448158850224E-2</v>
      </c>
      <c r="X565" s="5">
        <f t="shared" si="799"/>
        <v>2.6604022835456601E-2</v>
      </c>
      <c r="Y565" s="5">
        <f t="shared" si="800"/>
        <v>1.0675180432523667E-2</v>
      </c>
      <c r="Z565" s="5">
        <f t="shared" si="801"/>
        <v>1.283958017440703E-2</v>
      </c>
      <c r="AA565" s="5">
        <f t="shared" si="802"/>
        <v>1.4135839048378436E-2</v>
      </c>
      <c r="AB565" s="5">
        <f t="shared" si="803"/>
        <v>7.7814828400683675E-3</v>
      </c>
      <c r="AC565" s="5">
        <f t="shared" si="804"/>
        <v>1.5769596129486073E-4</v>
      </c>
      <c r="AD565" s="5">
        <f t="shared" si="805"/>
        <v>9.1243131237498196E-3</v>
      </c>
      <c r="AE565" s="5">
        <f t="shared" si="806"/>
        <v>7.3224782222828261E-3</v>
      </c>
      <c r="AF565" s="5">
        <f t="shared" si="807"/>
        <v>2.9382314366350119E-3</v>
      </c>
      <c r="AG565" s="5">
        <f t="shared" si="808"/>
        <v>7.8600019584979571E-4</v>
      </c>
      <c r="AH565" s="5">
        <f t="shared" si="809"/>
        <v>2.5760170912380803E-3</v>
      </c>
      <c r="AI565" s="5">
        <f t="shared" si="810"/>
        <v>2.836086732819923E-3</v>
      </c>
      <c r="AJ565" s="5">
        <f t="shared" si="811"/>
        <v>1.5612062480942995E-3</v>
      </c>
      <c r="AK565" s="5">
        <f t="shared" si="812"/>
        <v>5.7294085799818614E-4</v>
      </c>
      <c r="AL565" s="5">
        <f t="shared" si="813"/>
        <v>5.5732591573561245E-6</v>
      </c>
      <c r="AM565" s="5">
        <f t="shared" si="814"/>
        <v>2.0090971821871283E-3</v>
      </c>
      <c r="AN565" s="5">
        <f t="shared" si="815"/>
        <v>1.6123482571769765E-3</v>
      </c>
      <c r="AO565" s="5">
        <f t="shared" si="816"/>
        <v>6.469739058594478E-4</v>
      </c>
      <c r="AP565" s="5">
        <f t="shared" si="817"/>
        <v>1.7307064732028523E-4</v>
      </c>
      <c r="AQ565" s="5">
        <f t="shared" si="818"/>
        <v>3.4723327354376116E-5</v>
      </c>
      <c r="AR565" s="5">
        <f t="shared" si="819"/>
        <v>4.1346299266562534E-4</v>
      </c>
      <c r="AS565" s="5">
        <f t="shared" si="820"/>
        <v>4.5520540682725838E-4</v>
      </c>
      <c r="AT565" s="5">
        <f t="shared" si="821"/>
        <v>2.5058102669462583E-4</v>
      </c>
      <c r="AU565" s="5">
        <f t="shared" si="822"/>
        <v>9.1959732167183549E-5</v>
      </c>
      <c r="AV565" s="5">
        <f t="shared" si="823"/>
        <v>2.5310951666442065E-5</v>
      </c>
      <c r="AW565" s="5">
        <f t="shared" si="824"/>
        <v>1.3678403585752423E-7</v>
      </c>
      <c r="AX565" s="5">
        <f t="shared" si="825"/>
        <v>3.6865528330069271E-4</v>
      </c>
      <c r="AY565" s="5">
        <f t="shared" si="826"/>
        <v>2.9585463002933704E-4</v>
      </c>
      <c r="AZ565" s="5">
        <f t="shared" si="827"/>
        <v>1.1871518743216048E-4</v>
      </c>
      <c r="BA565" s="5">
        <f t="shared" si="828"/>
        <v>3.1757253499025293E-5</v>
      </c>
      <c r="BB565" s="5">
        <f t="shared" si="829"/>
        <v>6.3714877490569962E-6</v>
      </c>
      <c r="BC565" s="5">
        <f t="shared" si="830"/>
        <v>1.0226540815345857E-6</v>
      </c>
      <c r="BD565" s="5">
        <f t="shared" si="831"/>
        <v>5.5302313691124197E-5</v>
      </c>
      <c r="BE565" s="5">
        <f t="shared" si="832"/>
        <v>6.0885526997129418E-5</v>
      </c>
      <c r="BF565" s="5">
        <f t="shared" si="833"/>
        <v>3.351620529317151E-5</v>
      </c>
      <c r="BG565" s="5">
        <f t="shared" si="834"/>
        <v>1.2299978584477937E-5</v>
      </c>
      <c r="BH565" s="5">
        <f t="shared" si="835"/>
        <v>3.3854400846231659E-6</v>
      </c>
      <c r="BI565" s="5">
        <f t="shared" si="836"/>
        <v>7.4544549734659568E-7</v>
      </c>
      <c r="BJ565" s="8">
        <f t="shared" si="837"/>
        <v>0.42282061581191388</v>
      </c>
      <c r="BK565" s="8">
        <f t="shared" si="838"/>
        <v>0.31314364911734488</v>
      </c>
      <c r="BL565" s="8">
        <f t="shared" si="839"/>
        <v>0.25132109782744977</v>
      </c>
      <c r="BM565" s="8">
        <f t="shared" si="840"/>
        <v>0.29704894787005187</v>
      </c>
      <c r="BN565" s="8">
        <f t="shared" si="841"/>
        <v>0.7027802772150703</v>
      </c>
    </row>
    <row r="566" spans="1:66" x14ac:dyDescent="0.25">
      <c r="A566" t="s">
        <v>80</v>
      </c>
      <c r="B566" t="s">
        <v>359</v>
      </c>
      <c r="C566" t="s">
        <v>93</v>
      </c>
      <c r="D566" t="s">
        <v>499</v>
      </c>
      <c r="E566">
        <f>VLOOKUP(A566,home!$A$2:$E$405,3,FALSE)</f>
        <v>1.2186788154897501</v>
      </c>
      <c r="F566">
        <f>VLOOKUP(B566,home!$B$2:$E$405,3,FALSE)</f>
        <v>1.64</v>
      </c>
      <c r="G566">
        <f>VLOOKUP(C566,away!$B$2:$E$405,4,FALSE)</f>
        <v>0.87</v>
      </c>
      <c r="H566">
        <f>VLOOKUP(A566,away!$A$2:$E$405,3,FALSE)</f>
        <v>1.0296127559999999</v>
      </c>
      <c r="I566">
        <f>VLOOKUP(C566,away!$B$2:$E$405,3,FALSE)</f>
        <v>0.59</v>
      </c>
      <c r="J566">
        <f>VLOOKUP(B566,home!$B$2:$E$405,4,FALSE)</f>
        <v>1.03</v>
      </c>
      <c r="K566" s="3">
        <f t="shared" si="786"/>
        <v>1.7388109339407753</v>
      </c>
      <c r="L566" s="3">
        <f t="shared" si="787"/>
        <v>0.62569567182119989</v>
      </c>
      <c r="M566" s="5">
        <f t="shared" si="788"/>
        <v>9.3995665849237395E-2</v>
      </c>
      <c r="N566" s="5">
        <f t="shared" si="789"/>
        <v>0.16344069152169749</v>
      </c>
      <c r="O566" s="5">
        <f t="shared" si="790"/>
        <v>5.8812681291819602E-2</v>
      </c>
      <c r="P566" s="5">
        <f t="shared" si="791"/>
        <v>0.10226413328459</v>
      </c>
      <c r="Q566" s="5">
        <f t="shared" si="792"/>
        <v>0.14209623073438454</v>
      </c>
      <c r="R566" s="5">
        <f t="shared" si="793"/>
        <v>1.8399420066245589E-2</v>
      </c>
      <c r="S566" s="5">
        <f t="shared" si="794"/>
        <v>2.7814987164467328E-2</v>
      </c>
      <c r="T566" s="5">
        <f t="shared" si="795"/>
        <v>8.8908996552610961E-2</v>
      </c>
      <c r="U566" s="5">
        <f t="shared" si="796"/>
        <v>3.1993112789357132E-2</v>
      </c>
      <c r="V566" s="5">
        <f t="shared" si="797"/>
        <v>3.3624192834339969E-3</v>
      </c>
      <c r="W566" s="5">
        <f t="shared" si="798"/>
        <v>8.2359493224239688E-2</v>
      </c>
      <c r="X566" s="5">
        <f t="shared" si="799"/>
        <v>5.1531978443794202E-2</v>
      </c>
      <c r="Y566" s="5">
        <f t="shared" si="800"/>
        <v>1.6121667936332702E-2</v>
      </c>
      <c r="Z566" s="5">
        <f t="shared" si="801"/>
        <v>3.8374791664900014E-3</v>
      </c>
      <c r="AA566" s="5">
        <f t="shared" si="802"/>
        <v>6.6726507334627459E-3</v>
      </c>
      <c r="AB566" s="5">
        <f t="shared" si="803"/>
        <v>5.8012390268564803E-3</v>
      </c>
      <c r="AC566" s="5">
        <f t="shared" si="804"/>
        <v>2.2863746605567521E-4</v>
      </c>
      <c r="AD566" s="5">
        <f t="shared" si="805"/>
        <v>3.5801896833032282E-2</v>
      </c>
      <c r="AE566" s="5">
        <f t="shared" si="806"/>
        <v>2.240109189141742E-2</v>
      </c>
      <c r="AF566" s="5">
        <f t="shared" si="807"/>
        <v>7.0081331202644275E-3</v>
      </c>
      <c r="AG566" s="5">
        <f t="shared" si="808"/>
        <v>1.4616528536320846E-3</v>
      </c>
      <c r="AH566" s="5">
        <f t="shared" si="809"/>
        <v>6.0027352629420463E-4</v>
      </c>
      <c r="AI566" s="5">
        <f t="shared" si="810"/>
        <v>1.0437621708755485E-3</v>
      </c>
      <c r="AJ566" s="5">
        <f t="shared" si="811"/>
        <v>9.0745253757608206E-4</v>
      </c>
      <c r="AK566" s="5">
        <f t="shared" si="812"/>
        <v>5.2596279812319778E-4</v>
      </c>
      <c r="AL566" s="5">
        <f t="shared" si="813"/>
        <v>9.9499959243102576E-6</v>
      </c>
      <c r="AM566" s="5">
        <f t="shared" si="814"/>
        <v>1.2450545933819241E-2</v>
      </c>
      <c r="AN566" s="5">
        <f t="shared" si="815"/>
        <v>7.7902527026017373E-3</v>
      </c>
      <c r="AO566" s="5">
        <f t="shared" si="816"/>
        <v>2.4371636992056561E-3</v>
      </c>
      <c r="AP566" s="5">
        <f t="shared" si="817"/>
        <v>5.0830759270424142E-4</v>
      </c>
      <c r="AQ566" s="5">
        <f t="shared" si="818"/>
        <v>7.951146517722426E-5</v>
      </c>
      <c r="AR566" s="5">
        <f t="shared" si="819"/>
        <v>7.511770946222663E-5</v>
      </c>
      <c r="AS566" s="5">
        <f t="shared" si="820"/>
        <v>1.3061549454550608E-4</v>
      </c>
      <c r="AT566" s="5">
        <f t="shared" si="821"/>
        <v>1.1355782502890388E-4</v>
      </c>
      <c r="AU566" s="5">
        <f t="shared" si="822"/>
        <v>6.5818529264930492E-5</v>
      </c>
      <c r="AV566" s="5">
        <f t="shared" si="823"/>
        <v>2.8611494585440505E-5</v>
      </c>
      <c r="AW566" s="5">
        <f t="shared" si="824"/>
        <v>3.0070172213425857E-7</v>
      </c>
      <c r="AX566" s="5">
        <f t="shared" si="825"/>
        <v>3.6081909005427951E-3</v>
      </c>
      <c r="AY566" s="5">
        <f t="shared" si="826"/>
        <v>2.2576294295742639E-3</v>
      </c>
      <c r="AZ566" s="5">
        <f t="shared" si="827"/>
        <v>7.0629448133039069E-4</v>
      </c>
      <c r="BA566" s="5">
        <f t="shared" si="828"/>
        <v>1.4730846666654161E-4</v>
      </c>
      <c r="BB566" s="5">
        <f t="shared" si="829"/>
        <v>2.3042567503968139E-5</v>
      </c>
      <c r="BC566" s="5">
        <f t="shared" si="830"/>
        <v>2.8835269509761391E-6</v>
      </c>
      <c r="BD566" s="5">
        <f t="shared" si="831"/>
        <v>7.8334709479395978E-6</v>
      </c>
      <c r="BE566" s="5">
        <f t="shared" si="832"/>
        <v>1.362092493498478E-5</v>
      </c>
      <c r="BF566" s="5">
        <f t="shared" si="833"/>
        <v>1.1842106603669044E-5</v>
      </c>
      <c r="BG566" s="5">
        <f t="shared" si="834"/>
        <v>6.8637281477839974E-6</v>
      </c>
      <c r="BH566" s="5">
        <f t="shared" si="835"/>
        <v>2.9836813877409694E-6</v>
      </c>
      <c r="BI566" s="5">
        <f t="shared" si="836"/>
        <v>1.0376115640799176E-6</v>
      </c>
      <c r="BJ566" s="8">
        <f t="shared" si="837"/>
        <v>0.64114296387748282</v>
      </c>
      <c r="BK566" s="8">
        <f t="shared" si="838"/>
        <v>0.22993342247328299</v>
      </c>
      <c r="BL566" s="8">
        <f t="shared" si="839"/>
        <v>0.12521445751708379</v>
      </c>
      <c r="BM566" s="8">
        <f t="shared" si="840"/>
        <v>0.41886217155851291</v>
      </c>
      <c r="BN566" s="8">
        <f t="shared" si="841"/>
        <v>0.57900882274797461</v>
      </c>
    </row>
    <row r="567" spans="1:66" x14ac:dyDescent="0.25">
      <c r="A567" t="s">
        <v>80</v>
      </c>
      <c r="B567" t="s">
        <v>97</v>
      </c>
      <c r="C567" t="s">
        <v>416</v>
      </c>
      <c r="D567" t="s">
        <v>499</v>
      </c>
      <c r="E567">
        <f>VLOOKUP(A567,home!$A$2:$E$405,3,FALSE)</f>
        <v>1.2186788154897501</v>
      </c>
      <c r="F567">
        <f>VLOOKUP(B567,home!$B$2:$E$405,3,FALSE)</f>
        <v>1.05</v>
      </c>
      <c r="G567">
        <f>VLOOKUP(C567,away!$B$2:$E$405,4,FALSE)</f>
        <v>1.46</v>
      </c>
      <c r="H567">
        <f>VLOOKUP(A567,away!$A$2:$E$405,3,FALSE)</f>
        <v>1.0296127559999999</v>
      </c>
      <c r="I567">
        <f>VLOOKUP(C567,away!$B$2:$E$405,3,FALSE)</f>
        <v>0.5</v>
      </c>
      <c r="J567">
        <f>VLOOKUP(B567,home!$B$2:$E$405,4,FALSE)</f>
        <v>0.92</v>
      </c>
      <c r="K567" s="3">
        <f t="shared" si="786"/>
        <v>1.868234624145787</v>
      </c>
      <c r="L567" s="3">
        <f t="shared" si="787"/>
        <v>0.47362186775999998</v>
      </c>
      <c r="M567" s="5">
        <f t="shared" si="788"/>
        <v>9.6148972646734762E-2</v>
      </c>
      <c r="N567" s="5">
        <f t="shared" si="789"/>
        <v>0.17962883977467606</v>
      </c>
      <c r="O567" s="5">
        <f t="shared" si="790"/>
        <v>4.5538256008151666E-2</v>
      </c>
      <c r="P567" s="5">
        <f t="shared" si="791"/>
        <v>8.5076146597643842E-2</v>
      </c>
      <c r="Q567" s="5">
        <f t="shared" si="792"/>
        <v>0.16779440898109285</v>
      </c>
      <c r="R567" s="5">
        <f t="shared" si="793"/>
        <v>1.0783956932556914E-2</v>
      </c>
      <c r="S567" s="5">
        <f t="shared" si="794"/>
        <v>1.8819625734580299E-2</v>
      </c>
      <c r="T567" s="5">
        <f t="shared" si="795"/>
        <v>7.9471101381310513E-2</v>
      </c>
      <c r="U567" s="5">
        <f t="shared" si="796"/>
        <v>2.014696172669982E-2</v>
      </c>
      <c r="V567" s="5">
        <f t="shared" si="797"/>
        <v>1.8502552096833951E-3</v>
      </c>
      <c r="W567" s="5">
        <f t="shared" si="798"/>
        <v>0.1044931081988522</v>
      </c>
      <c r="X567" s="5">
        <f t="shared" si="799"/>
        <v>4.9490221073188144E-2</v>
      </c>
      <c r="Y567" s="5">
        <f t="shared" si="800"/>
        <v>1.1719825470269339E-2</v>
      </c>
      <c r="Z567" s="5">
        <f t="shared" si="801"/>
        <v>1.702505941413669E-3</v>
      </c>
      <c r="AA567" s="5">
        <f t="shared" si="802"/>
        <v>3.1806805475629355E-3</v>
      </c>
      <c r="AB567" s="5">
        <f t="shared" si="803"/>
        <v>2.9711287636520283E-3</v>
      </c>
      <c r="AC567" s="5">
        <f t="shared" si="804"/>
        <v>1.0232336545630296E-4</v>
      </c>
      <c r="AD567" s="5">
        <f t="shared" si="805"/>
        <v>4.8804410680426902E-2</v>
      </c>
      <c r="AE567" s="5">
        <f t="shared" si="806"/>
        <v>2.3114836141389882E-2</v>
      </c>
      <c r="AF567" s="5">
        <f t="shared" si="807"/>
        <v>5.4738459331257127E-3</v>
      </c>
      <c r="AG567" s="5">
        <f t="shared" si="808"/>
        <v>8.6417771155916016E-4</v>
      </c>
      <c r="AH567" s="5">
        <f t="shared" si="809"/>
        <v>2.0158601096120969E-4</v>
      </c>
      <c r="AI567" s="5">
        <f t="shared" si="810"/>
        <v>3.766099654211641E-4</v>
      </c>
      <c r="AJ567" s="5">
        <f t="shared" si="811"/>
        <v>3.5179788859908314E-4</v>
      </c>
      <c r="AK567" s="5">
        <f t="shared" si="812"/>
        <v>2.1908033206072993E-4</v>
      </c>
      <c r="AL567" s="5">
        <f t="shared" si="813"/>
        <v>3.6215790560380399E-6</v>
      </c>
      <c r="AM567" s="5">
        <f t="shared" si="814"/>
        <v>1.8235617968840812E-2</v>
      </c>
      <c r="AN567" s="5">
        <f t="shared" si="815"/>
        <v>8.6367874421602025E-3</v>
      </c>
      <c r="AO567" s="5">
        <f t="shared" si="816"/>
        <v>2.0452856999010139E-3</v>
      </c>
      <c r="AP567" s="5">
        <f t="shared" si="817"/>
        <v>3.2289734442997905E-4</v>
      </c>
      <c r="AQ567" s="5">
        <f t="shared" si="818"/>
        <v>3.8232810840917666E-5</v>
      </c>
      <c r="AR567" s="5">
        <f t="shared" si="819"/>
        <v>1.9095108605147193E-5</v>
      </c>
      <c r="AS567" s="5">
        <f t="shared" si="820"/>
        <v>3.5674143047960153E-5</v>
      </c>
      <c r="AT567" s="5">
        <f t="shared" si="821"/>
        <v>3.3323834614464433E-5</v>
      </c>
      <c r="AU567" s="5">
        <f t="shared" si="822"/>
        <v>2.0752247212016785E-5</v>
      </c>
      <c r="AV567" s="5">
        <f t="shared" si="823"/>
        <v>9.6925166925806546E-6</v>
      </c>
      <c r="AW567" s="5">
        <f t="shared" si="824"/>
        <v>8.9014064496008001E-8</v>
      </c>
      <c r="AX567" s="5">
        <f t="shared" si="825"/>
        <v>5.6780688136805766E-3</v>
      </c>
      <c r="AY567" s="5">
        <f t="shared" si="826"/>
        <v>2.6892575568052018E-3</v>
      </c>
      <c r="AZ567" s="5">
        <f t="shared" si="827"/>
        <v>6.3684559347088694E-4</v>
      </c>
      <c r="BA567" s="5">
        <f t="shared" si="828"/>
        <v>1.0054133315146906E-4</v>
      </c>
      <c r="BB567" s="5">
        <f t="shared" si="829"/>
        <v>1.190464349856979E-5</v>
      </c>
      <c r="BC567" s="5">
        <f t="shared" si="830"/>
        <v>1.127659897761913E-6</v>
      </c>
      <c r="BD567" s="5">
        <f t="shared" si="831"/>
        <v>1.5073101671083106E-6</v>
      </c>
      <c r="BE567" s="5">
        <f t="shared" si="832"/>
        <v>2.816009043518718E-6</v>
      </c>
      <c r="BF567" s="5">
        <f t="shared" si="833"/>
        <v>2.6304827985046649E-6</v>
      </c>
      <c r="BG567" s="5">
        <f t="shared" si="834"/>
        <v>1.6381196807954407E-6</v>
      </c>
      <c r="BH567" s="5">
        <f t="shared" si="835"/>
        <v>7.6509797653917136E-7</v>
      </c>
      <c r="BI567" s="5">
        <f t="shared" si="836"/>
        <v>2.858765061268724E-7</v>
      </c>
      <c r="BJ567" s="8">
        <f t="shared" si="837"/>
        <v>0.70925134221256803</v>
      </c>
      <c r="BK567" s="8">
        <f t="shared" si="838"/>
        <v>0.20469020268995985</v>
      </c>
      <c r="BL567" s="8">
        <f t="shared" si="839"/>
        <v>8.3898238922010301E-2</v>
      </c>
      <c r="BM567" s="8">
        <f t="shared" si="840"/>
        <v>0.41188254028235521</v>
      </c>
      <c r="BN567" s="8">
        <f t="shared" si="841"/>
        <v>0.58497058094085608</v>
      </c>
    </row>
    <row r="568" spans="1:66" x14ac:dyDescent="0.25">
      <c r="A568" t="s">
        <v>80</v>
      </c>
      <c r="B568" t="s">
        <v>87</v>
      </c>
      <c r="C568" t="s">
        <v>92</v>
      </c>
      <c r="D568" t="s">
        <v>499</v>
      </c>
      <c r="E568">
        <f>VLOOKUP(A568,home!$A$2:$E$405,3,FALSE)</f>
        <v>1.2186788154897501</v>
      </c>
      <c r="F568">
        <f>VLOOKUP(B568,home!$B$2:$E$405,3,FALSE)</f>
        <v>0.68</v>
      </c>
      <c r="G568">
        <f>VLOOKUP(C568,away!$B$2:$E$405,4,FALSE)</f>
        <v>1.08</v>
      </c>
      <c r="H568">
        <f>VLOOKUP(A568,away!$A$2:$E$405,3,FALSE)</f>
        <v>1.0296127559999999</v>
      </c>
      <c r="I568">
        <f>VLOOKUP(C568,away!$B$2:$E$405,3,FALSE)</f>
        <v>0.77</v>
      </c>
      <c r="J568">
        <f>VLOOKUP(B568,home!$B$2:$E$405,4,FALSE)</f>
        <v>1.08</v>
      </c>
      <c r="K568" s="3">
        <f t="shared" si="786"/>
        <v>0.89499772209567263</v>
      </c>
      <c r="L568" s="3">
        <f t="shared" si="787"/>
        <v>0.85622596788960004</v>
      </c>
      <c r="M568" s="5">
        <f t="shared" si="788"/>
        <v>0.17356142806913408</v>
      </c>
      <c r="N568" s="5">
        <f t="shared" si="789"/>
        <v>0.15533708276554695</v>
      </c>
      <c r="O568" s="5">
        <f t="shared" si="790"/>
        <v>0.14860780173679553</v>
      </c>
      <c r="P568" s="5">
        <f t="shared" si="791"/>
        <v>0.13300364404007733</v>
      </c>
      <c r="Q568" s="5">
        <f t="shared" si="792"/>
        <v>6.9513167616075733E-2</v>
      </c>
      <c r="R568" s="5">
        <f t="shared" si="793"/>
        <v>6.3620929439016746E-2</v>
      </c>
      <c r="S568" s="5">
        <f t="shared" si="794"/>
        <v>2.5480847796569776E-2</v>
      </c>
      <c r="T568" s="5">
        <f t="shared" si="795"/>
        <v>5.9518979223146445E-2</v>
      </c>
      <c r="U568" s="5">
        <f t="shared" si="796"/>
        <v>5.6940586925529522E-2</v>
      </c>
      <c r="V568" s="5">
        <f t="shared" si="797"/>
        <v>2.1696100772039756E-3</v>
      </c>
      <c r="W568" s="5">
        <f t="shared" si="798"/>
        <v>2.0738042224014153E-2</v>
      </c>
      <c r="X568" s="5">
        <f t="shared" si="799"/>
        <v>1.7756450275391911E-2</v>
      </c>
      <c r="Y568" s="5">
        <f t="shared" si="800"/>
        <v>7.601766911665496E-3</v>
      </c>
      <c r="Z568" s="5">
        <f t="shared" si="801"/>
        <v>1.8157963962319359E-2</v>
      </c>
      <c r="AA568" s="5">
        <f t="shared" si="802"/>
        <v>1.6251336384171144E-2</v>
      </c>
      <c r="AB568" s="5">
        <f t="shared" si="803"/>
        <v>7.2724545224218482E-3</v>
      </c>
      <c r="AC568" s="5">
        <f t="shared" si="804"/>
        <v>1.0391351408853164E-4</v>
      </c>
      <c r="AD568" s="5">
        <f t="shared" si="805"/>
        <v>4.6401251378041354E-3</v>
      </c>
      <c r="AE568" s="5">
        <f t="shared" si="806"/>
        <v>3.9729956372452097E-3</v>
      </c>
      <c r="AF568" s="5">
        <f t="shared" si="807"/>
        <v>1.7008910174607188E-3</v>
      </c>
      <c r="AG568" s="5">
        <f t="shared" si="808"/>
        <v>4.8544901923334359E-4</v>
      </c>
      <c r="AH568" s="5">
        <f t="shared" si="809"/>
        <v>3.8868300671353415E-3</v>
      </c>
      <c r="AI568" s="5">
        <f t="shared" si="810"/>
        <v>3.4787040562591015E-3</v>
      </c>
      <c r="AJ568" s="5">
        <f t="shared" si="811"/>
        <v>1.5567161030984361E-3</v>
      </c>
      <c r="AK568" s="5">
        <f t="shared" si="812"/>
        <v>4.6441912207425081E-4</v>
      </c>
      <c r="AL568" s="5">
        <f t="shared" si="813"/>
        <v>3.1852413736258062E-6</v>
      </c>
      <c r="AM568" s="5">
        <f t="shared" si="814"/>
        <v>8.3058028571471418E-4</v>
      </c>
      <c r="AN568" s="5">
        <f t="shared" si="815"/>
        <v>7.111644090461017E-4</v>
      </c>
      <c r="AO568" s="5">
        <f t="shared" si="816"/>
        <v>3.0445871723206689E-4</v>
      </c>
      <c r="AP568" s="5">
        <f t="shared" si="817"/>
        <v>8.6895153281484186E-5</v>
      </c>
      <c r="AQ568" s="5">
        <f t="shared" si="818"/>
        <v>1.8600471680838483E-5</v>
      </c>
      <c r="AR568" s="5">
        <f t="shared" si="819"/>
        <v>6.6560096725107158E-4</v>
      </c>
      <c r="AS568" s="5">
        <f t="shared" si="820"/>
        <v>5.9571134951438549E-4</v>
      </c>
      <c r="AT568" s="5">
        <f t="shared" si="821"/>
        <v>2.6658015042095703E-4</v>
      </c>
      <c r="AU568" s="5">
        <f t="shared" si="822"/>
        <v>7.9529542460892764E-5</v>
      </c>
      <c r="AV568" s="5">
        <f t="shared" si="823"/>
        <v>1.7794689835452524E-5</v>
      </c>
      <c r="AW568" s="5">
        <f t="shared" si="824"/>
        <v>6.7803197108260063E-8</v>
      </c>
      <c r="AX568" s="5">
        <f t="shared" si="825"/>
        <v>1.2389457728870698E-4</v>
      </c>
      <c r="AY568" s="5">
        <f t="shared" si="826"/>
        <v>1.0608175435529601E-4</v>
      </c>
      <c r="AZ568" s="5">
        <f t="shared" si="827"/>
        <v>4.5414976399145051E-5</v>
      </c>
      <c r="BA568" s="5">
        <f t="shared" si="828"/>
        <v>1.2961827374680441E-5</v>
      </c>
      <c r="BB568" s="5">
        <f t="shared" si="829"/>
        <v>2.7745632973759177E-6</v>
      </c>
      <c r="BC568" s="5">
        <f t="shared" si="830"/>
        <v>4.7513062895333118E-7</v>
      </c>
      <c r="BD568" s="5">
        <f t="shared" si="831"/>
        <v>9.4984138735467109E-5</v>
      </c>
      <c r="BE568" s="5">
        <f t="shared" si="832"/>
        <v>8.5010587803462413E-5</v>
      </c>
      <c r="BF568" s="5">
        <f t="shared" si="833"/>
        <v>3.8042141219056515E-5</v>
      </c>
      <c r="BG568" s="5">
        <f t="shared" si="834"/>
        <v>1.1349209911565824E-5</v>
      </c>
      <c r="BH568" s="5">
        <f t="shared" si="835"/>
        <v>2.5393792546092603E-6</v>
      </c>
      <c r="BI568" s="5">
        <f t="shared" si="836"/>
        <v>4.5454772968245913E-7</v>
      </c>
      <c r="BJ568" s="8">
        <f t="shared" si="837"/>
        <v>0.34350825169388355</v>
      </c>
      <c r="BK568" s="8">
        <f t="shared" si="838"/>
        <v>0.33442871049280254</v>
      </c>
      <c r="BL568" s="8">
        <f t="shared" si="839"/>
        <v>0.30393737506063845</v>
      </c>
      <c r="BM568" s="8">
        <f t="shared" si="840"/>
        <v>0.25628223359183933</v>
      </c>
      <c r="BN568" s="8">
        <f t="shared" si="841"/>
        <v>0.74364405366664643</v>
      </c>
    </row>
    <row r="569" spans="1:66" x14ac:dyDescent="0.25">
      <c r="A569" t="s">
        <v>80</v>
      </c>
      <c r="B569" t="s">
        <v>369</v>
      </c>
      <c r="C569" t="s">
        <v>435</v>
      </c>
      <c r="D569" t="s">
        <v>499</v>
      </c>
      <c r="E569">
        <f>VLOOKUP(A569,home!$A$2:$E$405,3,FALSE)</f>
        <v>1.2186788154897501</v>
      </c>
      <c r="F569">
        <f>VLOOKUP(B569,home!$B$2:$E$405,3,FALSE)</f>
        <v>0.87</v>
      </c>
      <c r="G569">
        <f>VLOOKUP(C569,away!$B$2:$E$405,4,FALSE)</f>
        <v>1.69</v>
      </c>
      <c r="H569">
        <f>VLOOKUP(A569,away!$A$2:$E$405,3,FALSE)</f>
        <v>1.0296127559999999</v>
      </c>
      <c r="I569">
        <f>VLOOKUP(C569,away!$B$2:$E$405,3,FALSE)</f>
        <v>0.59</v>
      </c>
      <c r="J569">
        <f>VLOOKUP(B569,home!$B$2:$E$405,4,FALSE)</f>
        <v>1.03</v>
      </c>
      <c r="K569" s="3">
        <f t="shared" si="786"/>
        <v>1.7918234624145797</v>
      </c>
      <c r="L569" s="3">
        <f t="shared" si="787"/>
        <v>0.62569567182119989</v>
      </c>
      <c r="M569" s="5">
        <f t="shared" si="788"/>
        <v>8.9142493924985647E-2</v>
      </c>
      <c r="N569" s="5">
        <f t="shared" si="789"/>
        <v>0.1597276121129384</v>
      </c>
      <c r="O569" s="5">
        <f t="shared" si="790"/>
        <v>5.5776072624211116E-2</v>
      </c>
      <c r="P569" s="5">
        <f t="shared" si="791"/>
        <v>9.9940875569401011E-2</v>
      </c>
      <c r="Q569" s="5">
        <f t="shared" si="792"/>
        <v>0.14310184148970917</v>
      </c>
      <c r="R569" s="5">
        <f t="shared" si="793"/>
        <v>1.7449423616076903E-2</v>
      </c>
      <c r="S569" s="5">
        <f t="shared" si="794"/>
        <v>2.8011832992869985E-2</v>
      </c>
      <c r="T569" s="5">
        <f t="shared" si="795"/>
        <v>8.9538202849754431E-2</v>
      </c>
      <c r="U569" s="5">
        <f t="shared" si="796"/>
        <v>3.1266286640897652E-2</v>
      </c>
      <c r="V569" s="5">
        <f t="shared" si="797"/>
        <v>3.4894532865886656E-3</v>
      </c>
      <c r="W569" s="5">
        <f t="shared" si="798"/>
        <v>8.5471079031997674E-2</v>
      </c>
      <c r="X569" s="5">
        <f t="shared" si="799"/>
        <v>5.3478884216208646E-2</v>
      </c>
      <c r="Y569" s="5">
        <f t="shared" si="800"/>
        <v>1.6730753193954416E-2</v>
      </c>
      <c r="Z569" s="5">
        <f t="shared" si="801"/>
        <v>3.6393429441179846E-3</v>
      </c>
      <c r="AA569" s="5">
        <f t="shared" si="802"/>
        <v>6.5210600750435568E-3</v>
      </c>
      <c r="AB569" s="5">
        <f t="shared" si="803"/>
        <v>5.8422942211390147E-3</v>
      </c>
      <c r="AC569" s="5">
        <f t="shared" si="804"/>
        <v>2.4450952161327158E-4</v>
      </c>
      <c r="AD569" s="5">
        <f t="shared" si="805"/>
        <v>3.8287271191856077E-2</v>
      </c>
      <c r="AE569" s="5">
        <f t="shared" si="806"/>
        <v>2.3956179870588859E-2</v>
      </c>
      <c r="AF569" s="5">
        <f t="shared" si="807"/>
        <v>7.4946390291988005E-3</v>
      </c>
      <c r="AG569" s="5">
        <f t="shared" si="808"/>
        <v>1.5631210674773102E-3</v>
      </c>
      <c r="AH569" s="5">
        <f t="shared" si="809"/>
        <v>5.6928028210191119E-4</v>
      </c>
      <c r="AI569" s="5">
        <f t="shared" si="810"/>
        <v>1.0200497661601951E-3</v>
      </c>
      <c r="AJ569" s="5">
        <f t="shared" si="811"/>
        <v>9.1387455191817193E-4</v>
      </c>
      <c r="AK569" s="5">
        <f t="shared" si="812"/>
        <v>5.4583395461019711E-4</v>
      </c>
      <c r="AL569" s="5">
        <f t="shared" si="813"/>
        <v>1.0965138891289853E-5</v>
      </c>
      <c r="AM569" s="5">
        <f t="shared" si="814"/>
        <v>1.3720806166679502E-2</v>
      </c>
      <c r="AN569" s="5">
        <f t="shared" si="815"/>
        <v>8.5850490323889934E-3</v>
      </c>
      <c r="AO569" s="5">
        <f t="shared" si="816"/>
        <v>2.6858140109692862E-3</v>
      </c>
      <c r="AP569" s="5">
        <f t="shared" si="817"/>
        <v>5.6016740066007324E-4</v>
      </c>
      <c r="AQ569" s="5">
        <f t="shared" si="818"/>
        <v>8.7623579522084913E-5</v>
      </c>
      <c r="AR569" s="5">
        <f t="shared" si="819"/>
        <v>7.1239241712863524E-5</v>
      </c>
      <c r="AS569" s="5">
        <f t="shared" si="820"/>
        <v>1.2764814474573225E-4</v>
      </c>
      <c r="AT569" s="5">
        <f t="shared" si="821"/>
        <v>1.1436147034454776E-4</v>
      </c>
      <c r="AU569" s="5">
        <f t="shared" si="822"/>
        <v>6.8305188586529928E-5</v>
      </c>
      <c r="AV569" s="5">
        <f t="shared" si="823"/>
        <v>3.0597709878499237E-5</v>
      </c>
      <c r="AW569" s="5">
        <f t="shared" si="824"/>
        <v>3.4148372182437763E-7</v>
      </c>
      <c r="AX569" s="5">
        <f t="shared" si="825"/>
        <v>4.0975437354498299E-3</v>
      </c>
      <c r="AY569" s="5">
        <f t="shared" si="826"/>
        <v>2.5638153803690298E-3</v>
      </c>
      <c r="AZ569" s="5">
        <f t="shared" si="827"/>
        <v>8.0208409342276258E-4</v>
      </c>
      <c r="BA569" s="5">
        <f t="shared" si="828"/>
        <v>1.6728684856375122E-4</v>
      </c>
      <c r="BB569" s="5">
        <f t="shared" si="829"/>
        <v>2.61676642747369E-5</v>
      </c>
      <c r="BC569" s="5">
        <f t="shared" si="830"/>
        <v>3.2745988556746242E-6</v>
      </c>
      <c r="BD569" s="5">
        <f t="shared" si="831"/>
        <v>7.4290142005938304E-6</v>
      </c>
      <c r="BE569" s="5">
        <f t="shared" si="832"/>
        <v>1.3311481947235116E-5</v>
      </c>
      <c r="BF569" s="5">
        <f t="shared" si="833"/>
        <v>1.1925912836282004E-5</v>
      </c>
      <c r="BG569" s="5">
        <f t="shared" si="834"/>
        <v>7.1230434769204317E-6</v>
      </c>
      <c r="BH569" s="5">
        <f t="shared" si="835"/>
        <v>3.1908091064362904E-6</v>
      </c>
      <c r="BI569" s="5">
        <f t="shared" si="836"/>
        <v>1.1434733241997284E-6</v>
      </c>
      <c r="BJ569" s="8">
        <f t="shared" si="837"/>
        <v>0.65264921656483932</v>
      </c>
      <c r="BK569" s="8">
        <f t="shared" si="838"/>
        <v>0.22340394581471892</v>
      </c>
      <c r="BL569" s="8">
        <f t="shared" si="839"/>
        <v>0.12036045122231853</v>
      </c>
      <c r="BM569" s="8">
        <f t="shared" si="840"/>
        <v>0.4323511633120255</v>
      </c>
      <c r="BN569" s="8">
        <f t="shared" si="841"/>
        <v>0.56513831933732228</v>
      </c>
    </row>
    <row r="570" spans="1:66" x14ac:dyDescent="0.25">
      <c r="A570" t="s">
        <v>80</v>
      </c>
      <c r="B570" t="s">
        <v>94</v>
      </c>
      <c r="C570" t="s">
        <v>81</v>
      </c>
      <c r="D570" t="s">
        <v>499</v>
      </c>
      <c r="E570">
        <f>VLOOKUP(A570,home!$A$2:$E$405,3,FALSE)</f>
        <v>1.2186788154897501</v>
      </c>
      <c r="F570">
        <f>VLOOKUP(B570,home!$B$2:$E$405,3,FALSE)</f>
        <v>0.77</v>
      </c>
      <c r="G570">
        <f>VLOOKUP(C570,away!$B$2:$E$405,4,FALSE)</f>
        <v>0.91</v>
      </c>
      <c r="H570">
        <f>VLOOKUP(A570,away!$A$2:$E$405,3,FALSE)</f>
        <v>1.0296127559999999</v>
      </c>
      <c r="I570">
        <f>VLOOKUP(C570,away!$B$2:$E$405,3,FALSE)</f>
        <v>0.96</v>
      </c>
      <c r="J570">
        <f>VLOOKUP(B570,home!$B$2:$E$405,4,FALSE)</f>
        <v>0.86</v>
      </c>
      <c r="K570" s="3">
        <f t="shared" si="786"/>
        <v>0.8539282460136679</v>
      </c>
      <c r="L570" s="3">
        <f t="shared" si="787"/>
        <v>0.85004829135359994</v>
      </c>
      <c r="M570" s="5">
        <f t="shared" si="788"/>
        <v>0.18195851865385135</v>
      </c>
      <c r="N570" s="5">
        <f t="shared" si="789"/>
        <v>0.15537951868132857</v>
      </c>
      <c r="O570" s="5">
        <f t="shared" si="790"/>
        <v>0.15467352787893848</v>
      </c>
      <c r="P570" s="5">
        <f t="shared" si="791"/>
        <v>0.13208009436640811</v>
      </c>
      <c r="Q570" s="5">
        <f t="shared" si="792"/>
        <v>6.6341479926997418E-2</v>
      </c>
      <c r="R570" s="5">
        <f t="shared" si="793"/>
        <v>6.5739984045562527E-2</v>
      </c>
      <c r="S570" s="5">
        <f t="shared" si="794"/>
        <v>2.3968582862869476E-2</v>
      </c>
      <c r="T570" s="5">
        <f t="shared" si="795"/>
        <v>5.6393461657813303E-2</v>
      </c>
      <c r="U570" s="5">
        <f t="shared" si="796"/>
        <v>5.6137229268993727E-2</v>
      </c>
      <c r="V570" s="5">
        <f t="shared" si="797"/>
        <v>1.9331467595396035E-3</v>
      </c>
      <c r="W570" s="5">
        <f t="shared" si="798"/>
        <v>1.8883621197337289E-2</v>
      </c>
      <c r="X570" s="5">
        <f t="shared" si="799"/>
        <v>1.6051989933365183E-2</v>
      </c>
      <c r="Y570" s="5">
        <f t="shared" si="800"/>
        <v>6.82248330784113E-3</v>
      </c>
      <c r="Z570" s="5">
        <f t="shared" si="801"/>
        <v>1.8627387037181118E-2</v>
      </c>
      <c r="AA570" s="5">
        <f t="shared" si="802"/>
        <v>1.5906451940477809E-2</v>
      </c>
      <c r="AB570" s="5">
        <f t="shared" si="803"/>
        <v>6.7914843029164588E-3</v>
      </c>
      <c r="AC570" s="5">
        <f t="shared" si="804"/>
        <v>8.7702065391423757E-5</v>
      </c>
      <c r="AD570" s="5">
        <f t="shared" si="805"/>
        <v>4.0313143818571867E-3</v>
      </c>
      <c r="AE570" s="5">
        <f t="shared" si="806"/>
        <v>3.4268119022068957E-3</v>
      </c>
      <c r="AF570" s="5">
        <f t="shared" si="807"/>
        <v>1.4564778011305756E-3</v>
      </c>
      <c r="AG570" s="5">
        <f t="shared" si="808"/>
        <v>4.1269215541516477E-4</v>
      </c>
      <c r="AH570" s="5">
        <f t="shared" si="809"/>
        <v>3.9585446308345006E-3</v>
      </c>
      <c r="AI570" s="5">
        <f t="shared" si="810"/>
        <v>3.3803130733753278E-3</v>
      </c>
      <c r="AJ570" s="5">
        <f t="shared" si="811"/>
        <v>1.4432724068622323E-3</v>
      </c>
      <c r="AK570" s="5">
        <f t="shared" si="812"/>
        <v>4.1081702497059699E-4</v>
      </c>
      <c r="AL570" s="5">
        <f t="shared" si="813"/>
        <v>2.5464478736638627E-6</v>
      </c>
      <c r="AM570" s="5">
        <f t="shared" si="814"/>
        <v>6.8849064384579649E-4</v>
      </c>
      <c r="AN570" s="5">
        <f t="shared" si="815"/>
        <v>5.8525029541405926E-4</v>
      </c>
      <c r="AO570" s="5">
        <f t="shared" si="816"/>
        <v>2.4874550681545536E-4</v>
      </c>
      <c r="AP570" s="5">
        <f t="shared" si="817"/>
        <v>7.0481897683454363E-5</v>
      </c>
      <c r="AQ570" s="5">
        <f t="shared" si="818"/>
        <v>1.4978254174294906E-5</v>
      </c>
      <c r="AR570" s="5">
        <f t="shared" si="819"/>
        <v>6.7299081993756711E-4</v>
      </c>
      <c r="AS570" s="5">
        <f t="shared" si="820"/>
        <v>5.7468587045258687E-4</v>
      </c>
      <c r="AT570" s="5">
        <f t="shared" si="821"/>
        <v>2.4537024868220771E-4</v>
      </c>
      <c r="AU570" s="5">
        <f t="shared" si="822"/>
        <v>6.9842862027045055E-5</v>
      </c>
      <c r="AV570" s="5">
        <f t="shared" si="823"/>
        <v>1.4910198166832297E-5</v>
      </c>
      <c r="AW570" s="5">
        <f t="shared" si="824"/>
        <v>5.1344894726083875E-8</v>
      </c>
      <c r="AX570" s="5">
        <f t="shared" si="825"/>
        <v>9.7986934649343618E-5</v>
      </c>
      <c r="AY570" s="5">
        <f t="shared" si="826"/>
        <v>8.3293626373651396E-5</v>
      </c>
      <c r="AZ570" s="5">
        <f t="shared" si="827"/>
        <v>3.5401802389783762E-5</v>
      </c>
      <c r="BA570" s="5">
        <f t="shared" si="828"/>
        <v>1.003108054409116E-5</v>
      </c>
      <c r="BB570" s="5">
        <f t="shared" si="829"/>
        <v>2.131725719233757E-6</v>
      </c>
      <c r="BC570" s="5">
        <f t="shared" si="830"/>
        <v>3.6241396105383593E-7</v>
      </c>
      <c r="BD570" s="5">
        <f t="shared" si="831"/>
        <v>9.5345782764097832E-5</v>
      </c>
      <c r="BE570" s="5">
        <f t="shared" si="832"/>
        <v>8.1418457040546277E-5</v>
      </c>
      <c r="BF570" s="5">
        <f t="shared" si="833"/>
        <v>3.4762760106886419E-5</v>
      </c>
      <c r="BG570" s="5">
        <f t="shared" si="834"/>
        <v>9.8949675882224765E-6</v>
      </c>
      <c r="BH570" s="5">
        <f t="shared" si="835"/>
        <v>2.1123980792432278E-6</v>
      </c>
      <c r="BI570" s="5">
        <f t="shared" si="836"/>
        <v>3.6076727733816228E-7</v>
      </c>
      <c r="BJ570" s="8">
        <f t="shared" si="837"/>
        <v>0.3310370051268629</v>
      </c>
      <c r="BK570" s="8">
        <f t="shared" si="838"/>
        <v>0.34011388478230731</v>
      </c>
      <c r="BL570" s="8">
        <f t="shared" si="839"/>
        <v>0.31024331970505425</v>
      </c>
      <c r="BM570" s="8">
        <f t="shared" si="840"/>
        <v>0.24376523081684018</v>
      </c>
      <c r="BN570" s="8">
        <f t="shared" si="841"/>
        <v>0.75617312355308641</v>
      </c>
    </row>
    <row r="571" spans="1:66" x14ac:dyDescent="0.25">
      <c r="A571" t="s">
        <v>80</v>
      </c>
      <c r="B571" t="s">
        <v>90</v>
      </c>
      <c r="C571" t="s">
        <v>83</v>
      </c>
      <c r="D571" t="s">
        <v>499</v>
      </c>
      <c r="E571">
        <f>VLOOKUP(A571,home!$A$2:$E$405,3,FALSE)</f>
        <v>1.2186788154897501</v>
      </c>
      <c r="F571">
        <f>VLOOKUP(B571,home!$B$2:$E$405,3,FALSE)</f>
        <v>1.19</v>
      </c>
      <c r="G571">
        <f>VLOOKUP(C571,away!$B$2:$E$405,4,FALSE)</f>
        <v>0.91</v>
      </c>
      <c r="H571">
        <f>VLOOKUP(A571,away!$A$2:$E$405,3,FALSE)</f>
        <v>1.0296127559999999</v>
      </c>
      <c r="I571">
        <f>VLOOKUP(C571,away!$B$2:$E$405,3,FALSE)</f>
        <v>1.0900000000000001</v>
      </c>
      <c r="J571">
        <f>VLOOKUP(B571,home!$B$2:$E$405,4,FALSE)</f>
        <v>0.49</v>
      </c>
      <c r="K571" s="3">
        <f t="shared" si="786"/>
        <v>1.3197072892938504</v>
      </c>
      <c r="L571" s="3">
        <f t="shared" si="787"/>
        <v>0.54991617297959994</v>
      </c>
      <c r="M571" s="5">
        <f t="shared" si="788"/>
        <v>0.15418170611560747</v>
      </c>
      <c r="N571" s="5">
        <f t="shared" si="789"/>
        <v>0.20347472143652939</v>
      </c>
      <c r="O571" s="5">
        <f t="shared" si="790"/>
        <v>8.4787013770560249E-2</v>
      </c>
      <c r="P571" s="5">
        <f t="shared" si="791"/>
        <v>0.11189404011046641</v>
      </c>
      <c r="Q571" s="5">
        <f t="shared" si="792"/>
        <v>0.13426353653341178</v>
      </c>
      <c r="R571" s="5">
        <f t="shared" si="793"/>
        <v>2.3312875065537562E-2</v>
      </c>
      <c r="S571" s="5">
        <f t="shared" si="794"/>
        <v>2.0301170170692624E-2</v>
      </c>
      <c r="T571" s="5">
        <f t="shared" si="795"/>
        <v>7.3833690181160511E-2</v>
      </c>
      <c r="U571" s="5">
        <f t="shared" si="796"/>
        <v>3.0766171158386767E-2</v>
      </c>
      <c r="V571" s="5">
        <f t="shared" si="797"/>
        <v>1.6370150422570062E-3</v>
      </c>
      <c r="W571" s="5">
        <f t="shared" si="798"/>
        <v>5.9062855949838268E-2</v>
      </c>
      <c r="X571" s="5">
        <f t="shared" si="799"/>
        <v>3.2479619709180452E-2</v>
      </c>
      <c r="Y571" s="5">
        <f t="shared" si="800"/>
        <v>8.9305340851526492E-3</v>
      </c>
      <c r="Z571" s="5">
        <f t="shared" si="801"/>
        <v>4.2733756790639859E-3</v>
      </c>
      <c r="AA571" s="5">
        <f t="shared" si="802"/>
        <v>5.6396050335517992E-3</v>
      </c>
      <c r="AB571" s="5">
        <f t="shared" si="803"/>
        <v>3.7213139357583002E-3</v>
      </c>
      <c r="AC571" s="5">
        <f t="shared" si="804"/>
        <v>7.4251767368560762E-5</v>
      </c>
      <c r="AD571" s="5">
        <f t="shared" si="805"/>
        <v>1.9486420380878545E-2</v>
      </c>
      <c r="AE571" s="5">
        <f t="shared" si="806"/>
        <v>1.0715897720924407E-2</v>
      </c>
      <c r="AF571" s="5">
        <f t="shared" si="807"/>
        <v>2.9464227323657832E-3</v>
      </c>
      <c r="AG571" s="5">
        <f t="shared" si="808"/>
        <v>5.4009517098756264E-4</v>
      </c>
      <c r="AH571" s="5">
        <f t="shared" si="809"/>
        <v>5.8749959978374145E-4</v>
      </c>
      <c r="AI571" s="5">
        <f t="shared" si="810"/>
        <v>7.7532750429182328E-4</v>
      </c>
      <c r="AJ571" s="5">
        <f t="shared" si="811"/>
        <v>5.1160267950196424E-4</v>
      </c>
      <c r="AK571" s="5">
        <f t="shared" si="812"/>
        <v>2.2505526178700269E-4</v>
      </c>
      <c r="AL571" s="5">
        <f t="shared" si="813"/>
        <v>2.1554645996668542E-6</v>
      </c>
      <c r="AM571" s="5">
        <f t="shared" si="814"/>
        <v>5.1432742037779309E-3</v>
      </c>
      <c r="AN571" s="5">
        <f t="shared" si="815"/>
        <v>2.8283696667262591E-3</v>
      </c>
      <c r="AO571" s="5">
        <f t="shared" si="816"/>
        <v>7.7768311144884531E-4</v>
      </c>
      <c r="AP571" s="5">
        <f t="shared" si="817"/>
        <v>1.4255350681293891E-4</v>
      </c>
      <c r="AQ571" s="5">
        <f t="shared" si="818"/>
        <v>1.9598119727848171E-5</v>
      </c>
      <c r="AR571" s="5">
        <f t="shared" si="819"/>
        <v>6.4615106308024372E-5</v>
      </c>
      <c r="AS571" s="5">
        <f t="shared" si="820"/>
        <v>8.527302679319682E-5</v>
      </c>
      <c r="AT571" s="5">
        <f t="shared" si="821"/>
        <v>5.6267717519565832E-5</v>
      </c>
      <c r="AU571" s="5">
        <f t="shared" si="822"/>
        <v>2.4752305654166117E-5</v>
      </c>
      <c r="AV571" s="5">
        <f t="shared" si="823"/>
        <v>8.1664495496580984E-6</v>
      </c>
      <c r="AW571" s="5">
        <f t="shared" si="824"/>
        <v>4.3452273231532759E-8</v>
      </c>
      <c r="AX571" s="5">
        <f t="shared" si="825"/>
        <v>1.1312694095937938E-3</v>
      </c>
      <c r="AY571" s="5">
        <f t="shared" si="826"/>
        <v>6.2210334433271061E-4</v>
      </c>
      <c r="AZ571" s="5">
        <f t="shared" si="827"/>
        <v>1.7105234515662723E-4</v>
      </c>
      <c r="BA571" s="5">
        <f t="shared" si="828"/>
        <v>3.1354817009239354E-5</v>
      </c>
      <c r="BB571" s="5">
        <f t="shared" si="829"/>
        <v>4.310630243549142E-6</v>
      </c>
      <c r="BC571" s="5">
        <f t="shared" si="830"/>
        <v>4.7409705733253329E-7</v>
      </c>
      <c r="BD571" s="5">
        <f t="shared" si="831"/>
        <v>5.9221486629297924E-6</v>
      </c>
      <c r="BE571" s="5">
        <f t="shared" si="832"/>
        <v>7.8155027587502764E-6</v>
      </c>
      <c r="BF571" s="5">
        <f t="shared" si="833"/>
        <v>5.157087980109469E-6</v>
      </c>
      <c r="BG571" s="5">
        <f t="shared" si="834"/>
        <v>2.2686155329600561E-6</v>
      </c>
      <c r="BH571" s="5">
        <f t="shared" si="835"/>
        <v>7.484771138631595E-7</v>
      </c>
      <c r="BI571" s="5">
        <f t="shared" si="836"/>
        <v>1.9755414060696687E-7</v>
      </c>
      <c r="BJ571" s="8">
        <f t="shared" si="837"/>
        <v>0.55660583715231626</v>
      </c>
      <c r="BK571" s="8">
        <f t="shared" si="838"/>
        <v>0.28871244201532442</v>
      </c>
      <c r="BL571" s="8">
        <f t="shared" si="839"/>
        <v>0.15058764800117302</v>
      </c>
      <c r="BM571" s="8">
        <f t="shared" si="840"/>
        <v>0.28764334992370533</v>
      </c>
      <c r="BN571" s="8">
        <f t="shared" si="841"/>
        <v>0.71191389303211294</v>
      </c>
    </row>
    <row r="572" spans="1:66" x14ac:dyDescent="0.25">
      <c r="A572" t="s">
        <v>80</v>
      </c>
      <c r="B572" t="s">
        <v>88</v>
      </c>
      <c r="C572" t="s">
        <v>86</v>
      </c>
      <c r="D572" t="s">
        <v>499</v>
      </c>
      <c r="E572">
        <f>VLOOKUP(A572,home!$A$2:$E$405,3,FALSE)</f>
        <v>1.2186788154897501</v>
      </c>
      <c r="F572">
        <f>VLOOKUP(B572,home!$B$2:$E$405,3,FALSE)</f>
        <v>0.68</v>
      </c>
      <c r="G572">
        <f>VLOOKUP(C572,away!$B$2:$E$405,4,FALSE)</f>
        <v>0.96</v>
      </c>
      <c r="H572">
        <f>VLOOKUP(A572,away!$A$2:$E$405,3,FALSE)</f>
        <v>1.0296127559999999</v>
      </c>
      <c r="I572">
        <f>VLOOKUP(C572,away!$B$2:$E$405,3,FALSE)</f>
        <v>0.36</v>
      </c>
      <c r="J572">
        <f>VLOOKUP(B572,home!$B$2:$E$405,4,FALSE)</f>
        <v>0.92</v>
      </c>
      <c r="K572" s="3">
        <f t="shared" si="786"/>
        <v>0.79555353075170887</v>
      </c>
      <c r="L572" s="3">
        <f t="shared" si="787"/>
        <v>0.34100774478719997</v>
      </c>
      <c r="M572" s="5">
        <f t="shared" si="788"/>
        <v>0.32092068438117022</v>
      </c>
      <c r="N572" s="5">
        <f t="shared" si="789"/>
        <v>0.25530958355069477</v>
      </c>
      <c r="O572" s="5">
        <f t="shared" si="790"/>
        <v>0.10943643883638765</v>
      </c>
      <c r="P572" s="5">
        <f t="shared" si="791"/>
        <v>8.706254530918163E-2</v>
      </c>
      <c r="Q572" s="5">
        <f t="shared" si="792"/>
        <v>0.10155622031425181</v>
      </c>
      <c r="R572" s="5">
        <f t="shared" si="793"/>
        <v>1.8659336602569451E-2</v>
      </c>
      <c r="S572" s="5">
        <f t="shared" si="794"/>
        <v>5.904797637404988E-3</v>
      </c>
      <c r="T572" s="5">
        <f t="shared" si="795"/>
        <v>3.4631457658475036E-2</v>
      </c>
      <c r="U572" s="5">
        <f t="shared" si="796"/>
        <v>1.484450111565872E-2</v>
      </c>
      <c r="V572" s="5">
        <f t="shared" si="797"/>
        <v>1.7799022793139028E-4</v>
      </c>
      <c r="W572" s="5">
        <f t="shared" si="798"/>
        <v>2.6931136546933812E-2</v>
      </c>
      <c r="X572" s="5">
        <f t="shared" si="799"/>
        <v>9.1837261384260394E-3</v>
      </c>
      <c r="Y572" s="5">
        <f t="shared" si="800"/>
        <v>1.5658608696039623E-3</v>
      </c>
      <c r="Z572" s="5">
        <f t="shared" si="801"/>
        <v>2.1209927646891535E-3</v>
      </c>
      <c r="AA572" s="5">
        <f t="shared" si="802"/>
        <v>1.6873632826472844E-3</v>
      </c>
      <c r="AB572" s="5">
        <f t="shared" si="803"/>
        <v>6.7119390858542038E-4</v>
      </c>
      <c r="AC572" s="5">
        <f t="shared" si="804"/>
        <v>3.0179346171137345E-6</v>
      </c>
      <c r="AD572" s="5">
        <f t="shared" si="805"/>
        <v>5.356290191767395E-3</v>
      </c>
      <c r="AE572" s="5">
        <f t="shared" si="806"/>
        <v>1.8265364387203982E-3</v>
      </c>
      <c r="AF572" s="5">
        <f t="shared" si="807"/>
        <v>3.1143153586984332E-4</v>
      </c>
      <c r="AG572" s="5">
        <f t="shared" si="808"/>
        <v>3.5400188567529741E-5</v>
      </c>
      <c r="AH572" s="5">
        <f t="shared" si="809"/>
        <v>1.8081873984915418E-4</v>
      </c>
      <c r="AI572" s="5">
        <f t="shared" si="810"/>
        <v>1.4385098691306931E-4</v>
      </c>
      <c r="AJ572" s="5">
        <f t="shared" si="811"/>
        <v>5.7220580270405068E-5</v>
      </c>
      <c r="AK572" s="5">
        <f t="shared" si="812"/>
        <v>1.5174011555260776E-5</v>
      </c>
      <c r="AL572" s="5">
        <f t="shared" si="813"/>
        <v>3.2749409075861871E-8</v>
      </c>
      <c r="AM572" s="5">
        <f t="shared" si="814"/>
        <v>8.5224311475826E-4</v>
      </c>
      <c r="AN572" s="5">
        <f t="shared" si="815"/>
        <v>2.906215025741331E-4</v>
      </c>
      <c r="AO572" s="5">
        <f t="shared" si="816"/>
        <v>4.9552091589736286E-5</v>
      </c>
      <c r="AP572" s="5">
        <f t="shared" si="817"/>
        <v>5.632549000834915E-6</v>
      </c>
      <c r="AQ572" s="5">
        <f t="shared" si="818"/>
        <v>4.8018570804452779E-7</v>
      </c>
      <c r="AR572" s="5">
        <f t="shared" si="819"/>
        <v>1.2332118138244701E-5</v>
      </c>
      <c r="AS572" s="5">
        <f t="shared" si="820"/>
        <v>9.8108601265277625E-6</v>
      </c>
      <c r="AT572" s="5">
        <f t="shared" si="821"/>
        <v>3.9025322066851587E-6</v>
      </c>
      <c r="AU572" s="5">
        <f t="shared" si="822"/>
        <v>1.0348910919668786E-6</v>
      </c>
      <c r="AV572" s="5">
        <f t="shared" si="823"/>
        <v>2.0582781553943542E-7</v>
      </c>
      <c r="AW572" s="5">
        <f t="shared" si="824"/>
        <v>2.4679401158075602E-10</v>
      </c>
      <c r="AX572" s="5">
        <f t="shared" si="825"/>
        <v>1.1300083650079454E-4</v>
      </c>
      <c r="AY572" s="5">
        <f t="shared" si="826"/>
        <v>3.853416041420306E-5</v>
      </c>
      <c r="AZ572" s="5">
        <f t="shared" si="827"/>
        <v>6.5702235700577905E-6</v>
      </c>
      <c r="BA572" s="5">
        <f t="shared" si="828"/>
        <v>7.4683237412437081E-7</v>
      </c>
      <c r="BB572" s="5">
        <f t="shared" si="829"/>
        <v>6.366890590855553E-8</v>
      </c>
      <c r="BC572" s="5">
        <f t="shared" si="830"/>
        <v>4.3423180033889926E-9</v>
      </c>
      <c r="BD572" s="5">
        <f t="shared" si="831"/>
        <v>7.0089129912869069E-7</v>
      </c>
      <c r="BE572" s="5">
        <f t="shared" si="832"/>
        <v>5.5759654769498199E-7</v>
      </c>
      <c r="BF572" s="5">
        <f t="shared" si="833"/>
        <v>2.2179895112685326E-7</v>
      </c>
      <c r="BG572" s="5">
        <f t="shared" si="834"/>
        <v>5.8817646228664608E-8</v>
      </c>
      <c r="BH572" s="5">
        <f t="shared" si="835"/>
        <v>1.1698146531929766E-8</v>
      </c>
      <c r="BI572" s="5">
        <f t="shared" si="836"/>
        <v>1.8613003553455173E-9</v>
      </c>
      <c r="BJ572" s="8">
        <f t="shared" si="837"/>
        <v>0.43806509294102464</v>
      </c>
      <c r="BK572" s="8">
        <f t="shared" si="838"/>
        <v>0.41410760240012862</v>
      </c>
      <c r="BL572" s="8">
        <f t="shared" si="839"/>
        <v>0.14572473695770649</v>
      </c>
      <c r="BM572" s="8">
        <f t="shared" si="840"/>
        <v>0.10703508215567317</v>
      </c>
      <c r="BN572" s="8">
        <f t="shared" si="841"/>
        <v>0.89294480899425555</v>
      </c>
    </row>
    <row r="573" spans="1:66" x14ac:dyDescent="0.25">
      <c r="A573" t="s">
        <v>80</v>
      </c>
      <c r="B573" t="s">
        <v>412</v>
      </c>
      <c r="C573" t="s">
        <v>410</v>
      </c>
      <c r="D573" t="s">
        <v>499</v>
      </c>
      <c r="E573">
        <f>VLOOKUP(A573,home!$A$2:$E$405,3,FALSE)</f>
        <v>1.2186788154897501</v>
      </c>
      <c r="F573">
        <f>VLOOKUP(B573,home!$B$2:$E$405,3,FALSE)</f>
        <v>1.28</v>
      </c>
      <c r="G573">
        <f>VLOOKUP(C573,away!$B$2:$E$405,4,FALSE)</f>
        <v>0.97</v>
      </c>
      <c r="H573">
        <f>VLOOKUP(A573,away!$A$2:$E$405,3,FALSE)</f>
        <v>1.0296127559999999</v>
      </c>
      <c r="I573">
        <f>VLOOKUP(C573,away!$B$2:$E$405,3,FALSE)</f>
        <v>0.82</v>
      </c>
      <c r="J573">
        <f>VLOOKUP(B573,home!$B$2:$E$405,4,FALSE)</f>
        <v>1.08</v>
      </c>
      <c r="K573" s="3">
        <f t="shared" si="786"/>
        <v>1.5131116173120738</v>
      </c>
      <c r="L573" s="3">
        <f t="shared" si="787"/>
        <v>0.91182505671359992</v>
      </c>
      <c r="M573" s="5">
        <f t="shared" si="788"/>
        <v>8.8483722182592497E-2</v>
      </c>
      <c r="N573" s="5">
        <f t="shared" si="789"/>
        <v>0.13388574797749475</v>
      </c>
      <c r="O573" s="5">
        <f t="shared" si="790"/>
        <v>8.0681674997372818E-2</v>
      </c>
      <c r="P573" s="5">
        <f t="shared" si="791"/>
        <v>0.12208037974272191</v>
      </c>
      <c r="Q573" s="5">
        <f t="shared" si="792"/>
        <v>0.1012920403286319</v>
      </c>
      <c r="R573" s="5">
        <f t="shared" si="793"/>
        <v>3.6783786440113847E-2</v>
      </c>
      <c r="S573" s="5">
        <f t="shared" si="794"/>
        <v>4.2108363975049828E-2</v>
      </c>
      <c r="T573" s="5">
        <f t="shared" si="795"/>
        <v>9.2360620417291039E-2</v>
      </c>
      <c r="U573" s="5">
        <f t="shared" si="796"/>
        <v>5.5657974591262593E-2</v>
      </c>
      <c r="V573" s="5">
        <f t="shared" si="797"/>
        <v>6.4551798500555174E-3</v>
      </c>
      <c r="W573" s="5">
        <f t="shared" si="798"/>
        <v>5.1088720987498663E-2</v>
      </c>
      <c r="X573" s="5">
        <f t="shared" si="799"/>
        <v>4.6583975911851254E-2</v>
      </c>
      <c r="Y573" s="5">
        <f t="shared" si="800"/>
        <v>2.1238218238884367E-2</v>
      </c>
      <c r="Z573" s="5">
        <f t="shared" si="801"/>
        <v>1.1180126052299254E-2</v>
      </c>
      <c r="AA573" s="5">
        <f t="shared" si="802"/>
        <v>1.6916778612747378E-2</v>
      </c>
      <c r="AB573" s="5">
        <f t="shared" si="803"/>
        <v>1.279848712322224E-2</v>
      </c>
      <c r="AC573" s="5">
        <f t="shared" si="804"/>
        <v>5.566354381092727E-4</v>
      </c>
      <c r="AD573" s="5">
        <f t="shared" si="805"/>
        <v>1.9325734309949865E-2</v>
      </c>
      <c r="AE573" s="5">
        <f t="shared" si="806"/>
        <v>1.7621688783202E-2</v>
      </c>
      <c r="AF573" s="5">
        <f t="shared" si="807"/>
        <v>8.0339486870662832E-3</v>
      </c>
      <c r="AG573" s="5">
        <f t="shared" si="808"/>
        <v>2.4418519057394557E-3</v>
      </c>
      <c r="AH573" s="5">
        <f t="shared" si="809"/>
        <v>2.5485797679257404E-3</v>
      </c>
      <c r="AI573" s="5">
        <f t="shared" si="810"/>
        <v>3.856285654494947E-3</v>
      </c>
      <c r="AJ573" s="5">
        <f t="shared" si="811"/>
        <v>2.9174953117450993E-3</v>
      </c>
      <c r="AK573" s="5">
        <f t="shared" si="812"/>
        <v>1.4714986832183397E-3</v>
      </c>
      <c r="AL573" s="5">
        <f t="shared" si="813"/>
        <v>3.071944262128024E-5</v>
      </c>
      <c r="AM573" s="5">
        <f t="shared" si="814"/>
        <v>5.8483986194943242E-3</v>
      </c>
      <c r="AN573" s="5">
        <f t="shared" si="815"/>
        <v>5.3327164029041522E-3</v>
      </c>
      <c r="AO573" s="5">
        <f t="shared" si="816"/>
        <v>2.4312522182578108E-3</v>
      </c>
      <c r="AP573" s="5">
        <f t="shared" si="817"/>
        <v>7.3895889726599822E-4</v>
      </c>
      <c r="AQ573" s="5">
        <f t="shared" si="818"/>
        <v>1.6845030960214698E-4</v>
      </c>
      <c r="AR573" s="5">
        <f t="shared" si="819"/>
        <v>4.6477177828560447E-4</v>
      </c>
      <c r="AS573" s="5">
        <f t="shared" si="820"/>
        <v>7.0325157712273969E-4</v>
      </c>
      <c r="AT573" s="5">
        <f t="shared" si="821"/>
        <v>5.3204906561872762E-4</v>
      </c>
      <c r="AU573" s="5">
        <f t="shared" si="822"/>
        <v>2.6834987405591014E-4</v>
      </c>
      <c r="AV573" s="5">
        <f t="shared" si="823"/>
        <v>1.0151082798455746E-4</v>
      </c>
      <c r="AW573" s="5">
        <f t="shared" si="824"/>
        <v>1.1773167388509925E-6</v>
      </c>
      <c r="AX573" s="5">
        <f t="shared" si="825"/>
        <v>1.4748799823047956E-3</v>
      </c>
      <c r="AY573" s="5">
        <f t="shared" si="826"/>
        <v>1.3448325235108235E-3</v>
      </c>
      <c r="AZ573" s="5">
        <f t="shared" si="827"/>
        <v>6.1312599601027497E-4</v>
      </c>
      <c r="BA573" s="5">
        <f t="shared" si="828"/>
        <v>1.8635454869488384E-4</v>
      </c>
      <c r="BB573" s="5">
        <f t="shared" si="829"/>
        <v>4.2480686733137438E-5</v>
      </c>
      <c r="BC573" s="5">
        <f t="shared" si="830"/>
        <v>7.7469909179351461E-6</v>
      </c>
      <c r="BD573" s="5">
        <f t="shared" si="831"/>
        <v>7.0631758849025306E-5</v>
      </c>
      <c r="BE573" s="5">
        <f t="shared" si="832"/>
        <v>1.0687373486564507E-4</v>
      </c>
      <c r="BF573" s="5">
        <f t="shared" si="833"/>
        <v>8.0855944905368994E-5</v>
      </c>
      <c r="BG573" s="5">
        <f t="shared" si="834"/>
        <v>4.0781356521686259E-5</v>
      </c>
      <c r="BH573" s="5">
        <f t="shared" si="835"/>
        <v>1.542668608067726E-5</v>
      </c>
      <c r="BI573" s="5">
        <f t="shared" si="836"/>
        <v>4.6684595850598366E-6</v>
      </c>
      <c r="BJ573" s="8">
        <f t="shared" si="837"/>
        <v>0.5120617447233059</v>
      </c>
      <c r="BK573" s="8">
        <f t="shared" si="838"/>
        <v>0.26105983315466114</v>
      </c>
      <c r="BL573" s="8">
        <f t="shared" si="839"/>
        <v>0.21602173224597798</v>
      </c>
      <c r="BM573" s="8">
        <f t="shared" si="840"/>
        <v>0.43577242930054455</v>
      </c>
      <c r="BN573" s="8">
        <f t="shared" si="841"/>
        <v>0.56320735166892766</v>
      </c>
    </row>
    <row r="574" spans="1:66" x14ac:dyDescent="0.25">
      <c r="A574" t="s">
        <v>80</v>
      </c>
      <c r="B574" t="s">
        <v>84</v>
      </c>
      <c r="C574" t="s">
        <v>91</v>
      </c>
      <c r="D574" t="s">
        <v>499</v>
      </c>
      <c r="E574">
        <f>VLOOKUP(A574,home!$A$2:$E$405,3,FALSE)</f>
        <v>1.2186788154897501</v>
      </c>
      <c r="F574">
        <f>VLOOKUP(B574,home!$B$2:$E$405,3,FALSE)</f>
        <v>1.1399999999999999</v>
      </c>
      <c r="G574">
        <f>VLOOKUP(C574,away!$B$2:$E$405,4,FALSE)</f>
        <v>0.96</v>
      </c>
      <c r="H574">
        <f>VLOOKUP(A574,away!$A$2:$E$405,3,FALSE)</f>
        <v>1.0296127559999999</v>
      </c>
      <c r="I574">
        <f>VLOOKUP(C574,away!$B$2:$E$405,3,FALSE)</f>
        <v>0.59</v>
      </c>
      <c r="J574">
        <f>VLOOKUP(B574,home!$B$2:$E$405,4,FALSE)</f>
        <v>1.1299999999999999</v>
      </c>
      <c r="K574" s="3">
        <f t="shared" si="786"/>
        <v>1.3337220956719822</v>
      </c>
      <c r="L574" s="3">
        <f t="shared" si="787"/>
        <v>0.68644282442519977</v>
      </c>
      <c r="M574" s="5">
        <f t="shared" si="788"/>
        <v>0.13263358933185382</v>
      </c>
      <c r="N574" s="5">
        <f t="shared" si="789"/>
        <v>0.17689634872017715</v>
      </c>
      <c r="O574" s="5">
        <f t="shared" si="790"/>
        <v>9.1045375674609783E-2</v>
      </c>
      <c r="P574" s="5">
        <f t="shared" si="791"/>
        <v>0.12142922924598347</v>
      </c>
      <c r="Q574" s="5">
        <f t="shared" si="792"/>
        <v>0.11796528446589824</v>
      </c>
      <c r="R574" s="5">
        <f t="shared" si="793"/>
        <v>3.1248722414466256E-2</v>
      </c>
      <c r="S574" s="5">
        <f t="shared" si="794"/>
        <v>2.7792842276138974E-2</v>
      </c>
      <c r="T574" s="5">
        <f t="shared" si="795"/>
        <v>8.0976423052893334E-2</v>
      </c>
      <c r="U574" s="5">
        <f t="shared" si="796"/>
        <v>4.1677111545693979E-2</v>
      </c>
      <c r="V574" s="5">
        <f t="shared" si="797"/>
        <v>2.8272236761841649E-3</v>
      </c>
      <c r="W574" s="5">
        <f t="shared" si="798"/>
        <v>5.2444302138133121E-2</v>
      </c>
      <c r="X574" s="5">
        <f t="shared" si="799"/>
        <v>3.6000014884708643E-2</v>
      </c>
      <c r="Y574" s="5">
        <f t="shared" si="800"/>
        <v>1.2355975948404315E-2</v>
      </c>
      <c r="Z574" s="5">
        <f t="shared" si="801"/>
        <v>7.1501537579550878E-3</v>
      </c>
      <c r="AA574" s="5">
        <f t="shared" si="802"/>
        <v>9.5363180544367591E-3</v>
      </c>
      <c r="AB574" s="5">
        <f t="shared" si="803"/>
        <v>6.3593990502789789E-3</v>
      </c>
      <c r="AC574" s="5">
        <f t="shared" si="804"/>
        <v>1.6177443890460851E-4</v>
      </c>
      <c r="AD574" s="5">
        <f t="shared" si="805"/>
        <v>1.7486531138431367E-2</v>
      </c>
      <c r="AE574" s="5">
        <f t="shared" si="806"/>
        <v>1.2003503824064031E-2</v>
      </c>
      <c r="AF574" s="5">
        <f t="shared" si="807"/>
        <v>4.1198595339946003E-3</v>
      </c>
      <c r="AG574" s="5">
        <f t="shared" si="808"/>
        <v>9.4268267158344676E-4</v>
      </c>
      <c r="AH574" s="5">
        <f t="shared" si="809"/>
        <v>1.2270429351712863E-3</v>
      </c>
      <c r="AI574" s="5">
        <f t="shared" si="810"/>
        <v>1.6365342749761484E-3</v>
      </c>
      <c r="AJ574" s="5">
        <f t="shared" si="811"/>
        <v>1.0913409614301086E-3</v>
      </c>
      <c r="AK574" s="5">
        <f t="shared" si="812"/>
        <v>4.8518185139041352E-4</v>
      </c>
      <c r="AL574" s="5">
        <f t="shared" si="813"/>
        <v>5.9243350125246875E-6</v>
      </c>
      <c r="AM574" s="5">
        <f t="shared" si="814"/>
        <v>4.6644345911964107E-3</v>
      </c>
      <c r="AN574" s="5">
        <f t="shared" si="815"/>
        <v>3.2018676551274663E-3</v>
      </c>
      <c r="AO574" s="5">
        <f t="shared" si="816"/>
        <v>1.0989495383106947E-3</v>
      </c>
      <c r="AP574" s="5">
        <f t="shared" si="817"/>
        <v>2.5145534165958749E-4</v>
      </c>
      <c r="AQ574" s="5">
        <f t="shared" si="818"/>
        <v>4.3152428736402699E-5</v>
      </c>
      <c r="AR574" s="5">
        <f t="shared" si="819"/>
        <v>1.6845896362199309E-4</v>
      </c>
      <c r="AS574" s="5">
        <f t="shared" si="820"/>
        <v>2.2467744199665486E-4</v>
      </c>
      <c r="AT574" s="5">
        <f t="shared" si="821"/>
        <v>1.4982863439499941E-4</v>
      </c>
      <c r="AU574" s="5">
        <f t="shared" si="822"/>
        <v>6.6609920085656629E-5</v>
      </c>
      <c r="AV574" s="5">
        <f t="shared" si="823"/>
        <v>2.2209780552296287E-5</v>
      </c>
      <c r="AW574" s="5">
        <f t="shared" si="824"/>
        <v>1.5066307402676577E-7</v>
      </c>
      <c r="AX574" s="5">
        <f t="shared" si="825"/>
        <v>1.0368432463492281E-3</v>
      </c>
      <c r="AY574" s="5">
        <f t="shared" si="826"/>
        <v>7.1173360651015719E-4</v>
      </c>
      <c r="AZ574" s="5">
        <f t="shared" si="827"/>
        <v>2.4428221354558303E-4</v>
      </c>
      <c r="BA574" s="5">
        <f t="shared" si="828"/>
        <v>5.589525754102327E-5</v>
      </c>
      <c r="BB574" s="5">
        <f t="shared" si="829"/>
        <v>9.5922246146084873E-6</v>
      </c>
      <c r="BC574" s="5">
        <f t="shared" si="830"/>
        <v>1.3169027513945551E-6</v>
      </c>
      <c r="BD574" s="5">
        <f t="shared" si="831"/>
        <v>1.9272907798070478E-5</v>
      </c>
      <c r="BE574" s="5">
        <f t="shared" si="832"/>
        <v>2.5704702978135447E-5</v>
      </c>
      <c r="BF574" s="5">
        <f t="shared" si="833"/>
        <v>1.7141465162312329E-5</v>
      </c>
      <c r="BG574" s="5">
        <f t="shared" si="834"/>
        <v>7.6206502797224923E-6</v>
      </c>
      <c r="BH574" s="5">
        <f t="shared" si="835"/>
        <v>2.5409574153636881E-6</v>
      </c>
      <c r="BI574" s="5">
        <f t="shared" si="836"/>
        <v>6.7778620980642422E-7</v>
      </c>
      <c r="BJ574" s="8">
        <f t="shared" si="837"/>
        <v>0.52251044938463076</v>
      </c>
      <c r="BK574" s="8">
        <f t="shared" si="838"/>
        <v>0.2855623169105877</v>
      </c>
      <c r="BL574" s="8">
        <f t="shared" si="839"/>
        <v>0.18501176997294874</v>
      </c>
      <c r="BM574" s="8">
        <f t="shared" si="840"/>
        <v>0.32830455722969742</v>
      </c>
      <c r="BN574" s="8">
        <f t="shared" si="841"/>
        <v>0.67121854985298879</v>
      </c>
    </row>
    <row r="575" spans="1:66" x14ac:dyDescent="0.25">
      <c r="A575" t="s">
        <v>80</v>
      </c>
      <c r="B575" t="s">
        <v>95</v>
      </c>
      <c r="C575" t="s">
        <v>82</v>
      </c>
      <c r="D575" t="s">
        <v>499</v>
      </c>
      <c r="E575">
        <f>VLOOKUP(A575,home!$A$2:$E$405,3,FALSE)</f>
        <v>1.2186788154897501</v>
      </c>
      <c r="F575">
        <f>VLOOKUP(B575,home!$B$2:$E$405,3,FALSE)</f>
        <v>1.6</v>
      </c>
      <c r="G575">
        <f>VLOOKUP(C575,away!$B$2:$E$405,4,FALSE)</f>
        <v>0.68</v>
      </c>
      <c r="H575">
        <f>VLOOKUP(A575,away!$A$2:$E$405,3,FALSE)</f>
        <v>1.0296127559999999</v>
      </c>
      <c r="I575">
        <f>VLOOKUP(C575,away!$B$2:$E$405,3,FALSE)</f>
        <v>0.64</v>
      </c>
      <c r="J575">
        <f>VLOOKUP(B575,home!$B$2:$E$405,4,FALSE)</f>
        <v>0.65</v>
      </c>
      <c r="K575" s="3">
        <f t="shared" si="786"/>
        <v>1.3259225512528483</v>
      </c>
      <c r="L575" s="3">
        <f t="shared" si="787"/>
        <v>0.42831890649600002</v>
      </c>
      <c r="M575" s="5">
        <f t="shared" si="788"/>
        <v>0.17303844949733807</v>
      </c>
      <c r="N575" s="5">
        <f t="shared" si="789"/>
        <v>0.22943558242234763</v>
      </c>
      <c r="O575" s="5">
        <f t="shared" si="790"/>
        <v>7.4115639470463179E-2</v>
      </c>
      <c r="P575" s="5">
        <f t="shared" si="791"/>
        <v>9.8271597774412842E-2</v>
      </c>
      <c r="Q575" s="5">
        <f t="shared" si="792"/>
        <v>0.15210690639681121</v>
      </c>
      <c r="R575" s="5">
        <f t="shared" si="793"/>
        <v>1.5872564826120282E-2</v>
      </c>
      <c r="S575" s="5">
        <f t="shared" si="794"/>
        <v>1.3952544878305422E-2</v>
      </c>
      <c r="T575" s="5">
        <f t="shared" si="795"/>
        <v>6.515026381837162E-2</v>
      </c>
      <c r="U575" s="5">
        <f t="shared" si="796"/>
        <v>2.1045791649175624E-2</v>
      </c>
      <c r="V575" s="5">
        <f t="shared" si="797"/>
        <v>8.8043301756428208E-4</v>
      </c>
      <c r="W575" s="5">
        <f t="shared" si="798"/>
        <v>6.7227325797612703E-2</v>
      </c>
      <c r="X575" s="5">
        <f t="shared" si="799"/>
        <v>2.8794734672283807E-2</v>
      </c>
      <c r="Y575" s="5">
        <f t="shared" si="800"/>
        <v>6.1666646338375281E-3</v>
      </c>
      <c r="Z575" s="5">
        <f t="shared" si="801"/>
        <v>2.2661732032035705E-3</v>
      </c>
      <c r="AA575" s="5">
        <f t="shared" si="802"/>
        <v>3.0047701551725171E-3</v>
      </c>
      <c r="AB575" s="5">
        <f t="shared" si="803"/>
        <v>1.9920462550373813E-3</v>
      </c>
      <c r="AC575" s="5">
        <f t="shared" si="804"/>
        <v>3.1250843244928887E-5</v>
      </c>
      <c r="AD575" s="5">
        <f t="shared" si="805"/>
        <v>2.2284556833869269E-2</v>
      </c>
      <c r="AE575" s="5">
        <f t="shared" si="806"/>
        <v>9.5448970148308502E-3</v>
      </c>
      <c r="AF575" s="5">
        <f t="shared" si="807"/>
        <v>2.0441299260046423E-3</v>
      </c>
      <c r="AG575" s="5">
        <f t="shared" si="808"/>
        <v>2.9184649821401926E-4</v>
      </c>
      <c r="AH575" s="5">
        <f t="shared" si="809"/>
        <v>2.4266120708167275E-4</v>
      </c>
      <c r="AI575" s="5">
        <f t="shared" si="810"/>
        <v>3.2174996678382723E-4</v>
      </c>
      <c r="AJ575" s="5">
        <f t="shared" si="811"/>
        <v>2.1330776841176579E-4</v>
      </c>
      <c r="AK575" s="5">
        <f t="shared" si="812"/>
        <v>9.4276526831526731E-5</v>
      </c>
      <c r="AL575" s="5">
        <f t="shared" si="813"/>
        <v>7.0991627731248765E-7</v>
      </c>
      <c r="AM575" s="5">
        <f t="shared" si="814"/>
        <v>5.9095192901406053E-3</v>
      </c>
      <c r="AN575" s="5">
        <f t="shared" si="815"/>
        <v>2.5311588402700427E-3</v>
      </c>
      <c r="AO575" s="5">
        <f t="shared" si="816"/>
        <v>5.4207159331607399E-4</v>
      </c>
      <c r="AP575" s="5">
        <f t="shared" si="817"/>
        <v>7.7393170697228415E-5</v>
      </c>
      <c r="AQ575" s="5">
        <f t="shared" si="818"/>
        <v>8.2872395608237865E-6</v>
      </c>
      <c r="AR575" s="5">
        <f t="shared" si="819"/>
        <v>2.078727657324431E-5</v>
      </c>
      <c r="AS575" s="5">
        <f t="shared" si="820"/>
        <v>2.7562318787594661E-5</v>
      </c>
      <c r="AT575" s="5">
        <f t="shared" si="821"/>
        <v>1.8272750022645919E-5</v>
      </c>
      <c r="AU575" s="5">
        <f t="shared" si="822"/>
        <v>8.0760837761440728E-6</v>
      </c>
      <c r="AV575" s="5">
        <f t="shared" si="823"/>
        <v>2.6770654011491717E-6</v>
      </c>
      <c r="AW575" s="5">
        <f t="shared" si="824"/>
        <v>1.1199278262564286E-8</v>
      </c>
      <c r="AX575" s="5">
        <f t="shared" si="825"/>
        <v>1.3059274823101913E-3</v>
      </c>
      <c r="AY575" s="5">
        <f t="shared" si="826"/>
        <v>5.5935343118617559E-4</v>
      </c>
      <c r="AZ575" s="5">
        <f t="shared" si="827"/>
        <v>1.1979082499522414E-4</v>
      </c>
      <c r="BA575" s="5">
        <f t="shared" si="828"/>
        <v>1.7102891723402702E-5</v>
      </c>
      <c r="BB575" s="5">
        <f t="shared" si="829"/>
        <v>1.8313729702218338E-6</v>
      </c>
      <c r="BC575" s="5">
        <f t="shared" si="830"/>
        <v>1.5688233359834961E-7</v>
      </c>
      <c r="BD575" s="5">
        <f t="shared" si="831"/>
        <v>1.4839305951469854E-6</v>
      </c>
      <c r="BE575" s="5">
        <f t="shared" si="832"/>
        <v>1.9675770405994483E-6</v>
      </c>
      <c r="BF575" s="5">
        <f t="shared" si="833"/>
        <v>1.3044273847290751E-6</v>
      </c>
      <c r="BG575" s="5">
        <f t="shared" si="834"/>
        <v>5.765232286280187E-7</v>
      </c>
      <c r="BH575" s="5">
        <f t="shared" si="835"/>
        <v>1.9110628753974795E-7</v>
      </c>
      <c r="BI575" s="5">
        <f t="shared" si="836"/>
        <v>5.0678427267032582E-8</v>
      </c>
      <c r="BJ575" s="8">
        <f t="shared" si="837"/>
        <v>0.59411950103368694</v>
      </c>
      <c r="BK575" s="8">
        <f t="shared" si="838"/>
        <v>0.28673433935832909</v>
      </c>
      <c r="BL575" s="8">
        <f t="shared" si="839"/>
        <v>0.11698575756260247</v>
      </c>
      <c r="BM575" s="8">
        <f t="shared" si="840"/>
        <v>0.25670568853842068</v>
      </c>
      <c r="BN575" s="8">
        <f t="shared" si="841"/>
        <v>0.74284074038749326</v>
      </c>
    </row>
    <row r="576" spans="1:66" x14ac:dyDescent="0.25">
      <c r="A576" t="s">
        <v>80</v>
      </c>
      <c r="B576" t="s">
        <v>98</v>
      </c>
      <c r="C576" t="s">
        <v>89</v>
      </c>
      <c r="D576" t="s">
        <v>499</v>
      </c>
      <c r="E576">
        <f>VLOOKUP(A576,home!$A$2:$E$405,3,FALSE)</f>
        <v>1.2186788154897501</v>
      </c>
      <c r="F576">
        <f>VLOOKUP(B576,home!$B$2:$E$405,3,FALSE)</f>
        <v>1.05</v>
      </c>
      <c r="G576">
        <f>VLOOKUP(C576,away!$B$2:$E$405,4,FALSE)</f>
        <v>0.73</v>
      </c>
      <c r="H576">
        <f>VLOOKUP(A576,away!$A$2:$E$405,3,FALSE)</f>
        <v>1.0296127559999999</v>
      </c>
      <c r="I576">
        <f>VLOOKUP(C576,away!$B$2:$E$405,3,FALSE)</f>
        <v>1</v>
      </c>
      <c r="J576">
        <f>VLOOKUP(B576,home!$B$2:$E$405,4,FALSE)</f>
        <v>0.54</v>
      </c>
      <c r="K576" s="3">
        <f t="shared" si="786"/>
        <v>0.9341173120728935</v>
      </c>
      <c r="L576" s="3">
        <f t="shared" si="787"/>
        <v>0.55599088823999998</v>
      </c>
      <c r="M576" s="5">
        <f t="shared" si="788"/>
        <v>0.22534827146679767</v>
      </c>
      <c r="N576" s="5">
        <f t="shared" si="789"/>
        <v>0.21050172162283776</v>
      </c>
      <c r="O576" s="5">
        <f t="shared" si="790"/>
        <v>0.12529158561617348</v>
      </c>
      <c r="P576" s="5">
        <f t="shared" si="791"/>
        <v>0.11703703918113077</v>
      </c>
      <c r="Q576" s="5">
        <f t="shared" si="792"/>
        <v>9.8316651194520835E-2</v>
      </c>
      <c r="R576" s="5">
        <f t="shared" si="793"/>
        <v>3.4830489987867148E-2</v>
      </c>
      <c r="S576" s="5">
        <f t="shared" si="794"/>
        <v>1.5196110060138318E-2</v>
      </c>
      <c r="T576" s="5">
        <f t="shared" si="795"/>
        <v>5.4663162226423895E-2</v>
      </c>
      <c r="U576" s="5">
        <f t="shared" si="796"/>
        <v>3.253576368564829E-2</v>
      </c>
      <c r="V576" s="5">
        <f t="shared" si="797"/>
        <v>8.7691806352936479E-4</v>
      </c>
      <c r="W576" s="5">
        <f t="shared" si="798"/>
        <v>3.0613095315278019E-2</v>
      </c>
      <c r="X576" s="5">
        <f t="shared" si="799"/>
        <v>1.7020602056117207E-2</v>
      </c>
      <c r="Y576" s="5">
        <f t="shared" si="800"/>
        <v>4.7316498277800876E-3</v>
      </c>
      <c r="Z576" s="5">
        <f t="shared" si="801"/>
        <v>6.4551450220628947E-3</v>
      </c>
      <c r="AA576" s="5">
        <f t="shared" si="802"/>
        <v>6.0298627170501098E-3</v>
      </c>
      <c r="AB576" s="5">
        <f t="shared" si="803"/>
        <v>2.8162995767097012E-3</v>
      </c>
      <c r="AC576" s="5">
        <f t="shared" si="804"/>
        <v>2.8464799477907549E-5</v>
      </c>
      <c r="AD576" s="5">
        <f t="shared" si="805"/>
        <v>7.1490555775346959E-3</v>
      </c>
      <c r="AE576" s="5">
        <f t="shared" si="806"/>
        <v>3.9748097606306411E-3</v>
      </c>
      <c r="AF576" s="5">
        <f t="shared" si="807"/>
        <v>1.104979004699026E-3</v>
      </c>
      <c r="AG576" s="5">
        <f t="shared" si="808"/>
        <v>2.0478608610305423E-4</v>
      </c>
      <c r="AH576" s="5">
        <f t="shared" si="809"/>
        <v>8.9725045363369044E-4</v>
      </c>
      <c r="AI576" s="5">
        <f t="shared" si="810"/>
        <v>8.381371820044873E-4</v>
      </c>
      <c r="AJ576" s="5">
        <f t="shared" si="811"/>
        <v>3.9145922580119055E-4</v>
      </c>
      <c r="AK576" s="5">
        <f t="shared" si="812"/>
        <v>1.2188961326384803E-4</v>
      </c>
      <c r="AL576" s="5">
        <f t="shared" si="813"/>
        <v>5.91339943296569E-7</v>
      </c>
      <c r="AM576" s="5">
        <f t="shared" si="814"/>
        <v>1.3356113159892881E-3</v>
      </c>
      <c r="AN576" s="5">
        <f t="shared" si="815"/>
        <v>7.4258772192027959E-4</v>
      </c>
      <c r="AO576" s="5">
        <f t="shared" si="816"/>
        <v>2.0643600355328717E-4</v>
      </c>
      <c r="AP576" s="5">
        <f t="shared" si="817"/>
        <v>3.8258845660102646E-5</v>
      </c>
      <c r="AQ576" s="5">
        <f t="shared" si="818"/>
        <v>5.3178923953993828E-6</v>
      </c>
      <c r="AR576" s="5">
        <f t="shared" si="819"/>
        <v>9.9772615337907723E-5</v>
      </c>
      <c r="AS576" s="5">
        <f t="shared" si="820"/>
        <v>9.3199327257929116E-5</v>
      </c>
      <c r="AT576" s="5">
        <f t="shared" si="821"/>
        <v>4.3529552532589346E-5</v>
      </c>
      <c r="AU576" s="5">
        <f t="shared" si="822"/>
        <v>1.3553902869159394E-5</v>
      </c>
      <c r="AV576" s="5">
        <f t="shared" si="823"/>
        <v>3.1652338290590619E-6</v>
      </c>
      <c r="AW576" s="5">
        <f t="shared" si="824"/>
        <v>8.5310759778491469E-9</v>
      </c>
      <c r="AX576" s="5">
        <f t="shared" si="825"/>
        <v>2.0793627541100884E-4</v>
      </c>
      <c r="AY576" s="5">
        <f t="shared" si="826"/>
        <v>1.1561067446308407E-4</v>
      </c>
      <c r="AZ576" s="5">
        <f t="shared" si="827"/>
        <v>3.2139240792377796E-5</v>
      </c>
      <c r="BA576" s="5">
        <f t="shared" si="828"/>
        <v>5.9563750118377913E-6</v>
      </c>
      <c r="BB576" s="5">
        <f t="shared" si="829"/>
        <v>8.2792255838055828E-7</v>
      </c>
      <c r="BC576" s="5">
        <f t="shared" si="830"/>
        <v>9.2063479725587996E-8</v>
      </c>
      <c r="BD576" s="5">
        <f t="shared" si="831"/>
        <v>9.2454441706251903E-6</v>
      </c>
      <c r="BE576" s="5">
        <f t="shared" si="832"/>
        <v>8.6363294575844047E-6</v>
      </c>
      <c r="BF576" s="5">
        <f t="shared" si="833"/>
        <v>4.0336724295473475E-6</v>
      </c>
      <c r="BG576" s="5">
        <f t="shared" si="834"/>
        <v>1.2559744158904355E-6</v>
      </c>
      <c r="BH576" s="5">
        <f t="shared" si="835"/>
        <v>2.9330686135097394E-7</v>
      </c>
      <c r="BI576" s="5">
        <f t="shared" si="836"/>
        <v>5.4796603387541754E-8</v>
      </c>
      <c r="BJ576" s="8">
        <f t="shared" si="837"/>
        <v>0.43097128700315995</v>
      </c>
      <c r="BK576" s="8">
        <f t="shared" si="838"/>
        <v>0.35860300558548042</v>
      </c>
      <c r="BL576" s="8">
        <f t="shared" si="839"/>
        <v>0.20402947821391701</v>
      </c>
      <c r="BM576" s="8">
        <f t="shared" si="840"/>
        <v>0.1886175546119056</v>
      </c>
      <c r="BN576" s="8">
        <f t="shared" si="841"/>
        <v>0.81132575906932769</v>
      </c>
    </row>
    <row r="577" spans="1:66" x14ac:dyDescent="0.25">
      <c r="A577" t="s">
        <v>99</v>
      </c>
      <c r="B577" t="s">
        <v>109</v>
      </c>
      <c r="C577" t="s">
        <v>107</v>
      </c>
      <c r="D577" t="s">
        <v>499</v>
      </c>
      <c r="E577">
        <f>VLOOKUP(A577,home!$A$2:$E$405,3,FALSE)</f>
        <v>1.33253012048193</v>
      </c>
      <c r="F577">
        <f>VLOOKUP(B577,home!$B$2:$E$405,3,FALSE)</f>
        <v>0.96</v>
      </c>
      <c r="G577">
        <f>VLOOKUP(C577,away!$B$2:$E$405,4,FALSE)</f>
        <v>0.95</v>
      </c>
      <c r="H577">
        <f>VLOOKUP(A577,away!$A$2:$E$405,3,FALSE)</f>
        <v>1.2626506019999999</v>
      </c>
      <c r="I577">
        <f>VLOOKUP(C577,away!$B$2:$E$405,3,FALSE)</f>
        <v>0.9</v>
      </c>
      <c r="J577">
        <f>VLOOKUP(B577,home!$B$2:$E$405,4,FALSE)</f>
        <v>0.84</v>
      </c>
      <c r="K577" s="3">
        <f t="shared" si="786"/>
        <v>1.2152674698795201</v>
      </c>
      <c r="L577" s="3">
        <f t="shared" si="787"/>
        <v>0.95456385511199993</v>
      </c>
      <c r="M577" s="5">
        <f t="shared" si="788"/>
        <v>0.11419687744567691</v>
      </c>
      <c r="N577" s="5">
        <f t="shared" si="789"/>
        <v>0.13877975032154941</v>
      </c>
      <c r="O577" s="5">
        <f t="shared" si="790"/>
        <v>0.10900821157629795</v>
      </c>
      <c r="P577" s="5">
        <f t="shared" si="791"/>
        <v>0.13247413347841899</v>
      </c>
      <c r="Q577" s="5">
        <f t="shared" si="792"/>
        <v>8.4327258021890464E-2</v>
      </c>
      <c r="R577" s="5">
        <f t="shared" si="793"/>
        <v>5.202764934056775E-2</v>
      </c>
      <c r="S577" s="5">
        <f t="shared" si="794"/>
        <v>3.8419167917279909E-2</v>
      </c>
      <c r="T577" s="5">
        <f t="shared" si="795"/>
        <v>8.0495752508400076E-2</v>
      </c>
      <c r="U577" s="5">
        <f t="shared" si="796"/>
        <v>6.3227509777890642E-2</v>
      </c>
      <c r="V577" s="5">
        <f t="shared" si="797"/>
        <v>4.9520190166754503E-3</v>
      </c>
      <c r="W577" s="5">
        <f t="shared" si="798"/>
        <v>3.416005783271342E-2</v>
      </c>
      <c r="X577" s="5">
        <f t="shared" si="799"/>
        <v>3.260795649564379E-2</v>
      </c>
      <c r="Y577" s="5">
        <f t="shared" si="800"/>
        <v>1.5563188329903057E-2</v>
      </c>
      <c r="Z577" s="5">
        <f t="shared" si="801"/>
        <v>1.6554571175649218E-2</v>
      </c>
      <c r="AA577" s="5">
        <f t="shared" si="802"/>
        <v>2.0118231827571657E-2</v>
      </c>
      <c r="AB577" s="5">
        <f t="shared" si="803"/>
        <v>1.2224516345771326E-2</v>
      </c>
      <c r="AC577" s="5">
        <f t="shared" si="804"/>
        <v>3.5903697789087816E-4</v>
      </c>
      <c r="AD577" s="5">
        <f t="shared" si="805"/>
        <v>1.0378401763324937E-2</v>
      </c>
      <c r="AE577" s="5">
        <f t="shared" si="806"/>
        <v>9.9068471971006291E-3</v>
      </c>
      <c r="AF577" s="5">
        <f t="shared" si="807"/>
        <v>4.7283591262349441E-3</v>
      </c>
      <c r="AG577" s="5">
        <f t="shared" si="808"/>
        <v>1.5045069052976119E-3</v>
      </c>
      <c r="AH577" s="5">
        <f t="shared" si="809"/>
        <v>3.9505988202884271E-3</v>
      </c>
      <c r="AI577" s="5">
        <f t="shared" si="810"/>
        <v>4.8010342328409332E-3</v>
      </c>
      <c r="AJ577" s="5">
        <f t="shared" si="811"/>
        <v>2.9172703624747828E-3</v>
      </c>
      <c r="AK577" s="5">
        <f t="shared" si="812"/>
        <v>1.181754590786413E-3</v>
      </c>
      <c r="AL577" s="5">
        <f t="shared" si="813"/>
        <v>1.6660039607625868E-5</v>
      </c>
      <c r="AM577" s="5">
        <f t="shared" si="814"/>
        <v>2.5225068104618078E-3</v>
      </c>
      <c r="AN577" s="5">
        <f t="shared" si="815"/>
        <v>2.4078938255406978E-3</v>
      </c>
      <c r="AO577" s="5">
        <f t="shared" si="816"/>
        <v>1.1492442064042548E-3</v>
      </c>
      <c r="AP577" s="5">
        <f t="shared" si="817"/>
        <v>3.6567566004345889E-4</v>
      </c>
      <c r="AQ577" s="5">
        <f t="shared" si="818"/>
        <v>8.726519194292729E-5</v>
      </c>
      <c r="AR577" s="5">
        <f t="shared" si="819"/>
        <v>7.5421976797908829E-4</v>
      </c>
      <c r="AS577" s="5">
        <f t="shared" si="820"/>
        <v>9.165787491650653E-4</v>
      </c>
      <c r="AT577" s="5">
        <f t="shared" si="821"/>
        <v>5.5694416872158225E-4</v>
      </c>
      <c r="AU577" s="5">
        <f t="shared" si="822"/>
        <v>2.2561204359547655E-4</v>
      </c>
      <c r="AV577" s="5">
        <f t="shared" si="823"/>
        <v>6.8544744348655737E-5</v>
      </c>
      <c r="AW577" s="5">
        <f t="shared" si="824"/>
        <v>5.3684682300486971E-7</v>
      </c>
      <c r="AX577" s="5">
        <f t="shared" si="825"/>
        <v>5.109200782172957E-4</v>
      </c>
      <c r="AY577" s="5">
        <f t="shared" si="826"/>
        <v>4.8770583951722631E-4</v>
      </c>
      <c r="AZ577" s="5">
        <f t="shared" si="827"/>
        <v>2.3277318316509892E-4</v>
      </c>
      <c r="BA577" s="5">
        <f t="shared" si="828"/>
        <v>7.4065622362922852E-5</v>
      </c>
      <c r="BB577" s="5">
        <f t="shared" si="829"/>
        <v>1.7675091503505293E-5</v>
      </c>
      <c r="BC577" s="5">
        <f t="shared" si="830"/>
        <v>3.374400697008675E-6</v>
      </c>
      <c r="BD577" s="5">
        <f t="shared" si="831"/>
        <v>1.1999182155396605E-4</v>
      </c>
      <c r="BE577" s="5">
        <f t="shared" si="832"/>
        <v>1.4582215738612316E-4</v>
      </c>
      <c r="BF577" s="5">
        <f t="shared" si="833"/>
        <v>8.8606462129503567E-5</v>
      </c>
      <c r="BG577" s="5">
        <f t="shared" si="834"/>
        <v>3.5893517015699096E-5</v>
      </c>
      <c r="BH577" s="5">
        <f t="shared" si="835"/>
        <v>1.0905055902186542E-5</v>
      </c>
      <c r="BI577" s="5">
        <f t="shared" si="836"/>
        <v>2.6505119390289919E-6</v>
      </c>
      <c r="BJ577" s="8">
        <f t="shared" si="837"/>
        <v>0.42031117841191457</v>
      </c>
      <c r="BK577" s="8">
        <f t="shared" si="838"/>
        <v>0.29090560071506705</v>
      </c>
      <c r="BL577" s="8">
        <f t="shared" si="839"/>
        <v>0.27238254587422628</v>
      </c>
      <c r="BM577" s="8">
        <f t="shared" si="840"/>
        <v>0.36885284699976134</v>
      </c>
      <c r="BN577" s="8">
        <f t="shared" si="841"/>
        <v>0.63081388018440143</v>
      </c>
    </row>
    <row r="578" spans="1:66" x14ac:dyDescent="0.25">
      <c r="A578" t="s">
        <v>99</v>
      </c>
      <c r="B578" t="s">
        <v>102</v>
      </c>
      <c r="C578" t="s">
        <v>119</v>
      </c>
      <c r="D578" t="s">
        <v>499</v>
      </c>
      <c r="E578">
        <f>VLOOKUP(A578,home!$A$2:$E$405,3,FALSE)</f>
        <v>1.33253012048193</v>
      </c>
      <c r="F578">
        <f>VLOOKUP(B578,home!$B$2:$E$405,3,FALSE)</f>
        <v>0.93</v>
      </c>
      <c r="G578">
        <f>VLOOKUP(C578,away!$B$2:$E$405,4,FALSE)</f>
        <v>1.08</v>
      </c>
      <c r="H578">
        <f>VLOOKUP(A578,away!$A$2:$E$405,3,FALSE)</f>
        <v>1.2626506019999999</v>
      </c>
      <c r="I578">
        <f>VLOOKUP(C578,away!$B$2:$E$405,3,FALSE)</f>
        <v>0.83</v>
      </c>
      <c r="J578">
        <f>VLOOKUP(B578,home!$B$2:$E$405,4,FALSE)</f>
        <v>0.7</v>
      </c>
      <c r="K578" s="3">
        <f t="shared" si="786"/>
        <v>1.3383932530120508</v>
      </c>
      <c r="L578" s="3">
        <f t="shared" si="787"/>
        <v>0.73359999976199985</v>
      </c>
      <c r="M578" s="5">
        <f t="shared" si="788"/>
        <v>0.1259345120507695</v>
      </c>
      <c r="N578" s="5">
        <f t="shared" si="789"/>
        <v>0.16854990125011471</v>
      </c>
      <c r="O578" s="5">
        <f t="shared" si="790"/>
        <v>9.2385558010472074E-2</v>
      </c>
      <c r="P578" s="5">
        <f t="shared" si="791"/>
        <v>0.12364820751696924</v>
      </c>
      <c r="Q578" s="5">
        <f t="shared" si="792"/>
        <v>0.1127930253145005</v>
      </c>
      <c r="R578" s="5">
        <f t="shared" si="793"/>
        <v>3.3887022667247267E-2</v>
      </c>
      <c r="S578" s="5">
        <f t="shared" si="794"/>
        <v>3.0350852544685888E-2</v>
      </c>
      <c r="T578" s="5">
        <f t="shared" si="795"/>
        <v>8.274496334387281E-2</v>
      </c>
      <c r="U578" s="5">
        <f t="shared" si="796"/>
        <v>4.5354162502510169E-2</v>
      </c>
      <c r="V578" s="5">
        <f t="shared" si="797"/>
        <v>3.311093513472156E-3</v>
      </c>
      <c r="W578" s="5">
        <f t="shared" si="798"/>
        <v>5.0320474689248315E-2</v>
      </c>
      <c r="X578" s="5">
        <f t="shared" si="799"/>
        <v>3.6915100220056285E-2</v>
      </c>
      <c r="Y578" s="5">
        <f t="shared" si="800"/>
        <v>1.3540458756323743E-2</v>
      </c>
      <c r="Z578" s="5">
        <f t="shared" si="801"/>
        <v>8.2865066068758264E-3</v>
      </c>
      <c r="AA578" s="5">
        <f t="shared" si="802"/>
        <v>1.1090604533682387E-2</v>
      </c>
      <c r="AB578" s="5">
        <f t="shared" si="803"/>
        <v>7.4217951398526869E-3</v>
      </c>
      <c r="AC578" s="5">
        <f t="shared" si="804"/>
        <v>2.0318634820336469E-4</v>
      </c>
      <c r="AD578" s="5">
        <f t="shared" si="805"/>
        <v>1.6837145953113395E-2</v>
      </c>
      <c r="AE578" s="5">
        <f t="shared" si="806"/>
        <v>1.2351730267196746E-2</v>
      </c>
      <c r="AF578" s="5">
        <f t="shared" si="807"/>
        <v>4.5306146605379087E-3</v>
      </c>
      <c r="AG578" s="5">
        <f t="shared" si="808"/>
        <v>1.1078863046307744E-3</v>
      </c>
      <c r="AH578" s="5">
        <f t="shared" si="809"/>
        <v>1.5197453112079787E-3</v>
      </c>
      <c r="AI578" s="5">
        <f t="shared" si="810"/>
        <v>2.0340168708174581E-3</v>
      </c>
      <c r="AJ578" s="5">
        <f t="shared" si="811"/>
        <v>1.3611572282073855E-3</v>
      </c>
      <c r="AK578" s="5">
        <f t="shared" si="812"/>
        <v>6.0725455017378305E-4</v>
      </c>
      <c r="AL578" s="5">
        <f t="shared" si="813"/>
        <v>7.9799023597713796E-6</v>
      </c>
      <c r="AM578" s="5">
        <f t="shared" si="814"/>
        <v>4.5069445087252248E-3</v>
      </c>
      <c r="AN578" s="5">
        <f t="shared" si="815"/>
        <v>3.3062944905281715E-3</v>
      </c>
      <c r="AO578" s="5">
        <f t="shared" si="816"/>
        <v>1.2127488187322838E-3</v>
      </c>
      <c r="AP578" s="5">
        <f t="shared" si="817"/>
        <v>2.9655751104445635E-4</v>
      </c>
      <c r="AQ578" s="5">
        <f t="shared" si="818"/>
        <v>5.4388647507908106E-5</v>
      </c>
      <c r="AR578" s="5">
        <f t="shared" si="819"/>
        <v>2.2297703198809481E-4</v>
      </c>
      <c r="AS578" s="5">
        <f t="shared" si="820"/>
        <v>2.9843095518951833E-4</v>
      </c>
      <c r="AT578" s="5">
        <f t="shared" si="821"/>
        <v>1.9970898845779654E-4</v>
      </c>
      <c r="AU578" s="5">
        <f t="shared" si="822"/>
        <v>8.9096387572592159E-5</v>
      </c>
      <c r="AV578" s="5">
        <f t="shared" si="823"/>
        <v>2.9811500998726002E-5</v>
      </c>
      <c r="AW578" s="5">
        <f t="shared" si="824"/>
        <v>2.1763970964801156E-7</v>
      </c>
      <c r="AX578" s="5">
        <f t="shared" si="825"/>
        <v>1.0053440203629273E-3</v>
      </c>
      <c r="AY578" s="5">
        <f t="shared" si="826"/>
        <v>7.375203730989715E-4</v>
      </c>
      <c r="AZ578" s="5">
        <f t="shared" si="827"/>
        <v>2.7052247276493775E-4</v>
      </c>
      <c r="BA578" s="5">
        <f t="shared" si="828"/>
        <v>6.6151761985324648E-5</v>
      </c>
      <c r="BB578" s="5">
        <f t="shared" si="829"/>
        <v>1.2132233144172506E-5</v>
      </c>
      <c r="BC578" s="5">
        <f t="shared" si="830"/>
        <v>1.780041246335496E-6</v>
      </c>
      <c r="BD578" s="5">
        <f t="shared" si="831"/>
        <v>2.7262658435566287E-5</v>
      </c>
      <c r="BE578" s="5">
        <f t="shared" si="832"/>
        <v>3.6488158109333989E-5</v>
      </c>
      <c r="BF578" s="5">
        <f t="shared" si="833"/>
        <v>2.4417752314184785E-5</v>
      </c>
      <c r="BG578" s="5">
        <f t="shared" si="834"/>
        <v>1.0893518317008104E-5</v>
      </c>
      <c r="BH578" s="5">
        <f t="shared" si="835"/>
        <v>3.6449528542617075E-6</v>
      </c>
      <c r="BI578" s="5">
        <f t="shared" si="836"/>
        <v>9.7567606153817733E-7</v>
      </c>
      <c r="BJ578" s="8">
        <f t="shared" si="837"/>
        <v>0.51116168563873587</v>
      </c>
      <c r="BK578" s="8">
        <f t="shared" si="838"/>
        <v>0.28419335224955894</v>
      </c>
      <c r="BL578" s="8">
        <f t="shared" si="839"/>
        <v>0.19660502439446984</v>
      </c>
      <c r="BM578" s="8">
        <f t="shared" si="840"/>
        <v>0.34231103934617796</v>
      </c>
      <c r="BN578" s="8">
        <f t="shared" si="841"/>
        <v>0.65719822681007334</v>
      </c>
    </row>
    <row r="579" spans="1:66" x14ac:dyDescent="0.25">
      <c r="A579" t="s">
        <v>99</v>
      </c>
      <c r="B579" t="s">
        <v>100</v>
      </c>
      <c r="C579" t="s">
        <v>105</v>
      </c>
      <c r="D579" t="s">
        <v>499</v>
      </c>
      <c r="E579">
        <f>VLOOKUP(A579,home!$A$2:$E$405,3,FALSE)</f>
        <v>1.33253012048193</v>
      </c>
      <c r="F579">
        <f>VLOOKUP(B579,home!$B$2:$E$405,3,FALSE)</f>
        <v>0.8</v>
      </c>
      <c r="G579">
        <f>VLOOKUP(C579,away!$B$2:$E$405,4,FALSE)</f>
        <v>0.63</v>
      </c>
      <c r="H579">
        <f>VLOOKUP(A579,away!$A$2:$E$405,3,FALSE)</f>
        <v>1.2626506019999999</v>
      </c>
      <c r="I579">
        <f>VLOOKUP(C579,away!$B$2:$E$405,3,FALSE)</f>
        <v>0.92</v>
      </c>
      <c r="J579">
        <f>VLOOKUP(B579,home!$B$2:$E$405,4,FALSE)</f>
        <v>1.48</v>
      </c>
      <c r="K579" s="3">
        <f t="shared" si="786"/>
        <v>0.67159518072289281</v>
      </c>
      <c r="L579" s="3">
        <f t="shared" si="787"/>
        <v>1.7192250596831999</v>
      </c>
      <c r="M579" s="5">
        <f t="shared" si="788"/>
        <v>9.1554556323930669E-2</v>
      </c>
      <c r="N579" s="5">
        <f t="shared" si="789"/>
        <v>6.1487598800374479E-2</v>
      </c>
      <c r="O579" s="5">
        <f t="shared" si="790"/>
        <v>0.15740288756027856</v>
      </c>
      <c r="P579" s="5">
        <f t="shared" si="791"/>
        <v>0.10571102071735045</v>
      </c>
      <c r="Q579" s="5">
        <f t="shared" si="792"/>
        <v>2.064738751427711E-2</v>
      </c>
      <c r="R579" s="5">
        <f t="shared" si="793"/>
        <v>0.13530549438006403</v>
      </c>
      <c r="S579" s="5">
        <f t="shared" si="794"/>
        <v>3.0514100962835456E-2</v>
      </c>
      <c r="T579" s="5">
        <f t="shared" si="795"/>
        <v>3.5497506031535217E-2</v>
      </c>
      <c r="U579" s="5">
        <f t="shared" si="796"/>
        <v>9.0870517950979446E-2</v>
      </c>
      <c r="V579" s="5">
        <f t="shared" si="797"/>
        <v>3.9146989857680578E-3</v>
      </c>
      <c r="W579" s="5">
        <f t="shared" si="798"/>
        <v>4.62222864970218E-3</v>
      </c>
      <c r="X579" s="5">
        <f t="shared" si="799"/>
        <v>7.9466513261536257E-3</v>
      </c>
      <c r="Y579" s="5">
        <f t="shared" si="800"/>
        <v>6.8310410502440263E-3</v>
      </c>
      <c r="Z579" s="5">
        <f t="shared" si="801"/>
        <v>7.7540198883676803E-2</v>
      </c>
      <c r="AA579" s="5">
        <f t="shared" si="802"/>
        <v>5.2075623882571961E-2</v>
      </c>
      <c r="AB579" s="5">
        <f t="shared" si="803"/>
        <v>1.7486869016336656E-2</v>
      </c>
      <c r="AC579" s="5">
        <f t="shared" si="804"/>
        <v>2.8250015769460367E-4</v>
      </c>
      <c r="AD579" s="5">
        <f t="shared" si="805"/>
        <v>7.7606662133481688E-4</v>
      </c>
      <c r="AE579" s="5">
        <f t="shared" si="806"/>
        <v>1.3342331833824897E-3</v>
      </c>
      <c r="AF579" s="5">
        <f t="shared" si="807"/>
        <v>1.146923562166034E-3</v>
      </c>
      <c r="AG579" s="5">
        <f t="shared" si="808"/>
        <v>6.572732432056558E-4</v>
      </c>
      <c r="AH579" s="5">
        <f t="shared" si="809"/>
        <v>3.3327263263409131E-2</v>
      </c>
      <c r="AI579" s="5">
        <f t="shared" si="810"/>
        <v>2.2382429394388677E-2</v>
      </c>
      <c r="AJ579" s="5">
        <f t="shared" si="811"/>
        <v>7.5159658570709258E-3</v>
      </c>
      <c r="AK579" s="5">
        <f t="shared" si="812"/>
        <v>1.6825621493622136E-3</v>
      </c>
      <c r="AL579" s="5">
        <f t="shared" si="813"/>
        <v>1.3047250173786612E-5</v>
      </c>
      <c r="AM579" s="5">
        <f t="shared" si="814"/>
        <v>1.0424052056167226E-4</v>
      </c>
      <c r="AN579" s="5">
        <f t="shared" si="815"/>
        <v>1.7921291518404882E-4</v>
      </c>
      <c r="AO579" s="5">
        <f t="shared" si="816"/>
        <v>1.5405366740164835E-4</v>
      </c>
      <c r="AP579" s="5">
        <f t="shared" si="817"/>
        <v>8.828430851100488E-5</v>
      </c>
      <c r="AQ579" s="5">
        <f t="shared" si="818"/>
        <v>3.794514889223062E-5</v>
      </c>
      <c r="AR579" s="5">
        <f t="shared" si="819"/>
        <v>1.1459413234622446E-2</v>
      </c>
      <c r="AS579" s="5">
        <f t="shared" si="820"/>
        <v>7.6960867022845712E-3</v>
      </c>
      <c r="AT579" s="5">
        <f t="shared" si="821"/>
        <v>2.5843273698399291E-3</v>
      </c>
      <c r="AU579" s="5">
        <f t="shared" si="822"/>
        <v>5.7854060233158858E-4</v>
      </c>
      <c r="AV579" s="5">
        <f t="shared" si="823"/>
        <v>9.7136270094603611E-5</v>
      </c>
      <c r="AW579" s="5">
        <f t="shared" si="824"/>
        <v>4.184627386252706E-7</v>
      </c>
      <c r="AX579" s="5">
        <f t="shared" si="825"/>
        <v>1.1667905207544115E-5</v>
      </c>
      <c r="AY579" s="5">
        <f t="shared" si="826"/>
        <v>2.0059755026817948E-5</v>
      </c>
      <c r="AZ579" s="5">
        <f t="shared" si="827"/>
        <v>1.7243616766605735E-5</v>
      </c>
      <c r="BA579" s="5">
        <f t="shared" si="828"/>
        <v>9.8818860215739879E-6</v>
      </c>
      <c r="BB579" s="5">
        <f t="shared" si="829"/>
        <v>4.2472965213057818E-6</v>
      </c>
      <c r="BC579" s="5">
        <f t="shared" si="830"/>
        <v>1.460411723066835E-6</v>
      </c>
      <c r="BD579" s="5">
        <f t="shared" si="831"/>
        <v>3.2835517337047038E-3</v>
      </c>
      <c r="BE579" s="5">
        <f t="shared" si="832"/>
        <v>2.2052175200103783E-3</v>
      </c>
      <c r="BF579" s="5">
        <f t="shared" si="833"/>
        <v>7.4050672944232971E-4</v>
      </c>
      <c r="BG579" s="5">
        <f t="shared" si="834"/>
        <v>1.6577358359544657E-4</v>
      </c>
      <c r="BH579" s="5">
        <f t="shared" si="835"/>
        <v>2.7833184958466375E-5</v>
      </c>
      <c r="BI579" s="5">
        <f t="shared" si="836"/>
        <v>3.7385265764549868E-6</v>
      </c>
      <c r="BJ579" s="8">
        <f t="shared" si="837"/>
        <v>0.14157520741419316</v>
      </c>
      <c r="BK579" s="8">
        <f t="shared" si="838"/>
        <v>0.23200998415277982</v>
      </c>
      <c r="BL579" s="8">
        <f t="shared" si="839"/>
        <v>0.54689173891192255</v>
      </c>
      <c r="BM579" s="8">
        <f t="shared" si="840"/>
        <v>0.42588854277400878</v>
      </c>
      <c r="BN579" s="8">
        <f t="shared" si="841"/>
        <v>0.57210894529627532</v>
      </c>
    </row>
    <row r="580" spans="1:66" x14ac:dyDescent="0.25">
      <c r="A580" t="s">
        <v>99</v>
      </c>
      <c r="B580" t="s">
        <v>106</v>
      </c>
      <c r="C580" t="s">
        <v>115</v>
      </c>
      <c r="D580" t="s">
        <v>499</v>
      </c>
      <c r="E580">
        <f>VLOOKUP(A580,home!$A$2:$E$405,3,FALSE)</f>
        <v>1.33253012048193</v>
      </c>
      <c r="F580">
        <f>VLOOKUP(B580,home!$B$2:$E$405,3,FALSE)</f>
        <v>0.98</v>
      </c>
      <c r="G580">
        <f>VLOOKUP(C580,away!$B$2:$E$405,4,FALSE)</f>
        <v>1.17</v>
      </c>
      <c r="H580">
        <f>VLOOKUP(A580,away!$A$2:$E$405,3,FALSE)</f>
        <v>1.2626506019999999</v>
      </c>
      <c r="I580">
        <f>VLOOKUP(C580,away!$B$2:$E$405,3,FALSE)</f>
        <v>0.96</v>
      </c>
      <c r="J580">
        <f>VLOOKUP(B580,home!$B$2:$E$405,4,FALSE)</f>
        <v>1.58</v>
      </c>
      <c r="K580" s="3">
        <f t="shared" si="786"/>
        <v>1.5278790361445806</v>
      </c>
      <c r="L580" s="3">
        <f t="shared" si="787"/>
        <v>1.9151884331136</v>
      </c>
      <c r="M580" s="5">
        <f t="shared" si="788"/>
        <v>3.1966478591422071E-2</v>
      </c>
      <c r="N580" s="5">
        <f t="shared" si="789"/>
        <v>4.8840912499198322E-2</v>
      </c>
      <c r="O580" s="5">
        <f t="shared" si="790"/>
        <v>6.1221830045665067E-2</v>
      </c>
      <c r="P580" s="5">
        <f t="shared" si="791"/>
        <v>9.3539550681178071E-2</v>
      </c>
      <c r="Q580" s="5">
        <f t="shared" si="792"/>
        <v>3.7311503156848475E-2</v>
      </c>
      <c r="R580" s="5">
        <f t="shared" si="793"/>
        <v>5.8625670378752215E-2</v>
      </c>
      <c r="S580" s="5">
        <f t="shared" si="794"/>
        <v>6.8428303078592601E-2</v>
      </c>
      <c r="T580" s="5">
        <f t="shared" si="795"/>
        <v>7.1458559268077759E-2</v>
      </c>
      <c r="U580" s="5">
        <f t="shared" si="796"/>
        <v>8.9572932751617831E-2</v>
      </c>
      <c r="V580" s="5">
        <f t="shared" si="797"/>
        <v>2.2248141754498952E-2</v>
      </c>
      <c r="W580" s="5">
        <f t="shared" si="798"/>
        <v>1.9002487826797042E-2</v>
      </c>
      <c r="X580" s="5">
        <f t="shared" si="799"/>
        <v>3.6393344886263682E-2</v>
      </c>
      <c r="Y580" s="5">
        <f t="shared" si="800"/>
        <v>3.4850056584243103E-2</v>
      </c>
      <c r="Z580" s="5">
        <f t="shared" si="801"/>
        <v>3.7426401930972283E-2</v>
      </c>
      <c r="AA580" s="5">
        <f t="shared" si="802"/>
        <v>5.7183014908653608E-2</v>
      </c>
      <c r="AB580" s="5">
        <f t="shared" si="803"/>
        <v>4.3684364851237431E-2</v>
      </c>
      <c r="AC580" s="5">
        <f t="shared" si="804"/>
        <v>4.0688740105811732E-3</v>
      </c>
      <c r="AD580" s="5">
        <f t="shared" si="805"/>
        <v>7.258375696288945E-3</v>
      </c>
      <c r="AE580" s="5">
        <f t="shared" si="806"/>
        <v>1.3901157176725458E-2</v>
      </c>
      <c r="AF580" s="5">
        <f t="shared" si="807"/>
        <v>1.3311667715879357E-2</v>
      </c>
      <c r="AG580" s="5">
        <f t="shared" si="808"/>
        <v>8.4981173449679599E-3</v>
      </c>
      <c r="AH580" s="5">
        <f t="shared" si="809"/>
        <v>1.7919653017814653E-2</v>
      </c>
      <c r="AI580" s="5">
        <f t="shared" si="810"/>
        <v>2.7379062180903978E-2</v>
      </c>
      <c r="AJ580" s="5">
        <f t="shared" si="811"/>
        <v>2.0915947567751059E-2</v>
      </c>
      <c r="AK580" s="5">
        <f t="shared" si="812"/>
        <v>1.0652345936622025E-2</v>
      </c>
      <c r="AL580" s="5">
        <f t="shared" si="813"/>
        <v>4.7624970093542601E-4</v>
      </c>
      <c r="AM580" s="5">
        <f t="shared" si="814"/>
        <v>2.217984012564241E-3</v>
      </c>
      <c r="AN580" s="5">
        <f t="shared" si="815"/>
        <v>4.2478573256939239E-3</v>
      </c>
      <c r="AO580" s="5">
        <f t="shared" si="816"/>
        <v>4.067723607842938E-3</v>
      </c>
      <c r="AP580" s="5">
        <f t="shared" si="817"/>
        <v>2.5968190676146385E-3</v>
      </c>
      <c r="AQ580" s="5">
        <f t="shared" si="818"/>
        <v>1.2433494602960998E-3</v>
      </c>
      <c r="AR580" s="5">
        <f t="shared" si="819"/>
        <v>6.8639024370255753E-3</v>
      </c>
      <c r="AS580" s="5">
        <f t="shared" si="820"/>
        <v>1.0487212639673074E-2</v>
      </c>
      <c r="AT580" s="5">
        <f t="shared" si="821"/>
        <v>8.0115961698734809E-3</v>
      </c>
      <c r="AU580" s="5">
        <f t="shared" si="822"/>
        <v>4.0802499446686361E-3</v>
      </c>
      <c r="AV580" s="5">
        <f t="shared" si="823"/>
        <v>1.558532088172323E-3</v>
      </c>
      <c r="AW580" s="5">
        <f t="shared" si="824"/>
        <v>3.8710849094049344E-5</v>
      </c>
      <c r="AX580" s="5">
        <f t="shared" si="825"/>
        <v>5.648018792167906E-4</v>
      </c>
      <c r="AY580" s="5">
        <f t="shared" si="826"/>
        <v>1.0817020260768218E-3</v>
      </c>
      <c r="AZ580" s="5">
        <f t="shared" si="827"/>
        <v>1.0358316042089377E-3</v>
      </c>
      <c r="BA580" s="5">
        <f t="shared" si="828"/>
        <v>6.6127090234482065E-4</v>
      </c>
      <c r="BB580" s="5">
        <f t="shared" si="829"/>
        <v>3.1661459583134835E-4</v>
      </c>
      <c r="BC580" s="5">
        <f t="shared" si="830"/>
        <v>1.2127532233822728E-4</v>
      </c>
      <c r="BD580" s="5">
        <f t="shared" si="831"/>
        <v>2.1909444255686032E-3</v>
      </c>
      <c r="BE580" s="5">
        <f t="shared" si="832"/>
        <v>3.3474980571840994E-3</v>
      </c>
      <c r="BF580" s="5">
        <f t="shared" si="833"/>
        <v>2.5572860525531495E-3</v>
      </c>
      <c r="BG580" s="5">
        <f t="shared" si="834"/>
        <v>1.3024079163736287E-3</v>
      </c>
      <c r="BH580" s="5">
        <f t="shared" si="835"/>
        <v>4.974804379840026E-4</v>
      </c>
      <c r="BI580" s="5">
        <f t="shared" si="836"/>
        <v>1.5201798641755639E-4</v>
      </c>
      <c r="BJ580" s="8">
        <f t="shared" si="837"/>
        <v>0.30898141195931894</v>
      </c>
      <c r="BK580" s="8">
        <f t="shared" si="838"/>
        <v>0.22180929984328512</v>
      </c>
      <c r="BL580" s="8">
        <f t="shared" si="839"/>
        <v>0.42820394979451198</v>
      </c>
      <c r="BM580" s="8">
        <f t="shared" si="840"/>
        <v>0.6638721269980411</v>
      </c>
      <c r="BN580" s="8">
        <f t="shared" si="841"/>
        <v>0.33150594535306421</v>
      </c>
    </row>
    <row r="581" spans="1:66" x14ac:dyDescent="0.25">
      <c r="A581" t="s">
        <v>99</v>
      </c>
      <c r="B581" t="s">
        <v>108</v>
      </c>
      <c r="C581" t="s">
        <v>120</v>
      </c>
      <c r="D581" t="s">
        <v>499</v>
      </c>
      <c r="E581">
        <f>VLOOKUP(A581,home!$A$2:$E$405,3,FALSE)</f>
        <v>1.33253012048193</v>
      </c>
      <c r="F581">
        <f>VLOOKUP(B581,home!$B$2:$E$405,3,FALSE)</f>
        <v>1</v>
      </c>
      <c r="G581">
        <f>VLOOKUP(C581,away!$B$2:$E$405,4,FALSE)</f>
        <v>1.64</v>
      </c>
      <c r="H581">
        <f>VLOOKUP(A581,away!$A$2:$E$405,3,FALSE)</f>
        <v>1.2626506019999999</v>
      </c>
      <c r="I581">
        <f>VLOOKUP(C581,away!$B$2:$E$405,3,FALSE)</f>
        <v>0.94</v>
      </c>
      <c r="J581">
        <f>VLOOKUP(B581,home!$B$2:$E$405,4,FALSE)</f>
        <v>0.48</v>
      </c>
      <c r="K581" s="3">
        <f t="shared" si="786"/>
        <v>2.1853493975903651</v>
      </c>
      <c r="L581" s="3">
        <f t="shared" si="787"/>
        <v>0.56970795162239996</v>
      </c>
      <c r="M581" s="5">
        <f t="shared" si="788"/>
        <v>6.360537184616992E-2</v>
      </c>
      <c r="N581" s="5">
        <f t="shared" si="789"/>
        <v>0.13899996104753862</v>
      </c>
      <c r="O581" s="5">
        <f t="shared" si="790"/>
        <v>3.6236486106662531E-2</v>
      </c>
      <c r="P581" s="5">
        <f t="shared" si="791"/>
        <v>7.9189383083986598E-2</v>
      </c>
      <c r="Q581" s="5">
        <f t="shared" si="792"/>
        <v>0.15188174057016138</v>
      </c>
      <c r="R581" s="5">
        <f t="shared" si="793"/>
        <v>1.0322107136910133E-2</v>
      </c>
      <c r="S581" s="5">
        <f t="shared" si="794"/>
        <v>2.4647911847716045E-2</v>
      </c>
      <c r="T581" s="5">
        <f t="shared" si="795"/>
        <v>8.6528235309071402E-2</v>
      </c>
      <c r="U581" s="5">
        <f t="shared" si="796"/>
        <v>2.2557410613509767E-2</v>
      </c>
      <c r="V581" s="5">
        <f t="shared" si="797"/>
        <v>3.4096577360542739E-3</v>
      </c>
      <c r="W581" s="5">
        <f t="shared" si="798"/>
        <v>0.11063822341999274</v>
      </c>
      <c r="X581" s="5">
        <f t="shared" si="799"/>
        <v>6.3031475635745501E-2</v>
      </c>
      <c r="Y581" s="5">
        <f t="shared" si="800"/>
        <v>1.7954766436088891E-2</v>
      </c>
      <c r="Z581" s="5">
        <f t="shared" si="801"/>
        <v>1.9601955044653428E-3</v>
      </c>
      <c r="AA581" s="5">
        <f t="shared" si="802"/>
        <v>4.2837120648426784E-3</v>
      </c>
      <c r="AB581" s="5">
        <f t="shared" si="803"/>
        <v>4.6807037901772644E-3</v>
      </c>
      <c r="AC581" s="5">
        <f t="shared" si="804"/>
        <v>2.6531632157058459E-4</v>
      </c>
      <c r="AD581" s="5">
        <f t="shared" si="805"/>
        <v>6.0445793725337364E-2</v>
      </c>
      <c r="AE581" s="5">
        <f t="shared" si="806"/>
        <v>3.4436449327452066E-2</v>
      </c>
      <c r="AF581" s="5">
        <f t="shared" si="807"/>
        <v>9.8093595037456443E-3</v>
      </c>
      <c r="AG581" s="5">
        <f t="shared" si="808"/>
        <v>1.8628233698688846E-3</v>
      </c>
      <c r="AH581" s="5">
        <f t="shared" si="809"/>
        <v>2.7918474140709677E-4</v>
      </c>
      <c r="AI581" s="5">
        <f t="shared" si="810"/>
        <v>6.1011620645042084E-4</v>
      </c>
      <c r="AJ581" s="5">
        <f t="shared" si="811"/>
        <v>6.6665854211327309E-4</v>
      </c>
      <c r="AK581" s="5">
        <f t="shared" si="812"/>
        <v>4.8562728113523735E-4</v>
      </c>
      <c r="AL581" s="5">
        <f t="shared" si="813"/>
        <v>1.3212868798629527E-5</v>
      </c>
      <c r="AM581" s="5">
        <f t="shared" si="814"/>
        <v>2.6419035780907475E-2</v>
      </c>
      <c r="AN581" s="5">
        <f t="shared" si="815"/>
        <v>1.5051134758579689E-2</v>
      </c>
      <c r="AO581" s="5">
        <f t="shared" si="816"/>
        <v>4.28737557645157E-3</v>
      </c>
      <c r="AP581" s="5">
        <f t="shared" si="817"/>
        <v>8.141839858320435E-4</v>
      </c>
      <c r="AQ581" s="5">
        <f t="shared" si="818"/>
        <v>1.1596177270303362E-4</v>
      </c>
      <c r="AR581" s="5">
        <f t="shared" si="819"/>
        <v>3.1810753430253315E-5</v>
      </c>
      <c r="AS581" s="5">
        <f t="shared" si="820"/>
        <v>6.9517610845699725E-5</v>
      </c>
      <c r="AT581" s="5">
        <f t="shared" si="821"/>
        <v>7.5960134491785667E-5</v>
      </c>
      <c r="AU581" s="5">
        <f t="shared" si="822"/>
        <v>5.5333144717502298E-5</v>
      </c>
      <c r="AV581" s="5">
        <f t="shared" si="823"/>
        <v>3.0230563618793547E-5</v>
      </c>
      <c r="AW581" s="5">
        <f t="shared" si="824"/>
        <v>4.5694905711548039E-7</v>
      </c>
      <c r="AX581" s="5">
        <f t="shared" si="825"/>
        <v>9.6224706547874059E-3</v>
      </c>
      <c r="AY581" s="5">
        <f t="shared" si="826"/>
        <v>5.4819980462855866E-3</v>
      </c>
      <c r="AZ581" s="5">
        <f t="shared" si="827"/>
        <v>1.5615689388736799E-3</v>
      </c>
      <c r="BA581" s="5">
        <f t="shared" si="828"/>
        <v>2.9654608049429636E-4</v>
      </c>
      <c r="BB581" s="5">
        <f t="shared" si="829"/>
        <v>4.2236165020014214E-5</v>
      </c>
      <c r="BC581" s="5">
        <f t="shared" si="830"/>
        <v>4.8124558115875927E-6</v>
      </c>
      <c r="BD581" s="5">
        <f t="shared" si="831"/>
        <v>3.0204731960524748E-6</v>
      </c>
      <c r="BE581" s="5">
        <f t="shared" si="832"/>
        <v>6.6007892794311204E-6</v>
      </c>
      <c r="BF581" s="5">
        <f t="shared" si="833"/>
        <v>7.2125154377128714E-6</v>
      </c>
      <c r="BG581" s="5">
        <f t="shared" si="834"/>
        <v>5.2539554223056767E-6</v>
      </c>
      <c r="BH581" s="5">
        <f t="shared" si="835"/>
        <v>2.8704320792755869E-6</v>
      </c>
      <c r="BI581" s="5">
        <f t="shared" si="836"/>
        <v>1.2545794030537914E-6</v>
      </c>
      <c r="BJ581" s="8">
        <f t="shared" si="837"/>
        <v>0.73928615256074859</v>
      </c>
      <c r="BK581" s="8">
        <f t="shared" si="838"/>
        <v>0.17661285175058164</v>
      </c>
      <c r="BL581" s="8">
        <f t="shared" si="839"/>
        <v>8.041107143513028E-2</v>
      </c>
      <c r="BM581" s="8">
        <f t="shared" si="840"/>
        <v>0.51255368036226823</v>
      </c>
      <c r="BN581" s="8">
        <f t="shared" si="841"/>
        <v>0.48023504979142911</v>
      </c>
    </row>
    <row r="582" spans="1:66" x14ac:dyDescent="0.25">
      <c r="A582" t="s">
        <v>99</v>
      </c>
      <c r="B582" t="s">
        <v>103</v>
      </c>
      <c r="C582" t="s">
        <v>121</v>
      </c>
      <c r="D582" t="s">
        <v>499</v>
      </c>
      <c r="E582">
        <f>VLOOKUP(A582,home!$A$2:$E$405,3,FALSE)</f>
        <v>1.33253012048193</v>
      </c>
      <c r="F582">
        <f>VLOOKUP(B582,home!$B$2:$E$405,3,FALSE)</f>
        <v>1.04</v>
      </c>
      <c r="G582">
        <f>VLOOKUP(C582,away!$B$2:$E$405,4,FALSE)</f>
        <v>1.1499999999999999</v>
      </c>
      <c r="H582">
        <f>VLOOKUP(A582,away!$A$2:$E$405,3,FALSE)</f>
        <v>1.2626506019999999</v>
      </c>
      <c r="I582">
        <f>VLOOKUP(C582,away!$B$2:$E$405,3,FALSE)</f>
        <v>0.95</v>
      </c>
      <c r="J582">
        <f>VLOOKUP(B582,home!$B$2:$E$405,4,FALSE)</f>
        <v>1.1399999999999999</v>
      </c>
      <c r="K582" s="3">
        <f t="shared" si="786"/>
        <v>1.5937060240963881</v>
      </c>
      <c r="L582" s="3">
        <f t="shared" si="787"/>
        <v>1.3674506019659998</v>
      </c>
      <c r="M582" s="5">
        <f t="shared" si="788"/>
        <v>5.1759016710494848E-2</v>
      </c>
      <c r="N582" s="5">
        <f t="shared" si="789"/>
        <v>8.2488656732821256E-2</v>
      </c>
      <c r="O582" s="5">
        <f t="shared" si="790"/>
        <v>7.0777898557934427E-2</v>
      </c>
      <c r="P582" s="5">
        <f t="shared" si="791"/>
        <v>0.11279916330466315</v>
      </c>
      <c r="Q582" s="5">
        <f t="shared" si="792"/>
        <v>6.5731334577358164E-2</v>
      </c>
      <c r="R582" s="5">
        <f t="shared" si="793"/>
        <v>4.8392639994467954E-2</v>
      </c>
      <c r="S582" s="5">
        <f t="shared" si="794"/>
        <v>6.1456206333089861E-2</v>
      </c>
      <c r="T582" s="5">
        <f t="shared" si="795"/>
        <v>8.9884353035836959E-2</v>
      </c>
      <c r="U582" s="5">
        <f t="shared" si="796"/>
        <v>7.7123641881111385E-2</v>
      </c>
      <c r="V582" s="5">
        <f t="shared" si="797"/>
        <v>1.4881376327841662E-2</v>
      </c>
      <c r="W582" s="5">
        <f t="shared" si="798"/>
        <v>3.49188079626103E-2</v>
      </c>
      <c r="X582" s="5">
        <f t="shared" si="799"/>
        <v>4.7749744968406602E-2</v>
      </c>
      <c r="Y582" s="5">
        <f t="shared" si="800"/>
        <v>3.2647708750385293E-2</v>
      </c>
      <c r="Z582" s="5">
        <f t="shared" si="801"/>
        <v>2.2058181563719696E-2</v>
      </c>
      <c r="AA582" s="5">
        <f t="shared" si="802"/>
        <v>3.515425683871197E-2</v>
      </c>
      <c r="AB582" s="5">
        <f t="shared" si="803"/>
        <v>2.801277544824346E-2</v>
      </c>
      <c r="AC582" s="5">
        <f t="shared" si="804"/>
        <v>2.0269497293478353E-3</v>
      </c>
      <c r="AD582" s="5">
        <f t="shared" si="805"/>
        <v>1.391257865106924E-2</v>
      </c>
      <c r="AE582" s="5">
        <f t="shared" si="806"/>
        <v>1.902476405130395E-2</v>
      </c>
      <c r="AF582" s="5">
        <f t="shared" si="807"/>
        <v>1.3007712527108353E-2</v>
      </c>
      <c r="AG582" s="5">
        <f t="shared" si="808"/>
        <v>5.9291347751316611E-3</v>
      </c>
      <c r="AH582" s="5">
        <f t="shared" si="809"/>
        <v>7.540868414395962E-3</v>
      </c>
      <c r="AI582" s="5">
        <f t="shared" si="810"/>
        <v>1.2017927418941024E-2</v>
      </c>
      <c r="AJ582" s="5">
        <f t="shared" si="811"/>
        <v>9.5765216623597341E-3</v>
      </c>
      <c r="AK582" s="5">
        <f t="shared" si="812"/>
        <v>5.0873867543974197E-3</v>
      </c>
      <c r="AL582" s="5">
        <f t="shared" si="813"/>
        <v>1.7669441814159437E-4</v>
      </c>
      <c r="AM582" s="5">
        <f t="shared" si="814"/>
        <v>4.4345120813847668E-3</v>
      </c>
      <c r="AN582" s="5">
        <f t="shared" si="815"/>
        <v>6.063976215115098E-3</v>
      </c>
      <c r="AO582" s="5">
        <f t="shared" si="816"/>
        <v>4.1460939628333235E-3</v>
      </c>
      <c r="AP582" s="5">
        <f t="shared" si="817"/>
        <v>1.889859561761341E-3</v>
      </c>
      <c r="AQ582" s="5">
        <f t="shared" si="818"/>
        <v>6.4607239884043727E-4</v>
      </c>
      <c r="AR582" s="5">
        <f t="shared" si="819"/>
        <v>2.062353010522427E-3</v>
      </c>
      <c r="AS582" s="5">
        <f t="shared" si="820"/>
        <v>3.2867844166829135E-3</v>
      </c>
      <c r="AT582" s="5">
        <f t="shared" si="821"/>
        <v>2.6190840623868464E-3</v>
      </c>
      <c r="AU582" s="5">
        <f t="shared" si="822"/>
        <v>1.3913500159469187E-3</v>
      </c>
      <c r="AV582" s="5">
        <f t="shared" si="823"/>
        <v>5.5435072551030255E-4</v>
      </c>
      <c r="AW582" s="5">
        <f t="shared" si="824"/>
        <v>1.0696462929807886E-5</v>
      </c>
      <c r="AX582" s="5">
        <f t="shared" si="825"/>
        <v>1.1778847696718535E-3</v>
      </c>
      <c r="AY582" s="5">
        <f t="shared" si="826"/>
        <v>1.6106992373343591E-3</v>
      </c>
      <c r="AZ582" s="5">
        <f t="shared" si="827"/>
        <v>1.1012758208395234E-3</v>
      </c>
      <c r="BA582" s="5">
        <f t="shared" si="828"/>
        <v>5.019800947125353E-4</v>
      </c>
      <c r="BB582" s="5">
        <f t="shared" si="829"/>
        <v>1.7160824567240168E-4</v>
      </c>
      <c r="BC582" s="5">
        <f t="shared" si="830"/>
        <v>4.693315976941089E-5</v>
      </c>
      <c r="BD582" s="5">
        <f t="shared" si="831"/>
        <v>4.7002764428421374E-4</v>
      </c>
      <c r="BE582" s="5">
        <f t="shared" si="832"/>
        <v>7.4908588818758568E-4</v>
      </c>
      <c r="BF582" s="5">
        <f t="shared" si="833"/>
        <v>5.9691134628507439E-4</v>
      </c>
      <c r="BG582" s="5">
        <f t="shared" si="834"/>
        <v>3.1710040280866935E-4</v>
      </c>
      <c r="BH582" s="5">
        <f t="shared" si="835"/>
        <v>1.2634120554989189E-4</v>
      </c>
      <c r="BI582" s="5">
        <f t="shared" si="836"/>
        <v>4.0270148075292519E-5</v>
      </c>
      <c r="BJ582" s="8">
        <f t="shared" si="837"/>
        <v>0.42708569157996701</v>
      </c>
      <c r="BK582" s="8">
        <f t="shared" si="838"/>
        <v>0.24471010606091328</v>
      </c>
      <c r="BL582" s="8">
        <f t="shared" si="839"/>
        <v>0.30589757583680344</v>
      </c>
      <c r="BM582" s="8">
        <f t="shared" si="840"/>
        <v>0.56620284238925922</v>
      </c>
      <c r="BN582" s="8">
        <f t="shared" si="841"/>
        <v>0.43194870987773981</v>
      </c>
    </row>
    <row r="583" spans="1:66" x14ac:dyDescent="0.25">
      <c r="A583" t="s">
        <v>99</v>
      </c>
      <c r="B583" t="s">
        <v>112</v>
      </c>
      <c r="C583" t="s">
        <v>117</v>
      </c>
      <c r="D583" t="s">
        <v>499</v>
      </c>
      <c r="E583">
        <f>VLOOKUP(A583,home!$A$2:$E$405,3,FALSE)</f>
        <v>1.33253012048193</v>
      </c>
      <c r="F583">
        <f>VLOOKUP(B583,home!$B$2:$E$405,3,FALSE)</f>
        <v>0.62</v>
      </c>
      <c r="G583">
        <f>VLOOKUP(C583,away!$B$2:$E$405,4,FALSE)</f>
        <v>1.19</v>
      </c>
      <c r="H583">
        <f>VLOOKUP(A583,away!$A$2:$E$405,3,FALSE)</f>
        <v>1.2626506019999999</v>
      </c>
      <c r="I583">
        <f>VLOOKUP(C583,away!$B$2:$E$405,3,FALSE)</f>
        <v>0.71</v>
      </c>
      <c r="J583">
        <f>VLOOKUP(B583,home!$B$2:$E$405,4,FALSE)</f>
        <v>0.98</v>
      </c>
      <c r="K583" s="3">
        <f t="shared" si="786"/>
        <v>0.98314072289156795</v>
      </c>
      <c r="L583" s="3">
        <f t="shared" si="787"/>
        <v>0.87855228887159986</v>
      </c>
      <c r="M583" s="5">
        <f t="shared" si="788"/>
        <v>0.15540929774909068</v>
      </c>
      <c r="N583" s="5">
        <f t="shared" si="789"/>
        <v>0.15278920933311194</v>
      </c>
      <c r="O583" s="5">
        <f t="shared" si="790"/>
        <v>0.13653519424939159</v>
      </c>
      <c r="P583" s="5">
        <f t="shared" si="791"/>
        <v>0.13423330957448751</v>
      </c>
      <c r="Q583" s="5">
        <f t="shared" si="792"/>
        <v>7.5106646856893375E-2</v>
      </c>
      <c r="R583" s="5">
        <f t="shared" si="793"/>
        <v>5.9976653709665734E-2</v>
      </c>
      <c r="S583" s="5">
        <f t="shared" si="794"/>
        <v>2.8985687568724664E-2</v>
      </c>
      <c r="T583" s="5">
        <f t="shared" si="795"/>
        <v>6.5985116505594618E-2</v>
      </c>
      <c r="U583" s="5">
        <f t="shared" si="796"/>
        <v>5.8965490684738012E-2</v>
      </c>
      <c r="V583" s="5">
        <f t="shared" si="797"/>
        <v>2.781790356887704E-3</v>
      </c>
      <c r="W583" s="5">
        <f t="shared" si="798"/>
        <v>2.4613467694949293E-2</v>
      </c>
      <c r="X583" s="5">
        <f t="shared" si="799"/>
        <v>2.1624218380464882E-2</v>
      </c>
      <c r="Y583" s="5">
        <f t="shared" si="800"/>
        <v>9.4990032766083705E-3</v>
      </c>
      <c r="Z583" s="5">
        <f t="shared" si="801"/>
        <v>1.7564208798495389E-2</v>
      </c>
      <c r="AA583" s="5">
        <f t="shared" si="802"/>
        <v>1.7268088935171195E-2</v>
      </c>
      <c r="AB583" s="5">
        <f t="shared" si="803"/>
        <v>8.4884807193400455E-3</v>
      </c>
      <c r="AC583" s="5">
        <f t="shared" si="804"/>
        <v>1.5017156773910581E-4</v>
      </c>
      <c r="AD583" s="5">
        <f t="shared" si="805"/>
        <v>6.0496256056201732E-3</v>
      </c>
      <c r="AE583" s="5">
        <f t="shared" si="806"/>
        <v>5.3149124226338417E-3</v>
      </c>
      <c r="AF583" s="5">
        <f t="shared" si="807"/>
        <v>2.3347142370285308E-3</v>
      </c>
      <c r="AG583" s="5">
        <f t="shared" si="808"/>
        <v>6.8372284560084227E-4</v>
      </c>
      <c r="AH583" s="5">
        <f t="shared" si="809"/>
        <v>3.8577689605342031E-3</v>
      </c>
      <c r="AI583" s="5">
        <f t="shared" si="810"/>
        <v>3.792729764608249E-3</v>
      </c>
      <c r="AJ583" s="5">
        <f t="shared" si="811"/>
        <v>1.8643935412546598E-3</v>
      </c>
      <c r="AK583" s="5">
        <f t="shared" si="812"/>
        <v>6.10987071301159E-4</v>
      </c>
      <c r="AL583" s="5">
        <f t="shared" si="813"/>
        <v>5.188370794688176E-6</v>
      </c>
      <c r="AM583" s="5">
        <f t="shared" si="814"/>
        <v>1.1895266582265518E-3</v>
      </c>
      <c r="AN583" s="5">
        <f t="shared" si="815"/>
        <v>1.0450613682587225E-3</v>
      </c>
      <c r="AO583" s="5">
        <f t="shared" si="816"/>
        <v>4.5907052854749322E-4</v>
      </c>
      <c r="AP583" s="5">
        <f t="shared" si="817"/>
        <v>1.3443915453629845E-4</v>
      </c>
      <c r="AQ583" s="5">
        <f t="shared" si="818"/>
        <v>2.9527956732956924E-5</v>
      </c>
      <c r="AR583" s="5">
        <f t="shared" si="819"/>
        <v>6.7785035004302757E-4</v>
      </c>
      <c r="AS583" s="5">
        <f t="shared" si="820"/>
        <v>6.6642228315360447E-4</v>
      </c>
      <c r="AT583" s="5">
        <f t="shared" si="821"/>
        <v>3.2759344260534191E-4</v>
      </c>
      <c r="AU583" s="5">
        <f t="shared" si="822"/>
        <v>1.0735681799251776E-4</v>
      </c>
      <c r="AV583" s="5">
        <f t="shared" si="823"/>
        <v>2.638671491212559E-5</v>
      </c>
      <c r="AW583" s="5">
        <f t="shared" si="824"/>
        <v>1.2448350423291664E-7</v>
      </c>
      <c r="AX583" s="5">
        <f t="shared" si="825"/>
        <v>1.9491201644460712E-4</v>
      </c>
      <c r="AY583" s="5">
        <f t="shared" si="826"/>
        <v>1.7124039817598851E-4</v>
      </c>
      <c r="AZ583" s="5">
        <f t="shared" si="827"/>
        <v>7.5221821882399408E-5</v>
      </c>
      <c r="BA583" s="5">
        <f t="shared" si="828"/>
        <v>2.2028767929291269E-5</v>
      </c>
      <c r="BB583" s="5">
        <f t="shared" si="829"/>
        <v>4.8383561213250333E-6</v>
      </c>
      <c r="BC583" s="5">
        <f t="shared" si="830"/>
        <v>8.5014976895320496E-7</v>
      </c>
      <c r="BD583" s="5">
        <f t="shared" si="831"/>
        <v>9.9254496090452811E-5</v>
      </c>
      <c r="BE583" s="5">
        <f t="shared" si="832"/>
        <v>9.7581137036606075E-5</v>
      </c>
      <c r="BF583" s="5">
        <f t="shared" si="833"/>
        <v>4.7967994803375015E-5</v>
      </c>
      <c r="BG583" s="5">
        <f t="shared" si="834"/>
        <v>1.5719763028883034E-5</v>
      </c>
      <c r="BH583" s="5">
        <f t="shared" si="835"/>
        <v>3.8636847969750512E-6</v>
      </c>
      <c r="BI583" s="5">
        <f t="shared" si="836"/>
        <v>7.597091728646429E-7</v>
      </c>
      <c r="BJ583" s="8">
        <f t="shared" si="837"/>
        <v>0.36732735433513042</v>
      </c>
      <c r="BK583" s="8">
        <f t="shared" si="838"/>
        <v>0.32173668558590029</v>
      </c>
      <c r="BL583" s="8">
        <f t="shared" si="839"/>
        <v>0.29343054402964064</v>
      </c>
      <c r="BM583" s="8">
        <f t="shared" si="840"/>
        <v>0.28583736536185417</v>
      </c>
      <c r="BN583" s="8">
        <f t="shared" si="841"/>
        <v>0.71405031147264086</v>
      </c>
    </row>
    <row r="584" spans="1:66" x14ac:dyDescent="0.25">
      <c r="A584" t="s">
        <v>99</v>
      </c>
      <c r="B584" t="s">
        <v>113</v>
      </c>
      <c r="C584" t="s">
        <v>111</v>
      </c>
      <c r="D584" t="s">
        <v>499</v>
      </c>
      <c r="E584">
        <f>VLOOKUP(A584,home!$A$2:$E$405,3,FALSE)</f>
        <v>1.33253012048193</v>
      </c>
      <c r="F584">
        <f>VLOOKUP(B584,home!$B$2:$E$405,3,FALSE)</f>
        <v>1.03</v>
      </c>
      <c r="G584">
        <f>VLOOKUP(C584,away!$B$2:$E$405,4,FALSE)</f>
        <v>0.71</v>
      </c>
      <c r="H584">
        <f>VLOOKUP(A584,away!$A$2:$E$405,3,FALSE)</f>
        <v>1.2626506019999999</v>
      </c>
      <c r="I584">
        <f>VLOOKUP(C584,away!$B$2:$E$405,3,FALSE)</f>
        <v>0.88</v>
      </c>
      <c r="J584">
        <f>VLOOKUP(B584,home!$B$2:$E$405,4,FALSE)</f>
        <v>0.59</v>
      </c>
      <c r="K584" s="3">
        <f t="shared" si="786"/>
        <v>0.9744792771084354</v>
      </c>
      <c r="L584" s="3">
        <f t="shared" si="787"/>
        <v>0.65556819255839993</v>
      </c>
      <c r="M584" s="5">
        <f t="shared" si="788"/>
        <v>0.19592027363604969</v>
      </c>
      <c r="N584" s="5">
        <f t="shared" si="789"/>
        <v>0.19092024662374454</v>
      </c>
      <c r="O584" s="5">
        <f t="shared" si="790"/>
        <v>0.12843909967313222</v>
      </c>
      <c r="P584" s="5">
        <f t="shared" si="791"/>
        <v>0.12516124100193216</v>
      </c>
      <c r="Q584" s="5">
        <f t="shared" si="792"/>
        <v>9.3023911957635388E-2</v>
      </c>
      <c r="R584" s="5">
        <f t="shared" si="793"/>
        <v>4.210029421327173E-2</v>
      </c>
      <c r="S584" s="5">
        <f t="shared" si="794"/>
        <v>1.9989427278777155E-2</v>
      </c>
      <c r="T584" s="5">
        <f t="shared" si="795"/>
        <v>6.0983517826778758E-2</v>
      </c>
      <c r="U584" s="5">
        <f t="shared" si="796"/>
        <v>4.102586427100148E-2</v>
      </c>
      <c r="V584" s="5">
        <f t="shared" si="797"/>
        <v>1.4188886795051191E-3</v>
      </c>
      <c r="W584" s="5">
        <f t="shared" si="798"/>
        <v>3.0216624826091762E-2</v>
      </c>
      <c r="X584" s="5">
        <f t="shared" si="799"/>
        <v>1.9809058122456251E-2</v>
      </c>
      <c r="Y584" s="5">
        <f t="shared" si="800"/>
        <v>6.4930942148114677E-3</v>
      </c>
      <c r="Z584" s="5">
        <f t="shared" si="801"/>
        <v>9.1998712611904721E-3</v>
      </c>
      <c r="AA584" s="5">
        <f t="shared" si="802"/>
        <v>8.965083896095561E-3</v>
      </c>
      <c r="AB584" s="5">
        <f t="shared" si="803"/>
        <v>4.3681442371418383E-3</v>
      </c>
      <c r="AC584" s="5">
        <f t="shared" si="804"/>
        <v>5.6652466547550992E-5</v>
      </c>
      <c r="AD584" s="5">
        <f t="shared" si="805"/>
        <v>7.3613686792966745E-3</v>
      </c>
      <c r="AE584" s="5">
        <f t="shared" si="806"/>
        <v>4.8258791598425358E-3</v>
      </c>
      <c r="AF584" s="5">
        <f t="shared" si="807"/>
        <v>1.5818464391616105E-3</v>
      </c>
      <c r="AG584" s="5">
        <f t="shared" si="808"/>
        <v>3.456694036753727E-4</v>
      </c>
      <c r="AH584" s="5">
        <f t="shared" si="809"/>
        <v>1.5077857436171511E-3</v>
      </c>
      <c r="AI584" s="5">
        <f t="shared" si="810"/>
        <v>1.469305961474446E-3</v>
      </c>
      <c r="AJ584" s="5">
        <f t="shared" si="811"/>
        <v>7.1590410559436632E-4</v>
      </c>
      <c r="AK584" s="5">
        <f t="shared" si="812"/>
        <v>2.325445717661864E-4</v>
      </c>
      <c r="AL584" s="5">
        <f t="shared" si="813"/>
        <v>1.4476690721826827E-6</v>
      </c>
      <c r="AM584" s="5">
        <f t="shared" si="814"/>
        <v>1.4347002458259407E-3</v>
      </c>
      <c r="AN584" s="5">
        <f t="shared" si="815"/>
        <v>9.4054384701920386E-4</v>
      </c>
      <c r="AO584" s="5">
        <f t="shared" si="816"/>
        <v>3.0829531490615182E-4</v>
      </c>
      <c r="AP584" s="5">
        <f t="shared" si="817"/>
        <v>6.7369534122416243E-5</v>
      </c>
      <c r="AQ584" s="5">
        <f t="shared" si="818"/>
        <v>1.1041330929533464E-5</v>
      </c>
      <c r="AR584" s="5">
        <f t="shared" si="819"/>
        <v>1.9769127494168379E-4</v>
      </c>
      <c r="AS584" s="5">
        <f t="shared" si="820"/>
        <v>1.9264605069581697E-4</v>
      </c>
      <c r="AT584" s="5">
        <f t="shared" si="821"/>
        <v>9.3864792109927354E-5</v>
      </c>
      <c r="AU584" s="5">
        <f t="shared" si="822"/>
        <v>3.0489764920405197E-5</v>
      </c>
      <c r="AV584" s="5">
        <f t="shared" si="823"/>
        <v>7.4279110197106462E-6</v>
      </c>
      <c r="AW584" s="5">
        <f t="shared" si="824"/>
        <v>2.5689596174304988E-8</v>
      </c>
      <c r="AX584" s="5">
        <f t="shared" si="825"/>
        <v>2.3301427640329278E-4</v>
      </c>
      <c r="AY584" s="5">
        <f t="shared" si="826"/>
        <v>1.5275674802201004E-4</v>
      </c>
      <c r="AZ584" s="5">
        <f t="shared" si="827"/>
        <v>5.0071232600944028E-5</v>
      </c>
      <c r="BA584" s="5">
        <f t="shared" si="828"/>
        <v>1.0941702485124037E-5</v>
      </c>
      <c r="BB584" s="5">
        <f t="shared" si="829"/>
        <v>1.7932580304211292E-6</v>
      </c>
      <c r="BC584" s="5">
        <f t="shared" si="830"/>
        <v>2.3512058515880325E-7</v>
      </c>
      <c r="BD584" s="5">
        <f t="shared" si="831"/>
        <v>2.1600018633014216E-5</v>
      </c>
      <c r="BE584" s="5">
        <f t="shared" si="832"/>
        <v>2.1048770543028427E-5</v>
      </c>
      <c r="BF584" s="5">
        <f t="shared" si="833"/>
        <v>1.0255795351395834E-5</v>
      </c>
      <c r="BG584" s="5">
        <f t="shared" si="834"/>
        <v>3.3313533467334216E-6</v>
      </c>
      <c r="BH584" s="5">
        <f t="shared" si="835"/>
        <v>8.1158370027938783E-7</v>
      </c>
      <c r="BI584" s="5">
        <f t="shared" si="836"/>
        <v>1.5817429951224945E-7</v>
      </c>
      <c r="BJ584" s="8">
        <f t="shared" si="837"/>
        <v>0.41877197986442455</v>
      </c>
      <c r="BK584" s="8">
        <f t="shared" si="838"/>
        <v>0.3427006874799059</v>
      </c>
      <c r="BL584" s="8">
        <f t="shared" si="839"/>
        <v>0.22940335216265648</v>
      </c>
      <c r="BM584" s="8">
        <f t="shared" si="840"/>
        <v>0.22435809260398587</v>
      </c>
      <c r="BN584" s="8">
        <f t="shared" si="841"/>
        <v>0.77556506710576567</v>
      </c>
    </row>
    <row r="585" spans="1:66" x14ac:dyDescent="0.25">
      <c r="A585" t="s">
        <v>99</v>
      </c>
      <c r="B585" t="s">
        <v>116</v>
      </c>
      <c r="C585" t="s">
        <v>104</v>
      </c>
      <c r="D585" t="s">
        <v>499</v>
      </c>
      <c r="E585">
        <f>VLOOKUP(A585,home!$A$2:$E$405,3,FALSE)</f>
        <v>1.33253012048193</v>
      </c>
      <c r="F585">
        <f>VLOOKUP(B585,home!$B$2:$E$405,3,FALSE)</f>
        <v>1.1299999999999999</v>
      </c>
      <c r="G585">
        <f>VLOOKUP(C585,away!$B$2:$E$405,4,FALSE)</f>
        <v>1.29</v>
      </c>
      <c r="H585">
        <f>VLOOKUP(A585,away!$A$2:$E$405,3,FALSE)</f>
        <v>1.2626506019999999</v>
      </c>
      <c r="I585">
        <f>VLOOKUP(C585,away!$B$2:$E$405,3,FALSE)</f>
        <v>0.63</v>
      </c>
      <c r="J585">
        <f>VLOOKUP(B585,home!$B$2:$E$405,4,FALSE)</f>
        <v>1.19</v>
      </c>
      <c r="K585" s="3">
        <f t="shared" si="786"/>
        <v>1.9424291566265093</v>
      </c>
      <c r="L585" s="3">
        <f t="shared" si="787"/>
        <v>0.94660915631939979</v>
      </c>
      <c r="M585" s="5">
        <f t="shared" si="788"/>
        <v>5.5629685243514776E-2</v>
      </c>
      <c r="N585" s="5">
        <f t="shared" si="789"/>
        <v>0.10805672259095857</v>
      </c>
      <c r="O585" s="5">
        <f t="shared" si="790"/>
        <v>5.2659569414677282E-2</v>
      </c>
      <c r="P585" s="5">
        <f t="shared" si="791"/>
        <v>0.1022874830064667</v>
      </c>
      <c r="Q585" s="5">
        <f t="shared" si="792"/>
        <v>0.1049462642650902</v>
      </c>
      <c r="R585" s="5">
        <f t="shared" si="793"/>
        <v>2.4924015287885265E-2</v>
      </c>
      <c r="S585" s="5">
        <f t="shared" si="794"/>
        <v>4.7019541518158903E-2</v>
      </c>
      <c r="T585" s="5">
        <f t="shared" si="795"/>
        <v>9.9343094674849794E-2</v>
      </c>
      <c r="U585" s="5">
        <f t="shared" si="796"/>
        <v>4.8413133995393189E-2</v>
      </c>
      <c r="V585" s="5">
        <f t="shared" si="797"/>
        <v>9.6062032207709577E-3</v>
      </c>
      <c r="W585" s="5">
        <f t="shared" si="798"/>
        <v>6.7950227862513965E-2</v>
      </c>
      <c r="X585" s="5">
        <f t="shared" si="799"/>
        <v>6.4322307868645318E-2</v>
      </c>
      <c r="Y585" s="5">
        <f t="shared" si="800"/>
        <v>3.0444042792027514E-2</v>
      </c>
      <c r="Z585" s="5">
        <f t="shared" si="801"/>
        <v>7.8644336945856326E-3</v>
      </c>
      <c r="AA585" s="5">
        <f t="shared" si="802"/>
        <v>1.5276105308719069E-2</v>
      </c>
      <c r="AB585" s="5">
        <f t="shared" si="803"/>
        <v>1.4836376175676467E-2</v>
      </c>
      <c r="AC585" s="5">
        <f t="shared" si="804"/>
        <v>1.1039456097046503E-3</v>
      </c>
      <c r="AD585" s="5">
        <f t="shared" si="805"/>
        <v>3.2997125949890543E-2</v>
      </c>
      <c r="AE585" s="5">
        <f t="shared" si="806"/>
        <v>3.1235381556390853E-2</v>
      </c>
      <c r="AF585" s="5">
        <f t="shared" si="807"/>
        <v>1.4783849091204842E-2</v>
      </c>
      <c r="AG585" s="5">
        <f t="shared" si="808"/>
        <v>4.6648423051262478E-3</v>
      </c>
      <c r="AH585" s="5">
        <f t="shared" si="809"/>
        <v>1.8611362361403911E-3</v>
      </c>
      <c r="AI585" s="5">
        <f t="shared" si="810"/>
        <v>3.6151252895332154E-3</v>
      </c>
      <c r="AJ585" s="5">
        <f t="shared" si="811"/>
        <v>3.5110623836235853E-3</v>
      </c>
      <c r="AK585" s="5">
        <f t="shared" si="812"/>
        <v>2.2733299815616741E-3</v>
      </c>
      <c r="AL585" s="5">
        <f t="shared" si="813"/>
        <v>8.1193928959640813E-5</v>
      </c>
      <c r="AM585" s="5">
        <f t="shared" si="814"/>
        <v>1.2818915905988911E-2</v>
      </c>
      <c r="AN585" s="5">
        <f t="shared" si="815"/>
        <v>1.2134503170697496E-2</v>
      </c>
      <c r="AO585" s="5">
        <f t="shared" si="816"/>
        <v>5.7433159043845184E-3</v>
      </c>
      <c r="AP585" s="5">
        <f t="shared" si="817"/>
        <v>1.8122251409084069E-3</v>
      </c>
      <c r="AQ585" s="5">
        <f t="shared" si="818"/>
        <v>4.2886722792402805E-4</v>
      </c>
      <c r="AR585" s="5">
        <f t="shared" si="819"/>
        <v>3.5235372045766387E-4</v>
      </c>
      <c r="AS585" s="5">
        <f t="shared" si="820"/>
        <v>6.8442214006279281E-4</v>
      </c>
      <c r="AT585" s="5">
        <f t="shared" si="821"/>
        <v>6.6472076014934076E-4</v>
      </c>
      <c r="AU585" s="5">
        <f t="shared" si="822"/>
        <v>4.3039099517633875E-4</v>
      </c>
      <c r="AV585" s="5">
        <f t="shared" si="823"/>
        <v>2.0900100444500497E-4</v>
      </c>
      <c r="AW585" s="5">
        <f t="shared" si="824"/>
        <v>4.1470277925717712E-6</v>
      </c>
      <c r="AX585" s="5">
        <f t="shared" si="825"/>
        <v>4.1499726686893617E-3</v>
      </c>
      <c r="AY585" s="5">
        <f t="shared" si="826"/>
        <v>3.9284021266566046E-3</v>
      </c>
      <c r="AZ585" s="5">
        <f t="shared" si="827"/>
        <v>1.8593307113988719E-3</v>
      </c>
      <c r="BA585" s="5">
        <f t="shared" si="828"/>
        <v>5.8668649201201197E-4</v>
      </c>
      <c r="BB585" s="5">
        <f t="shared" si="829"/>
        <v>1.3884070130686972E-4</v>
      </c>
      <c r="BC585" s="5">
        <f t="shared" si="830"/>
        <v>2.6285575825377953E-5</v>
      </c>
      <c r="BD585" s="5">
        <f t="shared" si="831"/>
        <v>5.5590209674738456E-5</v>
      </c>
      <c r="BE585" s="5">
        <f t="shared" si="832"/>
        <v>1.0798004409519303E-4</v>
      </c>
      <c r="BF585" s="5">
        <f t="shared" si="833"/>
        <v>1.0487179299215956E-4</v>
      </c>
      <c r="BG585" s="5">
        <f t="shared" si="834"/>
        <v>6.7902009471890125E-5</v>
      </c>
      <c r="BH585" s="5">
        <f t="shared" si="835"/>
        <v>3.29737107479322E-5</v>
      </c>
      <c r="BI585" s="5">
        <f t="shared" si="836"/>
        <v>1.2809819431790474E-5</v>
      </c>
      <c r="BJ585" s="8">
        <f t="shared" si="837"/>
        <v>0.60237120458249027</v>
      </c>
      <c r="BK585" s="8">
        <f t="shared" si="838"/>
        <v>0.21965645465423222</v>
      </c>
      <c r="BL585" s="8">
        <f t="shared" si="839"/>
        <v>0.17009287027991496</v>
      </c>
      <c r="BM585" s="8">
        <f t="shared" si="840"/>
        <v>0.54755696830376621</v>
      </c>
      <c r="BN585" s="8">
        <f t="shared" si="841"/>
        <v>0.44850373980859282</v>
      </c>
    </row>
    <row r="586" spans="1:66" x14ac:dyDescent="0.25">
      <c r="A586" t="s">
        <v>99</v>
      </c>
      <c r="B586" t="s">
        <v>118</v>
      </c>
      <c r="C586" t="s">
        <v>114</v>
      </c>
      <c r="D586" t="s">
        <v>499</v>
      </c>
      <c r="E586">
        <f>VLOOKUP(A586,home!$A$2:$E$405,3,FALSE)</f>
        <v>1.33253012048193</v>
      </c>
      <c r="F586">
        <f>VLOOKUP(B586,home!$B$2:$E$405,3,FALSE)</f>
        <v>0.75</v>
      </c>
      <c r="G586">
        <f>VLOOKUP(C586,away!$B$2:$E$405,4,FALSE)</f>
        <v>0.75</v>
      </c>
      <c r="H586">
        <f>VLOOKUP(A586,away!$A$2:$E$405,3,FALSE)</f>
        <v>1.2626506019999999</v>
      </c>
      <c r="I586">
        <f>VLOOKUP(C586,away!$B$2:$E$405,3,FALSE)</f>
        <v>0.79</v>
      </c>
      <c r="J586">
        <f>VLOOKUP(B586,home!$B$2:$E$405,4,FALSE)</f>
        <v>1.63</v>
      </c>
      <c r="K586" s="3">
        <f t="shared" si="786"/>
        <v>0.74954819277108564</v>
      </c>
      <c r="L586" s="3">
        <f t="shared" si="787"/>
        <v>1.6259151801953999</v>
      </c>
      <c r="M586" s="5">
        <f t="shared" si="788"/>
        <v>9.2971398795109655E-2</v>
      </c>
      <c r="N586" s="5">
        <f t="shared" si="789"/>
        <v>6.9686543946274326E-2</v>
      </c>
      <c r="O586" s="5">
        <f t="shared" si="790"/>
        <v>0.15116360862496908</v>
      </c>
      <c r="P586" s="5">
        <f t="shared" si="791"/>
        <v>0.11330440965760126</v>
      </c>
      <c r="Q586" s="5">
        <f t="shared" si="792"/>
        <v>2.6116711537696378E-2</v>
      </c>
      <c r="R586" s="5">
        <f t="shared" si="793"/>
        <v>0.12288960297822681</v>
      </c>
      <c r="S586" s="5">
        <f t="shared" si="794"/>
        <v>3.4521071572101623E-2</v>
      </c>
      <c r="T586" s="5">
        <f t="shared" si="795"/>
        <v>4.2463557745924883E-2</v>
      </c>
      <c r="U586" s="5">
        <f t="shared" si="796"/>
        <v>9.2111679822686116E-2</v>
      </c>
      <c r="V586" s="5">
        <f t="shared" si="797"/>
        <v>4.6745435046758564E-3</v>
      </c>
      <c r="W586" s="5">
        <f t="shared" si="798"/>
        <v>6.5252446447346948E-3</v>
      </c>
      <c r="X586" s="5">
        <f t="shared" si="799"/>
        <v>1.060949432236288E-2</v>
      </c>
      <c r="Y586" s="5">
        <f t="shared" si="800"/>
        <v>8.6250689364633596E-3</v>
      </c>
      <c r="Z586" s="5">
        <f t="shared" si="801"/>
        <v>6.6602690323494931E-2</v>
      </c>
      <c r="AA586" s="5">
        <f t="shared" si="802"/>
        <v>4.9921926165667894E-2</v>
      </c>
      <c r="AB586" s="5">
        <f t="shared" si="803"/>
        <v>1.8709444768563968E-2</v>
      </c>
      <c r="AC586" s="5">
        <f t="shared" si="804"/>
        <v>3.5605465705056973E-4</v>
      </c>
      <c r="AD586" s="5">
        <f t="shared" si="805"/>
        <v>1.2227463327125236E-3</v>
      </c>
      <c r="AE586" s="5">
        <f t="shared" si="806"/>
        <v>1.9880818238855471E-3</v>
      </c>
      <c r="AF586" s="5">
        <f t="shared" si="807"/>
        <v>1.6162262084630347E-3</v>
      </c>
      <c r="AG586" s="5">
        <f t="shared" si="808"/>
        <v>8.7594890898990102E-4</v>
      </c>
      <c r="AH586" s="5">
        <f t="shared" si="809"/>
        <v>2.7072581309705919E-2</v>
      </c>
      <c r="AI586" s="5">
        <f t="shared" si="810"/>
        <v>2.0292204394338341E-2</v>
      </c>
      <c r="AJ586" s="5">
        <f t="shared" si="811"/>
        <v>7.6049925655588919E-3</v>
      </c>
      <c r="AK586" s="5">
        <f t="shared" si="812"/>
        <v>1.9001028111840703E-3</v>
      </c>
      <c r="AL586" s="5">
        <f t="shared" si="813"/>
        <v>1.7356977842986498E-5</v>
      </c>
      <c r="AM586" s="5">
        <f t="shared" si="814"/>
        <v>1.8330146078042898E-4</v>
      </c>
      <c r="AN586" s="5">
        <f t="shared" si="815"/>
        <v>2.9803262763489121E-4</v>
      </c>
      <c r="AO586" s="5">
        <f t="shared" si="816"/>
        <v>2.4228788673254641E-4</v>
      </c>
      <c r="AP586" s="5">
        <f t="shared" si="817"/>
        <v>1.3131318433863695E-4</v>
      </c>
      <c r="AQ586" s="5">
        <f t="shared" si="818"/>
        <v>5.3376024943996662E-5</v>
      </c>
      <c r="AR586" s="5">
        <f t="shared" si="819"/>
        <v>8.8035441837050216E-3</v>
      </c>
      <c r="AS586" s="5">
        <f t="shared" si="820"/>
        <v>6.5986806328765012E-3</v>
      </c>
      <c r="AT586" s="5">
        <f t="shared" si="821"/>
        <v>2.4730145715230723E-3</v>
      </c>
      <c r="AU586" s="5">
        <f t="shared" si="822"/>
        <v>6.1788120092722671E-4</v>
      </c>
      <c r="AV586" s="5">
        <f t="shared" si="823"/>
        <v>1.1578293437555768E-4</v>
      </c>
      <c r="AW586" s="5">
        <f t="shared" si="824"/>
        <v>5.8758277438804716E-7</v>
      </c>
      <c r="AX586" s="5">
        <f t="shared" si="825"/>
        <v>2.2898879776711755E-5</v>
      </c>
      <c r="AY586" s="5">
        <f t="shared" si="826"/>
        <v>3.7231636238425087E-5</v>
      </c>
      <c r="AZ586" s="5">
        <f t="shared" si="827"/>
        <v>3.0267741271784264E-5</v>
      </c>
      <c r="BA586" s="5">
        <f t="shared" si="828"/>
        <v>1.6404260001340286E-5</v>
      </c>
      <c r="BB586" s="5">
        <f t="shared" si="829"/>
        <v>6.6679838390128451E-6</v>
      </c>
      <c r="BC586" s="5">
        <f t="shared" si="830"/>
        <v>2.1683152290297166E-6</v>
      </c>
      <c r="BD586" s="5">
        <f t="shared" si="831"/>
        <v>2.3856360213011536E-3</v>
      </c>
      <c r="BE586" s="5">
        <f t="shared" si="832"/>
        <v>1.7881491683758826E-3</v>
      </c>
      <c r="BF586" s="5">
        <f t="shared" si="833"/>
        <v>6.7015198878063117E-4</v>
      </c>
      <c r="BG586" s="5">
        <f t="shared" si="834"/>
        <v>1.6743707069082371E-4</v>
      </c>
      <c r="BH586" s="5">
        <f t="shared" si="835"/>
        <v>3.137553843479785E-5</v>
      </c>
      <c r="BI586" s="5">
        <f t="shared" si="836"/>
        <v>4.703495626204494E-6</v>
      </c>
      <c r="BJ586" s="8">
        <f t="shared" si="837"/>
        <v>0.17075357440829439</v>
      </c>
      <c r="BK586" s="8">
        <f t="shared" si="838"/>
        <v>0.24588206680062041</v>
      </c>
      <c r="BL586" s="8">
        <f t="shared" si="839"/>
        <v>0.5153225002475178</v>
      </c>
      <c r="BM586" s="8">
        <f t="shared" si="840"/>
        <v>0.42239191218658589</v>
      </c>
      <c r="BN586" s="8">
        <f t="shared" si="841"/>
        <v>0.57613227553987745</v>
      </c>
    </row>
    <row r="587" spans="1:66" x14ac:dyDescent="0.25">
      <c r="A587" t="s">
        <v>99</v>
      </c>
      <c r="B587" t="s">
        <v>417</v>
      </c>
      <c r="C587" t="s">
        <v>110</v>
      </c>
      <c r="D587" t="s">
        <v>499</v>
      </c>
      <c r="E587">
        <f>VLOOKUP(A587,home!$A$2:$E$405,3,FALSE)</f>
        <v>1.33253012048193</v>
      </c>
      <c r="F587">
        <f>VLOOKUP(B587,home!$B$2:$E$405,3,FALSE)</f>
        <v>1</v>
      </c>
      <c r="G587">
        <f>VLOOKUP(C587,away!$B$2:$E$405,4,FALSE)</f>
        <v>0.83</v>
      </c>
      <c r="H587">
        <f>VLOOKUP(A587,away!$A$2:$E$405,3,FALSE)</f>
        <v>1.2626506019999999</v>
      </c>
      <c r="I587">
        <f>VLOOKUP(C587,away!$B$2:$E$405,3,FALSE)</f>
        <v>1.67</v>
      </c>
      <c r="J587">
        <f>VLOOKUP(B587,home!$B$2:$E$405,4,FALSE)</f>
        <v>1.06</v>
      </c>
      <c r="K587" s="3">
        <f t="shared" si="786"/>
        <v>1.1060000000000019</v>
      </c>
      <c r="L587" s="3">
        <f t="shared" si="787"/>
        <v>2.2351440956603996</v>
      </c>
      <c r="M587" s="5">
        <f t="shared" si="788"/>
        <v>3.5396437635898538E-2</v>
      </c>
      <c r="N587" s="5">
        <f t="shared" si="789"/>
        <v>3.9148460025303852E-2</v>
      </c>
      <c r="O587" s="5">
        <f t="shared" si="790"/>
        <v>7.9116138589290175E-2</v>
      </c>
      <c r="P587" s="5">
        <f t="shared" si="791"/>
        <v>8.7502449279755076E-2</v>
      </c>
      <c r="Q587" s="5">
        <f t="shared" si="792"/>
        <v>2.1649098393993076E-2</v>
      </c>
      <c r="R587" s="5">
        <f t="shared" si="793"/>
        <v>8.8417985019650938E-2</v>
      </c>
      <c r="S587" s="5">
        <f t="shared" si="794"/>
        <v>5.4078031161749071E-2</v>
      </c>
      <c r="T587" s="5">
        <f t="shared" si="795"/>
        <v>4.8388854451704662E-2</v>
      </c>
      <c r="U587" s="5">
        <f t="shared" si="796"/>
        <v>9.7790291431734094E-2</v>
      </c>
      <c r="V587" s="5">
        <f t="shared" si="797"/>
        <v>1.4853849379341295E-2</v>
      </c>
      <c r="W587" s="5">
        <f t="shared" si="798"/>
        <v>7.9813009412521216E-3</v>
      </c>
      <c r="X587" s="5">
        <f t="shared" si="799"/>
        <v>1.7839357674528471E-2</v>
      </c>
      <c r="Y587" s="5">
        <f t="shared" si="800"/>
        <v>1.9936767488298177E-2</v>
      </c>
      <c r="Z587" s="5">
        <f t="shared" si="801"/>
        <v>6.5875645722287476E-2</v>
      </c>
      <c r="AA587" s="5">
        <f t="shared" si="802"/>
        <v>7.2858464168850071E-2</v>
      </c>
      <c r="AB587" s="5">
        <f t="shared" si="803"/>
        <v>4.0290730685374178E-2</v>
      </c>
      <c r="AC587" s="5">
        <f t="shared" si="804"/>
        <v>2.2949841296436508E-3</v>
      </c>
      <c r="AD587" s="5">
        <f t="shared" si="805"/>
        <v>2.2068297102562162E-3</v>
      </c>
      <c r="AE587" s="5">
        <f t="shared" si="806"/>
        <v>4.9325823970071325E-3</v>
      </c>
      <c r="AF587" s="5">
        <f t="shared" si="807"/>
        <v>5.5125162105144577E-3</v>
      </c>
      <c r="AG587" s="5">
        <f t="shared" si="808"/>
        <v>4.1070893533878767E-3</v>
      </c>
      <c r="AH587" s="5">
        <f t="shared" si="809"/>
        <v>3.6810390145996789E-2</v>
      </c>
      <c r="AI587" s="5">
        <f t="shared" si="810"/>
        <v>4.0712291501472514E-2</v>
      </c>
      <c r="AJ587" s="5">
        <f t="shared" si="811"/>
        <v>2.2513897200314346E-2</v>
      </c>
      <c r="AK587" s="5">
        <f t="shared" si="812"/>
        <v>8.3001234345158985E-3</v>
      </c>
      <c r="AL587" s="5">
        <f t="shared" si="813"/>
        <v>2.2693439884280471E-4</v>
      </c>
      <c r="AM587" s="5">
        <f t="shared" si="814"/>
        <v>4.881507319086761E-4</v>
      </c>
      <c r="AN587" s="5">
        <f t="shared" si="815"/>
        <v>1.09108722621798E-3</v>
      </c>
      <c r="AO587" s="5">
        <f t="shared" si="816"/>
        <v>1.2193685857658006E-3</v>
      </c>
      <c r="AP587" s="5">
        <f t="shared" si="817"/>
        <v>9.0848816496940028E-4</v>
      </c>
      <c r="AQ587" s="5">
        <f t="shared" si="818"/>
        <v>5.0765048947717657E-4</v>
      </c>
      <c r="AR587" s="5">
        <f t="shared" si="819"/>
        <v>1.6455305238756102E-2</v>
      </c>
      <c r="AS587" s="5">
        <f t="shared" si="820"/>
        <v>1.8199567594064277E-2</v>
      </c>
      <c r="AT587" s="5">
        <f t="shared" si="821"/>
        <v>1.0064360879517568E-2</v>
      </c>
      <c r="AU587" s="5">
        <f t="shared" si="822"/>
        <v>3.7103943775821471E-3</v>
      </c>
      <c r="AV587" s="5">
        <f t="shared" si="823"/>
        <v>1.0259240454014659E-3</v>
      </c>
      <c r="AW587" s="5">
        <f t="shared" si="824"/>
        <v>1.5583266009260124E-5</v>
      </c>
      <c r="AX587" s="5">
        <f t="shared" si="825"/>
        <v>8.9982451581832631E-5</v>
      </c>
      <c r="AY587" s="5">
        <f t="shared" si="826"/>
        <v>2.0112374536618101E-4</v>
      </c>
      <c r="AZ587" s="5">
        <f t="shared" si="827"/>
        <v>2.2477027597616261E-4</v>
      </c>
      <c r="BA587" s="5">
        <f t="shared" si="828"/>
        <v>1.6746465174269278E-4</v>
      </c>
      <c r="BB587" s="5">
        <f t="shared" si="829"/>
        <v>9.3576906893626222E-5</v>
      </c>
      <c r="BC587" s="5">
        <f t="shared" si="830"/>
        <v>4.1831574186690341E-5</v>
      </c>
      <c r="BD587" s="5">
        <f t="shared" si="831"/>
        <v>6.1299963911158805E-3</v>
      </c>
      <c r="BE587" s="5">
        <f t="shared" si="832"/>
        <v>6.7797760085741756E-3</v>
      </c>
      <c r="BF587" s="5">
        <f t="shared" si="833"/>
        <v>3.7492161327415271E-3</v>
      </c>
      <c r="BG587" s="5">
        <f t="shared" si="834"/>
        <v>1.3822110142707111E-3</v>
      </c>
      <c r="BH587" s="5">
        <f t="shared" si="835"/>
        <v>3.8218134544585242E-4</v>
      </c>
      <c r="BI587" s="5">
        <f t="shared" si="836"/>
        <v>8.4538513612622724E-5</v>
      </c>
      <c r="BJ587" s="8">
        <f t="shared" si="837"/>
        <v>0.17673635145033229</v>
      </c>
      <c r="BK587" s="8">
        <f t="shared" si="838"/>
        <v>0.19455380973059661</v>
      </c>
      <c r="BL587" s="8">
        <f t="shared" si="839"/>
        <v>0.55477378371828134</v>
      </c>
      <c r="BM587" s="8">
        <f t="shared" si="840"/>
        <v>0.64052348119824898</v>
      </c>
      <c r="BN587" s="8">
        <f t="shared" si="841"/>
        <v>0.35123056894389165</v>
      </c>
    </row>
    <row r="588" spans="1:66" x14ac:dyDescent="0.25">
      <c r="A588" t="s">
        <v>99</v>
      </c>
      <c r="B588" t="s">
        <v>101</v>
      </c>
      <c r="C588" t="s">
        <v>395</v>
      </c>
      <c r="D588" t="s">
        <v>499</v>
      </c>
      <c r="E588">
        <f>VLOOKUP(A588,home!$A$2:$E$405,3,FALSE)</f>
        <v>1.33253012048193</v>
      </c>
      <c r="F588">
        <f>VLOOKUP(B588,home!$B$2:$E$405,3,FALSE)</f>
        <v>1.02</v>
      </c>
      <c r="G588">
        <f>VLOOKUP(C588,away!$B$2:$E$405,4,FALSE)</f>
        <v>0.52</v>
      </c>
      <c r="H588">
        <f>VLOOKUP(A588,away!$A$2:$E$405,3,FALSE)</f>
        <v>1.2626506019999999</v>
      </c>
      <c r="I588">
        <f>VLOOKUP(C588,away!$B$2:$E$405,3,FALSE)</f>
        <v>1.17</v>
      </c>
      <c r="J588">
        <f>VLOOKUP(B588,home!$B$2:$E$405,4,FALSE)</f>
        <v>0.75</v>
      </c>
      <c r="K588" s="3">
        <f t="shared" si="786"/>
        <v>0.70677397590361568</v>
      </c>
      <c r="L588" s="3">
        <f t="shared" si="787"/>
        <v>1.1079759032549998</v>
      </c>
      <c r="M588" s="5">
        <f t="shared" si="788"/>
        <v>0.16287864263888271</v>
      </c>
      <c r="N588" s="5">
        <f t="shared" si="789"/>
        <v>0.11511838584766733</v>
      </c>
      <c r="O588" s="5">
        <f t="shared" si="790"/>
        <v>0.18046561119876439</v>
      </c>
      <c r="P588" s="5">
        <f t="shared" si="791"/>
        <v>0.12754839754082678</v>
      </c>
      <c r="Q588" s="5">
        <f t="shared" si="792"/>
        <v>4.0681339632581172E-2</v>
      </c>
      <c r="R588" s="5">
        <f t="shared" si="793"/>
        <v>9.997577428720833E-2</v>
      </c>
      <c r="S588" s="5">
        <f t="shared" si="794"/>
        <v>2.4970421922200378E-2</v>
      </c>
      <c r="T588" s="5">
        <f t="shared" si="795"/>
        <v>4.507394402503255E-2</v>
      </c>
      <c r="U588" s="5">
        <f t="shared" si="796"/>
        <v>7.0660275487012703E-2</v>
      </c>
      <c r="V588" s="5">
        <f t="shared" si="797"/>
        <v>2.172672345014494E-3</v>
      </c>
      <c r="W588" s="5">
        <f t="shared" si="798"/>
        <v>9.5841707190682471E-3</v>
      </c>
      <c r="X588" s="5">
        <f t="shared" si="799"/>
        <v>1.061903020940976E-2</v>
      </c>
      <c r="Y588" s="5">
        <f t="shared" si="800"/>
        <v>5.8828147939814571E-3</v>
      </c>
      <c r="Z588" s="5">
        <f t="shared" si="801"/>
        <v>3.6923582939829225E-2</v>
      </c>
      <c r="AA588" s="5">
        <f t="shared" si="802"/>
        <v>2.6096627518990015E-2</v>
      </c>
      <c r="AB588" s="5">
        <f t="shared" si="803"/>
        <v>9.2222085946361398E-3</v>
      </c>
      <c r="AC588" s="5">
        <f t="shared" si="804"/>
        <v>1.0633717514236657E-4</v>
      </c>
      <c r="AD588" s="5">
        <f t="shared" si="805"/>
        <v>1.6934606112137195E-3</v>
      </c>
      <c r="AE588" s="5">
        <f t="shared" si="806"/>
        <v>1.8763135503362849E-3</v>
      </c>
      <c r="AF588" s="5">
        <f t="shared" si="807"/>
        <v>1.0394551003617208E-3</v>
      </c>
      <c r="AG588" s="5">
        <f t="shared" si="808"/>
        <v>3.8389706790543151E-4</v>
      </c>
      <c r="AH588" s="5">
        <f t="shared" si="809"/>
        <v>1.0227610039792043E-2</v>
      </c>
      <c r="AI588" s="5">
        <f t="shared" si="810"/>
        <v>7.2286086118155592E-3</v>
      </c>
      <c r="AJ588" s="5">
        <f t="shared" si="811"/>
        <v>2.5544962244119993E-3</v>
      </c>
      <c r="AK588" s="5">
        <f t="shared" si="812"/>
        <v>6.01817150986148E-4</v>
      </c>
      <c r="AL588" s="5">
        <f t="shared" si="813"/>
        <v>3.3308569051616791E-6</v>
      </c>
      <c r="AM588" s="5">
        <f t="shared" si="814"/>
        <v>2.3937877784473759E-4</v>
      </c>
      <c r="AN588" s="5">
        <f t="shared" si="815"/>
        <v>2.6522591760260106E-4</v>
      </c>
      <c r="AO588" s="5">
        <f t="shared" si="816"/>
        <v>1.4693196281118909E-4</v>
      </c>
      <c r="AP588" s="5">
        <f t="shared" si="817"/>
        <v>5.4265691404252437E-5</v>
      </c>
      <c r="AQ588" s="5">
        <f t="shared" si="818"/>
        <v>1.5031269612345913E-5</v>
      </c>
      <c r="AR588" s="5">
        <f t="shared" si="819"/>
        <v>2.2663890943956989E-3</v>
      </c>
      <c r="AS588" s="5">
        <f t="shared" si="820"/>
        <v>1.601824831190643E-3</v>
      </c>
      <c r="AT588" s="5">
        <f t="shared" si="821"/>
        <v>5.6606405232087432E-4</v>
      </c>
      <c r="AU588" s="5">
        <f t="shared" si="822"/>
        <v>1.3335978029164558E-4</v>
      </c>
      <c r="AV588" s="5">
        <f t="shared" si="823"/>
        <v>2.3563805535589744E-5</v>
      </c>
      <c r="AW588" s="5">
        <f t="shared" si="824"/>
        <v>7.2454329221919228E-8</v>
      </c>
      <c r="AX588" s="5">
        <f t="shared" si="825"/>
        <v>2.8197781760712248E-5</v>
      </c>
      <c r="AY588" s="5">
        <f t="shared" si="826"/>
        <v>3.1242462716112513E-5</v>
      </c>
      <c r="AZ588" s="5">
        <f t="shared" si="827"/>
        <v>1.7307947923897714E-5</v>
      </c>
      <c r="BA588" s="5">
        <f t="shared" si="828"/>
        <v>6.3922630781570245E-6</v>
      </c>
      <c r="BB588" s="5">
        <f t="shared" si="829"/>
        <v>1.7706183644661531E-6</v>
      </c>
      <c r="BC588" s="5">
        <f t="shared" si="830"/>
        <v>3.9236049633785529E-7</v>
      </c>
      <c r="BD588" s="5">
        <f t="shared" si="831"/>
        <v>4.1851741733172601E-4</v>
      </c>
      <c r="BE588" s="5">
        <f t="shared" si="832"/>
        <v>2.9579721903245682E-4</v>
      </c>
      <c r="BF588" s="5">
        <f t="shared" si="833"/>
        <v>1.0453088827840106E-4</v>
      </c>
      <c r="BG588" s="5">
        <f t="shared" si="834"/>
        <v>2.4626570504420731E-5</v>
      </c>
      <c r="BH588" s="5">
        <f t="shared" si="835"/>
        <v>4.3513547870700369E-6</v>
      </c>
      <c r="BI588" s="5">
        <f t="shared" si="836"/>
        <v>6.1508486468494429E-7</v>
      </c>
      <c r="BJ588" s="8">
        <f t="shared" si="837"/>
        <v>0.23275894861117255</v>
      </c>
      <c r="BK588" s="8">
        <f t="shared" si="838"/>
        <v>0.31771104494168806</v>
      </c>
      <c r="BL588" s="8">
        <f t="shared" si="839"/>
        <v>0.41247266921215053</v>
      </c>
      <c r="BM588" s="8">
        <f t="shared" si="840"/>
        <v>0.27316692455052255</v>
      </c>
      <c r="BN588" s="8">
        <f t="shared" si="841"/>
        <v>0.72666815114593075</v>
      </c>
    </row>
    <row r="589" spans="1:66" x14ac:dyDescent="0.25">
      <c r="A589" t="s">
        <v>122</v>
      </c>
      <c r="B589" t="s">
        <v>139</v>
      </c>
      <c r="C589" t="s">
        <v>137</v>
      </c>
      <c r="D589" t="s">
        <v>499</v>
      </c>
      <c r="E589">
        <f>VLOOKUP(A589,home!$A$2:$E$405,3,FALSE)</f>
        <v>1.28571428571429</v>
      </c>
      <c r="F589">
        <f>VLOOKUP(B589,home!$B$2:$E$405,3,FALSE)</f>
        <v>0.92</v>
      </c>
      <c r="G589">
        <f>VLOOKUP(C589,away!$B$2:$E$405,4,FALSE)</f>
        <v>1.07</v>
      </c>
      <c r="H589">
        <f>VLOOKUP(A589,away!$A$2:$E$405,3,FALSE)</f>
        <v>1.1234866830000001</v>
      </c>
      <c r="I589">
        <f>VLOOKUP(C589,away!$B$2:$E$405,3,FALSE)</f>
        <v>0.68</v>
      </c>
      <c r="J589">
        <f>VLOOKUP(B589,home!$B$2:$E$405,4,FALSE)</f>
        <v>0.83</v>
      </c>
      <c r="K589" s="3">
        <f t="shared" si="786"/>
        <v>1.2656571428571473</v>
      </c>
      <c r="L589" s="3">
        <f t="shared" si="787"/>
        <v>0.63409588388520011</v>
      </c>
      <c r="M589" s="5">
        <f t="shared" si="788"/>
        <v>0.14960556323367066</v>
      </c>
      <c r="N589" s="5">
        <f t="shared" si="789"/>
        <v>0.18934934971786188</v>
      </c>
      <c r="O589" s="5">
        <f t="shared" si="790"/>
        <v>9.486427185279761E-2</v>
      </c>
      <c r="P589" s="5">
        <f t="shared" si="791"/>
        <v>0.1200656432724355</v>
      </c>
      <c r="Q589" s="5">
        <f t="shared" si="792"/>
        <v>0.11982567848288397</v>
      </c>
      <c r="R589" s="5">
        <f t="shared" si="793"/>
        <v>3.0076522154812799E-2</v>
      </c>
      <c r="S589" s="5">
        <f t="shared" si="794"/>
        <v>2.4089610009869086E-2</v>
      </c>
      <c r="T589" s="5">
        <f t="shared" si="795"/>
        <v>7.5980969509748128E-2</v>
      </c>
      <c r="U589" s="5">
        <f t="shared" si="796"/>
        <v>3.8066565097540056E-2</v>
      </c>
      <c r="V589" s="5">
        <f t="shared" si="797"/>
        <v>2.1481186628359845E-3</v>
      </c>
      <c r="W589" s="5">
        <f t="shared" si="798"/>
        <v>5.055274195652202E-2</v>
      </c>
      <c r="X589" s="5">
        <f t="shared" si="799"/>
        <v>3.2055285593741274E-2</v>
      </c>
      <c r="Y589" s="5">
        <f t="shared" si="800"/>
        <v>1.0163062325877945E-2</v>
      </c>
      <c r="Z589" s="5">
        <f t="shared" si="801"/>
        <v>6.357132966649609E-3</v>
      </c>
      <c r="AA589" s="5">
        <f t="shared" si="802"/>
        <v>8.0459507473327231E-3</v>
      </c>
      <c r="AB589" s="5">
        <f t="shared" si="803"/>
        <v>5.0917075172192336E-3</v>
      </c>
      <c r="AC589" s="5">
        <f t="shared" si="804"/>
        <v>1.0774801898412932E-4</v>
      </c>
      <c r="AD589" s="5">
        <f t="shared" si="805"/>
        <v>1.5995609737071578E-2</v>
      </c>
      <c r="AE589" s="5">
        <f t="shared" si="806"/>
        <v>1.0142750294511118E-2</v>
      </c>
      <c r="AF589" s="5">
        <f t="shared" si="807"/>
        <v>3.2157381065124496E-3</v>
      </c>
      <c r="AG589" s="5">
        <f t="shared" si="808"/>
        <v>6.7969543233077721E-4</v>
      </c>
      <c r="AH589" s="5">
        <f t="shared" si="809"/>
        <v>1.0077579618658567E-3</v>
      </c>
      <c r="AI589" s="5">
        <f t="shared" si="810"/>
        <v>1.2754760627066821E-3</v>
      </c>
      <c r="AJ589" s="5">
        <f t="shared" si="811"/>
        <v>8.0715769465401169E-4</v>
      </c>
      <c r="AK589" s="5">
        <f t="shared" si="812"/>
        <v>3.4052830055031932E-4</v>
      </c>
      <c r="AL589" s="5">
        <f t="shared" si="813"/>
        <v>3.4589182196263336E-6</v>
      </c>
      <c r="AM589" s="5">
        <f t="shared" si="814"/>
        <v>4.0489915436159925E-3</v>
      </c>
      <c r="AN589" s="5">
        <f t="shared" si="815"/>
        <v>2.5674488716928836E-3</v>
      </c>
      <c r="AO589" s="5">
        <f t="shared" si="816"/>
        <v>8.1400438081307921E-4</v>
      </c>
      <c r="AP589" s="5">
        <f t="shared" si="817"/>
        <v>1.7205227577936485E-4</v>
      </c>
      <c r="AQ589" s="5">
        <f t="shared" si="818"/>
        <v>2.7274409971194129E-5</v>
      </c>
      <c r="AR589" s="5">
        <f t="shared" si="819"/>
        <v>1.2780303511433571E-4</v>
      </c>
      <c r="AS589" s="5">
        <f t="shared" si="820"/>
        <v>1.617548242712818E-4</v>
      </c>
      <c r="AT589" s="5">
        <f t="shared" si="821"/>
        <v>1.0236307436527526E-4</v>
      </c>
      <c r="AU589" s="5">
        <f t="shared" si="822"/>
        <v>4.3185518745075989E-5</v>
      </c>
      <c r="AV589" s="5">
        <f t="shared" si="823"/>
        <v>1.3664515066924168E-5</v>
      </c>
      <c r="AW589" s="5">
        <f t="shared" si="824"/>
        <v>7.7109662399668802E-8</v>
      </c>
      <c r="AX589" s="5">
        <f t="shared" si="825"/>
        <v>8.5410584475762873E-4</v>
      </c>
      <c r="AY589" s="5">
        <f t="shared" si="826"/>
        <v>5.4158500056310417E-4</v>
      </c>
      <c r="AZ589" s="5">
        <f t="shared" si="827"/>
        <v>1.7170840981551403E-4</v>
      </c>
      <c r="BA589" s="5">
        <f t="shared" si="828"/>
        <v>3.6293198630830181E-5</v>
      </c>
      <c r="BB589" s="5">
        <f t="shared" si="829"/>
        <v>5.753341966209348E-6</v>
      </c>
      <c r="BC589" s="5">
        <f t="shared" si="830"/>
        <v>7.2963409187146674E-7</v>
      </c>
      <c r="BD589" s="5">
        <f t="shared" si="831"/>
        <v>1.3506563085672655E-5</v>
      </c>
      <c r="BE589" s="5">
        <f t="shared" si="832"/>
        <v>1.7094678044832265E-5</v>
      </c>
      <c r="BF589" s="5">
        <f t="shared" si="833"/>
        <v>1.0818000686142609E-5</v>
      </c>
      <c r="BG589" s="5">
        <f t="shared" si="834"/>
        <v>4.5639599466166375E-6</v>
      </c>
      <c r="BH589" s="5">
        <f t="shared" si="835"/>
        <v>1.4441021265373185E-6</v>
      </c>
      <c r="BI589" s="5">
        <f t="shared" si="836"/>
        <v>3.6554763429343025E-7</v>
      </c>
      <c r="BJ589" s="8">
        <f t="shared" si="837"/>
        <v>0.51720082806875889</v>
      </c>
      <c r="BK589" s="8">
        <f t="shared" si="838"/>
        <v>0.29656172711657808</v>
      </c>
      <c r="BL589" s="8">
        <f t="shared" si="839"/>
        <v>0.1800725012085663</v>
      </c>
      <c r="BM589" s="8">
        <f t="shared" si="840"/>
        <v>0.29586365275518961</v>
      </c>
      <c r="BN589" s="8">
        <f t="shared" si="841"/>
        <v>0.70378702871446241</v>
      </c>
    </row>
    <row r="590" spans="1:66" x14ac:dyDescent="0.25">
      <c r="A590" t="s">
        <v>122</v>
      </c>
      <c r="B590" t="s">
        <v>141</v>
      </c>
      <c r="C590" t="s">
        <v>362</v>
      </c>
      <c r="D590" t="s">
        <v>499</v>
      </c>
      <c r="E590">
        <f>VLOOKUP(A590,home!$A$2:$E$405,3,FALSE)</f>
        <v>1.28571428571429</v>
      </c>
      <c r="F590">
        <f>VLOOKUP(B590,home!$B$2:$E$405,3,FALSE)</f>
        <v>0.78</v>
      </c>
      <c r="G590">
        <f>VLOOKUP(C590,away!$B$2:$E$405,4,FALSE)</f>
        <v>0.83</v>
      </c>
      <c r="H590">
        <f>VLOOKUP(A590,away!$A$2:$E$405,3,FALSE)</f>
        <v>1.1234866830000001</v>
      </c>
      <c r="I590">
        <f>VLOOKUP(C590,away!$B$2:$E$405,3,FALSE)</f>
        <v>0.63</v>
      </c>
      <c r="J590">
        <f>VLOOKUP(B590,home!$B$2:$E$405,4,FALSE)</f>
        <v>0.63</v>
      </c>
      <c r="K590" s="3">
        <f t="shared" si="786"/>
        <v>0.83237142857143132</v>
      </c>
      <c r="L590" s="3">
        <f t="shared" si="787"/>
        <v>0.44591186448270004</v>
      </c>
      <c r="M590" s="5">
        <f t="shared" si="788"/>
        <v>0.27851501895210234</v>
      </c>
      <c r="N590" s="5">
        <f t="shared" si="789"/>
        <v>0.23182794420376071</v>
      </c>
      <c r="O590" s="5">
        <f t="shared" si="790"/>
        <v>0.12419315138736647</v>
      </c>
      <c r="P590" s="5">
        <f t="shared" si="791"/>
        <v>0.10337483083909028</v>
      </c>
      <c r="Q590" s="5">
        <f t="shared" si="792"/>
        <v>9.6483478549831164E-2</v>
      </c>
      <c r="R590" s="5">
        <f t="shared" si="793"/>
        <v>2.7689599845561401E-2</v>
      </c>
      <c r="S590" s="5">
        <f t="shared" si="794"/>
        <v>9.5922615692480076E-3</v>
      </c>
      <c r="T590" s="5">
        <f t="shared" si="795"/>
        <v>4.3023127811931808E-2</v>
      </c>
      <c r="U590" s="5">
        <f t="shared" si="796"/>
        <v>2.3048031780021232E-2</v>
      </c>
      <c r="V590" s="5">
        <f t="shared" si="797"/>
        <v>3.9558944545578224E-4</v>
      </c>
      <c r="W590" s="5">
        <f t="shared" si="798"/>
        <v>2.6770030291354677E-2</v>
      </c>
      <c r="X590" s="5">
        <f t="shared" si="799"/>
        <v>1.193707411947632E-2</v>
      </c>
      <c r="Y590" s="5">
        <f t="shared" si="800"/>
        <v>2.6614414885419348E-3</v>
      </c>
      <c r="Z590" s="5">
        <f t="shared" si="801"/>
        <v>4.1157070313047215E-3</v>
      </c>
      <c r="AA590" s="5">
        <f t="shared" si="802"/>
        <v>3.4257969412285964E-3</v>
      </c>
      <c r="AB590" s="5">
        <f t="shared" si="803"/>
        <v>1.425767746983043E-3</v>
      </c>
      <c r="AC590" s="5">
        <f t="shared" si="804"/>
        <v>9.1767923682317103E-6</v>
      </c>
      <c r="AD590" s="5">
        <f t="shared" si="805"/>
        <v>5.5706520891288447E-3</v>
      </c>
      <c r="AE590" s="5">
        <f t="shared" si="806"/>
        <v>2.4840198594478905E-3</v>
      </c>
      <c r="AF590" s="5">
        <f t="shared" si="807"/>
        <v>5.5382696346923169E-4</v>
      </c>
      <c r="AG590" s="5">
        <f t="shared" si="808"/>
        <v>8.2319337960452425E-5</v>
      </c>
      <c r="AH590" s="5">
        <f t="shared" si="809"/>
        <v>4.5881064899841169E-4</v>
      </c>
      <c r="AI590" s="5">
        <f t="shared" si="810"/>
        <v>3.8190087535059351E-4</v>
      </c>
      <c r="AJ590" s="5">
        <f t="shared" si="811"/>
        <v>1.589416885941268E-4</v>
      </c>
      <c r="AK590" s="5">
        <f t="shared" si="812"/>
        <v>4.4099506798216301E-5</v>
      </c>
      <c r="AL590" s="5">
        <f t="shared" si="813"/>
        <v>1.3624390702959572E-7</v>
      </c>
      <c r="AM590" s="5">
        <f t="shared" si="814"/>
        <v>9.2737032750052101E-4</v>
      </c>
      <c r="AN590" s="5">
        <f t="shared" si="815"/>
        <v>4.1352543180168944E-4</v>
      </c>
      <c r="AO590" s="5">
        <f t="shared" si="816"/>
        <v>9.2197948152852467E-5</v>
      </c>
      <c r="AP590" s="5">
        <f t="shared" si="817"/>
        <v>1.370405298743925E-5</v>
      </c>
      <c r="AQ590" s="5">
        <f t="shared" si="818"/>
        <v>1.5276999546496877E-6</v>
      </c>
      <c r="AR590" s="5">
        <f t="shared" si="819"/>
        <v>4.0917822387879883E-5</v>
      </c>
      <c r="AS590" s="5">
        <f t="shared" si="820"/>
        <v>3.4058826275031677E-5</v>
      </c>
      <c r="AT590" s="5">
        <f t="shared" si="821"/>
        <v>1.4174796941007156E-5</v>
      </c>
      <c r="AU590" s="5">
        <f t="shared" si="822"/>
        <v>3.9328986598320273E-6</v>
      </c>
      <c r="AV590" s="5">
        <f t="shared" si="823"/>
        <v>8.1840811897776294E-7</v>
      </c>
      <c r="AW590" s="5">
        <f t="shared" si="824"/>
        <v>1.4046909386143896E-9</v>
      </c>
      <c r="AX590" s="5">
        <f t="shared" si="825"/>
        <v>1.2865276071939412E-4</v>
      </c>
      <c r="AY590" s="5">
        <f t="shared" si="826"/>
        <v>5.7367792403231696E-5</v>
      </c>
      <c r="AZ590" s="5">
        <f t="shared" si="827"/>
        <v>1.2790489635890758E-5</v>
      </c>
      <c r="BA590" s="5">
        <f t="shared" si="828"/>
        <v>1.9011436937288995E-6</v>
      </c>
      <c r="BB590" s="5">
        <f t="shared" si="829"/>
        <v>2.119356322800452E-7</v>
      </c>
      <c r="BC590" s="5">
        <f t="shared" si="830"/>
        <v>1.8900922588062973E-8</v>
      </c>
      <c r="BD590" s="5">
        <f t="shared" si="831"/>
        <v>3.0409570785919131E-6</v>
      </c>
      <c r="BE590" s="5">
        <f t="shared" si="832"/>
        <v>2.5312057877319571E-6</v>
      </c>
      <c r="BF590" s="5">
        <f t="shared" si="833"/>
        <v>1.053451688771362E-6</v>
      </c>
      <c r="BG590" s="5">
        <f t="shared" si="834"/>
        <v>2.922876957045352E-7</v>
      </c>
      <c r="BH590" s="5">
        <f t="shared" si="835"/>
        <v>6.0822981706858919E-8</v>
      </c>
      <c r="BI590" s="5">
        <f t="shared" si="836"/>
        <v>1.0125462434662441E-8</v>
      </c>
      <c r="BJ590" s="8">
        <f t="shared" si="837"/>
        <v>0.42304318319830719</v>
      </c>
      <c r="BK590" s="8">
        <f t="shared" si="838"/>
        <v>0.3919443816345749</v>
      </c>
      <c r="BL590" s="8">
        <f t="shared" si="839"/>
        <v>0.18092699202397977</v>
      </c>
      <c r="BM590" s="8">
        <f t="shared" si="840"/>
        <v>0.13788887372274197</v>
      </c>
      <c r="BN590" s="8">
        <f t="shared" si="841"/>
        <v>0.86208402377771243</v>
      </c>
    </row>
    <row r="591" spans="1:66" x14ac:dyDescent="0.25">
      <c r="A591" t="s">
        <v>122</v>
      </c>
      <c r="B591" t="s">
        <v>123</v>
      </c>
      <c r="C591" t="s">
        <v>128</v>
      </c>
      <c r="D591" t="s">
        <v>499</v>
      </c>
      <c r="E591">
        <f>VLOOKUP(A591,home!$A$2:$E$405,3,FALSE)</f>
        <v>1.28571428571429</v>
      </c>
      <c r="F591">
        <f>VLOOKUP(B591,home!$B$2:$E$405,3,FALSE)</f>
        <v>1.07</v>
      </c>
      <c r="G591">
        <f>VLOOKUP(C591,away!$B$2:$E$405,4,FALSE)</f>
        <v>1.22</v>
      </c>
      <c r="H591">
        <f>VLOOKUP(A591,away!$A$2:$E$405,3,FALSE)</f>
        <v>1.1234866830000001</v>
      </c>
      <c r="I591">
        <f>VLOOKUP(C591,away!$B$2:$E$405,3,FALSE)</f>
        <v>0.92</v>
      </c>
      <c r="J591">
        <f>VLOOKUP(B591,home!$B$2:$E$405,4,FALSE)</f>
        <v>1.17</v>
      </c>
      <c r="K591" s="3">
        <f t="shared" si="786"/>
        <v>1.6783714285714342</v>
      </c>
      <c r="L591" s="3">
        <f t="shared" si="787"/>
        <v>1.2093210655812001</v>
      </c>
      <c r="M591" s="5">
        <f t="shared" si="788"/>
        <v>5.5704603121015432E-2</v>
      </c>
      <c r="N591" s="5">
        <f t="shared" si="789"/>
        <v>9.3493014318223433E-2</v>
      </c>
      <c r="O591" s="5">
        <f t="shared" si="790"/>
        <v>6.7364750004084234E-2</v>
      </c>
      <c r="P591" s="5">
        <f t="shared" si="791"/>
        <v>0.11306307169971236</v>
      </c>
      <c r="Q591" s="5">
        <f t="shared" si="792"/>
        <v>7.8458002001363117E-2</v>
      </c>
      <c r="R591" s="5">
        <f t="shared" si="793"/>
        <v>4.0732805628775161E-2</v>
      </c>
      <c r="S591" s="5">
        <f t="shared" si="794"/>
        <v>5.7370744363815521E-2</v>
      </c>
      <c r="T591" s="5">
        <f t="shared" si="795"/>
        <v>9.4880914583660381E-2</v>
      </c>
      <c r="U591" s="5">
        <f t="shared" si="796"/>
        <v>6.8364777172889912E-2</v>
      </c>
      <c r="V591" s="5">
        <f t="shared" si="797"/>
        <v>1.2938313532546597E-2</v>
      </c>
      <c r="W591" s="5">
        <f t="shared" si="798"/>
        <v>4.3893889633962756E-2</v>
      </c>
      <c r="X591" s="5">
        <f t="shared" si="799"/>
        <v>5.3081805384647428E-2</v>
      </c>
      <c r="Y591" s="5">
        <f t="shared" si="800"/>
        <v>3.2096472725367871E-2</v>
      </c>
      <c r="Z591" s="5">
        <f t="shared" si="801"/>
        <v>1.6419679969034092E-2</v>
      </c>
      <c r="AA591" s="5">
        <f t="shared" si="802"/>
        <v>2.755832172631351E-2</v>
      </c>
      <c r="AB591" s="5">
        <f t="shared" si="803"/>
        <v>2.3126549902412002E-2</v>
      </c>
      <c r="AC591" s="5">
        <f t="shared" si="804"/>
        <v>1.6412977885168184E-3</v>
      </c>
      <c r="AD591" s="5">
        <f t="shared" si="805"/>
        <v>1.8417562562627735E-2</v>
      </c>
      <c r="AE591" s="5">
        <f t="shared" si="806"/>
        <v>2.2272746383645389E-2</v>
      </c>
      <c r="AF591" s="5">
        <f t="shared" si="807"/>
        <v>1.3467450695044937E-2</v>
      </c>
      <c r="AG591" s="5">
        <f t="shared" si="808"/>
        <v>5.428823941731338E-3</v>
      </c>
      <c r="AH591" s="5">
        <f t="shared" si="809"/>
        <v>4.9641662191636489E-3</v>
      </c>
      <c r="AI591" s="5">
        <f t="shared" si="810"/>
        <v>8.3317147489237482E-3</v>
      </c>
      <c r="AJ591" s="5">
        <f t="shared" si="811"/>
        <v>6.9918559928004208E-3</v>
      </c>
      <c r="AK591" s="5">
        <f t="shared" si="812"/>
        <v>3.9116437770007288E-3</v>
      </c>
      <c r="AL591" s="5">
        <f t="shared" si="813"/>
        <v>1.3325302337439832E-4</v>
      </c>
      <c r="AM591" s="5">
        <f t="shared" si="814"/>
        <v>6.1823021578082601E-3</v>
      </c>
      <c r="AN591" s="5">
        <f t="shared" si="815"/>
        <v>7.4763882332256372E-3</v>
      </c>
      <c r="AO591" s="5">
        <f t="shared" si="816"/>
        <v>4.5206768924515887E-3</v>
      </c>
      <c r="AP591" s="5">
        <f t="shared" si="817"/>
        <v>1.8223165989092877E-3</v>
      </c>
      <c r="AQ591" s="5">
        <f t="shared" si="818"/>
        <v>5.5094146280482202E-4</v>
      </c>
      <c r="AR591" s="5">
        <f t="shared" si="819"/>
        <v>1.2006541563762347E-3</v>
      </c>
      <c r="AS591" s="5">
        <f t="shared" si="820"/>
        <v>2.0151436316574109E-3</v>
      </c>
      <c r="AT591" s="5">
        <f t="shared" si="821"/>
        <v>1.6910797479207384E-3</v>
      </c>
      <c r="AU591" s="5">
        <f t="shared" si="822"/>
        <v>9.4608664411531692E-4</v>
      </c>
      <c r="AV591" s="5">
        <f t="shared" si="823"/>
        <v>3.9697119810904466E-4</v>
      </c>
      <c r="AW591" s="5">
        <f t="shared" si="824"/>
        <v>7.512842192897866E-6</v>
      </c>
      <c r="AX591" s="5">
        <f t="shared" si="825"/>
        <v>1.7293665507434805E-3</v>
      </c>
      <c r="AY591" s="5">
        <f t="shared" si="826"/>
        <v>2.0913593999255906E-3</v>
      </c>
      <c r="AZ591" s="5">
        <f t="shared" si="827"/>
        <v>1.2645624890156376E-3</v>
      </c>
      <c r="BA591" s="5">
        <f t="shared" si="828"/>
        <v>5.0975401890346838E-4</v>
      </c>
      <c r="BB591" s="5">
        <f t="shared" si="829"/>
        <v>1.5411406833116043E-4</v>
      </c>
      <c r="BC591" s="5">
        <f t="shared" si="830"/>
        <v>3.7274677867058508E-5</v>
      </c>
      <c r="BD591" s="5">
        <f t="shared" si="831"/>
        <v>2.4199606063056759E-4</v>
      </c>
      <c r="BE591" s="5">
        <f t="shared" si="832"/>
        <v>4.0615927398918508E-4</v>
      </c>
      <c r="BF591" s="5">
        <f t="shared" si="833"/>
        <v>3.4084306045638265E-4</v>
      </c>
      <c r="BG591" s="5">
        <f t="shared" si="834"/>
        <v>1.9068708476561286E-4</v>
      </c>
      <c r="BH591" s="5">
        <f t="shared" si="835"/>
        <v>8.0010938717045964E-5</v>
      </c>
      <c r="BI591" s="5">
        <f t="shared" si="836"/>
        <v>2.6857614703174003E-5</v>
      </c>
      <c r="BJ591" s="8">
        <f t="shared" si="837"/>
        <v>0.48182973878026036</v>
      </c>
      <c r="BK591" s="8">
        <f t="shared" si="838"/>
        <v>0.24294264292890669</v>
      </c>
      <c r="BL591" s="8">
        <f t="shared" si="839"/>
        <v>0.25888307458380411</v>
      </c>
      <c r="BM591" s="8">
        <f t="shared" si="840"/>
        <v>0.54917504293109898</v>
      </c>
      <c r="BN591" s="8">
        <f t="shared" si="841"/>
        <v>0.44881624677317372</v>
      </c>
    </row>
    <row r="592" spans="1:66" x14ac:dyDescent="0.25">
      <c r="A592" t="s">
        <v>122</v>
      </c>
      <c r="B592" t="s">
        <v>125</v>
      </c>
      <c r="C592" t="s">
        <v>143</v>
      </c>
      <c r="D592" t="s">
        <v>499</v>
      </c>
      <c r="E592">
        <f>VLOOKUP(A592,home!$A$2:$E$405,3,FALSE)</f>
        <v>1.28571428571429</v>
      </c>
      <c r="F592">
        <f>VLOOKUP(B592,home!$B$2:$E$405,3,FALSE)</f>
        <v>0.91</v>
      </c>
      <c r="G592">
        <f>VLOOKUP(C592,away!$B$2:$E$405,4,FALSE)</f>
        <v>1.02</v>
      </c>
      <c r="H592">
        <f>VLOOKUP(A592,away!$A$2:$E$405,3,FALSE)</f>
        <v>1.1234866830000001</v>
      </c>
      <c r="I592">
        <f>VLOOKUP(C592,away!$B$2:$E$405,3,FALSE)</f>
        <v>0.97</v>
      </c>
      <c r="J592">
        <f>VLOOKUP(B592,home!$B$2:$E$405,4,FALSE)</f>
        <v>0.94</v>
      </c>
      <c r="K592" s="3">
        <f t="shared" si="786"/>
        <v>1.193400000000004</v>
      </c>
      <c r="L592" s="3">
        <f t="shared" si="787"/>
        <v>1.0243951575593999</v>
      </c>
      <c r="M592" s="5">
        <f t="shared" si="788"/>
        <v>0.10884883898402779</v>
      </c>
      <c r="N592" s="5">
        <f t="shared" si="789"/>
        <v>0.1299002044435392</v>
      </c>
      <c r="O592" s="5">
        <f t="shared" si="790"/>
        <v>0.1115042235612009</v>
      </c>
      <c r="P592" s="5">
        <f t="shared" si="791"/>
        <v>0.1330691403979376</v>
      </c>
      <c r="Q592" s="5">
        <f t="shared" si="792"/>
        <v>7.7511451991460117E-2</v>
      </c>
      <c r="R592" s="5">
        <f t="shared" si="793"/>
        <v>5.711219333175746E-2</v>
      </c>
      <c r="S592" s="5">
        <f t="shared" si="794"/>
        <v>4.0669694531248898E-2</v>
      </c>
      <c r="T592" s="5">
        <f t="shared" si="795"/>
        <v>7.9402356075449654E-2</v>
      </c>
      <c r="U592" s="5">
        <f t="shared" si="796"/>
        <v>6.8157691522119576E-2</v>
      </c>
      <c r="V592" s="5">
        <f t="shared" si="797"/>
        <v>5.5243597369968997E-3</v>
      </c>
      <c r="W592" s="5">
        <f t="shared" si="798"/>
        <v>3.0834055602202932E-2</v>
      </c>
      <c r="X592" s="5">
        <f t="shared" si="799"/>
        <v>3.1586257246813972E-2</v>
      </c>
      <c r="Y592" s="5">
        <f t="shared" si="800"/>
        <v>1.6178404484530864E-2</v>
      </c>
      <c r="Z592" s="5">
        <f t="shared" si="801"/>
        <v>1.9501818095549534E-2</v>
      </c>
      <c r="AA592" s="5">
        <f t="shared" si="802"/>
        <v>2.3273469715228891E-2</v>
      </c>
      <c r="AB592" s="5">
        <f t="shared" si="803"/>
        <v>1.388727937907713E-2</v>
      </c>
      <c r="AC592" s="5">
        <f t="shared" si="804"/>
        <v>4.2210016220236402E-4</v>
      </c>
      <c r="AD592" s="5">
        <f t="shared" si="805"/>
        <v>9.1993404889172768E-3</v>
      </c>
      <c r="AE592" s="5">
        <f t="shared" si="806"/>
        <v>9.4237598495869827E-3</v>
      </c>
      <c r="AF592" s="5">
        <f t="shared" si="807"/>
        <v>4.8268269779598002E-3</v>
      </c>
      <c r="AG592" s="5">
        <f t="shared" si="808"/>
        <v>1.6481927275330309E-3</v>
      </c>
      <c r="AH592" s="5">
        <f t="shared" si="809"/>
        <v>4.9943920051713046E-3</v>
      </c>
      <c r="AI592" s="5">
        <f t="shared" si="810"/>
        <v>5.9603074189714545E-3</v>
      </c>
      <c r="AJ592" s="5">
        <f t="shared" si="811"/>
        <v>3.55651543690028E-3</v>
      </c>
      <c r="AK592" s="5">
        <f t="shared" si="812"/>
        <v>1.4147818407989358E-3</v>
      </c>
      <c r="AL592" s="5">
        <f t="shared" si="813"/>
        <v>2.0640920480315148E-5</v>
      </c>
      <c r="AM592" s="5">
        <f t="shared" si="814"/>
        <v>2.1956985878947826E-3</v>
      </c>
      <c r="AN592" s="5">
        <f t="shared" si="815"/>
        <v>2.2492630008994281E-3</v>
      </c>
      <c r="AO592" s="5">
        <f t="shared" si="816"/>
        <v>1.152067063099449E-3</v>
      </c>
      <c r="AP592" s="5">
        <f t="shared" si="817"/>
        <v>3.9339064020758511E-4</v>
      </c>
      <c r="AQ592" s="5">
        <f t="shared" si="818"/>
        <v>1.0074686671446056E-4</v>
      </c>
      <c r="AR592" s="5">
        <f t="shared" si="819"/>
        <v>1.0232461970101736E-3</v>
      </c>
      <c r="AS592" s="5">
        <f t="shared" si="820"/>
        <v>1.2211420115119452E-3</v>
      </c>
      <c r="AT592" s="5">
        <f t="shared" si="821"/>
        <v>7.2865543826918032E-4</v>
      </c>
      <c r="AU592" s="5">
        <f t="shared" si="822"/>
        <v>2.8985913334348085E-4</v>
      </c>
      <c r="AV592" s="5">
        <f t="shared" si="823"/>
        <v>8.6479472433027821E-5</v>
      </c>
      <c r="AW592" s="5">
        <f t="shared" si="824"/>
        <v>7.0093881543905658E-7</v>
      </c>
      <c r="AX592" s="5">
        <f t="shared" si="825"/>
        <v>4.367244491322733E-4</v>
      </c>
      <c r="AY592" s="5">
        <f t="shared" si="826"/>
        <v>4.4737841087889722E-4</v>
      </c>
      <c r="AZ592" s="5">
        <f t="shared" si="827"/>
        <v>2.291461388504809E-4</v>
      </c>
      <c r="BA592" s="5">
        <f t="shared" si="828"/>
        <v>7.8245398337288847E-5</v>
      </c>
      <c r="BB592" s="5">
        <f t="shared" si="829"/>
        <v>2.0038551789506251E-5</v>
      </c>
      <c r="BC592" s="5">
        <f t="shared" si="830"/>
        <v>4.1054790835346916E-6</v>
      </c>
      <c r="BD592" s="5">
        <f t="shared" si="831"/>
        <v>1.7470140820138218E-4</v>
      </c>
      <c r="BE592" s="5">
        <f t="shared" si="832"/>
        <v>2.0848866054753017E-4</v>
      </c>
      <c r="BF592" s="5">
        <f t="shared" si="833"/>
        <v>1.2440518374871171E-4</v>
      </c>
      <c r="BG592" s="5">
        <f t="shared" si="834"/>
        <v>4.9488382095237677E-5</v>
      </c>
      <c r="BH592" s="5">
        <f t="shared" si="835"/>
        <v>1.4764858798114213E-5</v>
      </c>
      <c r="BI592" s="5">
        <f t="shared" si="836"/>
        <v>3.5240764979339115E-6</v>
      </c>
      <c r="BJ592" s="8">
        <f t="shared" si="837"/>
        <v>0.39781765447488149</v>
      </c>
      <c r="BK592" s="8">
        <f t="shared" si="838"/>
        <v>0.28900215314377276</v>
      </c>
      <c r="BL592" s="8">
        <f t="shared" si="839"/>
        <v>0.29378560903368267</v>
      </c>
      <c r="BM592" s="8">
        <f t="shared" si="840"/>
        <v>0.38171450456589989</v>
      </c>
      <c r="BN592" s="8">
        <f t="shared" si="841"/>
        <v>0.61794605270992309</v>
      </c>
    </row>
    <row r="593" spans="1:66" x14ac:dyDescent="0.25">
      <c r="A593" t="s">
        <v>122</v>
      </c>
      <c r="B593" t="s">
        <v>127</v>
      </c>
      <c r="C593" t="s">
        <v>144</v>
      </c>
      <c r="D593" t="s">
        <v>499</v>
      </c>
      <c r="E593">
        <f>VLOOKUP(A593,home!$A$2:$E$405,3,FALSE)</f>
        <v>1.28571428571429</v>
      </c>
      <c r="F593">
        <f>VLOOKUP(B593,home!$B$2:$E$405,3,FALSE)</f>
        <v>0.83</v>
      </c>
      <c r="G593">
        <f>VLOOKUP(C593,away!$B$2:$E$405,4,FALSE)</f>
        <v>1.28</v>
      </c>
      <c r="H593">
        <f>VLOOKUP(A593,away!$A$2:$E$405,3,FALSE)</f>
        <v>1.1234866830000001</v>
      </c>
      <c r="I593">
        <f>VLOOKUP(C593,away!$B$2:$E$405,3,FALSE)</f>
        <v>1.33</v>
      </c>
      <c r="J593">
        <f>VLOOKUP(B593,home!$B$2:$E$405,4,FALSE)</f>
        <v>0.78</v>
      </c>
      <c r="K593" s="3">
        <f t="shared" si="786"/>
        <v>1.3659428571428618</v>
      </c>
      <c r="L593" s="3">
        <f t="shared" si="787"/>
        <v>1.1655050849442001</v>
      </c>
      <c r="M593" s="5">
        <f t="shared" si="788"/>
        <v>7.9543762101536894E-2</v>
      </c>
      <c r="N593" s="5">
        <f t="shared" si="789"/>
        <v>0.10865223367286538</v>
      </c>
      <c r="O593" s="5">
        <f t="shared" si="790"/>
        <v>9.2708659204932986E-2</v>
      </c>
      <c r="P593" s="5">
        <f t="shared" si="791"/>
        <v>0.12663473083627003</v>
      </c>
      <c r="Q593" s="5">
        <f t="shared" si="792"/>
        <v>7.4206371249033801E-2</v>
      </c>
      <c r="R593" s="5">
        <f t="shared" si="793"/>
        <v>5.4026206860854173E-2</v>
      </c>
      <c r="S593" s="5">
        <f t="shared" si="794"/>
        <v>5.0401045381485439E-2</v>
      </c>
      <c r="T593" s="5">
        <f t="shared" si="795"/>
        <v>8.648790302600598E-2</v>
      </c>
      <c r="U593" s="5">
        <f t="shared" si="796"/>
        <v>7.3796711360106432E-2</v>
      </c>
      <c r="V593" s="5">
        <f t="shared" si="797"/>
        <v>8.9154596540815881E-3</v>
      </c>
      <c r="W593" s="5">
        <f t="shared" si="798"/>
        <v>3.3787220920703062E-2</v>
      </c>
      <c r="X593" s="5">
        <f t="shared" si="799"/>
        <v>3.9379177789212468E-2</v>
      </c>
      <c r="Y593" s="5">
        <f t="shared" si="800"/>
        <v>2.2948315977124427E-2</v>
      </c>
      <c r="Z593" s="5">
        <f t="shared" si="801"/>
        <v>2.0989272938857599E-2</v>
      </c>
      <c r="AA593" s="5">
        <f t="shared" si="802"/>
        <v>2.8670147447454501E-2</v>
      </c>
      <c r="AB593" s="5">
        <f t="shared" si="803"/>
        <v>1.9580891559541565E-2</v>
      </c>
      <c r="AC593" s="5">
        <f t="shared" si="804"/>
        <v>8.8709567204581555E-4</v>
      </c>
      <c r="AD593" s="5">
        <f t="shared" si="805"/>
        <v>1.1537853269835542E-2</v>
      </c>
      <c r="AE593" s="5">
        <f t="shared" si="806"/>
        <v>1.3447426655333387E-2</v>
      </c>
      <c r="AF593" s="5">
        <f t="shared" si="807"/>
        <v>7.8365220731026232E-3</v>
      </c>
      <c r="AG593" s="5">
        <f t="shared" si="808"/>
        <v>3.0445021081595253E-3</v>
      </c>
      <c r="AH593" s="5">
        <f t="shared" si="809"/>
        <v>6.1157760848800542E-3</v>
      </c>
      <c r="AI593" s="5">
        <f t="shared" si="810"/>
        <v>8.3538006590270462E-3</v>
      </c>
      <c r="AJ593" s="5">
        <f t="shared" si="811"/>
        <v>5.7054071700966633E-3</v>
      </c>
      <c r="AK593" s="5">
        <f t="shared" si="812"/>
        <v>2.5977533903617364E-3</v>
      </c>
      <c r="AL593" s="5">
        <f t="shared" si="813"/>
        <v>5.6490725953919336E-5</v>
      </c>
      <c r="AM593" s="5">
        <f t="shared" si="814"/>
        <v>3.1520096521388528E-3</v>
      </c>
      <c r="AN593" s="5">
        <f t="shared" si="815"/>
        <v>3.6736832773610313E-3</v>
      </c>
      <c r="AO593" s="5">
        <f t="shared" si="816"/>
        <v>2.140848270119379E-3</v>
      </c>
      <c r="AP593" s="5">
        <f t="shared" si="817"/>
        <v>8.3172318163937729E-4</v>
      </c>
      <c r="AQ593" s="5">
        <f t="shared" si="818"/>
        <v>2.423443993666656E-4</v>
      </c>
      <c r="AR593" s="5">
        <f t="shared" si="819"/>
        <v>1.4255936250615669E-3</v>
      </c>
      <c r="AS593" s="5">
        <f t="shared" si="820"/>
        <v>1.947279429341246E-3</v>
      </c>
      <c r="AT593" s="5">
        <f t="shared" si="821"/>
        <v>1.3299362136849518E-3</v>
      </c>
      <c r="AU593" s="5">
        <f t="shared" si="822"/>
        <v>6.0553895717952778E-4</v>
      </c>
      <c r="AV593" s="5">
        <f t="shared" si="823"/>
        <v>2.0678290332027809E-4</v>
      </c>
      <c r="AW593" s="5">
        <f t="shared" si="824"/>
        <v>2.4981663785933943E-6</v>
      </c>
      <c r="AX593" s="5">
        <f t="shared" si="825"/>
        <v>7.1757751166407076E-4</v>
      </c>
      <c r="AY593" s="5">
        <f t="shared" si="826"/>
        <v>8.3634023868608032E-4</v>
      </c>
      <c r="AZ593" s="5">
        <f t="shared" si="827"/>
        <v>4.873794004660365E-4</v>
      </c>
      <c r="BA593" s="5">
        <f t="shared" si="828"/>
        <v>1.8934772318007382E-4</v>
      </c>
      <c r="BB593" s="5">
        <f t="shared" si="829"/>
        <v>5.5171433547245682E-5</v>
      </c>
      <c r="BC593" s="5">
        <f t="shared" si="830"/>
        <v>1.2860517268595172E-5</v>
      </c>
      <c r="BD593" s="5">
        <f t="shared" si="831"/>
        <v>2.7692276984554856E-4</v>
      </c>
      <c r="BE593" s="5">
        <f t="shared" si="832"/>
        <v>3.7826067945074366E-4</v>
      </c>
      <c r="BF593" s="5">
        <f t="shared" si="833"/>
        <v>2.5834123661687452E-4</v>
      </c>
      <c r="BG593" s="5">
        <f t="shared" si="834"/>
        <v>1.1762645562075795E-4</v>
      </c>
      <c r="BH593" s="5">
        <f t="shared" si="835"/>
        <v>4.0167754216551494E-5</v>
      </c>
      <c r="BI593" s="5">
        <f t="shared" si="836"/>
        <v>1.0973371391913711E-5</v>
      </c>
      <c r="BJ593" s="8">
        <f t="shared" si="837"/>
        <v>0.41366681234681363</v>
      </c>
      <c r="BK593" s="8">
        <f t="shared" si="838"/>
        <v>0.26727492461005975</v>
      </c>
      <c r="BL593" s="8">
        <f t="shared" si="839"/>
        <v>0.29815277713298499</v>
      </c>
      <c r="BM593" s="8">
        <f t="shared" si="840"/>
        <v>0.46347798103091525</v>
      </c>
      <c r="BN593" s="8">
        <f t="shared" si="841"/>
        <v>0.5357719639254932</v>
      </c>
    </row>
    <row r="594" spans="1:66" x14ac:dyDescent="0.25">
      <c r="A594" t="s">
        <v>122</v>
      </c>
      <c r="B594" t="s">
        <v>130</v>
      </c>
      <c r="C594" t="s">
        <v>131</v>
      </c>
      <c r="D594" t="s">
        <v>499</v>
      </c>
      <c r="E594">
        <f>VLOOKUP(A594,home!$A$2:$E$405,3,FALSE)</f>
        <v>1.28571428571429</v>
      </c>
      <c r="F594">
        <f>VLOOKUP(B594,home!$B$2:$E$405,3,FALSE)</f>
        <v>0.99</v>
      </c>
      <c r="G594">
        <f>VLOOKUP(C594,away!$B$2:$E$405,4,FALSE)</f>
        <v>0.78</v>
      </c>
      <c r="H594">
        <f>VLOOKUP(A594,away!$A$2:$E$405,3,FALSE)</f>
        <v>1.1234866830000001</v>
      </c>
      <c r="I594">
        <f>VLOOKUP(C594,away!$B$2:$E$405,3,FALSE)</f>
        <v>1.05</v>
      </c>
      <c r="J594">
        <f>VLOOKUP(B594,home!$B$2:$E$405,4,FALSE)</f>
        <v>0.69</v>
      </c>
      <c r="K594" s="3">
        <f t="shared" si="786"/>
        <v>0.99282857142857484</v>
      </c>
      <c r="L594" s="3">
        <f t="shared" si="787"/>
        <v>0.81396610183350004</v>
      </c>
      <c r="M594" s="5">
        <f t="shared" si="788"/>
        <v>0.16417954338320948</v>
      </c>
      <c r="N594" s="5">
        <f t="shared" si="789"/>
        <v>0.16300214151494757</v>
      </c>
      <c r="O594" s="5">
        <f t="shared" si="790"/>
        <v>0.133636582928435</v>
      </c>
      <c r="P594" s="5">
        <f t="shared" si="791"/>
        <v>0.13267821771943439</v>
      </c>
      <c r="Q594" s="5">
        <f t="shared" si="792"/>
        <v>8.0916591650041891E-2</v>
      </c>
      <c r="R594" s="5">
        <f t="shared" si="793"/>
        <v>5.4387824234303751E-2</v>
      </c>
      <c r="S594" s="5">
        <f t="shared" si="794"/>
        <v>2.6805272286751183E-2</v>
      </c>
      <c r="T594" s="5">
        <f t="shared" si="795"/>
        <v>6.5863362679037737E-2</v>
      </c>
      <c r="U594" s="5">
        <f t="shared" si="796"/>
        <v>5.3997785837652204E-2</v>
      </c>
      <c r="V594" s="5">
        <f t="shared" si="797"/>
        <v>2.4069013980418641E-3</v>
      </c>
      <c r="W594" s="5">
        <f t="shared" si="798"/>
        <v>2.6778768030926815E-2</v>
      </c>
      <c r="X594" s="5">
        <f t="shared" si="799"/>
        <v>2.1797009426037049E-2</v>
      </c>
      <c r="Y594" s="5">
        <f t="shared" si="800"/>
        <v>8.8710133970697162E-3</v>
      </c>
      <c r="Z594" s="5">
        <f t="shared" si="801"/>
        <v>1.4756615093067265E-2</v>
      </c>
      <c r="AA594" s="5">
        <f t="shared" si="802"/>
        <v>1.4650789081971316E-2</v>
      </c>
      <c r="AB594" s="5">
        <f t="shared" si="803"/>
        <v>7.2728609972774715E-3</v>
      </c>
      <c r="AC594" s="5">
        <f t="shared" si="804"/>
        <v>1.2156789646945917E-4</v>
      </c>
      <c r="AD594" s="5">
        <f t="shared" si="805"/>
        <v>6.6466815021905632E-3</v>
      </c>
      <c r="AE594" s="5">
        <f t="shared" si="806"/>
        <v>5.4101734324668851E-3</v>
      </c>
      <c r="AF594" s="5">
        <f t="shared" si="807"/>
        <v>2.2018488895341184E-3</v>
      </c>
      <c r="AG594" s="5">
        <f t="shared" si="808"/>
        <v>5.9741011914683578E-4</v>
      </c>
      <c r="AH594" s="5">
        <f t="shared" si="809"/>
        <v>3.0028461158903377E-3</v>
      </c>
      <c r="AI594" s="5">
        <f t="shared" si="810"/>
        <v>2.9813114194592481E-3</v>
      </c>
      <c r="AJ594" s="5">
        <f t="shared" si="811"/>
        <v>1.479965578782711E-3</v>
      </c>
      <c r="AK594" s="5">
        <f t="shared" si="812"/>
        <v>4.8978403711543437E-4</v>
      </c>
      <c r="AL594" s="5">
        <f t="shared" si="813"/>
        <v>3.9297007417839162E-6</v>
      </c>
      <c r="AM594" s="5">
        <f t="shared" si="814"/>
        <v>1.3198030601121184E-3</v>
      </c>
      <c r="AN594" s="5">
        <f t="shared" si="815"/>
        <v>1.0742749520273856E-3</v>
      </c>
      <c r="AO594" s="5">
        <f t="shared" si="816"/>
        <v>4.3721169749955064E-4</v>
      </c>
      <c r="AP594" s="5">
        <f t="shared" si="817"/>
        <v>1.1862516702990557E-4</v>
      </c>
      <c r="AQ594" s="5">
        <f t="shared" si="818"/>
        <v>2.4139216196670013E-5</v>
      </c>
      <c r="AR594" s="5">
        <f t="shared" si="819"/>
        <v>4.8884298947142501E-4</v>
      </c>
      <c r="AS594" s="5">
        <f t="shared" si="820"/>
        <v>4.8533728688978864E-4</v>
      </c>
      <c r="AT594" s="5">
        <f t="shared" si="821"/>
        <v>2.4092836260190465E-4</v>
      </c>
      <c r="AU594" s="5">
        <f t="shared" si="822"/>
        <v>7.9733520686224894E-5</v>
      </c>
      <c r="AV594" s="5">
        <f t="shared" si="823"/>
        <v>1.9790429359468842E-5</v>
      </c>
      <c r="AW594" s="5">
        <f t="shared" si="824"/>
        <v>8.8214009804712684E-8</v>
      </c>
      <c r="AX594" s="5">
        <f t="shared" si="825"/>
        <v>2.1838969778969591E-4</v>
      </c>
      <c r="AY594" s="5">
        <f t="shared" si="826"/>
        <v>1.7776181099047491E-4</v>
      </c>
      <c r="AZ594" s="5">
        <f t="shared" si="827"/>
        <v>7.234604417339014E-5</v>
      </c>
      <c r="BA594" s="5">
        <f t="shared" si="828"/>
        <v>1.9629075852962859E-5</v>
      </c>
      <c r="BB594" s="5">
        <f t="shared" si="829"/>
        <v>3.9943505886575654E-6</v>
      </c>
      <c r="BC594" s="5">
        <f t="shared" si="830"/>
        <v>6.5025319560118903E-7</v>
      </c>
      <c r="BD594" s="5">
        <f t="shared" si="831"/>
        <v>6.6316937091448404E-5</v>
      </c>
      <c r="BE594" s="5">
        <f t="shared" si="832"/>
        <v>6.5841349914021378E-5</v>
      </c>
      <c r="BF594" s="5">
        <f t="shared" si="833"/>
        <v>3.2684586688033381E-5</v>
      </c>
      <c r="BG594" s="5">
        <f t="shared" si="834"/>
        <v>1.0816730503071199E-5</v>
      </c>
      <c r="BH594" s="5">
        <f t="shared" si="835"/>
        <v>2.6847897732230168E-6</v>
      </c>
      <c r="BI594" s="5">
        <f t="shared" si="836"/>
        <v>5.3310719902701113E-7</v>
      </c>
      <c r="BJ594" s="8">
        <f t="shared" si="837"/>
        <v>0.38555182596685567</v>
      </c>
      <c r="BK594" s="8">
        <f t="shared" si="838"/>
        <v>0.32637319419563859</v>
      </c>
      <c r="BL594" s="8">
        <f t="shared" si="839"/>
        <v>0.27339326032106515</v>
      </c>
      <c r="BM594" s="8">
        <f t="shared" si="840"/>
        <v>0.27109632054927402</v>
      </c>
      <c r="BN594" s="8">
        <f t="shared" si="841"/>
        <v>0.72880090143037213</v>
      </c>
    </row>
    <row r="595" spans="1:66" x14ac:dyDescent="0.25">
      <c r="A595" t="s">
        <v>122</v>
      </c>
      <c r="B595" t="s">
        <v>126</v>
      </c>
      <c r="C595" t="s">
        <v>140</v>
      </c>
      <c r="D595" t="s">
        <v>499</v>
      </c>
      <c r="E595">
        <f>VLOOKUP(A595,home!$A$2:$E$405,3,FALSE)</f>
        <v>1.28571428571429</v>
      </c>
      <c r="F595">
        <f>VLOOKUP(B595,home!$B$2:$E$405,3,FALSE)</f>
        <v>1.1000000000000001</v>
      </c>
      <c r="G595">
        <f>VLOOKUP(C595,away!$B$2:$E$405,4,FALSE)</f>
        <v>0.73</v>
      </c>
      <c r="H595">
        <f>VLOOKUP(A595,away!$A$2:$E$405,3,FALSE)</f>
        <v>1.1234866830000001</v>
      </c>
      <c r="I595">
        <f>VLOOKUP(C595,away!$B$2:$E$405,3,FALSE)</f>
        <v>0.63</v>
      </c>
      <c r="J595">
        <f>VLOOKUP(B595,home!$B$2:$E$405,4,FALSE)</f>
        <v>0.99</v>
      </c>
      <c r="K595" s="3">
        <f t="shared" si="786"/>
        <v>1.032428571428575</v>
      </c>
      <c r="L595" s="3">
        <f t="shared" si="787"/>
        <v>0.70071864418710006</v>
      </c>
      <c r="M595" s="5">
        <f t="shared" si="788"/>
        <v>0.17672733478408426</v>
      </c>
      <c r="N595" s="5">
        <f t="shared" si="789"/>
        <v>0.18245834978351161</v>
      </c>
      <c r="O595" s="5">
        <f t="shared" si="790"/>
        <v>0.12383613842070326</v>
      </c>
      <c r="P595" s="5">
        <f t="shared" si="791"/>
        <v>0.12785196748091793</v>
      </c>
      <c r="Q595" s="5">
        <f t="shared" si="792"/>
        <v>9.4187606706103072E-2</v>
      </c>
      <c r="R595" s="5">
        <f t="shared" si="793"/>
        <v>4.3387145507760606E-2</v>
      </c>
      <c r="S595" s="5">
        <f t="shared" si="794"/>
        <v>2.3123369127804265E-2</v>
      </c>
      <c r="T595" s="5">
        <f t="shared" si="795"/>
        <v>6.5999012070328364E-2</v>
      </c>
      <c r="U595" s="5">
        <f t="shared" si="796"/>
        <v>4.4794128654941E-2</v>
      </c>
      <c r="V595" s="5">
        <f t="shared" si="797"/>
        <v>1.8587128027158784E-3</v>
      </c>
      <c r="W595" s="5">
        <f t="shared" si="798"/>
        <v>3.2413992079286164E-2</v>
      </c>
      <c r="X595" s="5">
        <f t="shared" si="799"/>
        <v>2.2713088582488803E-2</v>
      </c>
      <c r="Y595" s="5">
        <f t="shared" si="800"/>
        <v>7.9577423184115249E-3</v>
      </c>
      <c r="Z595" s="5">
        <f t="shared" si="801"/>
        <v>1.0134060591782148E-2</v>
      </c>
      <c r="AA595" s="5">
        <f t="shared" si="802"/>
        <v>1.0462693699544263E-2</v>
      </c>
      <c r="AB595" s="5">
        <f t="shared" si="803"/>
        <v>5.4009919547576184E-3</v>
      </c>
      <c r="AC595" s="5">
        <f t="shared" si="804"/>
        <v>8.404192576502519E-5</v>
      </c>
      <c r="AD595" s="5">
        <f t="shared" si="805"/>
        <v>8.3662828841786375E-3</v>
      </c>
      <c r="AE595" s="5">
        <f t="shared" si="806"/>
        <v>5.8624103994873965E-3</v>
      </c>
      <c r="AF595" s="5">
        <f t="shared" si="807"/>
        <v>2.0539501333985814E-3</v>
      </c>
      <c r="AG595" s="5">
        <f t="shared" si="808"/>
        <v>4.7974705090098919E-4</v>
      </c>
      <c r="AH595" s="5">
        <f t="shared" si="809"/>
        <v>1.7752812994958767E-3</v>
      </c>
      <c r="AI595" s="5">
        <f t="shared" si="810"/>
        <v>1.8328511359223922E-3</v>
      </c>
      <c r="AJ595" s="5">
        <f t="shared" si="811"/>
        <v>9.4614393995079817E-4</v>
      </c>
      <c r="AK595" s="5">
        <f t="shared" si="812"/>
        <v>3.2560867876306872E-4</v>
      </c>
      <c r="AL595" s="5">
        <f t="shared" si="813"/>
        <v>2.4319781822254688E-6</v>
      </c>
      <c r="AM595" s="5">
        <f t="shared" si="814"/>
        <v>1.7275178972559783E-3</v>
      </c>
      <c r="AN595" s="5">
        <f t="shared" si="815"/>
        <v>1.2105039987741592E-3</v>
      </c>
      <c r="AO595" s="5">
        <f t="shared" si="816"/>
        <v>4.2411136040204585E-4</v>
      </c>
      <c r="AP595" s="5">
        <f t="shared" si="817"/>
        <v>9.9060912481756052E-5</v>
      </c>
      <c r="AQ595" s="5">
        <f t="shared" si="818"/>
        <v>1.7353457071538266E-5</v>
      </c>
      <c r="AR595" s="5">
        <f t="shared" si="819"/>
        <v>2.487945410466929E-4</v>
      </c>
      <c r="AS595" s="5">
        <f t="shared" si="820"/>
        <v>2.5686259259206511E-4</v>
      </c>
      <c r="AT595" s="5">
        <f t="shared" si="821"/>
        <v>1.3259613976163292E-4</v>
      </c>
      <c r="AU595" s="5">
        <f t="shared" si="822"/>
        <v>4.5632014383682125E-5</v>
      </c>
      <c r="AV595" s="5">
        <f t="shared" si="823"/>
        <v>1.1777948855388278E-5</v>
      </c>
      <c r="AW595" s="5">
        <f t="shared" si="824"/>
        <v>4.8872084321319265E-8</v>
      </c>
      <c r="AX595" s="5">
        <f t="shared" si="825"/>
        <v>2.9725647246354748E-4</v>
      </c>
      <c r="AY595" s="5">
        <f t="shared" si="826"/>
        <v>2.0829315236049704E-4</v>
      </c>
      <c r="AZ595" s="5">
        <f t="shared" si="827"/>
        <v>7.297744765775226E-5</v>
      </c>
      <c r="BA595" s="5">
        <f t="shared" si="828"/>
        <v>1.7045552726325077E-5</v>
      </c>
      <c r="BB595" s="5">
        <f t="shared" si="829"/>
        <v>2.9860341489525581E-6</v>
      </c>
      <c r="BC595" s="5">
        <f t="shared" si="830"/>
        <v>4.184739600700837E-7</v>
      </c>
      <c r="BD595" s="5">
        <f t="shared" si="831"/>
        <v>2.9055828913898393E-5</v>
      </c>
      <c r="BE595" s="5">
        <f t="shared" si="832"/>
        <v>2.9998067937249203E-5</v>
      </c>
      <c r="BF595" s="5">
        <f t="shared" si="833"/>
        <v>1.5485431213035766E-5</v>
      </c>
      <c r="BG595" s="5">
        <f t="shared" si="834"/>
        <v>5.3292005417433281E-6</v>
      </c>
      <c r="BH595" s="5">
        <f t="shared" si="835"/>
        <v>1.3755047255421128E-6</v>
      </c>
      <c r="BI595" s="5">
        <f t="shared" si="836"/>
        <v>2.8402207575693959E-7</v>
      </c>
      <c r="BJ595" s="8">
        <f t="shared" si="837"/>
        <v>0.42656970676739769</v>
      </c>
      <c r="BK595" s="8">
        <f t="shared" si="838"/>
        <v>0.32985615125183004</v>
      </c>
      <c r="BL595" s="8">
        <f t="shared" si="839"/>
        <v>0.23353817458388559</v>
      </c>
      <c r="BM595" s="8">
        <f t="shared" si="840"/>
        <v>0.25144130623153865</v>
      </c>
      <c r="BN595" s="8">
        <f t="shared" si="841"/>
        <v>0.74844854268308059</v>
      </c>
    </row>
    <row r="596" spans="1:66" x14ac:dyDescent="0.25">
      <c r="A596" t="s">
        <v>122</v>
      </c>
      <c r="B596" t="s">
        <v>129</v>
      </c>
      <c r="C596" t="s">
        <v>132</v>
      </c>
      <c r="D596" t="s">
        <v>499</v>
      </c>
      <c r="E596">
        <f>VLOOKUP(A596,home!$A$2:$E$405,3,FALSE)</f>
        <v>1.28571428571429</v>
      </c>
      <c r="F596">
        <f>VLOOKUP(B596,home!$B$2:$E$405,3,FALSE)</f>
        <v>1.1200000000000001</v>
      </c>
      <c r="G596">
        <f>VLOOKUP(C596,away!$B$2:$E$405,4,FALSE)</f>
        <v>1.37</v>
      </c>
      <c r="H596">
        <f>VLOOKUP(A596,away!$A$2:$E$405,3,FALSE)</f>
        <v>1.1234866830000001</v>
      </c>
      <c r="I596">
        <f>VLOOKUP(C596,away!$B$2:$E$405,3,FALSE)</f>
        <v>1.01</v>
      </c>
      <c r="J596">
        <f>VLOOKUP(B596,home!$B$2:$E$405,4,FALSE)</f>
        <v>1.06</v>
      </c>
      <c r="K596" s="3">
        <f t="shared" si="786"/>
        <v>1.972800000000007</v>
      </c>
      <c r="L596" s="3">
        <f t="shared" si="787"/>
        <v>1.2028048428198002</v>
      </c>
      <c r="M596" s="5">
        <f t="shared" si="788"/>
        <v>4.1768832864482415E-2</v>
      </c>
      <c r="N596" s="5">
        <f t="shared" si="789"/>
        <v>8.2401553475051195E-2</v>
      </c>
      <c r="O596" s="5">
        <f t="shared" si="790"/>
        <v>5.0239754448330273E-2</v>
      </c>
      <c r="P596" s="5">
        <f t="shared" si="791"/>
        <v>9.9112987575666306E-2</v>
      </c>
      <c r="Q596" s="5">
        <f t="shared" si="792"/>
        <v>8.1280892347790804E-2</v>
      </c>
      <c r="R596" s="5">
        <f t="shared" si="793"/>
        <v>3.0214309976264626E-2</v>
      </c>
      <c r="S596" s="5">
        <f t="shared" si="794"/>
        <v>5.8796138367367308E-2</v>
      </c>
      <c r="T596" s="5">
        <f t="shared" si="795"/>
        <v>9.776505094463761E-2</v>
      </c>
      <c r="U596" s="5">
        <f t="shared" si="796"/>
        <v>5.9606790721175064E-2</v>
      </c>
      <c r="V596" s="5">
        <f t="shared" si="797"/>
        <v>1.55018853688481E-2</v>
      </c>
      <c r="W596" s="5">
        <f t="shared" si="798"/>
        <v>5.345031480790742E-2</v>
      </c>
      <c r="X596" s="5">
        <f t="shared" si="799"/>
        <v>6.4290297501193916E-2</v>
      </c>
      <c r="Y596" s="5">
        <f t="shared" si="800"/>
        <v>3.8664340590380875E-2</v>
      </c>
      <c r="Z596" s="5">
        <f t="shared" si="801"/>
        <v>1.2113972787303234E-2</v>
      </c>
      <c r="AA596" s="5">
        <f t="shared" si="802"/>
        <v>2.3898445514791904E-2</v>
      </c>
      <c r="AB596" s="5">
        <f t="shared" si="803"/>
        <v>2.3573426655790822E-2</v>
      </c>
      <c r="AC596" s="5">
        <f t="shared" si="804"/>
        <v>2.2990200865603645E-3</v>
      </c>
      <c r="AD596" s="5">
        <f t="shared" si="805"/>
        <v>2.6361695263260036E-2</v>
      </c>
      <c r="AE596" s="5">
        <f t="shared" si="806"/>
        <v>3.1707974727588954E-2</v>
      </c>
      <c r="AF596" s="5">
        <f t="shared" si="807"/>
        <v>1.9069252779175917E-2</v>
      </c>
      <c r="AG596" s="5">
        <f t="shared" si="808"/>
        <v>7.64552986391591E-3</v>
      </c>
      <c r="AH596" s="5">
        <f t="shared" si="809"/>
        <v>3.642686283588898E-3</v>
      </c>
      <c r="AI596" s="5">
        <f t="shared" si="810"/>
        <v>7.1862915002642034E-3</v>
      </c>
      <c r="AJ596" s="5">
        <f t="shared" si="811"/>
        <v>7.0885579358606361E-3</v>
      </c>
      <c r="AK596" s="5">
        <f t="shared" si="812"/>
        <v>4.6614356986219713E-3</v>
      </c>
      <c r="AL596" s="5">
        <f t="shared" si="813"/>
        <v>2.1821318303507107E-4</v>
      </c>
      <c r="AM596" s="5">
        <f t="shared" si="814"/>
        <v>1.0401270483071915E-2</v>
      </c>
      <c r="AN596" s="5">
        <f t="shared" si="815"/>
        <v>1.2510698508517539E-2</v>
      </c>
      <c r="AO596" s="5">
        <f t="shared" si="816"/>
        <v>7.5239643765516746E-3</v>
      </c>
      <c r="AP596" s="5">
        <f t="shared" si="817"/>
        <v>3.0166202631066717E-3</v>
      </c>
      <c r="AQ596" s="5">
        <f t="shared" si="818"/>
        <v>9.0710136535326034E-4</v>
      </c>
      <c r="AR596" s="5">
        <f t="shared" si="819"/>
        <v>8.7628814055479797E-4</v>
      </c>
      <c r="AS596" s="5">
        <f t="shared" si="820"/>
        <v>1.7287412436865115E-3</v>
      </c>
      <c r="AT596" s="5">
        <f t="shared" si="821"/>
        <v>1.7052303627723814E-3</v>
      </c>
      <c r="AU596" s="5">
        <f t="shared" si="822"/>
        <v>1.1213594865591219E-3</v>
      </c>
      <c r="AV596" s="5">
        <f t="shared" si="823"/>
        <v>5.5305449877096093E-4</v>
      </c>
      <c r="AW596" s="5">
        <f t="shared" si="824"/>
        <v>1.438323945802959E-5</v>
      </c>
      <c r="AX596" s="5">
        <f t="shared" si="825"/>
        <v>3.4199377348340565E-3</v>
      </c>
      <c r="AY596" s="5">
        <f t="shared" si="826"/>
        <v>4.1135176696005804E-3</v>
      </c>
      <c r="AZ596" s="5">
        <f t="shared" si="827"/>
        <v>2.4738794870101987E-3</v>
      </c>
      <c r="BA596" s="5">
        <f t="shared" si="828"/>
        <v>9.9186474250947693E-4</v>
      </c>
      <c r="BB596" s="5">
        <f t="shared" si="829"/>
        <v>2.9825492892815301E-4</v>
      </c>
      <c r="BC596" s="5">
        <f t="shared" si="830"/>
        <v>7.1748494581931607E-5</v>
      </c>
      <c r="BD596" s="5">
        <f t="shared" si="831"/>
        <v>1.7566726986081147E-4</v>
      </c>
      <c r="BE596" s="5">
        <f t="shared" si="832"/>
        <v>3.465563899814101E-4</v>
      </c>
      <c r="BF596" s="5">
        <f t="shared" si="833"/>
        <v>3.4184322307766418E-4</v>
      </c>
      <c r="BG596" s="5">
        <f t="shared" si="834"/>
        <v>2.2479610349587277E-4</v>
      </c>
      <c r="BH596" s="5">
        <f t="shared" si="835"/>
        <v>1.1086943824416486E-4</v>
      </c>
      <c r="BI596" s="5">
        <f t="shared" si="836"/>
        <v>4.3744645553617832E-5</v>
      </c>
      <c r="BJ596" s="8">
        <f t="shared" si="837"/>
        <v>0.54836576035496787</v>
      </c>
      <c r="BK596" s="8">
        <f t="shared" si="838"/>
        <v>0.22181059511556014</v>
      </c>
      <c r="BL596" s="8">
        <f t="shared" si="839"/>
        <v>0.21733984953724572</v>
      </c>
      <c r="BM596" s="8">
        <f t="shared" si="840"/>
        <v>0.61051271267734863</v>
      </c>
      <c r="BN596" s="8">
        <f t="shared" si="841"/>
        <v>0.38501833068758562</v>
      </c>
    </row>
    <row r="597" spans="1:66" x14ac:dyDescent="0.25">
      <c r="A597" t="s">
        <v>122</v>
      </c>
      <c r="B597" t="s">
        <v>135</v>
      </c>
      <c r="C597" t="s">
        <v>138</v>
      </c>
      <c r="D597" t="s">
        <v>499</v>
      </c>
      <c r="E597">
        <f>VLOOKUP(A597,home!$A$2:$E$405,3,FALSE)</f>
        <v>1.28571428571429</v>
      </c>
      <c r="F597">
        <f>VLOOKUP(B597,home!$B$2:$E$405,3,FALSE)</f>
        <v>0.73</v>
      </c>
      <c r="G597">
        <f>VLOOKUP(C597,away!$B$2:$E$405,4,FALSE)</f>
        <v>1.21</v>
      </c>
      <c r="H597">
        <f>VLOOKUP(A597,away!$A$2:$E$405,3,FALSE)</f>
        <v>1.1234866830000001</v>
      </c>
      <c r="I597">
        <f>VLOOKUP(C597,away!$B$2:$E$405,3,FALSE)</f>
        <v>1.04</v>
      </c>
      <c r="J597">
        <f>VLOOKUP(B597,home!$B$2:$E$405,4,FALSE)</f>
        <v>0.83</v>
      </c>
      <c r="K597" s="3">
        <f t="shared" si="786"/>
        <v>1.1356714285714324</v>
      </c>
      <c r="L597" s="3">
        <f t="shared" si="787"/>
        <v>0.96979370476560012</v>
      </c>
      <c r="M597" s="5">
        <f t="shared" si="788"/>
        <v>0.12178901296255745</v>
      </c>
      <c r="N597" s="5">
        <f t="shared" si="789"/>
        <v>0.13831230233549233</v>
      </c>
      <c r="O597" s="5">
        <f t="shared" si="790"/>
        <v>0.11811021808070428</v>
      </c>
      <c r="P597" s="5">
        <f t="shared" si="791"/>
        <v>0.13413440009659686</v>
      </c>
      <c r="Q597" s="5">
        <f t="shared" si="792"/>
        <v>7.8538664991176246E-2</v>
      </c>
      <c r="R597" s="5">
        <f t="shared" si="793"/>
        <v>5.7271272981579573E-2</v>
      </c>
      <c r="S597" s="5">
        <f t="shared" si="794"/>
        <v>3.6932800528577565E-2</v>
      </c>
      <c r="T597" s="5">
        <f t="shared" si="795"/>
        <v>7.6166302889137144E-2</v>
      </c>
      <c r="U597" s="5">
        <f t="shared" si="796"/>
        <v>6.5041348403094959E-2</v>
      </c>
      <c r="V597" s="5">
        <f t="shared" si="797"/>
        <v>4.5196186441903456E-3</v>
      </c>
      <c r="W597" s="5">
        <f t="shared" si="798"/>
        <v>2.9731372622874092E-2</v>
      </c>
      <c r="X597" s="5">
        <f t="shared" si="799"/>
        <v>2.88332980037036E-2</v>
      </c>
      <c r="Y597" s="5">
        <f t="shared" si="800"/>
        <v>1.3981175445811147E-2</v>
      </c>
      <c r="Z597" s="5">
        <f t="shared" si="801"/>
        <v>1.8513773333816031E-2</v>
      </c>
      <c r="AA597" s="5">
        <f t="shared" si="802"/>
        <v>2.1025563410262543E-2</v>
      </c>
      <c r="AB597" s="5">
        <f t="shared" si="803"/>
        <v>1.1939065817326053E-2</v>
      </c>
      <c r="AC597" s="5">
        <f t="shared" si="804"/>
        <v>3.1110992730223051E-4</v>
      </c>
      <c r="AD597" s="5">
        <f t="shared" si="805"/>
        <v>8.4412676050022502E-3</v>
      </c>
      <c r="AE597" s="5">
        <f t="shared" si="806"/>
        <v>8.1862881835729762E-3</v>
      </c>
      <c r="AF597" s="5">
        <f t="shared" si="807"/>
        <v>3.9695053729130458E-3</v>
      </c>
      <c r="AG597" s="5">
        <f t="shared" si="808"/>
        <v>1.2832004405614328E-3</v>
      </c>
      <c r="AH597" s="5">
        <f t="shared" si="809"/>
        <v>4.4886352076480051E-3</v>
      </c>
      <c r="AI597" s="5">
        <f t="shared" si="810"/>
        <v>5.0976147586056378E-3</v>
      </c>
      <c r="AJ597" s="5">
        <f t="shared" si="811"/>
        <v>2.8946077176062422E-3</v>
      </c>
      <c r="AK597" s="5">
        <f t="shared" si="812"/>
        <v>1.0957744272692583E-3</v>
      </c>
      <c r="AL597" s="5">
        <f t="shared" si="813"/>
        <v>1.3705848318389786E-5</v>
      </c>
      <c r="AM597" s="5">
        <f t="shared" si="814"/>
        <v>1.9173012879853293E-3</v>
      </c>
      <c r="AN597" s="5">
        <f t="shared" si="815"/>
        <v>1.8593867192271492E-3</v>
      </c>
      <c r="AO597" s="5">
        <f t="shared" si="816"/>
        <v>9.0161076751562577E-4</v>
      </c>
      <c r="AP597" s="5">
        <f t="shared" si="817"/>
        <v>2.9145881549517836E-4</v>
      </c>
      <c r="AQ597" s="5">
        <f t="shared" si="818"/>
        <v>7.0663731116415629E-5</v>
      </c>
      <c r="AR597" s="5">
        <f t="shared" si="819"/>
        <v>8.7061003347325364E-4</v>
      </c>
      <c r="AS597" s="5">
        <f t="shared" si="820"/>
        <v>9.8872694044319261E-4</v>
      </c>
      <c r="AT597" s="5">
        <f t="shared" si="821"/>
        <v>5.6143446846009123E-4</v>
      </c>
      <c r="AU597" s="5">
        <f t="shared" si="822"/>
        <v>2.1253502828177156E-4</v>
      </c>
      <c r="AV597" s="5">
        <f t="shared" si="823"/>
        <v>6.0342489797557336E-5</v>
      </c>
      <c r="AW597" s="5">
        <f t="shared" si="824"/>
        <v>4.1931025205026005E-7</v>
      </c>
      <c r="AX597" s="5">
        <f t="shared" si="825"/>
        <v>3.629040487880244E-4</v>
      </c>
      <c r="AY597" s="5">
        <f t="shared" si="826"/>
        <v>3.5194206194857425E-4</v>
      </c>
      <c r="AZ597" s="5">
        <f t="shared" si="827"/>
        <v>1.7065559805997608E-4</v>
      </c>
      <c r="BA597" s="5">
        <f t="shared" si="828"/>
        <v>5.5166908227191134E-5</v>
      </c>
      <c r="BB597" s="5">
        <f t="shared" si="829"/>
        <v>1.3375130077527886E-5</v>
      </c>
      <c r="BC597" s="5">
        <f t="shared" si="830"/>
        <v>2.5942233899215161E-6</v>
      </c>
      <c r="BD597" s="5">
        <f t="shared" si="831"/>
        <v>1.4071868829468827E-4</v>
      </c>
      <c r="BE597" s="5">
        <f t="shared" si="832"/>
        <v>1.5981019376232672E-4</v>
      </c>
      <c r="BF597" s="5">
        <f t="shared" si="833"/>
        <v>9.0745935525169538E-5</v>
      </c>
      <c r="BG597" s="5">
        <f t="shared" si="834"/>
        <v>3.43525220783068E-5</v>
      </c>
      <c r="BH597" s="5">
        <f t="shared" si="835"/>
        <v>9.7532944559255895E-6</v>
      </c>
      <c r="BI597" s="5">
        <f t="shared" si="836"/>
        <v>2.2153075696077665E-6</v>
      </c>
      <c r="BJ597" s="8">
        <f t="shared" si="837"/>
        <v>0.39344043718207511</v>
      </c>
      <c r="BK597" s="8">
        <f t="shared" si="838"/>
        <v>0.29805259006949142</v>
      </c>
      <c r="BL597" s="8">
        <f t="shared" si="839"/>
        <v>0.29009534570623846</v>
      </c>
      <c r="BM597" s="8">
        <f t="shared" si="840"/>
        <v>0.35159475209181784</v>
      </c>
      <c r="BN597" s="8">
        <f t="shared" si="841"/>
        <v>0.64815587144810671</v>
      </c>
    </row>
    <row r="598" spans="1:66" x14ac:dyDescent="0.25">
      <c r="A598" t="s">
        <v>122</v>
      </c>
      <c r="B598" t="s">
        <v>401</v>
      </c>
      <c r="C598" t="s">
        <v>133</v>
      </c>
      <c r="D598" t="s">
        <v>499</v>
      </c>
      <c r="E598">
        <f>VLOOKUP(A598,home!$A$2:$E$405,3,FALSE)</f>
        <v>1.28571428571429</v>
      </c>
      <c r="F598">
        <f>VLOOKUP(B598,home!$B$2:$E$405,3,FALSE)</f>
        <v>1.05</v>
      </c>
      <c r="G598">
        <f>VLOOKUP(C598,away!$B$2:$E$405,4,FALSE)</f>
        <v>1.36</v>
      </c>
      <c r="H598">
        <f>VLOOKUP(A598,away!$A$2:$E$405,3,FALSE)</f>
        <v>1.1234866830000001</v>
      </c>
      <c r="I598">
        <f>VLOOKUP(C598,away!$B$2:$E$405,3,FALSE)</f>
        <v>0.57999999999999996</v>
      </c>
      <c r="J598">
        <f>VLOOKUP(B598,home!$B$2:$E$405,4,FALSE)</f>
        <v>1.31</v>
      </c>
      <c r="K598" s="3">
        <f t="shared" si="786"/>
        <v>1.8360000000000063</v>
      </c>
      <c r="L598" s="3">
        <f t="shared" si="787"/>
        <v>0.85362518174340007</v>
      </c>
      <c r="M598" s="5">
        <f t="shared" si="788"/>
        <v>6.7906387155961825E-2</v>
      </c>
      <c r="N598" s="5">
        <f t="shared" si="789"/>
        <v>0.12467612681834633</v>
      </c>
      <c r="O598" s="5">
        <f t="shared" si="790"/>
        <v>5.7966602077545608E-2</v>
      </c>
      <c r="P598" s="5">
        <f t="shared" si="791"/>
        <v>0.1064266814143741</v>
      </c>
      <c r="Q598" s="5">
        <f t="shared" si="792"/>
        <v>0.11445268441924235</v>
      </c>
      <c r="R598" s="5">
        <f t="shared" si="793"/>
        <v>2.4740875616746105E-2</v>
      </c>
      <c r="S598" s="5">
        <f t="shared" si="794"/>
        <v>4.1699459326493778E-2</v>
      </c>
      <c r="T598" s="5">
        <f t="shared" si="795"/>
        <v>9.7699693538395763E-2</v>
      </c>
      <c r="U598" s="5">
        <f t="shared" si="796"/>
        <v>4.5424247632346003E-2</v>
      </c>
      <c r="V598" s="5">
        <f t="shared" si="797"/>
        <v>7.2615245434206992E-3</v>
      </c>
      <c r="W598" s="5">
        <f t="shared" si="798"/>
        <v>7.0045042864576551E-2</v>
      </c>
      <c r="X598" s="5">
        <f t="shared" si="799"/>
        <v>5.9792212445498413E-2</v>
      </c>
      <c r="Y598" s="5">
        <f t="shared" si="800"/>
        <v>2.5520069107814281E-2</v>
      </c>
      <c r="Z598" s="5">
        <f t="shared" si="801"/>
        <v>7.039811481611917E-3</v>
      </c>
      <c r="AA598" s="5">
        <f t="shared" si="802"/>
        <v>1.2925093880239524E-2</v>
      </c>
      <c r="AB598" s="5">
        <f t="shared" si="803"/>
        <v>1.1865236182059926E-2</v>
      </c>
      <c r="AC598" s="5">
        <f t="shared" si="804"/>
        <v>7.1129166888081474E-4</v>
      </c>
      <c r="AD598" s="5">
        <f t="shared" si="805"/>
        <v>3.215067467484075E-2</v>
      </c>
      <c r="AE598" s="5">
        <f t="shared" si="806"/>
        <v>2.7444625512483865E-2</v>
      </c>
      <c r="AF598" s="5">
        <f t="shared" si="807"/>
        <v>1.1713711720486795E-2</v>
      </c>
      <c r="AG598" s="5">
        <f t="shared" si="808"/>
        <v>3.3330397654301124E-3</v>
      </c>
      <c r="AH598" s="5">
        <f t="shared" si="809"/>
        <v>1.5023400888575617E-3</v>
      </c>
      <c r="AI598" s="5">
        <f t="shared" si="810"/>
        <v>2.7582964031424928E-3</v>
      </c>
      <c r="AJ598" s="5">
        <f t="shared" si="811"/>
        <v>2.5321160980848172E-3</v>
      </c>
      <c r="AK598" s="5">
        <f t="shared" si="812"/>
        <v>1.5496550520279135E-3</v>
      </c>
      <c r="AL598" s="5">
        <f t="shared" si="813"/>
        <v>4.4591040700082899E-5</v>
      </c>
      <c r="AM598" s="5">
        <f t="shared" si="814"/>
        <v>1.1805727740601572E-2</v>
      </c>
      <c r="AN598" s="5">
        <f t="shared" si="815"/>
        <v>1.0077666488184117E-2</v>
      </c>
      <c r="AO598" s="5">
        <f t="shared" si="816"/>
        <v>4.3012749437627692E-3</v>
      </c>
      <c r="AP598" s="5">
        <f t="shared" si="817"/>
        <v>1.2238922018659422E-3</v>
      </c>
      <c r="AQ598" s="5">
        <f t="shared" si="818"/>
        <v>2.6118630081303627E-4</v>
      </c>
      <c r="AR598" s="5">
        <f t="shared" si="819"/>
        <v>2.5648706627828642E-4</v>
      </c>
      <c r="AS598" s="5">
        <f t="shared" si="820"/>
        <v>4.709102536869355E-4</v>
      </c>
      <c r="AT598" s="5">
        <f t="shared" si="821"/>
        <v>4.3229561288460837E-4</v>
      </c>
      <c r="AU598" s="5">
        <f t="shared" si="822"/>
        <v>2.6456491508538123E-4</v>
      </c>
      <c r="AV598" s="5">
        <f t="shared" si="823"/>
        <v>1.214352960241904E-4</v>
      </c>
      <c r="AW598" s="5">
        <f t="shared" si="824"/>
        <v>1.9412657963085199E-6</v>
      </c>
      <c r="AX598" s="5">
        <f t="shared" si="825"/>
        <v>3.6125526886240894E-3</v>
      </c>
      <c r="AY598" s="5">
        <f t="shared" si="826"/>
        <v>3.0837659453843472E-3</v>
      </c>
      <c r="AZ598" s="5">
        <f t="shared" si="827"/>
        <v>1.3161901327914103E-3</v>
      </c>
      <c r="BA598" s="5">
        <f t="shared" si="828"/>
        <v>3.7451101377097921E-4</v>
      </c>
      <c r="BB598" s="5">
        <f t="shared" si="829"/>
        <v>7.9923008048789283E-5</v>
      </c>
      <c r="BC598" s="5">
        <f t="shared" si="830"/>
        <v>1.36448584542254E-5</v>
      </c>
      <c r="BD598" s="5">
        <f t="shared" si="831"/>
        <v>3.6490636427772277E-5</v>
      </c>
      <c r="BE598" s="5">
        <f t="shared" si="832"/>
        <v>6.6996808481390132E-5</v>
      </c>
      <c r="BF598" s="5">
        <f t="shared" si="833"/>
        <v>6.1503070185916361E-5</v>
      </c>
      <c r="BG598" s="5">
        <f t="shared" si="834"/>
        <v>3.7639878953780944E-5</v>
      </c>
      <c r="BH598" s="5">
        <f t="shared" si="835"/>
        <v>1.7276704439785511E-5</v>
      </c>
      <c r="BI598" s="5">
        <f t="shared" si="836"/>
        <v>6.3440058702892661E-6</v>
      </c>
      <c r="BJ598" s="8">
        <f t="shared" si="837"/>
        <v>0.60297821618941638</v>
      </c>
      <c r="BK598" s="8">
        <f t="shared" si="838"/>
        <v>0.22713370109521563</v>
      </c>
      <c r="BL598" s="8">
        <f t="shared" si="839"/>
        <v>0.16303640727936825</v>
      </c>
      <c r="BM598" s="8">
        <f t="shared" si="840"/>
        <v>0.50093695386380799</v>
      </c>
      <c r="BN598" s="8">
        <f t="shared" si="841"/>
        <v>0.4961693575022163</v>
      </c>
    </row>
    <row r="599" spans="1:66" x14ac:dyDescent="0.25">
      <c r="A599" t="s">
        <v>122</v>
      </c>
      <c r="B599" t="s">
        <v>124</v>
      </c>
      <c r="C599" t="s">
        <v>134</v>
      </c>
      <c r="D599" t="s">
        <v>499</v>
      </c>
      <c r="E599">
        <f>VLOOKUP(A599,home!$A$2:$E$405,3,FALSE)</f>
        <v>1.28571428571429</v>
      </c>
      <c r="F599">
        <f>VLOOKUP(B599,home!$B$2:$E$405,3,FALSE)</f>
        <v>0.87</v>
      </c>
      <c r="G599">
        <f>VLOOKUP(C599,away!$B$2:$E$405,4,FALSE)</f>
        <v>1.1000000000000001</v>
      </c>
      <c r="H599">
        <f>VLOOKUP(A599,away!$A$2:$E$405,3,FALSE)</f>
        <v>1.1234866830000001</v>
      </c>
      <c r="I599">
        <f>VLOOKUP(C599,away!$B$2:$E$405,3,FALSE)</f>
        <v>0.37</v>
      </c>
      <c r="J599">
        <f>VLOOKUP(B599,home!$B$2:$E$405,4,FALSE)</f>
        <v>1.26</v>
      </c>
      <c r="K599" s="3">
        <f t="shared" si="786"/>
        <v>1.2304285714285756</v>
      </c>
      <c r="L599" s="3">
        <f t="shared" si="787"/>
        <v>0.52376949161460007</v>
      </c>
      <c r="M599" s="5">
        <f t="shared" si="788"/>
        <v>0.17304595861285085</v>
      </c>
      <c r="N599" s="5">
        <f t="shared" si="789"/>
        <v>0.21292069164749849</v>
      </c>
      <c r="O599" s="5">
        <f t="shared" si="790"/>
        <v>9.0636193768613982E-2</v>
      </c>
      <c r="P599" s="5">
        <f t="shared" si="791"/>
        <v>0.11152136241843928</v>
      </c>
      <c r="Q599" s="5">
        <f t="shared" si="792"/>
        <v>0.13099185122570792</v>
      </c>
      <c r="R599" s="5">
        <f t="shared" si="793"/>
        <v>2.3736236566034668E-2</v>
      </c>
      <c r="S599" s="5">
        <f t="shared" si="794"/>
        <v>1.796779071779675E-2</v>
      </c>
      <c r="T599" s="5">
        <f t="shared" si="795"/>
        <v>6.8609535322144352E-2</v>
      </c>
      <c r="U599" s="5">
        <f t="shared" si="796"/>
        <v>2.9205743649036758E-2</v>
      </c>
      <c r="V599" s="5">
        <f t="shared" si="797"/>
        <v>1.286615491925851E-3</v>
      </c>
      <c r="W599" s="5">
        <f t="shared" si="798"/>
        <v>5.3725372124144119E-2</v>
      </c>
      <c r="X599" s="5">
        <f t="shared" si="799"/>
        <v>2.8139710844268164E-2</v>
      </c>
      <c r="Y599" s="5">
        <f t="shared" si="800"/>
        <v>7.3693610215420941E-3</v>
      </c>
      <c r="Z599" s="5">
        <f t="shared" si="801"/>
        <v>4.1441055196786199E-3</v>
      </c>
      <c r="AA599" s="5">
        <f t="shared" si="802"/>
        <v>5.0990258344274396E-3</v>
      </c>
      <c r="AB599" s="5">
        <f t="shared" si="803"/>
        <v>3.1369935365659781E-3</v>
      </c>
      <c r="AC599" s="5">
        <f t="shared" si="804"/>
        <v>5.1823339923115129E-5</v>
      </c>
      <c r="AD599" s="5">
        <f t="shared" si="805"/>
        <v>1.6526308218044811E-2</v>
      </c>
      <c r="AE599" s="5">
        <f t="shared" si="806"/>
        <v>8.6559760536315151E-3</v>
      </c>
      <c r="AF599" s="5">
        <f t="shared" si="807"/>
        <v>2.2668680885193659E-3</v>
      </c>
      <c r="AG599" s="5">
        <f t="shared" si="808"/>
        <v>3.9577211542704956E-4</v>
      </c>
      <c r="AH599" s="5">
        <f t="shared" si="809"/>
        <v>5.4263901030983223E-4</v>
      </c>
      <c r="AI599" s="5">
        <f t="shared" si="810"/>
        <v>6.6767854225694291E-4</v>
      </c>
      <c r="AJ599" s="5">
        <f t="shared" si="811"/>
        <v>4.1076537746136214E-4</v>
      </c>
      <c r="AK599" s="5">
        <f t="shared" si="812"/>
        <v>1.6847248552736787E-4</v>
      </c>
      <c r="AL599" s="5">
        <f t="shared" si="813"/>
        <v>1.3359247496163148E-6</v>
      </c>
      <c r="AM599" s="5">
        <f t="shared" si="814"/>
        <v>4.0668883623434402E-3</v>
      </c>
      <c r="AN599" s="5">
        <f t="shared" si="815"/>
        <v>2.1301120499979567E-3</v>
      </c>
      <c r="AO599" s="5">
        <f t="shared" si="816"/>
        <v>5.5784385275478175E-4</v>
      </c>
      <c r="AP599" s="5">
        <f t="shared" si="817"/>
        <v>9.7393863719233959E-5</v>
      </c>
      <c r="AQ599" s="5">
        <f t="shared" si="818"/>
        <v>1.2752983621651202E-5</v>
      </c>
      <c r="AR599" s="5">
        <f t="shared" si="819"/>
        <v>5.6843551712046123E-5</v>
      </c>
      <c r="AS599" s="5">
        <f t="shared" si="820"/>
        <v>6.9941930127979276E-5</v>
      </c>
      <c r="AT599" s="5">
        <f t="shared" si="821"/>
        <v>4.3029274585163401E-5</v>
      </c>
      <c r="AU599" s="5">
        <f t="shared" si="822"/>
        <v>1.7648149619143512E-5</v>
      </c>
      <c r="AV599" s="5">
        <f t="shared" si="823"/>
        <v>5.428696881060126E-6</v>
      </c>
      <c r="AW599" s="5">
        <f t="shared" si="824"/>
        <v>2.3915314713692872E-8</v>
      </c>
      <c r="AX599" s="5">
        <f t="shared" si="825"/>
        <v>8.3400260630629123E-4</v>
      </c>
      <c r="AY599" s="5">
        <f t="shared" si="826"/>
        <v>4.3682512111029747E-4</v>
      </c>
      <c r="AZ599" s="5">
        <f t="shared" si="827"/>
        <v>1.1439783580421332E-4</v>
      </c>
      <c r="BA599" s="5">
        <f t="shared" si="828"/>
        <v>1.997269876699444E-5</v>
      </c>
      <c r="BB599" s="5">
        <f t="shared" si="829"/>
        <v>2.6152725698400565E-6</v>
      </c>
      <c r="BC599" s="5">
        <f t="shared" si="830"/>
        <v>2.7395999686774712E-7</v>
      </c>
      <c r="BD599" s="5">
        <f t="shared" si="831"/>
        <v>4.9621530302977683E-6</v>
      </c>
      <c r="BE599" s="5">
        <f t="shared" si="832"/>
        <v>6.1055748642792607E-6</v>
      </c>
      <c r="BF599" s="5">
        <f t="shared" si="833"/>
        <v>3.7562368790026755E-6</v>
      </c>
      <c r="BG599" s="5">
        <f t="shared" si="834"/>
        <v>1.5405937256595315E-6</v>
      </c>
      <c r="BH599" s="5">
        <f t="shared" si="835"/>
        <v>4.7389763425377088E-7</v>
      </c>
      <c r="BI599" s="5">
        <f t="shared" si="836"/>
        <v>1.1661943782364977E-7</v>
      </c>
      <c r="BJ599" s="8">
        <f t="shared" si="837"/>
        <v>0.53787452526791957</v>
      </c>
      <c r="BK599" s="8">
        <f t="shared" si="838"/>
        <v>0.30431171162679571</v>
      </c>
      <c r="BL599" s="8">
        <f t="shared" si="839"/>
        <v>0.15381359544873105</v>
      </c>
      <c r="BM599" s="8">
        <f t="shared" si="840"/>
        <v>0.25685484241818407</v>
      </c>
      <c r="BN599" s="8">
        <f t="shared" si="841"/>
        <v>0.74285229423914512</v>
      </c>
    </row>
    <row r="600" spans="1:66" x14ac:dyDescent="0.25">
      <c r="A600" t="s">
        <v>122</v>
      </c>
      <c r="B600" t="s">
        <v>142</v>
      </c>
      <c r="C600" t="s">
        <v>136</v>
      </c>
      <c r="D600" t="s">
        <v>499</v>
      </c>
      <c r="E600">
        <f>VLOOKUP(A600,home!$A$2:$E$405,3,FALSE)</f>
        <v>1.28571428571429</v>
      </c>
      <c r="F600">
        <f>VLOOKUP(B600,home!$B$2:$E$405,3,FALSE)</f>
        <v>1.1399999999999999</v>
      </c>
      <c r="G600">
        <f>VLOOKUP(C600,away!$B$2:$E$405,4,FALSE)</f>
        <v>1.02</v>
      </c>
      <c r="H600">
        <f>VLOOKUP(A600,away!$A$2:$E$405,3,FALSE)</f>
        <v>1.1234866830000001</v>
      </c>
      <c r="I600">
        <f>VLOOKUP(C600,away!$B$2:$E$405,3,FALSE)</f>
        <v>1.17</v>
      </c>
      <c r="J600">
        <f>VLOOKUP(B600,home!$B$2:$E$405,4,FALSE)</f>
        <v>0.99</v>
      </c>
      <c r="K600" s="3">
        <f t="shared" si="786"/>
        <v>1.4950285714285763</v>
      </c>
      <c r="L600" s="3">
        <f t="shared" si="787"/>
        <v>1.3013346249189</v>
      </c>
      <c r="M600" s="5">
        <f t="shared" si="788"/>
        <v>6.1031619518343773E-2</v>
      </c>
      <c r="N600" s="5">
        <f t="shared" si="789"/>
        <v>9.1244014940481899E-2</v>
      </c>
      <c r="O600" s="5">
        <f t="shared" si="790"/>
        <v>7.9422559694096909E-2</v>
      </c>
      <c r="P600" s="5">
        <f t="shared" si="791"/>
        <v>0.11873899595866651</v>
      </c>
      <c r="Q600" s="5">
        <f t="shared" si="792"/>
        <v>6.8206204653938188E-2</v>
      </c>
      <c r="R600" s="5">
        <f t="shared" si="793"/>
        <v>5.1677663464808281E-2</v>
      </c>
      <c r="S600" s="5">
        <f t="shared" si="794"/>
        <v>5.7752642288292161E-2</v>
      </c>
      <c r="T600" s="5">
        <f t="shared" si="795"/>
        <v>8.8759095750474373E-2</v>
      </c>
      <c r="U600" s="5">
        <f t="shared" si="796"/>
        <v>7.7259583384559044E-2</v>
      </c>
      <c r="V600" s="5">
        <f t="shared" si="797"/>
        <v>1.2484404374487548E-2</v>
      </c>
      <c r="W600" s="5">
        <f t="shared" si="798"/>
        <v>3.3990074902114101E-2</v>
      </c>
      <c r="X600" s="5">
        <f t="shared" si="799"/>
        <v>4.4232461373707968E-2</v>
      </c>
      <c r="Y600" s="5">
        <f t="shared" si="800"/>
        <v>2.8780616765497001E-2</v>
      </c>
      <c r="Z600" s="5">
        <f t="shared" si="801"/>
        <v>2.2416644267220474E-2</v>
      </c>
      <c r="AA600" s="5">
        <f t="shared" si="802"/>
        <v>3.3513523655045209E-2</v>
      </c>
      <c r="AB600" s="5">
        <f t="shared" si="803"/>
        <v>2.5051837696770028E-2</v>
      </c>
      <c r="AC600" s="5">
        <f t="shared" si="804"/>
        <v>1.5180508606312336E-3</v>
      </c>
      <c r="AD600" s="5">
        <f t="shared" si="805"/>
        <v>1.270403328091449E-2</v>
      </c>
      <c r="AE600" s="5">
        <f t="shared" si="806"/>
        <v>1.6532198384576081E-2</v>
      </c>
      <c r="AF600" s="5">
        <f t="shared" si="807"/>
        <v>1.0756961091938581E-2</v>
      </c>
      <c r="AG600" s="5">
        <f t="shared" si="808"/>
        <v>4.6661353092816975E-3</v>
      </c>
      <c r="AH600" s="5">
        <f t="shared" si="809"/>
        <v>7.2928888398559426E-3</v>
      </c>
      <c r="AI600" s="5">
        <f t="shared" si="810"/>
        <v>1.0903077183837236E-2</v>
      </c>
      <c r="AJ600" s="5">
        <f t="shared" si="811"/>
        <v>8.1502059531638471E-3</v>
      </c>
      <c r="AK600" s="5">
        <f t="shared" si="812"/>
        <v>4.0615969210024078E-3</v>
      </c>
      <c r="AL600" s="5">
        <f t="shared" si="813"/>
        <v>1.1813668811548769E-4</v>
      </c>
      <c r="AM600" s="5">
        <f t="shared" si="814"/>
        <v>3.7985785454693372E-3</v>
      </c>
      <c r="AN600" s="5">
        <f t="shared" si="815"/>
        <v>4.9432217866933201E-3</v>
      </c>
      <c r="AO600" s="5">
        <f t="shared" si="816"/>
        <v>3.2163928348387439E-3</v>
      </c>
      <c r="AP600" s="5">
        <f t="shared" si="817"/>
        <v>1.3952011211055713E-3</v>
      </c>
      <c r="AQ600" s="5">
        <f t="shared" si="818"/>
        <v>4.5390588190508693E-4</v>
      </c>
      <c r="AR600" s="5">
        <f t="shared" si="819"/>
        <v>1.8980977525978318E-3</v>
      </c>
      <c r="AS600" s="5">
        <f t="shared" si="820"/>
        <v>2.8377103714981272E-3</v>
      </c>
      <c r="AT600" s="5">
        <f t="shared" si="821"/>
        <v>2.1212290414144509E-3</v>
      </c>
      <c r="AU600" s="5">
        <f t="shared" si="822"/>
        <v>1.0570993411528847E-3</v>
      </c>
      <c r="AV600" s="5">
        <f t="shared" si="823"/>
        <v>3.9509842946547168E-4</v>
      </c>
      <c r="AW600" s="5">
        <f t="shared" si="824"/>
        <v>6.3844099917288809E-6</v>
      </c>
      <c r="AX600" s="5">
        <f t="shared" si="825"/>
        <v>9.4649724271537615E-4</v>
      </c>
      <c r="AY600" s="5">
        <f t="shared" si="826"/>
        <v>1.2317096343357871E-3</v>
      </c>
      <c r="AZ600" s="5">
        <f t="shared" si="827"/>
        <v>8.0143319750367861E-4</v>
      </c>
      <c r="BA600" s="5">
        <f t="shared" si="828"/>
        <v>3.4764425649033476E-4</v>
      </c>
      <c r="BB600" s="5">
        <f t="shared" si="829"/>
        <v>1.1310037703126493E-4</v>
      </c>
      <c r="BC600" s="5">
        <f t="shared" si="830"/>
        <v>2.9436287344433445E-5</v>
      </c>
      <c r="BD600" s="5">
        <f t="shared" si="831"/>
        <v>4.116767211560513E-4</v>
      </c>
      <c r="BE600" s="5">
        <f t="shared" si="832"/>
        <v>6.1546846032033175E-4</v>
      </c>
      <c r="BF600" s="5">
        <f t="shared" si="833"/>
        <v>4.6007146649602561E-4</v>
      </c>
      <c r="BG600" s="5">
        <f t="shared" si="834"/>
        <v>2.2927332910353441E-4</v>
      </c>
      <c r="BH600" s="5">
        <f t="shared" si="835"/>
        <v>8.5692544419082724E-5</v>
      </c>
      <c r="BI600" s="5">
        <f t="shared" si="836"/>
        <v>2.5622560452988224E-5</v>
      </c>
      <c r="BJ600" s="8">
        <f t="shared" si="837"/>
        <v>0.41714891761835726</v>
      </c>
      <c r="BK600" s="8">
        <f t="shared" si="838"/>
        <v>0.25287555932287248</v>
      </c>
      <c r="BL600" s="8">
        <f t="shared" si="839"/>
        <v>0.30746997681121563</v>
      </c>
      <c r="BM600" s="8">
        <f t="shared" si="840"/>
        <v>0.52836471456498657</v>
      </c>
      <c r="BN600" s="8">
        <f t="shared" si="841"/>
        <v>0.47032105823033554</v>
      </c>
    </row>
    <row r="601" spans="1:66" x14ac:dyDescent="0.25">
      <c r="A601" t="s">
        <v>145</v>
      </c>
      <c r="B601" t="s">
        <v>347</v>
      </c>
      <c r="C601" t="s">
        <v>357</v>
      </c>
      <c r="D601" t="s">
        <v>499</v>
      </c>
      <c r="E601">
        <f>VLOOKUP(A601,home!$A$2:$E$405,3,FALSE)</f>
        <v>1.4323432343234299</v>
      </c>
      <c r="F601">
        <f>VLOOKUP(B601,home!$B$2:$E$405,3,FALSE)</f>
        <v>0.99</v>
      </c>
      <c r="G601">
        <f>VLOOKUP(C601,away!$B$2:$E$405,4,FALSE)</f>
        <v>0.65</v>
      </c>
      <c r="H601">
        <f>VLOOKUP(A601,away!$A$2:$E$405,3,FALSE)</f>
        <v>1.2079207919999999</v>
      </c>
      <c r="I601">
        <f>VLOOKUP(C601,away!$B$2:$E$405,3,FALSE)</f>
        <v>0.87</v>
      </c>
      <c r="J601">
        <f>VLOOKUP(B601,home!$B$2:$E$405,4,FALSE)</f>
        <v>1.17</v>
      </c>
      <c r="K601" s="3">
        <f t="shared" si="786"/>
        <v>0.92171287128712709</v>
      </c>
      <c r="L601" s="3">
        <f t="shared" si="787"/>
        <v>1.2295425741767998</v>
      </c>
      <c r="M601" s="5">
        <f t="shared" si="788"/>
        <v>0.11633801002546036</v>
      </c>
      <c r="N601" s="5">
        <f t="shared" si="789"/>
        <v>0.10723024126039767</v>
      </c>
      <c r="O601" s="5">
        <f t="shared" si="790"/>
        <v>0.14304253632131086</v>
      </c>
      <c r="P601" s="5">
        <f t="shared" si="791"/>
        <v>0.13184414686890861</v>
      </c>
      <c r="Q601" s="5">
        <f t="shared" si="792"/>
        <v>4.9417746780466239E-2</v>
      </c>
      <c r="R601" s="5">
        <f t="shared" si="793"/>
        <v>8.7938444162641488E-2</v>
      </c>
      <c r="S601" s="5">
        <f t="shared" si="794"/>
        <v>3.7354255629321265E-2</v>
      </c>
      <c r="T601" s="5">
        <f t="shared" si="795"/>
        <v>6.0761223586471708E-2</v>
      </c>
      <c r="U601" s="5">
        <f t="shared" si="796"/>
        <v>8.1053995865670997E-2</v>
      </c>
      <c r="V601" s="5">
        <f t="shared" si="797"/>
        <v>4.7036695194298981E-3</v>
      </c>
      <c r="W601" s="5">
        <f t="shared" si="798"/>
        <v>1.5182991092521241E-2</v>
      </c>
      <c r="X601" s="5">
        <f t="shared" si="799"/>
        <v>1.8668133951601985E-2</v>
      </c>
      <c r="Y601" s="5">
        <f t="shared" si="800"/>
        <v>1.1476632736965012E-2</v>
      </c>
      <c r="Z601" s="5">
        <f t="shared" si="801"/>
        <v>3.6041353668279E-2</v>
      </c>
      <c r="AA601" s="5">
        <f t="shared" si="802"/>
        <v>3.3219779574664272E-2</v>
      </c>
      <c r="AB601" s="5">
        <f t="shared" si="803"/>
        <v>1.5309549207644628E-2</v>
      </c>
      <c r="AC601" s="5">
        <f t="shared" si="804"/>
        <v>3.3316244557926778E-4</v>
      </c>
      <c r="AD601" s="5">
        <f t="shared" si="805"/>
        <v>3.4985895786536561E-3</v>
      </c>
      <c r="AE601" s="5">
        <f t="shared" si="806"/>
        <v>4.3016648365259416E-3</v>
      </c>
      <c r="AF601" s="5">
        <f t="shared" si="807"/>
        <v>2.6445400281739648E-3</v>
      </c>
      <c r="AG601" s="5">
        <f t="shared" si="808"/>
        <v>1.0838581845848678E-3</v>
      </c>
      <c r="AH601" s="5">
        <f t="shared" si="809"/>
        <v>1.1078594691528049E-2</v>
      </c>
      <c r="AI601" s="5">
        <f t="shared" si="810"/>
        <v>1.0211283322954644E-2</v>
      </c>
      <c r="AJ601" s="5">
        <f t="shared" si="811"/>
        <v>4.7059356355634392E-3</v>
      </c>
      <c r="AK601" s="5">
        <f t="shared" si="812"/>
        <v>1.4458404822491966E-3</v>
      </c>
      <c r="AL601" s="5">
        <f t="shared" si="813"/>
        <v>1.5102722969576231E-5</v>
      </c>
      <c r="AM601" s="5">
        <f t="shared" si="814"/>
        <v>6.4493900919921656E-4</v>
      </c>
      <c r="AN601" s="5">
        <f t="shared" si="815"/>
        <v>7.9297996955783937E-4</v>
      </c>
      <c r="AO601" s="5">
        <f t="shared" si="816"/>
        <v>4.8750131652039322E-4</v>
      </c>
      <c r="AP601" s="5">
        <f t="shared" si="817"/>
        <v>1.9980120787635439E-4</v>
      </c>
      <c r="AQ601" s="5">
        <f t="shared" si="818"/>
        <v>6.1416022863981646E-5</v>
      </c>
      <c r="AR601" s="5">
        <f t="shared" si="819"/>
        <v>2.7243207670565642E-3</v>
      </c>
      <c r="AS601" s="5">
        <f t="shared" si="820"/>
        <v>2.5110415165108548E-3</v>
      </c>
      <c r="AT601" s="5">
        <f t="shared" si="821"/>
        <v>1.1572296430522005E-3</v>
      </c>
      <c r="AU601" s="5">
        <f t="shared" si="822"/>
        <v>3.555444856787404E-4</v>
      </c>
      <c r="AV601" s="5">
        <f t="shared" si="823"/>
        <v>8.1927482191314143E-5</v>
      </c>
      <c r="AW601" s="5">
        <f t="shared" si="824"/>
        <v>4.7543590747280194E-7</v>
      </c>
      <c r="AX601" s="5">
        <f t="shared" si="825"/>
        <v>9.9074764329014082E-5</v>
      </c>
      <c r="AY601" s="5">
        <f t="shared" si="826"/>
        <v>1.2181664076905575E-4</v>
      </c>
      <c r="AZ601" s="5">
        <f t="shared" si="827"/>
        <v>7.488937303437766E-5</v>
      </c>
      <c r="BA601" s="5">
        <f t="shared" si="828"/>
        <v>3.0693224166391781E-5</v>
      </c>
      <c r="BB601" s="5">
        <f t="shared" si="829"/>
        <v>9.4346564628327252E-6</v>
      </c>
      <c r="BC601" s="5">
        <f t="shared" si="830"/>
        <v>2.3200623587570248E-6</v>
      </c>
      <c r="BD601" s="5">
        <f t="shared" si="831"/>
        <v>5.5827806146834056E-4</v>
      </c>
      <c r="BE601" s="5">
        <f t="shared" si="832"/>
        <v>5.1457207501259545E-4</v>
      </c>
      <c r="BF601" s="5">
        <f t="shared" si="833"/>
        <v>2.3714385237201709E-4</v>
      </c>
      <c r="BG601" s="5">
        <f t="shared" si="834"/>
        <v>7.2859513692634167E-5</v>
      </c>
      <c r="BH601" s="5">
        <f t="shared" si="835"/>
        <v>1.6788887891555393E-5</v>
      </c>
      <c r="BI601" s="5">
        <f t="shared" si="836"/>
        <v>3.0949068128486418E-6</v>
      </c>
      <c r="BJ601" s="8">
        <f t="shared" si="837"/>
        <v>0.2767904882835005</v>
      </c>
      <c r="BK601" s="8">
        <f t="shared" si="838"/>
        <v>0.29071016385243803</v>
      </c>
      <c r="BL601" s="8">
        <f t="shared" si="839"/>
        <v>0.39623876045596723</v>
      </c>
      <c r="BM601" s="8">
        <f t="shared" si="840"/>
        <v>0.36384829963613796</v>
      </c>
      <c r="BN601" s="8">
        <f t="shared" si="841"/>
        <v>0.63581112541918527</v>
      </c>
    </row>
    <row r="602" spans="1:66" x14ac:dyDescent="0.25">
      <c r="A602" t="s">
        <v>145</v>
      </c>
      <c r="B602" t="s">
        <v>349</v>
      </c>
      <c r="C602" t="s">
        <v>371</v>
      </c>
      <c r="D602" t="s">
        <v>499</v>
      </c>
      <c r="E602">
        <f>VLOOKUP(A602,home!$A$2:$E$405,3,FALSE)</f>
        <v>1.4323432343234299</v>
      </c>
      <c r="F602">
        <f>VLOOKUP(B602,home!$B$2:$E$405,3,FALSE)</f>
        <v>0.81</v>
      </c>
      <c r="G602">
        <f>VLOOKUP(C602,away!$B$2:$E$405,4,FALSE)</f>
        <v>1</v>
      </c>
      <c r="H602">
        <f>VLOOKUP(A602,away!$A$2:$E$405,3,FALSE)</f>
        <v>1.2079207919999999</v>
      </c>
      <c r="I602">
        <f>VLOOKUP(C602,away!$B$2:$E$405,3,FALSE)</f>
        <v>0.65</v>
      </c>
      <c r="J602">
        <f>VLOOKUP(B602,home!$B$2:$E$405,4,FALSE)</f>
        <v>0.97</v>
      </c>
      <c r="K602" s="3">
        <f t="shared" ref="K602:K665" si="842">E602*F602*G602</f>
        <v>1.1601980198019783</v>
      </c>
      <c r="L602" s="3">
        <f t="shared" ref="L602:L665" si="843">H602*I602*J602</f>
        <v>0.76159405935599989</v>
      </c>
      <c r="M602" s="5">
        <f t="shared" ref="M602:M665" si="844">_xlfn.POISSON.DIST(0,K602,FALSE) * _xlfn.POISSON.DIST(0,L602,FALSE)</f>
        <v>0.14634446612616245</v>
      </c>
      <c r="N602" s="5">
        <f t="shared" ref="N602:N665" si="845">_xlfn.POISSON.DIST(1,K602,FALSE) * _xlfn.POISSON.DIST(0,L602,FALSE)</f>
        <v>0.16978855980855134</v>
      </c>
      <c r="O602" s="5">
        <f t="shared" ref="O602:O665" si="846">_xlfn.POISSON.DIST(0,K602,FALSE) * _xlfn.POISSON.DIST(1,L602,FALSE)</f>
        <v>0.11145507602131066</v>
      </c>
      <c r="P602" s="5">
        <f t="shared" ref="P602:P665" si="847">_xlfn.POISSON.DIST(1,K602,FALSE) * _xlfn.POISSON.DIST(1,L602,FALSE)</f>
        <v>0.12930995849680357</v>
      </c>
      <c r="Q602" s="5">
        <f t="shared" ref="Q602:Q665" si="848">_xlfn.POISSON.DIST(2,K602,FALSE) * _xlfn.POISSON.DIST(0,L602,FALSE)</f>
        <v>9.8494175437455561E-2</v>
      </c>
      <c r="R602" s="5">
        <f t="shared" ref="R602:R665" si="849">_xlfn.POISSON.DIST(0,K602,FALSE) * _xlfn.POISSON.DIST(2,L602,FALSE)</f>
        <v>4.2441761891450769E-2</v>
      </c>
      <c r="S602" s="5">
        <f t="shared" ref="S602:S665" si="850">_xlfn.POISSON.DIST(2,K602,FALSE) * _xlfn.POISSON.DIST(2,L602,FALSE)</f>
        <v>2.8564567231448932E-2</v>
      </c>
      <c r="T602" s="5">
        <f t="shared" ref="T602:T665" si="851">_xlfn.POISSON.DIST(2,K602,FALSE) * _xlfn.POISSON.DIST(1,L602,FALSE)</f>
        <v>7.5012578894333784E-2</v>
      </c>
      <c r="U602" s="5">
        <f t="shared" ref="U602:U665" si="852">_xlfn.POISSON.DIST(1,K602,FALSE) * _xlfn.POISSON.DIST(2,L602,FALSE)</f>
        <v>4.9240848103368248E-2</v>
      </c>
      <c r="V602" s="5">
        <f t="shared" ref="V602:V665" si="853">_xlfn.POISSON.DIST(3,K602,FALSE) * _xlfn.POISSON.DIST(3,L602,FALSE)</f>
        <v>2.8044054786567894E-3</v>
      </c>
      <c r="W602" s="5">
        <f t="shared" ref="W602:W665" si="854">_xlfn.POISSON.DIST(3,K602,FALSE) * _xlfn.POISSON.DIST(0,L602,FALSE)</f>
        <v>3.8090915768188176E-2</v>
      </c>
      <c r="X602" s="5">
        <f t="shared" ref="X602:X665" si="855">_xlfn.POISSON.DIST(3,K602,FALSE) * _xlfn.POISSON.DIST(1,L602,FALSE)</f>
        <v>2.9009815164481895E-2</v>
      </c>
      <c r="Y602" s="5">
        <f t="shared" ref="Y602:Y665" si="856">_xlfn.POISSON.DIST(3,K602,FALSE) * _xlfn.POISSON.DIST(2,L602,FALSE)</f>
        <v>1.1046851446142505E-2</v>
      </c>
      <c r="Z602" s="5">
        <f t="shared" ref="Z602:Z665" si="857">_xlfn.POISSON.DIST(0,K602,FALSE) * _xlfn.POISSON.DIST(3,L602,FALSE)</f>
        <v>1.0774464575043592E-2</v>
      </c>
      <c r="AA602" s="5">
        <f t="shared" ref="AA602:AA665" si="858">_xlfn.POISSON.DIST(1,K602,FALSE) * _xlfn.POISSON.DIST(3,L602,FALSE)</f>
        <v>1.2500512464392138E-2</v>
      </c>
      <c r="AB602" s="5">
        <f t="shared" ref="AB602:AB665" si="859">_xlfn.POISSON.DIST(2,K602,FALSE) * _xlfn.POISSON.DIST(3,L602,FALSE)</f>
        <v>7.2515349038488565E-3</v>
      </c>
      <c r="AC602" s="5">
        <f t="shared" ref="AC602:AC665" si="860">_xlfn.POISSON.DIST(4,K602,FALSE) * _xlfn.POISSON.DIST(4,L602,FALSE)</f>
        <v>1.5487327845928385E-4</v>
      </c>
      <c r="AD602" s="5">
        <f t="shared" ref="AD602:AD665" si="861">_xlfn.POISSON.DIST(4,K602,FALSE) * _xlfn.POISSON.DIST(0,L602,FALSE)</f>
        <v>1.1048251261673976E-2</v>
      </c>
      <c r="AE602" s="5">
        <f t="shared" ref="AE602:AE665" si="862">_xlfn.POISSON.DIST(4,K602,FALSE) * _xlfn.POISSON.DIST(1,L602,FALSE)</f>
        <v>8.414282527163329E-3</v>
      </c>
      <c r="AF602" s="5">
        <f t="shared" ref="AF602:AF665" si="863">_xlfn.POISSON.DIST(4,K602,FALSE) * _xlfn.POISSON.DIST(2,L602,FALSE)</f>
        <v>3.2041337932152904E-3</v>
      </c>
      <c r="AG602" s="5">
        <f t="shared" ref="AG602:AG665" si="864">_xlfn.POISSON.DIST(4,K602,FALSE) * _xlfn.POISSON.DIST(3,L602,FALSE)</f>
        <v>8.1341642076485706E-4</v>
      </c>
      <c r="AH602" s="5">
        <f t="shared" ref="AH602:AH665" si="865">_xlfn.POISSON.DIST(0,K602,FALSE) * _xlfn.POISSON.DIST(4,L602,FALSE)</f>
        <v>2.0514420532737167E-3</v>
      </c>
      <c r="AI602" s="5">
        <f t="shared" ref="AI602:AI665" si="866">_xlfn.POISSON.DIST(1,K602,FALSE) * _xlfn.POISSON.DIST(4,L602,FALSE)</f>
        <v>2.3800790079466705E-3</v>
      </c>
      <c r="AJ602" s="5">
        <f t="shared" ref="AJ602:AJ665" si="867">_xlfn.POISSON.DIST(2,K602,FALSE) * _xlfn.POISSON.DIST(4,L602,FALSE)</f>
        <v>1.3806814759959925E-3</v>
      </c>
      <c r="AK602" s="5">
        <f t="shared" ref="AK602:AK665" si="868">_xlfn.POISSON.DIST(3,K602,FALSE) * _xlfn.POISSON.DIST(4,L602,FALSE)</f>
        <v>5.3395463814260745E-4</v>
      </c>
      <c r="AL602" s="5">
        <f t="shared" ref="AL602:AL665" si="869">_xlfn.POISSON.DIST(5,K602,FALSE) * _xlfn.POISSON.DIST(5,L602,FALSE)</f>
        <v>5.4738406555309251E-6</v>
      </c>
      <c r="AM602" s="5">
        <f t="shared" ref="AM602:AM665" si="870">_xlfn.POISSON.DIST(5,K602,FALSE) * _xlfn.POISSON.DIST(0,L602,FALSE)</f>
        <v>2.5636318472137707E-3</v>
      </c>
      <c r="AN602" s="5">
        <f t="shared" ref="AN602:AN665" si="871">_xlfn.POISSON.DIST(5,K602,FALSE) * _xlfn.POISSON.DIST(1,L602,FALSE)</f>
        <v>1.952446785213856E-3</v>
      </c>
      <c r="AO602" s="5">
        <f t="shared" ref="AO602:AO665" si="872">_xlfn.POISSON.DIST(5,K602,FALSE) * _xlfn.POISSON.DIST(2,L602,FALSE)</f>
        <v>7.4348593641379622E-4</v>
      </c>
      <c r="AP602" s="5">
        <f t="shared" ref="AP602:AP665" si="873">_xlfn.POISSON.DIST(5,K602,FALSE) * _xlfn.POISSON.DIST(3,L602,FALSE)</f>
        <v>1.8874482412915998E-4</v>
      </c>
      <c r="AQ602" s="5">
        <f t="shared" ref="AQ602:AQ665" si="874">_xlfn.POISSON.DIST(5,K602,FALSE) * _xlfn.POISSON.DIST(4,L602,FALSE)</f>
        <v>3.59367341977403E-5</v>
      </c>
      <c r="AR602" s="5">
        <f t="shared" ref="AR602:AR665" si="875">_xlfn.POISSON.DIST(0,K602,FALSE) * _xlfn.POISSON.DIST(5,L602,FALSE)</f>
        <v>3.1247321617726756E-4</v>
      </c>
      <c r="AS602" s="5">
        <f t="shared" ref="AS602:AS665" si="876">_xlfn.POISSON.DIST(1,K602,FALSE) * _xlfn.POISSON.DIST(5,L602,FALSE)</f>
        <v>3.6253080665002126E-4</v>
      </c>
      <c r="AT602" s="5">
        <f t="shared" ref="AT602:AT665" si="877">_xlfn.POISSON.DIST(2,K602,FALSE) * _xlfn.POISSON.DIST(5,L602,FALSE)</f>
        <v>2.1030376199628438E-4</v>
      </c>
      <c r="AU602" s="5">
        <f t="shared" ref="AU602:AU665" si="878">_xlfn.POISSON.DIST(3,K602,FALSE) * _xlfn.POISSON.DIST(5,L602,FALSE)</f>
        <v>8.1331336074998517E-5</v>
      </c>
      <c r="AV602" s="5">
        <f t="shared" ref="AV602:AV665" si="879">_xlfn.POISSON.DIST(4,K602,FALSE) * _xlfn.POISSON.DIST(5,L602,FALSE)</f>
        <v>2.3590113765515633E-5</v>
      </c>
      <c r="AW602" s="5">
        <f t="shared" ref="AW602:AW665" si="880">_xlfn.POISSON.DIST(6,K602,FALSE) * _xlfn.POISSON.DIST(6,L602,FALSE)</f>
        <v>1.3435236563608981E-7</v>
      </c>
      <c r="AX602" s="5">
        <f t="shared" ref="AX602:AX665" si="881">_xlfn.POISSON.DIST(6,K602,FALSE) * _xlfn.POISSON.DIST(0,L602,FALSE)</f>
        <v>4.9572009877311724E-4</v>
      </c>
      <c r="AY602" s="5">
        <f t="shared" ref="AY602:AY665" si="882">_xlfn.POISSON.DIST(6,K602,FALSE) * _xlfn.POISSON.DIST(1,L602,FALSE)</f>
        <v>3.7753748232897548E-4</v>
      </c>
      <c r="AZ602" s="5">
        <f t="shared" ref="AZ602:AZ665" si="883">_xlfn.POISSON.DIST(6,K602,FALSE) * _xlfn.POISSON.DIST(2,L602,FALSE)</f>
        <v>1.4376515186298425E-4</v>
      </c>
      <c r="BA602" s="5">
        <f t="shared" ref="BA602:BA665" si="884">_xlfn.POISSON.DIST(6,K602,FALSE) * _xlfn.POISSON.DIST(3,L602,FALSE)</f>
        <v>3.6496895200420659E-5</v>
      </c>
      <c r="BB602" s="5">
        <f t="shared" ref="BB602:BB665" si="885">_xlfn.POISSON.DIST(6,K602,FALSE) * _xlfn.POISSON.DIST(4,L602,FALSE)</f>
        <v>6.9489546423947185E-6</v>
      </c>
      <c r="BC602" s="5">
        <f t="shared" ref="BC602:BC665" si="886">_xlfn.POISSON.DIST(6,K602,FALSE) * _xlfn.POISSON.DIST(5,L602,FALSE)</f>
        <v>1.0584565148764232E-6</v>
      </c>
      <c r="BD602" s="5">
        <f t="shared" ref="BD602:BD665" si="887">_xlfn.POISSON.DIST(0,K602,FALSE) * _xlfn.POISSON.DIST(6,L602,FALSE)</f>
        <v>3.9662957524744987E-5</v>
      </c>
      <c r="BE602" s="5">
        <f t="shared" ref="BE602:BE665" si="888">_xlfn.POISSON.DIST(1,K602,FALSE) * _xlfn.POISSON.DIST(6,L602,FALSE)</f>
        <v>4.6016884779699106E-5</v>
      </c>
      <c r="BF602" s="5">
        <f t="shared" ref="BF602:BF665" si="889">_xlfn.POISSON.DIST(2,K602,FALSE) * _xlfn.POISSON.DIST(6,L602,FALSE)</f>
        <v>2.6694349299431361E-5</v>
      </c>
      <c r="BG602" s="5">
        <f t="shared" ref="BG602:BG665" si="890">_xlfn.POISSON.DIST(3,K602,FALSE) * _xlfn.POISSON.DIST(6,L602,FALSE)</f>
        <v>1.0323577065700859E-5</v>
      </c>
      <c r="BH602" s="5">
        <f t="shared" ref="BH602:BH665" si="891">_xlfn.POISSON.DIST(4,K602,FALSE) * _xlfn.POISSON.DIST(6,L602,FALSE)</f>
        <v>2.9943484172248153E-6</v>
      </c>
      <c r="BI602" s="5">
        <f t="shared" ref="BI602:BI665" si="892">_xlfn.POISSON.DIST(5,K602,FALSE) * _xlfn.POISSON.DIST(6,L602,FALSE)</f>
        <v>6.9480742085228373E-7</v>
      </c>
      <c r="BJ602" s="8">
        <f t="shared" ref="BJ602:BJ665" si="893">SUM(N602,Q602,T602,W602,X602,Y602,AD602,AE602,AF602,AG602,AM602,AN602,AO602,AP602,AQ602,AX602,AY602,AZ602,BA602,BB602,BC602)</f>
        <v>0.45146875368846173</v>
      </c>
      <c r="BK602" s="8">
        <f t="shared" ref="BK602:BK665" si="894">SUM(M602,P602,S602,V602,AC602,AL602,AY602)</f>
        <v>0.3075612819345156</v>
      </c>
      <c r="BL602" s="8">
        <f t="shared" ref="BL602:BL665" si="895">SUM(O602,R602,U602,AA602,AB602,AH602,AI602,AJ602,AK602,AR602,AS602,AT602,AU602,AV602,BD602,BE602,BF602,BG602,BH602,BI602)</f>
        <v>0.23035250671890142</v>
      </c>
      <c r="BM602" s="8">
        <f t="shared" ref="BM602:BM665" si="896">SUM(S602:BI602)</f>
        <v>0.30194560600522458</v>
      </c>
      <c r="BN602" s="8">
        <f t="shared" ref="BN602:BN665" si="897">SUM(M602:R602)</f>
        <v>0.69783399778173438</v>
      </c>
    </row>
    <row r="603" spans="1:66" x14ac:dyDescent="0.25">
      <c r="A603" t="s">
        <v>145</v>
      </c>
      <c r="B603" t="s">
        <v>355</v>
      </c>
      <c r="C603" t="s">
        <v>366</v>
      </c>
      <c r="D603" t="s">
        <v>499</v>
      </c>
      <c r="E603">
        <f>VLOOKUP(A603,home!$A$2:$E$405,3,FALSE)</f>
        <v>1.4323432343234299</v>
      </c>
      <c r="F603">
        <f>VLOOKUP(B603,home!$B$2:$E$405,3,FALSE)</f>
        <v>0.4</v>
      </c>
      <c r="G603">
        <f>VLOOKUP(C603,away!$B$2:$E$405,4,FALSE)</f>
        <v>0.99</v>
      </c>
      <c r="H603">
        <f>VLOOKUP(A603,away!$A$2:$E$405,3,FALSE)</f>
        <v>1.2079207919999999</v>
      </c>
      <c r="I603">
        <f>VLOOKUP(C603,away!$B$2:$E$405,3,FALSE)</f>
        <v>0.76</v>
      </c>
      <c r="J603">
        <f>VLOOKUP(B603,home!$B$2:$E$405,4,FALSE)</f>
        <v>1.66</v>
      </c>
      <c r="K603" s="3">
        <f t="shared" si="842"/>
        <v>0.56720792079207827</v>
      </c>
      <c r="L603" s="3">
        <f t="shared" si="843"/>
        <v>1.5239128711871999</v>
      </c>
      <c r="M603" s="5">
        <f t="shared" si="844"/>
        <v>0.1235485859249984</v>
      </c>
      <c r="N603" s="5">
        <f t="shared" si="845"/>
        <v>7.0077736539319771E-2</v>
      </c>
      <c r="O603" s="5">
        <f t="shared" si="846"/>
        <v>0.18827728030808277</v>
      </c>
      <c r="P603" s="5">
        <f t="shared" si="847"/>
        <v>0.10679236469593495</v>
      </c>
      <c r="Q603" s="5">
        <f t="shared" si="848"/>
        <v>1.9874323618141305E-2</v>
      </c>
      <c r="R603" s="5">
        <f t="shared" si="849"/>
        <v>0.14345908540680385</v>
      </c>
      <c r="S603" s="5">
        <f t="shared" si="850"/>
        <v>2.3077174602938941E-2</v>
      </c>
      <c r="T603" s="5">
        <f t="shared" si="851"/>
        <v>3.0286737567825295E-2</v>
      </c>
      <c r="U603" s="5">
        <f t="shared" si="852"/>
        <v>8.1371129552326393E-2</v>
      </c>
      <c r="V603" s="5">
        <f t="shared" si="853"/>
        <v>2.216371467591351E-3</v>
      </c>
      <c r="W603" s="5">
        <f t="shared" si="854"/>
        <v>3.757624592198275E-3</v>
      </c>
      <c r="X603" s="5">
        <f t="shared" si="855"/>
        <v>5.7262924811405042E-3</v>
      </c>
      <c r="Y603" s="5">
        <f t="shared" si="856"/>
        <v>4.3631854080962507E-3</v>
      </c>
      <c r="Z603" s="5">
        <f t="shared" si="857"/>
        <v>7.2873048913390734E-2</v>
      </c>
      <c r="AA603" s="5">
        <f t="shared" si="858"/>
        <v>4.1334170555943781E-2</v>
      </c>
      <c r="AB603" s="5">
        <f t="shared" si="859"/>
        <v>1.1722534469351004E-2</v>
      </c>
      <c r="AC603" s="5">
        <f t="shared" si="860"/>
        <v>1.1973606794878983E-4</v>
      </c>
      <c r="AD603" s="5">
        <f t="shared" si="861"/>
        <v>5.3283860801449107E-4</v>
      </c>
      <c r="AE603" s="5">
        <f t="shared" si="862"/>
        <v>8.1199961301875413E-4</v>
      </c>
      <c r="AF603" s="5">
        <f t="shared" si="863"/>
        <v>6.1870833083915245E-4</v>
      </c>
      <c r="AG603" s="5">
        <f t="shared" si="864"/>
        <v>3.1428586295884428E-4</v>
      </c>
      <c r="AH603" s="5">
        <f t="shared" si="865"/>
        <v>2.776304430044264E-2</v>
      </c>
      <c r="AI603" s="5">
        <f t="shared" si="866"/>
        <v>1.574741863251243E-2</v>
      </c>
      <c r="AJ603" s="5">
        <f t="shared" si="867"/>
        <v>4.466030290194903E-3</v>
      </c>
      <c r="AK603" s="5">
        <f t="shared" si="868"/>
        <v>8.4438925169863109E-4</v>
      </c>
      <c r="AL603" s="5">
        <f t="shared" si="869"/>
        <v>4.1398767100116683E-6</v>
      </c>
      <c r="AM603" s="5">
        <f t="shared" si="870"/>
        <v>6.0446055793928942E-5</v>
      </c>
      <c r="AN603" s="5">
        <f t="shared" si="871"/>
        <v>9.2114522436867943E-5</v>
      </c>
      <c r="AO603" s="5">
        <f t="shared" si="872"/>
        <v>7.0187253182402585E-5</v>
      </c>
      <c r="AP603" s="5">
        <f t="shared" si="873"/>
        <v>3.5653086172646024E-5</v>
      </c>
      <c r="AQ603" s="5">
        <f t="shared" si="874"/>
        <v>1.3583049229010417E-5</v>
      </c>
      <c r="AR603" s="5">
        <f t="shared" si="875"/>
        <v>8.4616921105569905E-3</v>
      </c>
      <c r="AS603" s="5">
        <f t="shared" si="876"/>
        <v>4.7995387884117637E-3</v>
      </c>
      <c r="AT603" s="5">
        <f t="shared" si="877"/>
        <v>1.3611682084679832E-3</v>
      </c>
      <c r="AU603" s="5">
        <f t="shared" si="878"/>
        <v>2.5735512979113435E-4</v>
      </c>
      <c r="AV603" s="5">
        <f t="shared" si="879"/>
        <v>3.649346701850118E-5</v>
      </c>
      <c r="AW603" s="5">
        <f t="shared" si="880"/>
        <v>9.9400216634917891E-8</v>
      </c>
      <c r="AX603" s="5">
        <f t="shared" si="881"/>
        <v>5.7142469378260653E-6</v>
      </c>
      <c r="AY603" s="5">
        <f t="shared" si="882"/>
        <v>8.7080144576951851E-6</v>
      </c>
      <c r="AZ603" s="5">
        <f t="shared" si="883"/>
        <v>6.635127657282959E-6</v>
      </c>
      <c r="BA603" s="5">
        <f t="shared" si="884"/>
        <v>3.3704521463012244E-6</v>
      </c>
      <c r="BB603" s="5">
        <f t="shared" si="885"/>
        <v>1.2840688518672401E-6</v>
      </c>
      <c r="BC603" s="5">
        <f t="shared" si="886"/>
        <v>3.913618101702113E-7</v>
      </c>
      <c r="BD603" s="5">
        <f t="shared" si="887"/>
        <v>2.1491469198834995E-3</v>
      </c>
      <c r="BE603" s="5">
        <f t="shared" si="888"/>
        <v>1.2190131559038191E-3</v>
      </c>
      <c r="BF603" s="5">
        <f t="shared" si="889"/>
        <v>3.4571695878919732E-4</v>
      </c>
      <c r="BG603" s="5">
        <f t="shared" si="890"/>
        <v>6.5364465792460422E-5</v>
      </c>
      <c r="BH603" s="5">
        <f t="shared" si="891"/>
        <v>9.2688106839565983E-6</v>
      </c>
      <c r="BI603" s="5">
        <f t="shared" si="892"/>
        <v>1.0514685672524847E-6</v>
      </c>
      <c r="BJ603" s="8">
        <f t="shared" si="893"/>
        <v>0.13666181986022863</v>
      </c>
      <c r="BK603" s="8">
        <f t="shared" si="894"/>
        <v>0.25576708065058013</v>
      </c>
      <c r="BL603" s="8">
        <f t="shared" si="895"/>
        <v>0.53369089225122279</v>
      </c>
      <c r="BM603" s="8">
        <f t="shared" si="896"/>
        <v>0.34695485656790043</v>
      </c>
      <c r="BN603" s="8">
        <f t="shared" si="897"/>
        <v>0.65202937649328108</v>
      </c>
    </row>
    <row r="604" spans="1:66" x14ac:dyDescent="0.25">
      <c r="A604" t="s">
        <v>145</v>
      </c>
      <c r="B604" t="s">
        <v>360</v>
      </c>
      <c r="C604" t="s">
        <v>419</v>
      </c>
      <c r="D604" t="s">
        <v>499</v>
      </c>
      <c r="E604">
        <f>VLOOKUP(A604,home!$A$2:$E$405,3,FALSE)</f>
        <v>1.4323432343234299</v>
      </c>
      <c r="F604">
        <f>VLOOKUP(B604,home!$B$2:$E$405,3,FALSE)</f>
        <v>1.21</v>
      </c>
      <c r="G604">
        <f>VLOOKUP(C604,away!$B$2:$E$405,4,FALSE)</f>
        <v>0.95</v>
      </c>
      <c r="H604">
        <f>VLOOKUP(A604,away!$A$2:$E$405,3,FALSE)</f>
        <v>1.2079207919999999</v>
      </c>
      <c r="I604">
        <f>VLOOKUP(C604,away!$B$2:$E$405,3,FALSE)</f>
        <v>0.65</v>
      </c>
      <c r="J604">
        <f>VLOOKUP(B604,home!$B$2:$E$405,4,FALSE)</f>
        <v>1.21</v>
      </c>
      <c r="K604" s="3">
        <f t="shared" si="842"/>
        <v>1.6464785478547825</v>
      </c>
      <c r="L604" s="3">
        <f t="shared" si="843"/>
        <v>0.95002970290799993</v>
      </c>
      <c r="M604" s="5">
        <f t="shared" si="844"/>
        <v>7.4533376235218315E-2</v>
      </c>
      <c r="N604" s="5">
        <f t="shared" si="845"/>
        <v>0.12271760507047641</v>
      </c>
      <c r="O604" s="5">
        <f t="shared" si="846"/>
        <v>7.0808921281474632E-2</v>
      </c>
      <c r="P604" s="5">
        <f t="shared" si="847"/>
        <v>0.11658536988668596</v>
      </c>
      <c r="Q604" s="5">
        <f t="shared" si="848"/>
        <v>0.10102595209632736</v>
      </c>
      <c r="R604" s="5">
        <f t="shared" si="849"/>
        <v>3.3635289224137645E-2</v>
      </c>
      <c r="S604" s="5">
        <f t="shared" si="850"/>
        <v>4.5590811654366112E-2</v>
      </c>
      <c r="T604" s="5">
        <f t="shared" si="851"/>
        <v>9.5977655256071714E-2</v>
      </c>
      <c r="U604" s="5">
        <f t="shared" si="852"/>
        <v>5.5379782158433762E-2</v>
      </c>
      <c r="V604" s="5">
        <f t="shared" si="853"/>
        <v>7.9237009252879458E-3</v>
      </c>
      <c r="W604" s="5">
        <f t="shared" si="854"/>
        <v>5.5445687634402614E-2</v>
      </c>
      <c r="X604" s="5">
        <f t="shared" si="855"/>
        <v>5.2675050150841278E-2</v>
      </c>
      <c r="Y604" s="5">
        <f t="shared" si="856"/>
        <v>2.5021431122733861E-2</v>
      </c>
      <c r="Z604" s="5">
        <f t="shared" si="857"/>
        <v>1.0651507942944047E-2</v>
      </c>
      <c r="AA604" s="5">
        <f t="shared" si="858"/>
        <v>1.7537479330362198E-2</v>
      </c>
      <c r="AB604" s="5">
        <f t="shared" si="859"/>
        <v>1.4437541750444009E-2</v>
      </c>
      <c r="AC604" s="5">
        <f t="shared" si="860"/>
        <v>7.7464255772709929E-4</v>
      </c>
      <c r="AD604" s="5">
        <f t="shared" si="861"/>
        <v>2.282253381527528E-2</v>
      </c>
      <c r="AE604" s="5">
        <f t="shared" si="862"/>
        <v>2.1682085020133756E-2</v>
      </c>
      <c r="AF604" s="5">
        <f t="shared" si="863"/>
        <v>1.0299312395051833E-2</v>
      </c>
      <c r="AG604" s="5">
        <f t="shared" si="864"/>
        <v>3.2615508982759252E-3</v>
      </c>
      <c r="AH604" s="5">
        <f t="shared" si="865"/>
        <v>2.5298122316393334E-3</v>
      </c>
      <c r="AI604" s="5">
        <f t="shared" si="866"/>
        <v>4.1652815694947958E-3</v>
      </c>
      <c r="AJ604" s="5">
        <f t="shared" si="867"/>
        <v>3.4290233749740412E-3</v>
      </c>
      <c r="AK604" s="5">
        <f t="shared" si="868"/>
        <v>1.8819378089957877E-3</v>
      </c>
      <c r="AL604" s="5">
        <f t="shared" si="869"/>
        <v>4.8467944797009408E-5</v>
      </c>
      <c r="AM604" s="5">
        <f t="shared" si="870"/>
        <v>7.5153624669082198E-3</v>
      </c>
      <c r="AN604" s="5">
        <f t="shared" si="871"/>
        <v>7.1398175716827494E-3</v>
      </c>
      <c r="AO604" s="5">
        <f t="shared" si="872"/>
        <v>3.3915193832215391E-3</v>
      </c>
      <c r="AP604" s="5">
        <f t="shared" si="873"/>
        <v>1.0740147173495609E-3</v>
      </c>
      <c r="AQ604" s="5">
        <f t="shared" si="874"/>
        <v>2.5508647071060566E-4</v>
      </c>
      <c r="AR604" s="5">
        <f t="shared" si="875"/>
        <v>4.8067935256746825E-4</v>
      </c>
      <c r="AS604" s="5">
        <f t="shared" si="876"/>
        <v>7.9142824239906214E-4</v>
      </c>
      <c r="AT604" s="5">
        <f t="shared" si="877"/>
        <v>6.5153481163823541E-4</v>
      </c>
      <c r="AU604" s="5">
        <f t="shared" si="878"/>
        <v>3.5757936351432022E-4</v>
      </c>
      <c r="AV604" s="5">
        <f t="shared" si="879"/>
        <v>1.4718668779547392E-4</v>
      </c>
      <c r="AW604" s="5">
        <f t="shared" si="880"/>
        <v>2.1059369481421023E-6</v>
      </c>
      <c r="AX604" s="5">
        <f t="shared" si="881"/>
        <v>2.0623138468528982E-3</v>
      </c>
      <c r="AY604" s="5">
        <f t="shared" si="882"/>
        <v>1.9592594112287131E-3</v>
      </c>
      <c r="AZ604" s="5">
        <f t="shared" si="883"/>
        <v>9.306773181846584E-4</v>
      </c>
      <c r="BA604" s="5">
        <f t="shared" si="884"/>
        <v>2.947236986993951E-4</v>
      </c>
      <c r="BB604" s="5">
        <f t="shared" si="885"/>
        <v>6.9999066978833292E-5</v>
      </c>
      <c r="BC604" s="5">
        <f t="shared" si="886"/>
        <v>1.3300238561147641E-5</v>
      </c>
      <c r="BD604" s="5">
        <f t="shared" si="887"/>
        <v>7.6109943752280236E-5</v>
      </c>
      <c r="BE604" s="5">
        <f t="shared" si="888"/>
        <v>1.2531338966656353E-4</v>
      </c>
      <c r="BF604" s="5">
        <f t="shared" si="889"/>
        <v>1.0316290392248203E-4</v>
      </c>
      <c r="BG604" s="5">
        <f t="shared" si="890"/>
        <v>5.6618502747590201E-5</v>
      </c>
      <c r="BH604" s="5">
        <f t="shared" si="891"/>
        <v>2.3305287546391094E-5</v>
      </c>
      <c r="BI604" s="5">
        <f t="shared" si="892"/>
        <v>7.6743311993440272E-6</v>
      </c>
      <c r="BJ604" s="8">
        <f t="shared" si="893"/>
        <v>0.5356349376499685</v>
      </c>
      <c r="BK604" s="8">
        <f t="shared" si="894"/>
        <v>0.24741562861531116</v>
      </c>
      <c r="BL604" s="8">
        <f t="shared" si="895"/>
        <v>0.20662566154670545</v>
      </c>
      <c r="BM604" s="8">
        <f t="shared" si="896"/>
        <v>0.47906406848632799</v>
      </c>
      <c r="BN604" s="8">
        <f t="shared" si="897"/>
        <v>0.51930651379432036</v>
      </c>
    </row>
    <row r="605" spans="1:66" x14ac:dyDescent="0.25">
      <c r="A605" t="s">
        <v>145</v>
      </c>
      <c r="B605" t="s">
        <v>375</v>
      </c>
      <c r="C605" t="s">
        <v>388</v>
      </c>
      <c r="D605" t="s">
        <v>499</v>
      </c>
      <c r="E605">
        <f>VLOOKUP(A605,home!$A$2:$E$405,3,FALSE)</f>
        <v>1.4323432343234299</v>
      </c>
      <c r="F605">
        <f>VLOOKUP(B605,home!$B$2:$E$405,3,FALSE)</f>
        <v>0.85</v>
      </c>
      <c r="G605">
        <f>VLOOKUP(C605,away!$B$2:$E$405,4,FALSE)</f>
        <v>0.84</v>
      </c>
      <c r="H605">
        <f>VLOOKUP(A605,away!$A$2:$E$405,3,FALSE)</f>
        <v>1.2079207919999999</v>
      </c>
      <c r="I605">
        <f>VLOOKUP(C605,away!$B$2:$E$405,3,FALSE)</f>
        <v>1.02</v>
      </c>
      <c r="J605">
        <f>VLOOKUP(B605,home!$B$2:$E$405,4,FALSE)</f>
        <v>0.65</v>
      </c>
      <c r="K605" s="3">
        <f t="shared" si="842"/>
        <v>1.0226930693069289</v>
      </c>
      <c r="L605" s="3">
        <f t="shared" si="843"/>
        <v>0.80085148509600002</v>
      </c>
      <c r="M605" s="5">
        <f t="shared" si="844"/>
        <v>0.16145245847839948</v>
      </c>
      <c r="N605" s="5">
        <f t="shared" si="845"/>
        <v>0.16511631030842386</v>
      </c>
      <c r="O605" s="5">
        <f t="shared" si="846"/>
        <v>0.1292994411448265</v>
      </c>
      <c r="P605" s="5">
        <f t="shared" si="847"/>
        <v>0.13223364232407323</v>
      </c>
      <c r="Q605" s="5">
        <f t="shared" si="848"/>
        <v>8.4431653090978651E-2</v>
      </c>
      <c r="R605" s="5">
        <f t="shared" si="849"/>
        <v>5.1774824731458585E-2</v>
      </c>
      <c r="S605" s="5">
        <f t="shared" si="850"/>
        <v>2.7075673432111792E-2</v>
      </c>
      <c r="T605" s="5">
        <f t="shared" si="851"/>
        <v>6.7617214767020525E-2</v>
      </c>
      <c r="U605" s="5">
        <f t="shared" si="852"/>
        <v>5.2949754417443665E-2</v>
      </c>
      <c r="V605" s="5">
        <f t="shared" si="853"/>
        <v>2.4639622847959773E-3</v>
      </c>
      <c r="W605" s="5">
        <f t="shared" si="854"/>
        <v>2.8782555482090275E-2</v>
      </c>
      <c r="X605" s="5">
        <f t="shared" si="855"/>
        <v>2.305055230269001E-2</v>
      </c>
      <c r="Y605" s="5">
        <f t="shared" si="856"/>
        <v>9.2300345219461597E-3</v>
      </c>
      <c r="Z605" s="5">
        <f t="shared" si="857"/>
        <v>1.3821315092257905E-2</v>
      </c>
      <c r="AA605" s="5">
        <f t="shared" si="858"/>
        <v>1.4134963153559417E-2</v>
      </c>
      <c r="AB605" s="5">
        <f t="shared" si="859"/>
        <v>7.2278644260270137E-3</v>
      </c>
      <c r="AC605" s="5">
        <f t="shared" si="860"/>
        <v>1.2612795994962667E-4</v>
      </c>
      <c r="AD605" s="5">
        <f t="shared" si="861"/>
        <v>7.358930002118967E-3</v>
      </c>
      <c r="AE605" s="5">
        <f t="shared" si="862"/>
        <v>5.8934100209144845E-3</v>
      </c>
      <c r="AF605" s="5">
        <f t="shared" si="863"/>
        <v>2.3598730837645072E-3</v>
      </c>
      <c r="AG605" s="5">
        <f t="shared" si="864"/>
        <v>6.2996928792362762E-4</v>
      </c>
      <c r="AH605" s="5">
        <f t="shared" si="865"/>
        <v>2.7672051794036252E-3</v>
      </c>
      <c r="AI605" s="5">
        <f t="shared" si="866"/>
        <v>2.8300015583263244E-3</v>
      </c>
      <c r="AJ605" s="5">
        <f t="shared" si="867"/>
        <v>1.4471114899140701E-3</v>
      </c>
      <c r="AK605" s="5">
        <f t="shared" si="868"/>
        <v>4.9331696374984777E-4</v>
      </c>
      <c r="AL605" s="5">
        <f t="shared" si="869"/>
        <v>4.1320794245509387E-6</v>
      </c>
      <c r="AM605" s="5">
        <f t="shared" si="870"/>
        <v>1.5051853421363787E-3</v>
      </c>
      <c r="AN605" s="5">
        <f t="shared" si="871"/>
        <v>1.2054299165946498E-3</v>
      </c>
      <c r="AO605" s="5">
        <f t="shared" si="872"/>
        <v>4.8268516944198643E-4</v>
      </c>
      <c r="AP605" s="5">
        <f t="shared" si="873"/>
        <v>1.2885304492714307E-4</v>
      </c>
      <c r="AQ605" s="5">
        <f t="shared" si="874"/>
        <v>2.5798038097261032E-5</v>
      </c>
      <c r="AR605" s="5">
        <f t="shared" si="875"/>
        <v>4.4322407549814743E-4</v>
      </c>
      <c r="AS605" s="5">
        <f t="shared" si="876"/>
        <v>4.5328219016192635E-4</v>
      </c>
      <c r="AT605" s="5">
        <f t="shared" si="877"/>
        <v>2.3178427715943374E-4</v>
      </c>
      <c r="AU605" s="5">
        <f t="shared" si="878"/>
        <v>7.9014724608423068E-5</v>
      </c>
      <c r="AV605" s="5">
        <f t="shared" si="879"/>
        <v>2.0201952807557474E-5</v>
      </c>
      <c r="AW605" s="5">
        <f t="shared" si="880"/>
        <v>9.4007706635654191E-8</v>
      </c>
      <c r="AX605" s="5">
        <f t="shared" si="881"/>
        <v>2.5655710290420879E-4</v>
      </c>
      <c r="AY605" s="5">
        <f t="shared" si="882"/>
        <v>2.0546413687276289E-4</v>
      </c>
      <c r="AZ605" s="5">
        <f t="shared" si="883"/>
        <v>8.2273129574260003E-5</v>
      </c>
      <c r="BA605" s="5">
        <f t="shared" si="884"/>
        <v>2.1962852667680586E-5</v>
      </c>
      <c r="BB605" s="5">
        <f t="shared" si="885"/>
        <v>4.3972457939641602E-6</v>
      </c>
      <c r="BC605" s="5">
        <f t="shared" si="886"/>
        <v>7.0430816488566776E-7</v>
      </c>
      <c r="BD605" s="5">
        <f t="shared" si="887"/>
        <v>5.9159443182165466E-5</v>
      </c>
      <c r="BE605" s="5">
        <f t="shared" si="888"/>
        <v>6.0501952526457675E-5</v>
      </c>
      <c r="BF605" s="5">
        <f t="shared" si="889"/>
        <v>3.0937463764172551E-5</v>
      </c>
      <c r="BG605" s="5">
        <f t="shared" si="890"/>
        <v>1.054650992451784E-5</v>
      </c>
      <c r="BH605" s="5">
        <f t="shared" si="891"/>
        <v>2.6964606512952838E-6</v>
      </c>
      <c r="BI605" s="5">
        <f t="shared" si="892"/>
        <v>5.5153032394770707E-7</v>
      </c>
      <c r="BJ605" s="8">
        <f t="shared" si="893"/>
        <v>0.3983898131550464</v>
      </c>
      <c r="BK605" s="8">
        <f t="shared" si="894"/>
        <v>0.32356146069562747</v>
      </c>
      <c r="BL605" s="8">
        <f t="shared" si="895"/>
        <v>0.26431638364531695</v>
      </c>
      <c r="BM605" s="8">
        <f t="shared" si="896"/>
        <v>0.27557527238092228</v>
      </c>
      <c r="BN605" s="8">
        <f t="shared" si="897"/>
        <v>0.72430833007816031</v>
      </c>
    </row>
    <row r="606" spans="1:66" x14ac:dyDescent="0.25">
      <c r="A606" t="s">
        <v>145</v>
      </c>
      <c r="B606" t="s">
        <v>389</v>
      </c>
      <c r="C606" t="s">
        <v>434</v>
      </c>
      <c r="D606" t="s">
        <v>499</v>
      </c>
      <c r="E606">
        <f>VLOOKUP(A606,home!$A$2:$E$405,3,FALSE)</f>
        <v>1.4323432343234299</v>
      </c>
      <c r="F606">
        <f>VLOOKUP(B606,home!$B$2:$E$405,3,FALSE)</f>
        <v>1.02</v>
      </c>
      <c r="G606">
        <f>VLOOKUP(C606,away!$B$2:$E$405,4,FALSE)</f>
        <v>1.1599999999999999</v>
      </c>
      <c r="H606">
        <f>VLOOKUP(A606,away!$A$2:$E$405,3,FALSE)</f>
        <v>1.2079207919999999</v>
      </c>
      <c r="I606">
        <f>VLOOKUP(C606,away!$B$2:$E$405,3,FALSE)</f>
        <v>0.76</v>
      </c>
      <c r="J606">
        <f>VLOOKUP(B606,home!$B$2:$E$405,4,FALSE)</f>
        <v>0.72</v>
      </c>
      <c r="K606" s="3">
        <f t="shared" si="842"/>
        <v>1.6947485148514823</v>
      </c>
      <c r="L606" s="3">
        <f t="shared" si="843"/>
        <v>0.66097425738240001</v>
      </c>
      <c r="M606" s="5">
        <f t="shared" si="844"/>
        <v>9.4824944923123433E-2</v>
      </c>
      <c r="N606" s="5">
        <f t="shared" si="845"/>
        <v>0.16070443457933703</v>
      </c>
      <c r="O606" s="5">
        <f t="shared" si="846"/>
        <v>6.2676847551888473E-2</v>
      </c>
      <c r="P606" s="5">
        <f t="shared" si="847"/>
        <v>0.10622149430413576</v>
      </c>
      <c r="Q606" s="5">
        <f t="shared" si="848"/>
        <v>0.13617680091668935</v>
      </c>
      <c r="R606" s="5">
        <f t="shared" si="849"/>
        <v>2.0713891382839692E-2</v>
      </c>
      <c r="S606" s="5">
        <f t="shared" si="850"/>
        <v>2.9746934895008164E-2</v>
      </c>
      <c r="T606" s="5">
        <f t="shared" si="851"/>
        <v>9.0009359858619659E-2</v>
      </c>
      <c r="U606" s="5">
        <f t="shared" si="852"/>
        <v>3.510483665786248E-2</v>
      </c>
      <c r="V606" s="5">
        <f t="shared" si="853"/>
        <v>3.7024527179206016E-3</v>
      </c>
      <c r="W606" s="5">
        <f t="shared" si="854"/>
        <v>7.6928477036928386E-2</v>
      </c>
      <c r="X606" s="5">
        <f t="shared" si="855"/>
        <v>5.0847742981042748E-2</v>
      </c>
      <c r="Y606" s="5">
        <f t="shared" si="856"/>
        <v>1.6804524578232935E-2</v>
      </c>
      <c r="Z606" s="5">
        <f t="shared" si="857"/>
        <v>4.5637829914240537E-3</v>
      </c>
      <c r="AA606" s="5">
        <f t="shared" si="858"/>
        <v>7.7344644468203706E-3</v>
      </c>
      <c r="AB606" s="5">
        <f t="shared" si="859"/>
        <v>6.5539860672102091E-3</v>
      </c>
      <c r="AC606" s="5">
        <f t="shared" si="860"/>
        <v>2.5921453250432656E-4</v>
      </c>
      <c r="AD606" s="5">
        <f t="shared" si="861"/>
        <v>3.2593605552030197E-2</v>
      </c>
      <c r="AE606" s="5">
        <f t="shared" si="862"/>
        <v>2.1543534225168023E-2</v>
      </c>
      <c r="AF606" s="5">
        <f t="shared" si="863"/>
        <v>7.1198607679363764E-3</v>
      </c>
      <c r="AG606" s="5">
        <f t="shared" si="864"/>
        <v>1.5686815612509439E-3</v>
      </c>
      <c r="AH606" s="5">
        <f t="shared" si="865"/>
        <v>7.5413576840273539E-4</v>
      </c>
      <c r="AI606" s="5">
        <f t="shared" si="866"/>
        <v>1.2780704734969173E-3</v>
      </c>
      <c r="AJ606" s="5">
        <f t="shared" si="867"/>
        <v>1.0830040184172159E-3</v>
      </c>
      <c r="AK606" s="5">
        <f t="shared" si="868"/>
        <v>6.1180648393025449E-4</v>
      </c>
      <c r="AL606" s="5">
        <f t="shared" si="869"/>
        <v>1.1614730706263032E-5</v>
      </c>
      <c r="AM606" s="5">
        <f t="shared" si="870"/>
        <v>1.1047592920591643E-2</v>
      </c>
      <c r="AN606" s="5">
        <f t="shared" si="871"/>
        <v>7.3021745265511194E-3</v>
      </c>
      <c r="AO606" s="5">
        <f t="shared" si="872"/>
        <v>2.4132746924819021E-3</v>
      </c>
      <c r="AP606" s="5">
        <f t="shared" si="873"/>
        <v>5.3170414924098841E-4</v>
      </c>
      <c r="AQ606" s="5">
        <f t="shared" si="874"/>
        <v>8.7860688797925763E-5</v>
      </c>
      <c r="AR606" s="5">
        <f t="shared" si="875"/>
        <v>9.9692865897100773E-5</v>
      </c>
      <c r="AS606" s="5">
        <f t="shared" si="876"/>
        <v>1.6895433642039954E-4</v>
      </c>
      <c r="AT606" s="5">
        <f t="shared" si="877"/>
        <v>1.4316755536309493E-4</v>
      </c>
      <c r="AU606" s="5">
        <f t="shared" si="878"/>
        <v>8.0877667275507478E-5</v>
      </c>
      <c r="AV606" s="5">
        <f t="shared" si="879"/>
        <v>3.4266826624954664E-5</v>
      </c>
      <c r="AW606" s="5">
        <f t="shared" si="880"/>
        <v>3.6140690984717013E-7</v>
      </c>
      <c r="AX606" s="5">
        <f t="shared" si="881"/>
        <v>3.1204819491427393E-3</v>
      </c>
      <c r="AY606" s="5">
        <f t="shared" si="882"/>
        <v>2.0625582390098058E-3</v>
      </c>
      <c r="AZ606" s="5">
        <f t="shared" si="883"/>
        <v>6.8164895016872861E-4</v>
      </c>
      <c r="BA606" s="5">
        <f t="shared" si="884"/>
        <v>1.5018413621108935E-4</v>
      </c>
      <c r="BB606" s="5">
        <f t="shared" si="885"/>
        <v>2.4816961975685495E-5</v>
      </c>
      <c r="BC606" s="5">
        <f t="shared" si="886"/>
        <v>3.2806746024731973E-6</v>
      </c>
      <c r="BD606" s="5">
        <f t="shared" si="887"/>
        <v>1.0982403000443225E-5</v>
      </c>
      <c r="BE606" s="5">
        <f t="shared" si="888"/>
        <v>1.861241117450162E-5</v>
      </c>
      <c r="BF606" s="5">
        <f t="shared" si="889"/>
        <v>1.577167809789588E-5</v>
      </c>
      <c r="BG606" s="5">
        <f t="shared" si="890"/>
        <v>8.9096760110415604E-6</v>
      </c>
      <c r="BH606" s="5">
        <f t="shared" si="891"/>
        <v>3.774915046880142E-6</v>
      </c>
      <c r="BI606" s="5">
        <f t="shared" si="892"/>
        <v>1.2795063338781271E-6</v>
      </c>
      <c r="BJ606" s="8">
        <f t="shared" si="893"/>
        <v>0.62172259994600954</v>
      </c>
      <c r="BK606" s="8">
        <f t="shared" si="894"/>
        <v>0.23682921434240833</v>
      </c>
      <c r="BL606" s="8">
        <f t="shared" si="895"/>
        <v>0.1370973326921141</v>
      </c>
      <c r="BM606" s="8">
        <f t="shared" si="896"/>
        <v>0.41683231948184257</v>
      </c>
      <c r="BN606" s="8">
        <f t="shared" si="897"/>
        <v>0.58131841365801373</v>
      </c>
    </row>
    <row r="607" spans="1:66" x14ac:dyDescent="0.25">
      <c r="A607" t="s">
        <v>145</v>
      </c>
      <c r="B607" t="s">
        <v>404</v>
      </c>
      <c r="C607" t="s">
        <v>147</v>
      </c>
      <c r="D607" t="s">
        <v>499</v>
      </c>
      <c r="E607">
        <f>VLOOKUP(A607,home!$A$2:$E$405,3,FALSE)</f>
        <v>1.4323432343234299</v>
      </c>
      <c r="F607">
        <f>VLOOKUP(B607,home!$B$2:$E$405,3,FALSE)</f>
        <v>1.1000000000000001</v>
      </c>
      <c r="G607">
        <f>VLOOKUP(C607,away!$B$2:$E$405,4,FALSE)</f>
        <v>1.26</v>
      </c>
      <c r="H607">
        <f>VLOOKUP(A607,away!$A$2:$E$405,3,FALSE)</f>
        <v>1.2079207919999999</v>
      </c>
      <c r="I607">
        <f>VLOOKUP(C607,away!$B$2:$E$405,3,FALSE)</f>
        <v>0.98</v>
      </c>
      <c r="J607">
        <f>VLOOKUP(B607,home!$B$2:$E$405,4,FALSE)</f>
        <v>0.83</v>
      </c>
      <c r="K607" s="3">
        <f t="shared" si="842"/>
        <v>1.9852277227722741</v>
      </c>
      <c r="L607" s="3">
        <f t="shared" si="843"/>
        <v>0.98252277221279982</v>
      </c>
      <c r="M607" s="5">
        <f t="shared" si="844"/>
        <v>5.141884728755293E-2</v>
      </c>
      <c r="N607" s="5">
        <f t="shared" si="845"/>
        <v>0.102078121108244</v>
      </c>
      <c r="O607" s="5">
        <f t="shared" si="846"/>
        <v>5.0520188380953117E-2</v>
      </c>
      <c r="P607" s="5">
        <f t="shared" si="847"/>
        <v>0.10029407853354583</v>
      </c>
      <c r="Q607" s="5">
        <f t="shared" si="848"/>
        <v>0.10132415795629586</v>
      </c>
      <c r="R607" s="5">
        <f t="shared" si="849"/>
        <v>2.4818617770383463E-2</v>
      </c>
      <c r="S607" s="5">
        <f t="shared" si="850"/>
        <v>4.8906688498091058E-2</v>
      </c>
      <c r="T607" s="5">
        <f t="shared" si="851"/>
        <v>9.9553292567347434E-2</v>
      </c>
      <c r="U607" s="5">
        <f t="shared" si="852"/>
        <v>4.9270608038653844E-2</v>
      </c>
      <c r="V607" s="5">
        <f t="shared" si="853"/>
        <v>1.0599337090914398E-2</v>
      </c>
      <c r="W607" s="5">
        <f t="shared" si="854"/>
        <v>6.7050509120465118E-2</v>
      </c>
      <c r="X607" s="5">
        <f t="shared" si="855"/>
        <v>6.5878652099319021E-2</v>
      </c>
      <c r="Y607" s="5">
        <f t="shared" si="856"/>
        <v>3.236363794513275E-2</v>
      </c>
      <c r="Z607" s="5">
        <f t="shared" si="857"/>
        <v>8.1282857114156736E-3</v>
      </c>
      <c r="AA607" s="5">
        <f t="shared" si="858"/>
        <v>1.6136498132916146E-2</v>
      </c>
      <c r="AB607" s="5">
        <f t="shared" si="859"/>
        <v>1.6017311720964093E-2</v>
      </c>
      <c r="AC607" s="5">
        <f t="shared" si="860"/>
        <v>1.292146268680829E-3</v>
      </c>
      <c r="AD607" s="5">
        <f t="shared" si="861"/>
        <v>3.3277632382985659E-2</v>
      </c>
      <c r="AE607" s="5">
        <f t="shared" si="862"/>
        <v>3.2696031621609514E-2</v>
      </c>
      <c r="AF607" s="5">
        <f t="shared" si="863"/>
        <v>1.606229781461057E-2</v>
      </c>
      <c r="AG607" s="5">
        <f t="shared" si="864"/>
        <v>5.2605244589729247E-3</v>
      </c>
      <c r="AH607" s="5">
        <f t="shared" si="865"/>
        <v>1.9965564526294539E-3</v>
      </c>
      <c r="AI607" s="5">
        <f t="shared" si="866"/>
        <v>3.9636192198398588E-3</v>
      </c>
      <c r="AJ607" s="5">
        <f t="shared" si="867"/>
        <v>3.9343433788695519E-3</v>
      </c>
      <c r="AK607" s="5">
        <f t="shared" si="868"/>
        <v>2.603522515545791E-3</v>
      </c>
      <c r="AL607" s="5">
        <f t="shared" si="869"/>
        <v>1.0081487717774995E-4</v>
      </c>
      <c r="AM607" s="5">
        <f t="shared" si="870"/>
        <v>1.3212735670985493E-2</v>
      </c>
      <c r="AN607" s="5">
        <f t="shared" si="871"/>
        <v>1.2981813679971616E-2</v>
      </c>
      <c r="AO607" s="5">
        <f t="shared" si="872"/>
        <v>6.3774637825978796E-3</v>
      </c>
      <c r="AP607" s="5">
        <f t="shared" si="873"/>
        <v>2.0886677984549326E-3</v>
      </c>
      <c r="AQ607" s="5">
        <f t="shared" si="874"/>
        <v>5.1304091889238632E-4</v>
      </c>
      <c r="AR607" s="5">
        <f t="shared" si="875"/>
        <v>3.9233243614336904E-4</v>
      </c>
      <c r="AS607" s="5">
        <f t="shared" si="876"/>
        <v>7.7886922877459894E-4</v>
      </c>
      <c r="AT607" s="5">
        <f t="shared" si="877"/>
        <v>7.7311639268879751E-4</v>
      </c>
      <c r="AU607" s="5">
        <f t="shared" si="878"/>
        <v>5.1160403189849874E-4</v>
      </c>
      <c r="AV607" s="5">
        <f t="shared" si="879"/>
        <v>2.5391262680174274E-4</v>
      </c>
      <c r="AW607" s="5">
        <f t="shared" si="880"/>
        <v>5.4622941145760297E-6</v>
      </c>
      <c r="AX607" s="5">
        <f t="shared" si="881"/>
        <v>4.3717148579504195E-3</v>
      </c>
      <c r="AY607" s="5">
        <f t="shared" si="882"/>
        <v>4.2953094015573323E-3</v>
      </c>
      <c r="AZ607" s="5">
        <f t="shared" si="883"/>
        <v>2.1101196503649062E-3</v>
      </c>
      <c r="BA607" s="5">
        <f t="shared" si="884"/>
        <v>6.9108020285907725E-4</v>
      </c>
      <c r="BB607" s="5">
        <f t="shared" si="885"/>
        <v>1.6975050918362111E-4</v>
      </c>
      <c r="BC607" s="5">
        <f t="shared" si="886"/>
        <v>3.3356748173525165E-5</v>
      </c>
      <c r="BD607" s="5">
        <f t="shared" si="887"/>
        <v>6.4245925464764006E-5</v>
      </c>
      <c r="BE607" s="5">
        <f t="shared" si="888"/>
        <v>1.2754279230781069E-4</v>
      </c>
      <c r="BF607" s="5">
        <f t="shared" si="889"/>
        <v>1.2660074356462609E-4</v>
      </c>
      <c r="BG607" s="5">
        <f t="shared" si="890"/>
        <v>8.3777101949359742E-5</v>
      </c>
      <c r="BH607" s="5">
        <f t="shared" si="891"/>
        <v>4.1579156330847047E-5</v>
      </c>
      <c r="BI607" s="5">
        <f t="shared" si="892"/>
        <v>1.650881876749596E-5</v>
      </c>
      <c r="BJ607" s="8">
        <f t="shared" si="893"/>
        <v>0.60238991029597411</v>
      </c>
      <c r="BK607" s="8">
        <f t="shared" si="894"/>
        <v>0.2169072219575201</v>
      </c>
      <c r="BL607" s="8">
        <f t="shared" si="895"/>
        <v>0.17243135486544725</v>
      </c>
      <c r="BM607" s="8">
        <f t="shared" si="896"/>
        <v>0.56511291468593894</v>
      </c>
      <c r="BN607" s="8">
        <f t="shared" si="897"/>
        <v>0.43045401103697523</v>
      </c>
    </row>
    <row r="608" spans="1:66" x14ac:dyDescent="0.25">
      <c r="A608" t="s">
        <v>145</v>
      </c>
      <c r="B608" t="s">
        <v>425</v>
      </c>
      <c r="C608" t="s">
        <v>423</v>
      </c>
      <c r="D608" t="s">
        <v>499</v>
      </c>
      <c r="E608">
        <f>VLOOKUP(A608,home!$A$2:$E$405,3,FALSE)</f>
        <v>1.4323432343234299</v>
      </c>
      <c r="F608">
        <f>VLOOKUP(B608,home!$B$2:$E$405,3,FALSE)</f>
        <v>1.5</v>
      </c>
      <c r="G608">
        <f>VLOOKUP(C608,away!$B$2:$E$405,4,FALSE)</f>
        <v>0.7</v>
      </c>
      <c r="H608">
        <f>VLOOKUP(A608,away!$A$2:$E$405,3,FALSE)</f>
        <v>1.2079207919999999</v>
      </c>
      <c r="I608">
        <f>VLOOKUP(C608,away!$B$2:$E$405,3,FALSE)</f>
        <v>1.1499999999999999</v>
      </c>
      <c r="J608">
        <f>VLOOKUP(B608,home!$B$2:$E$405,4,FALSE)</f>
        <v>0.65</v>
      </c>
      <c r="K608" s="3">
        <f t="shared" si="842"/>
        <v>1.5039603960396015</v>
      </c>
      <c r="L608" s="3">
        <f t="shared" si="843"/>
        <v>0.90292079201999997</v>
      </c>
      <c r="M608" s="5">
        <f t="shared" si="844"/>
        <v>9.0095848856002719E-2</v>
      </c>
      <c r="N608" s="5">
        <f t="shared" si="845"/>
        <v>0.13550058852699792</v>
      </c>
      <c r="O608" s="5">
        <f t="shared" si="846"/>
        <v>8.1349415206776188E-2</v>
      </c>
      <c r="P608" s="5">
        <f t="shared" si="847"/>
        <v>0.1223462987119731</v>
      </c>
      <c r="Q608" s="5">
        <f t="shared" si="848"/>
        <v>0.10189375939233147</v>
      </c>
      <c r="R608" s="5">
        <f t="shared" si="849"/>
        <v>3.6726039204433091E-2</v>
      </c>
      <c r="S608" s="5">
        <f t="shared" si="850"/>
        <v>4.1535256614439603E-2</v>
      </c>
      <c r="T608" s="5">
        <f t="shared" si="851"/>
        <v>9.2001993932419243E-2</v>
      </c>
      <c r="U608" s="5">
        <f t="shared" si="852"/>
        <v>5.5234508466865118E-2</v>
      </c>
      <c r="V608" s="5">
        <f t="shared" si="853"/>
        <v>6.2670107907346253E-3</v>
      </c>
      <c r="W608" s="5">
        <f t="shared" si="854"/>
        <v>5.1081392909884893E-2</v>
      </c>
      <c r="X608" s="5">
        <f t="shared" si="855"/>
        <v>4.6122451743678086E-2</v>
      </c>
      <c r="Y608" s="5">
        <f t="shared" si="856"/>
        <v>2.0822460329153018E-2</v>
      </c>
      <c r="Z608" s="5">
        <f t="shared" si="857"/>
        <v>1.1053568135408099E-2</v>
      </c>
      <c r="AA608" s="5">
        <f t="shared" si="858"/>
        <v>1.6624128710579084E-2</v>
      </c>
      <c r="AB608" s="5">
        <f t="shared" si="859"/>
        <v>1.2501015599687918E-2</v>
      </c>
      <c r="AC608" s="5">
        <f t="shared" si="860"/>
        <v>5.3189574212503526E-4</v>
      </c>
      <c r="AD608" s="5">
        <f t="shared" si="861"/>
        <v>1.9206097977751253E-2</v>
      </c>
      <c r="AE608" s="5">
        <f t="shared" si="862"/>
        <v>1.7341585197684882E-2</v>
      </c>
      <c r="AF608" s="5">
        <f t="shared" si="863"/>
        <v>7.8290389207879701E-3</v>
      </c>
      <c r="AG608" s="5">
        <f t="shared" si="864"/>
        <v>2.3563340077044268E-3</v>
      </c>
      <c r="AH608" s="5">
        <f t="shared" si="865"/>
        <v>2.4951241238674285E-3</v>
      </c>
      <c r="AI608" s="5">
        <f t="shared" si="866"/>
        <v>3.7525678654996208E-3</v>
      </c>
      <c r="AJ608" s="5">
        <f t="shared" si="867"/>
        <v>2.821856726581147E-3</v>
      </c>
      <c r="AK608" s="5">
        <f t="shared" si="868"/>
        <v>1.4146535866919982E-3</v>
      </c>
      <c r="AL608" s="5">
        <f t="shared" si="869"/>
        <v>2.8891664233571597E-5</v>
      </c>
      <c r="AM608" s="5">
        <f t="shared" si="870"/>
        <v>5.7770421441988287E-3</v>
      </c>
      <c r="AN608" s="5">
        <f t="shared" si="871"/>
        <v>5.2162114683729256E-3</v>
      </c>
      <c r="AO608" s="5">
        <f t="shared" si="872"/>
        <v>2.3549128951835443E-3</v>
      </c>
      <c r="AP608" s="5">
        <f t="shared" si="873"/>
        <v>7.0876660548574574E-4</v>
      </c>
      <c r="AQ608" s="5">
        <f t="shared" si="874"/>
        <v>1.5999002619562907E-4</v>
      </c>
      <c r="AR608" s="5">
        <f t="shared" si="875"/>
        <v>4.5057989002211753E-4</v>
      </c>
      <c r="AS608" s="5">
        <f t="shared" si="876"/>
        <v>6.7765430984514398E-4</v>
      </c>
      <c r="AT608" s="5">
        <f t="shared" si="877"/>
        <v>5.0958262210632291E-4</v>
      </c>
      <c r="AU608" s="5">
        <f t="shared" si="878"/>
        <v>2.5546402738597462E-4</v>
      </c>
      <c r="AV608" s="5">
        <f t="shared" si="879"/>
        <v>9.6051944950320539E-5</v>
      </c>
      <c r="AW608" s="5">
        <f t="shared" si="880"/>
        <v>1.0898233589528872E-6</v>
      </c>
      <c r="AX608" s="5">
        <f t="shared" si="881"/>
        <v>1.4480737651877899E-3</v>
      </c>
      <c r="AY608" s="5">
        <f t="shared" si="882"/>
        <v>1.3074959109667429E-3</v>
      </c>
      <c r="AZ608" s="5">
        <f t="shared" si="883"/>
        <v>5.9028262174650131E-4</v>
      </c>
      <c r="BA608" s="5">
        <f t="shared" si="884"/>
        <v>1.7765948411433105E-4</v>
      </c>
      <c r="BB608" s="5">
        <f t="shared" si="885"/>
        <v>4.0103110526594088E-5</v>
      </c>
      <c r="BC608" s="5">
        <f t="shared" si="886"/>
        <v>7.2419864638275885E-6</v>
      </c>
      <c r="BD608" s="5">
        <f t="shared" si="887"/>
        <v>6.7806325194509119E-5</v>
      </c>
      <c r="BE608" s="5">
        <f t="shared" si="888"/>
        <v>1.0197802769352394E-4</v>
      </c>
      <c r="BF608" s="5">
        <f t="shared" si="889"/>
        <v>7.6685457458644873E-5</v>
      </c>
      <c r="BG608" s="5">
        <f t="shared" si="890"/>
        <v>3.8443963656660516E-5</v>
      </c>
      <c r="BH608" s="5">
        <f t="shared" si="891"/>
        <v>1.4454549701600806E-5</v>
      </c>
      <c r="BI608" s="5">
        <f t="shared" si="892"/>
        <v>4.3478140587587273E-6</v>
      </c>
      <c r="BJ608" s="8">
        <f t="shared" si="893"/>
        <v>0.51194348295683567</v>
      </c>
      <c r="BK608" s="8">
        <f t="shared" si="894"/>
        <v>0.2621126982904754</v>
      </c>
      <c r="BL608" s="8">
        <f t="shared" si="895"/>
        <v>0.21521235842305517</v>
      </c>
      <c r="BM608" s="8">
        <f t="shared" si="896"/>
        <v>0.43110375181965199</v>
      </c>
      <c r="BN608" s="8">
        <f t="shared" si="897"/>
        <v>0.56791194989851446</v>
      </c>
    </row>
    <row r="609" spans="1:66" x14ac:dyDescent="0.25">
      <c r="A609" t="s">
        <v>145</v>
      </c>
      <c r="B609" t="s">
        <v>427</v>
      </c>
      <c r="C609" t="s">
        <v>391</v>
      </c>
      <c r="D609" t="s">
        <v>499</v>
      </c>
      <c r="E609">
        <f>VLOOKUP(A609,home!$A$2:$E$405,3,FALSE)</f>
        <v>1.4323432343234299</v>
      </c>
      <c r="F609">
        <f>VLOOKUP(B609,home!$B$2:$E$405,3,FALSE)</f>
        <v>1.1299999999999999</v>
      </c>
      <c r="G609">
        <f>VLOOKUP(C609,away!$B$2:$E$405,4,FALSE)</f>
        <v>1.69</v>
      </c>
      <c r="H609">
        <f>VLOOKUP(A609,away!$A$2:$E$405,3,FALSE)</f>
        <v>1.2079207919999999</v>
      </c>
      <c r="I609">
        <f>VLOOKUP(C609,away!$B$2:$E$405,3,FALSE)</f>
        <v>0.76</v>
      </c>
      <c r="J609">
        <f>VLOOKUP(B609,home!$B$2:$E$405,4,FALSE)</f>
        <v>0.83</v>
      </c>
      <c r="K609" s="3">
        <f t="shared" si="842"/>
        <v>2.7353458745874537</v>
      </c>
      <c r="L609" s="3">
        <f t="shared" si="843"/>
        <v>0.76195643559359993</v>
      </c>
      <c r="M609" s="5">
        <f t="shared" si="844"/>
        <v>3.0278956576198151E-2</v>
      </c>
      <c r="N609" s="5">
        <f t="shared" si="845"/>
        <v>8.2823418957516257E-2</v>
      </c>
      <c r="O609" s="5">
        <f t="shared" si="846"/>
        <v>2.3071245826293336E-2</v>
      </c>
      <c r="P609" s="5">
        <f t="shared" si="847"/>
        <v>6.3107837092544472E-2</v>
      </c>
      <c r="Q609" s="5">
        <f t="shared" si="848"/>
        <v>0.11327534868233523</v>
      </c>
      <c r="R609" s="5">
        <f t="shared" si="849"/>
        <v>8.7896421172530929E-3</v>
      </c>
      <c r="S609" s="5">
        <f t="shared" si="850"/>
        <v>3.2882565590369423E-2</v>
      </c>
      <c r="T609" s="5">
        <f t="shared" si="851"/>
        <v>8.6310880922614339E-2</v>
      </c>
      <c r="U609" s="5">
        <f t="shared" si="852"/>
        <v>2.4042711304528376E-2</v>
      </c>
      <c r="V609" s="5">
        <f t="shared" si="853"/>
        <v>7.6149240525429122E-3</v>
      </c>
      <c r="W609" s="5">
        <f t="shared" si="854"/>
        <v>0.10328241923689366</v>
      </c>
      <c r="X609" s="5">
        <f t="shared" si="855"/>
        <v>7.8696704021227346E-2</v>
      </c>
      <c r="Y609" s="5">
        <f t="shared" si="856"/>
        <v>2.9981730044489452E-2</v>
      </c>
      <c r="Z609" s="5">
        <f t="shared" si="857"/>
        <v>2.2324414592685173E-3</v>
      </c>
      <c r="AA609" s="5">
        <f t="shared" si="858"/>
        <v>6.1064995358681333E-3</v>
      </c>
      <c r="AB609" s="5">
        <f t="shared" si="859"/>
        <v>8.3516941568035526E-3</v>
      </c>
      <c r="AC609" s="5">
        <f t="shared" si="860"/>
        <v>9.9194589435947357E-4</v>
      </c>
      <c r="AD609" s="5">
        <f t="shared" si="861"/>
        <v>7.0628284844262229E-2</v>
      </c>
      <c r="AE609" s="5">
        <f t="shared" si="862"/>
        <v>5.3815676172023527E-2</v>
      </c>
      <c r="AF609" s="5">
        <f t="shared" si="863"/>
        <v>2.0502600397547234E-2</v>
      </c>
      <c r="AG609" s="5">
        <f t="shared" si="864"/>
        <v>5.2073627731050072E-3</v>
      </c>
      <c r="AH609" s="5">
        <f t="shared" si="865"/>
        <v>4.2525578424390347E-4</v>
      </c>
      <c r="AI609" s="5">
        <f t="shared" si="866"/>
        <v>1.1632216550760135E-3</v>
      </c>
      <c r="AJ609" s="5">
        <f t="shared" si="867"/>
        <v>1.5909067777214821E-3</v>
      </c>
      <c r="AK609" s="5">
        <f t="shared" si="868"/>
        <v>1.4505600970978916E-3</v>
      </c>
      <c r="AL609" s="5">
        <f t="shared" si="869"/>
        <v>8.2697116392794882E-5</v>
      </c>
      <c r="AM609" s="5">
        <f t="shared" si="870"/>
        <v>3.8638557515588055E-2</v>
      </c>
      <c r="AN609" s="5">
        <f t="shared" si="871"/>
        <v>2.9440897561055775E-2</v>
      </c>
      <c r="AO609" s="5">
        <f t="shared" si="872"/>
        <v>1.1216340683149183E-2</v>
      </c>
      <c r="AP609" s="5">
        <f t="shared" si="873"/>
        <v>2.8487876557786126E-3</v>
      </c>
      <c r="AQ609" s="5">
        <f t="shared" si="874"/>
        <v>5.4266302199002957E-4</v>
      </c>
      <c r="AR609" s="5">
        <f t="shared" si="875"/>
        <v>6.4805276315609147E-5</v>
      </c>
      <c r="AS609" s="5">
        <f t="shared" si="876"/>
        <v>1.772648452214015E-4</v>
      </c>
      <c r="AT609" s="5">
        <f t="shared" si="877"/>
        <v>2.4244033154287208E-4</v>
      </c>
      <c r="AU609" s="5">
        <f t="shared" si="878"/>
        <v>2.2105272023980319E-4</v>
      </c>
      <c r="AV609" s="5">
        <f t="shared" si="879"/>
        <v>1.5116391159357006E-4</v>
      </c>
      <c r="AW609" s="5">
        <f t="shared" si="880"/>
        <v>4.7877366728333178E-6</v>
      </c>
      <c r="AX609" s="5">
        <f t="shared" si="881"/>
        <v>1.761496981671232E-2</v>
      </c>
      <c r="AY609" s="5">
        <f t="shared" si="882"/>
        <v>1.3421839614630967E-2</v>
      </c>
      <c r="AZ609" s="5">
        <f t="shared" si="883"/>
        <v>5.1134285359365934E-3</v>
      </c>
      <c r="BA609" s="5">
        <f t="shared" si="884"/>
        <v>1.2987365936349496E-3</v>
      </c>
      <c r="BB609" s="5">
        <f t="shared" si="885"/>
        <v>2.4739517641526486E-4</v>
      </c>
      <c r="BC609" s="5">
        <f t="shared" si="886"/>
        <v>3.770086936088502E-5</v>
      </c>
      <c r="BD609" s="5">
        <f t="shared" si="887"/>
        <v>8.2297995581833122E-6</v>
      </c>
      <c r="BE609" s="5">
        <f t="shared" si="888"/>
        <v>2.2511348270158371E-5</v>
      </c>
      <c r="BF609" s="5">
        <f t="shared" si="889"/>
        <v>3.0788161811089563E-5</v>
      </c>
      <c r="BG609" s="5">
        <f t="shared" si="890"/>
        <v>2.807209046536494E-5</v>
      </c>
      <c r="BH609" s="5">
        <f t="shared" si="891"/>
        <v>1.9196719211370445E-5</v>
      </c>
      <c r="BI609" s="5">
        <f t="shared" si="892"/>
        <v>1.0501933340087173E-5</v>
      </c>
      <c r="BJ609" s="8">
        <f t="shared" si="893"/>
        <v>0.76494574309626673</v>
      </c>
      <c r="BK609" s="8">
        <f t="shared" si="894"/>
        <v>0.14838076593703819</v>
      </c>
      <c r="BL609" s="8">
        <f t="shared" si="895"/>
        <v>7.5967764392455284E-2</v>
      </c>
      <c r="BM609" s="8">
        <f t="shared" si="896"/>
        <v>0.65676321375492974</v>
      </c>
      <c r="BN609" s="8">
        <f t="shared" si="897"/>
        <v>0.32134644925214051</v>
      </c>
    </row>
    <row r="610" spans="1:66" x14ac:dyDescent="0.25">
      <c r="A610" t="s">
        <v>145</v>
      </c>
      <c r="B610" t="s">
        <v>433</v>
      </c>
      <c r="C610" t="s">
        <v>432</v>
      </c>
      <c r="D610" t="s">
        <v>499</v>
      </c>
      <c r="E610">
        <f>VLOOKUP(A610,home!$A$2:$E$405,3,FALSE)</f>
        <v>1.4323432343234299</v>
      </c>
      <c r="F610">
        <f>VLOOKUP(B610,home!$B$2:$E$405,3,FALSE)</f>
        <v>0.74</v>
      </c>
      <c r="G610">
        <f>VLOOKUP(C610,away!$B$2:$E$405,4,FALSE)</f>
        <v>1.5</v>
      </c>
      <c r="H610">
        <f>VLOOKUP(A610,away!$A$2:$E$405,3,FALSE)</f>
        <v>1.2079207919999999</v>
      </c>
      <c r="I610">
        <f>VLOOKUP(C610,away!$B$2:$E$405,3,FALSE)</f>
        <v>0.54</v>
      </c>
      <c r="J610">
        <f>VLOOKUP(B610,home!$B$2:$E$405,4,FALSE)</f>
        <v>1.43</v>
      </c>
      <c r="K610" s="3">
        <f t="shared" si="842"/>
        <v>1.5899009900990073</v>
      </c>
      <c r="L610" s="3">
        <f t="shared" si="843"/>
        <v>0.93275643558239996</v>
      </c>
      <c r="M610" s="5">
        <f t="shared" si="844"/>
        <v>8.0246075172050929E-2</v>
      </c>
      <c r="N610" s="5">
        <f t="shared" si="845"/>
        <v>0.12758331436760315</v>
      </c>
      <c r="O610" s="5">
        <f t="shared" si="846"/>
        <v>7.4850043046959538E-2</v>
      </c>
      <c r="P610" s="5">
        <f t="shared" si="847"/>
        <v>0.1190041575493143</v>
      </c>
      <c r="Q610" s="5">
        <f t="shared" si="848"/>
        <v>0.1014224189165826</v>
      </c>
      <c r="R610" s="5">
        <f t="shared" si="849"/>
        <v>3.4908429677835591E-2</v>
      </c>
      <c r="S610" s="5">
        <f t="shared" si="850"/>
        <v>4.4120505219906798E-2</v>
      </c>
      <c r="T610" s="5">
        <f t="shared" si="851"/>
        <v>9.4602413956776557E-2</v>
      </c>
      <c r="U610" s="5">
        <f t="shared" si="852"/>
        <v>5.5500946907592386E-2</v>
      </c>
      <c r="V610" s="5">
        <f t="shared" si="853"/>
        <v>7.2700316468753447E-3</v>
      </c>
      <c r="W610" s="5">
        <f t="shared" si="854"/>
        <v>5.3750534751236992E-2</v>
      </c>
      <c r="X610" s="5">
        <f t="shared" si="855"/>
        <v>5.0136157205211737E-2</v>
      </c>
      <c r="Y610" s="5">
        <f t="shared" si="856"/>
        <v>2.338241164426608E-2</v>
      </c>
      <c r="Z610" s="5">
        <f t="shared" si="857"/>
        <v>1.0853687479358932E-2</v>
      </c>
      <c r="AA610" s="5">
        <f t="shared" si="858"/>
        <v>1.7256288469657967E-2</v>
      </c>
      <c r="AB610" s="5">
        <f t="shared" si="859"/>
        <v>1.3717895061671646E-2</v>
      </c>
      <c r="AC610" s="5">
        <f t="shared" si="860"/>
        <v>6.7383668736937163E-4</v>
      </c>
      <c r="AD610" s="5">
        <f t="shared" si="861"/>
        <v>2.1364507104835694E-2</v>
      </c>
      <c r="AE610" s="5">
        <f t="shared" si="862"/>
        <v>1.9927881495081397E-2</v>
      </c>
      <c r="AF610" s="5">
        <f t="shared" si="863"/>
        <v>9.2939298560302964E-3</v>
      </c>
      <c r="AG610" s="5">
        <f t="shared" si="864"/>
        <v>2.8896576283545558E-3</v>
      </c>
      <c r="AH610" s="5">
        <f t="shared" si="865"/>
        <v>2.5309617115430397E-3</v>
      </c>
      <c r="AI610" s="5">
        <f t="shared" si="866"/>
        <v>4.0239785310849574E-3</v>
      </c>
      <c r="AJ610" s="5">
        <f t="shared" si="867"/>
        <v>3.1988637253545621E-3</v>
      </c>
      <c r="AK610" s="5">
        <f t="shared" si="868"/>
        <v>1.6952922013776725E-3</v>
      </c>
      <c r="AL610" s="5">
        <f t="shared" si="869"/>
        <v>3.9971733014622004E-5</v>
      </c>
      <c r="AM610" s="5">
        <f t="shared" si="870"/>
        <v>6.7934901997911022E-3</v>
      </c>
      <c r="AN610" s="5">
        <f t="shared" si="871"/>
        <v>6.3366717039211144E-3</v>
      </c>
      <c r="AO610" s="5">
        <f t="shared" si="872"/>
        <v>2.9552856560026556E-3</v>
      </c>
      <c r="AP610" s="5">
        <f t="shared" si="873"/>
        <v>9.1885390487361058E-4</v>
      </c>
      <c r="AQ610" s="5">
        <f t="shared" si="874"/>
        <v>2.1426672328271962E-4</v>
      </c>
      <c r="AR610" s="5">
        <f t="shared" si="875"/>
        <v>4.7215416493088332E-4</v>
      </c>
      <c r="AS610" s="5">
        <f t="shared" si="876"/>
        <v>7.5067837430298147E-4</v>
      </c>
      <c r="AT610" s="5">
        <f t="shared" si="877"/>
        <v>5.9675214527511191E-4</v>
      </c>
      <c r="AU610" s="5">
        <f t="shared" si="878"/>
        <v>3.1625894220553569E-4</v>
      </c>
      <c r="AV610" s="5">
        <f t="shared" si="879"/>
        <v>1.2570510133506145E-4</v>
      </c>
      <c r="AW610" s="5">
        <f t="shared" si="880"/>
        <v>1.6466026541874218E-6</v>
      </c>
      <c r="AX610" s="5">
        <f t="shared" si="881"/>
        <v>1.8001627991459641E-3</v>
      </c>
      <c r="AY610" s="5">
        <f t="shared" si="882"/>
        <v>1.6791134359994252E-3</v>
      </c>
      <c r="AZ610" s="5">
        <f t="shared" si="883"/>
        <v>7.8310193175067013E-4</v>
      </c>
      <c r="BA610" s="5">
        <f t="shared" si="884"/>
        <v>2.4348112218581565E-4</v>
      </c>
      <c r="BB610" s="5">
        <f t="shared" si="885"/>
        <v>5.6777145915411043E-5</v>
      </c>
      <c r="BC610" s="5">
        <f t="shared" si="886"/>
        <v>1.0591849649320126E-5</v>
      </c>
      <c r="BD610" s="5">
        <f t="shared" si="887"/>
        <v>7.3400805987719201E-5</v>
      </c>
      <c r="BE610" s="5">
        <f t="shared" si="888"/>
        <v>1.1670001411393991E-4</v>
      </c>
      <c r="BF610" s="5">
        <f t="shared" si="889"/>
        <v>9.2770733992160624E-5</v>
      </c>
      <c r="BG610" s="5">
        <f t="shared" si="890"/>
        <v>4.9165427275449269E-5</v>
      </c>
      <c r="BH610" s="5">
        <f t="shared" si="891"/>
        <v>1.9542040375969377E-5</v>
      </c>
      <c r="BI610" s="5">
        <f t="shared" si="892"/>
        <v>6.2139818684616914E-6</v>
      </c>
      <c r="BJ610" s="8">
        <f t="shared" si="893"/>
        <v>0.52614502339849711</v>
      </c>
      <c r="BK610" s="8">
        <f t="shared" si="894"/>
        <v>0.25303369144453075</v>
      </c>
      <c r="BL610" s="8">
        <f t="shared" si="895"/>
        <v>0.21030204106474062</v>
      </c>
      <c r="BM610" s="8">
        <f t="shared" si="896"/>
        <v>0.46064253782343589</v>
      </c>
      <c r="BN610" s="8">
        <f t="shared" si="897"/>
        <v>0.53801443873034616</v>
      </c>
    </row>
    <row r="611" spans="1:66" x14ac:dyDescent="0.25">
      <c r="A611" t="s">
        <v>21</v>
      </c>
      <c r="B611" t="s">
        <v>275</v>
      </c>
      <c r="C611" t="s">
        <v>265</v>
      </c>
      <c r="D611" t="s">
        <v>499</v>
      </c>
      <c r="E611">
        <f>VLOOKUP(A611,home!$A$2:$E$405,3,FALSE)</f>
        <v>1.36551724137931</v>
      </c>
      <c r="F611">
        <f>VLOOKUP(B611,home!$B$2:$E$405,3,FALSE)</f>
        <v>0.84</v>
      </c>
      <c r="G611">
        <f>VLOOKUP(C611,away!$B$2:$E$405,4,FALSE)</f>
        <v>0.68</v>
      </c>
      <c r="H611">
        <f>VLOOKUP(A611,away!$A$2:$E$405,3,FALSE)</f>
        <v>1.3172413789999999</v>
      </c>
      <c r="I611">
        <f>VLOOKUP(C611,away!$B$2:$E$405,3,FALSE)</f>
        <v>0.89</v>
      </c>
      <c r="J611">
        <f>VLOOKUP(B611,home!$B$2:$E$405,4,FALSE)</f>
        <v>0.76</v>
      </c>
      <c r="K611" s="3">
        <f t="shared" si="842"/>
        <v>0.77998344827586186</v>
      </c>
      <c r="L611" s="3">
        <f t="shared" si="843"/>
        <v>0.89098206875559993</v>
      </c>
      <c r="M611" s="5">
        <f t="shared" si="844"/>
        <v>0.18806539760665233</v>
      </c>
      <c r="N611" s="5">
        <f t="shared" si="845"/>
        <v>0.1466878973266077</v>
      </c>
      <c r="O611" s="5">
        <f t="shared" si="846"/>
        <v>0.1675628970209195</v>
      </c>
      <c r="P611" s="5">
        <f t="shared" si="847"/>
        <v>0.13069628622146995</v>
      </c>
      <c r="Q611" s="5">
        <f t="shared" si="848"/>
        <v>5.7207065988571518E-2</v>
      </c>
      <c r="R611" s="5">
        <f t="shared" si="849"/>
        <v>7.4647768317190208E-2</v>
      </c>
      <c r="S611" s="5">
        <f t="shared" si="850"/>
        <v>2.2706887403884896E-2</v>
      </c>
      <c r="T611" s="5">
        <f t="shared" si="851"/>
        <v>5.097047000193556E-2</v>
      </c>
      <c r="U611" s="5">
        <f t="shared" si="852"/>
        <v>5.8224023738139646E-2</v>
      </c>
      <c r="V611" s="5">
        <f t="shared" si="853"/>
        <v>1.7533533506631737E-3</v>
      </c>
      <c r="W611" s="5">
        <f t="shared" si="854"/>
        <v>1.4873521531836931E-2</v>
      </c>
      <c r="X611" s="5">
        <f t="shared" si="855"/>
        <v>1.3252040984117027E-2</v>
      </c>
      <c r="Y611" s="5">
        <f t="shared" si="856"/>
        <v>5.9036654456312921E-3</v>
      </c>
      <c r="Z611" s="5">
        <f t="shared" si="857"/>
        <v>2.2169941014412959E-2</v>
      </c>
      <c r="AA611" s="5">
        <f t="shared" si="858"/>
        <v>1.7292187040494279E-2</v>
      </c>
      <c r="AB611" s="5">
        <f t="shared" si="859"/>
        <v>6.743809838037948E-3</v>
      </c>
      <c r="AC611" s="5">
        <f t="shared" si="860"/>
        <v>7.615594571154833E-5</v>
      </c>
      <c r="AD611" s="5">
        <f t="shared" si="861"/>
        <v>2.9002751531018618E-3</v>
      </c>
      <c r="AE611" s="5">
        <f t="shared" si="862"/>
        <v>2.5840931558711606E-3</v>
      </c>
      <c r="AF611" s="5">
        <f t="shared" si="863"/>
        <v>1.1511903329376367E-3</v>
      </c>
      <c r="AG611" s="5">
        <f t="shared" si="864"/>
        <v>3.418966481240746E-4</v>
      </c>
      <c r="AH611" s="5">
        <f t="shared" si="865"/>
        <v>4.9382549773028198E-3</v>
      </c>
      <c r="AI611" s="5">
        <f t="shared" si="866"/>
        <v>3.8517571456620908E-3</v>
      </c>
      <c r="AJ611" s="5">
        <f t="shared" si="867"/>
        <v>1.5021534101973544E-3</v>
      </c>
      <c r="AK611" s="5">
        <f t="shared" si="868"/>
        <v>3.9055159890835926E-4</v>
      </c>
      <c r="AL611" s="5">
        <f t="shared" si="869"/>
        <v>2.1169868364622931E-6</v>
      </c>
      <c r="AM611" s="5">
        <f t="shared" si="870"/>
        <v>4.5243332297303885E-4</v>
      </c>
      <c r="AN611" s="5">
        <f t="shared" si="871"/>
        <v>4.0310997807648858E-4</v>
      </c>
      <c r="AO611" s="5">
        <f t="shared" si="872"/>
        <v>1.7958188110130715E-4</v>
      </c>
      <c r="AP611" s="5">
        <f t="shared" si="873"/>
        <v>5.3334745311554953E-5</v>
      </c>
      <c r="AQ611" s="5">
        <f t="shared" si="874"/>
        <v>1.1880075428560565E-5</v>
      </c>
      <c r="AR611" s="5">
        <f t="shared" si="875"/>
        <v>8.7997932714398109E-4</v>
      </c>
      <c r="AS611" s="5">
        <f t="shared" si="876"/>
        <v>6.8636930999723506E-4</v>
      </c>
      <c r="AT611" s="5">
        <f t="shared" si="877"/>
        <v>2.676783506011837E-4</v>
      </c>
      <c r="AU611" s="5">
        <f t="shared" si="878"/>
        <v>6.959489431023547E-5</v>
      </c>
      <c r="AV611" s="5">
        <f t="shared" si="879"/>
        <v>1.3570716411622902E-5</v>
      </c>
      <c r="AW611" s="5">
        <f t="shared" si="880"/>
        <v>4.086674118956895E-8</v>
      </c>
      <c r="AX611" s="5">
        <f t="shared" si="881"/>
        <v>5.881508389456956E-5</v>
      </c>
      <c r="AY611" s="5">
        <f t="shared" si="882"/>
        <v>5.2403185122417747E-5</v>
      </c>
      <c r="AZ611" s="5">
        <f t="shared" si="883"/>
        <v>2.3345149144877219E-5</v>
      </c>
      <c r="BA611" s="5">
        <f t="shared" si="884"/>
        <v>6.9333697601702451E-6</v>
      </c>
      <c r="BB611" s="5">
        <f t="shared" si="885"/>
        <v>1.5443770330910003E-6</v>
      </c>
      <c r="BC611" s="5">
        <f t="shared" si="886"/>
        <v>2.7520244877641111E-7</v>
      </c>
      <c r="BD611" s="5">
        <f t="shared" si="887"/>
        <v>1.3067430022681748E-4</v>
      </c>
      <c r="BE611" s="5">
        <f t="shared" si="888"/>
        <v>1.0192379129194833E-4</v>
      </c>
      <c r="BF611" s="5">
        <f t="shared" si="889"/>
        <v>3.9749435096621555E-5</v>
      </c>
      <c r="BG611" s="5">
        <f t="shared" si="890"/>
        <v>1.0334633817893484E-5</v>
      </c>
      <c r="BH611" s="5">
        <f t="shared" si="891"/>
        <v>2.0152108304872234E-6</v>
      </c>
      <c r="BI611" s="5">
        <f t="shared" si="892"/>
        <v>3.1436621851325768E-7</v>
      </c>
      <c r="BJ611" s="8">
        <f t="shared" si="893"/>
        <v>0.29711577293902947</v>
      </c>
      <c r="BK611" s="8">
        <f t="shared" si="894"/>
        <v>0.34335260070034074</v>
      </c>
      <c r="BL611" s="8">
        <f t="shared" si="895"/>
        <v>0.3373556074227988</v>
      </c>
      <c r="BM611" s="8">
        <f t="shared" si="896"/>
        <v>0.23507424727678972</v>
      </c>
      <c r="BN611" s="8">
        <f t="shared" si="897"/>
        <v>0.76486731248141115</v>
      </c>
    </row>
    <row r="612" spans="1:66" x14ac:dyDescent="0.25">
      <c r="A612" t="s">
        <v>21</v>
      </c>
      <c r="B612" t="s">
        <v>268</v>
      </c>
      <c r="C612" t="s">
        <v>150</v>
      </c>
      <c r="D612" t="s">
        <v>499</v>
      </c>
      <c r="E612">
        <f>VLOOKUP(A612,home!$A$2:$E$405,3,FALSE)</f>
        <v>1.36551724137931</v>
      </c>
      <c r="F612">
        <f>VLOOKUP(B612,home!$B$2:$E$405,3,FALSE)</f>
        <v>0.84</v>
      </c>
      <c r="G612">
        <f>VLOOKUP(C612,away!$B$2:$E$405,4,FALSE)</f>
        <v>0.78</v>
      </c>
      <c r="H612">
        <f>VLOOKUP(A612,away!$A$2:$E$405,3,FALSE)</f>
        <v>1.3172413789999999</v>
      </c>
      <c r="I612">
        <f>VLOOKUP(C612,away!$B$2:$E$405,3,FALSE)</f>
        <v>0.78</v>
      </c>
      <c r="J612">
        <f>VLOOKUP(B612,home!$B$2:$E$405,4,FALSE)</f>
        <v>1.36</v>
      </c>
      <c r="K612" s="3">
        <f t="shared" si="842"/>
        <v>0.89468689655172384</v>
      </c>
      <c r="L612" s="3">
        <f t="shared" si="843"/>
        <v>1.3973296548432002</v>
      </c>
      <c r="M612" s="5">
        <f t="shared" si="844"/>
        <v>0.10106245858963774</v>
      </c>
      <c r="N612" s="5">
        <f t="shared" si="845"/>
        <v>9.0419257433450084E-2</v>
      </c>
      <c r="O612" s="5">
        <f t="shared" si="846"/>
        <v>0.1412175703786637</v>
      </c>
      <c r="P612" s="5">
        <f t="shared" si="847"/>
        <v>0.12634550978066128</v>
      </c>
      <c r="Q612" s="5">
        <f t="shared" si="848"/>
        <v>4.0448462410822415E-2</v>
      </c>
      <c r="R612" s="5">
        <f t="shared" si="849"/>
        <v>9.8663749437506762E-2</v>
      </c>
      <c r="S612" s="5">
        <f t="shared" si="850"/>
        <v>3.9488421478428029E-2</v>
      </c>
      <c r="T612" s="5">
        <f t="shared" si="851"/>
        <v>5.6519836019452645E-2</v>
      </c>
      <c r="U612" s="5">
        <f t="shared" si="852"/>
        <v>8.8273163786399808E-2</v>
      </c>
      <c r="V612" s="5">
        <f t="shared" si="853"/>
        <v>5.485259986471553E-3</v>
      </c>
      <c r="W612" s="5">
        <f t="shared" si="854"/>
        <v>1.2062903101542592E-2</v>
      </c>
      <c r="X612" s="5">
        <f t="shared" si="855"/>
        <v>1.6855852227285476E-2</v>
      </c>
      <c r="Y612" s="5">
        <f t="shared" si="856"/>
        <v>1.1776591087420404E-2</v>
      </c>
      <c r="Z612" s="5">
        <f t="shared" si="857"/>
        <v>4.5955260982349103E-2</v>
      </c>
      <c r="AA612" s="5">
        <f t="shared" si="858"/>
        <v>4.1115569828522443E-2</v>
      </c>
      <c r="AB612" s="5">
        <f t="shared" si="859"/>
        <v>1.8392780784918215E-2</v>
      </c>
      <c r="AC612" s="5">
        <f t="shared" si="860"/>
        <v>4.285950854932932E-4</v>
      </c>
      <c r="AD612" s="5">
        <f t="shared" si="861"/>
        <v>2.6981303348308254E-3</v>
      </c>
      <c r="AE612" s="5">
        <f t="shared" si="862"/>
        <v>3.770177529491125E-3</v>
      </c>
      <c r="AF612" s="5">
        <f t="shared" si="863"/>
        <v>2.6340904329907118E-3</v>
      </c>
      <c r="AG612" s="5">
        <f t="shared" si="864"/>
        <v>1.2268975585188956E-3</v>
      </c>
      <c r="AH612" s="5">
        <f t="shared" si="865"/>
        <v>1.6053662241673757E-2</v>
      </c>
      <c r="AI612" s="5">
        <f t="shared" si="866"/>
        <v>1.4363001249292684E-2</v>
      </c>
      <c r="AJ612" s="5">
        <f t="shared" si="867"/>
        <v>6.4251945064491009E-3</v>
      </c>
      <c r="AK612" s="5">
        <f t="shared" si="868"/>
        <v>1.9161791109053774E-3</v>
      </c>
      <c r="AL612" s="5">
        <f t="shared" si="869"/>
        <v>2.1432712135379824E-5</v>
      </c>
      <c r="AM612" s="5">
        <f t="shared" si="870"/>
        <v>4.8279637115237112E-4</v>
      </c>
      <c r="AN612" s="5">
        <f t="shared" si="871"/>
        <v>6.7462568666189226E-4</v>
      </c>
      <c r="AO612" s="5">
        <f t="shared" si="872"/>
        <v>4.7133723894580954E-4</v>
      </c>
      <c r="AP612" s="5">
        <f t="shared" si="873"/>
        <v>2.1953783380363164E-4</v>
      </c>
      <c r="AQ612" s="5">
        <f t="shared" si="874"/>
        <v>7.6691681383463095E-5</v>
      </c>
      <c r="AR612" s="5">
        <f t="shared" si="875"/>
        <v>4.4864516638254597E-3</v>
      </c>
      <c r="AS612" s="5">
        <f t="shared" si="876"/>
        <v>4.0139695156373185E-3</v>
      </c>
      <c r="AT612" s="5">
        <f t="shared" si="877"/>
        <v>1.7956229643993891E-3</v>
      </c>
      <c r="AU612" s="5">
        <f t="shared" si="878"/>
        <v>5.3550677913183201E-4</v>
      </c>
      <c r="AV612" s="5">
        <f t="shared" si="879"/>
        <v>1.1977772457596702E-4</v>
      </c>
      <c r="AW612" s="5">
        <f t="shared" si="880"/>
        <v>7.4429411126237231E-7</v>
      </c>
      <c r="AX612" s="5">
        <f t="shared" si="881"/>
        <v>7.1991931162124833E-5</v>
      </c>
      <c r="AY612" s="5">
        <f t="shared" si="882"/>
        <v>1.0059646032226731E-4</v>
      </c>
      <c r="AZ612" s="5">
        <f t="shared" si="883"/>
        <v>7.0283208590280741E-5</v>
      </c>
      <c r="BA612" s="5">
        <f t="shared" si="884"/>
        <v>3.2736270533576545E-5</v>
      </c>
      <c r="BB612" s="5">
        <f t="shared" si="885"/>
        <v>1.1435840401384031E-5</v>
      </c>
      <c r="BC612" s="5">
        <f t="shared" si="886"/>
        <v>3.1959277841815731E-6</v>
      </c>
      <c r="BD612" s="5">
        <f t="shared" si="887"/>
        <v>1.0448419924806557E-3</v>
      </c>
      <c r="BE612" s="5">
        <f t="shared" si="888"/>
        <v>9.3480643963943753E-4</v>
      </c>
      <c r="BF612" s="5">
        <f t="shared" si="889"/>
        <v>4.1817953617878732E-4</v>
      </c>
      <c r="BG612" s="5">
        <f t="shared" si="890"/>
        <v>1.2471325047507954E-4</v>
      </c>
      <c r="BH612" s="5">
        <f t="shared" si="891"/>
        <v>2.7894827756606667E-5</v>
      </c>
      <c r="BI612" s="5">
        <f t="shared" si="892"/>
        <v>4.991427375080663E-6</v>
      </c>
      <c r="BJ612" s="8">
        <f t="shared" si="893"/>
        <v>0.24062742658654618</v>
      </c>
      <c r="BK612" s="8">
        <f t="shared" si="894"/>
        <v>0.27293227409314957</v>
      </c>
      <c r="BL612" s="8">
        <f t="shared" si="895"/>
        <v>0.43992762744580749</v>
      </c>
      <c r="BM612" s="8">
        <f t="shared" si="896"/>
        <v>0.40118572891089943</v>
      </c>
      <c r="BN612" s="8">
        <f t="shared" si="897"/>
        <v>0.5981570080307419</v>
      </c>
    </row>
    <row r="613" spans="1:66" x14ac:dyDescent="0.25">
      <c r="A613" t="s">
        <v>154</v>
      </c>
      <c r="B613" t="s">
        <v>161</v>
      </c>
      <c r="C613" t="s">
        <v>157</v>
      </c>
      <c r="D613" t="s">
        <v>499</v>
      </c>
      <c r="E613">
        <f>VLOOKUP(A613,home!$A$2:$E$405,3,FALSE)</f>
        <v>1.2951388888888899</v>
      </c>
      <c r="F613">
        <f>VLOOKUP(B613,home!$B$2:$E$405,3,FALSE)</f>
        <v>0.44</v>
      </c>
      <c r="G613">
        <f>VLOOKUP(C613,away!$B$2:$E$405,4,FALSE)</f>
        <v>0.72</v>
      </c>
      <c r="H613">
        <f>VLOOKUP(A613,away!$A$2:$E$405,3,FALSE)</f>
        <v>1.03125</v>
      </c>
      <c r="I613">
        <f>VLOOKUP(C613,away!$B$2:$E$405,3,FALSE)</f>
        <v>1.05</v>
      </c>
      <c r="J613">
        <f>VLOOKUP(B613,home!$B$2:$E$405,4,FALSE)</f>
        <v>0.48</v>
      </c>
      <c r="K613" s="3">
        <f t="shared" si="842"/>
        <v>0.41030000000000033</v>
      </c>
      <c r="L613" s="3">
        <f t="shared" si="843"/>
        <v>0.51974999999999993</v>
      </c>
      <c r="M613" s="5">
        <f t="shared" si="844"/>
        <v>0.39453398317926636</v>
      </c>
      <c r="N613" s="5">
        <f t="shared" si="845"/>
        <v>0.16187729329845313</v>
      </c>
      <c r="O613" s="5">
        <f t="shared" si="846"/>
        <v>0.20505903775742365</v>
      </c>
      <c r="P613" s="5">
        <f t="shared" si="847"/>
        <v>8.4135723191870987E-2</v>
      </c>
      <c r="Q613" s="5">
        <f t="shared" si="848"/>
        <v>3.320912672017768E-2</v>
      </c>
      <c r="R613" s="5">
        <f t="shared" si="849"/>
        <v>5.3289717437210456E-2</v>
      </c>
      <c r="S613" s="5">
        <f t="shared" si="850"/>
        <v>4.4855577838796064E-3</v>
      </c>
      <c r="T613" s="5">
        <f t="shared" si="851"/>
        <v>1.7260443612812343E-2</v>
      </c>
      <c r="U613" s="5">
        <f t="shared" si="852"/>
        <v>2.1864771064487469E-2</v>
      </c>
      <c r="V613" s="5">
        <f t="shared" si="853"/>
        <v>1.0628450671641521E-4</v>
      </c>
      <c r="W613" s="5">
        <f t="shared" si="854"/>
        <v>4.5419015644296385E-3</v>
      </c>
      <c r="X613" s="5">
        <f t="shared" si="855"/>
        <v>2.3606533381123041E-3</v>
      </c>
      <c r="Y613" s="5">
        <f t="shared" si="856"/>
        <v>6.1347478624193487E-4</v>
      </c>
      <c r="Z613" s="5">
        <f t="shared" si="857"/>
        <v>9.2324435459967095E-3</v>
      </c>
      <c r="AA613" s="5">
        <f t="shared" si="858"/>
        <v>3.7880715869224534E-3</v>
      </c>
      <c r="AB613" s="5">
        <f t="shared" si="859"/>
        <v>7.7712288605714182E-4</v>
      </c>
      <c r="AC613" s="5">
        <f t="shared" si="860"/>
        <v>1.4165959426069406E-6</v>
      </c>
      <c r="AD613" s="5">
        <f t="shared" si="861"/>
        <v>4.6588555297137038E-4</v>
      </c>
      <c r="AE613" s="5">
        <f t="shared" si="862"/>
        <v>2.421440161568697E-4</v>
      </c>
      <c r="AF613" s="5">
        <f t="shared" si="863"/>
        <v>6.2927176198766504E-5</v>
      </c>
      <c r="AG613" s="5">
        <f t="shared" si="864"/>
        <v>1.0902133276436294E-5</v>
      </c>
      <c r="AH613" s="5">
        <f t="shared" si="865"/>
        <v>1.1996406332579472E-3</v>
      </c>
      <c r="AI613" s="5">
        <f t="shared" si="866"/>
        <v>4.9221255182573616E-4</v>
      </c>
      <c r="AJ613" s="5">
        <f t="shared" si="867"/>
        <v>1.0097740500704982E-4</v>
      </c>
      <c r="AK613" s="5">
        <f t="shared" si="868"/>
        <v>1.3810343091464196E-5</v>
      </c>
      <c r="AL613" s="5">
        <f t="shared" si="869"/>
        <v>1.2083757464081356E-8</v>
      </c>
      <c r="AM613" s="5">
        <f t="shared" si="870"/>
        <v>3.8230568476830691E-5</v>
      </c>
      <c r="AN613" s="5">
        <f t="shared" si="871"/>
        <v>1.9870337965832747E-5</v>
      </c>
      <c r="AO613" s="5">
        <f t="shared" si="872"/>
        <v>5.1638040788707831E-6</v>
      </c>
      <c r="AP613" s="5">
        <f t="shared" si="873"/>
        <v>8.9462905666436312E-7</v>
      </c>
      <c r="AQ613" s="5">
        <f t="shared" si="874"/>
        <v>1.1624586305032564E-7</v>
      </c>
      <c r="AR613" s="5">
        <f t="shared" si="875"/>
        <v>1.2470264382716367E-4</v>
      </c>
      <c r="AS613" s="5">
        <f t="shared" si="876"/>
        <v>5.1165494762285295E-5</v>
      </c>
      <c r="AT613" s="5">
        <f t="shared" si="877"/>
        <v>1.0496601250482835E-5</v>
      </c>
      <c r="AU613" s="5">
        <f t="shared" si="878"/>
        <v>1.435585164357704E-6</v>
      </c>
      <c r="AV613" s="5">
        <f t="shared" si="879"/>
        <v>1.4725514823399154E-7</v>
      </c>
      <c r="AW613" s="5">
        <f t="shared" si="880"/>
        <v>7.1580629613462883E-11</v>
      </c>
      <c r="AX613" s="5">
        <f t="shared" si="881"/>
        <v>2.614333707673941E-6</v>
      </c>
      <c r="AY613" s="5">
        <f t="shared" si="882"/>
        <v>1.3587999445635304E-6</v>
      </c>
      <c r="AZ613" s="5">
        <f t="shared" si="883"/>
        <v>3.5311813559344742E-7</v>
      </c>
      <c r="BA613" s="5">
        <f t="shared" si="884"/>
        <v>6.1177716991564756E-8</v>
      </c>
      <c r="BB613" s="5">
        <f t="shared" si="885"/>
        <v>7.9492796015914429E-9</v>
      </c>
      <c r="BC613" s="5">
        <f t="shared" si="886"/>
        <v>8.2632761458543083E-10</v>
      </c>
      <c r="BD613" s="5">
        <f t="shared" si="887"/>
        <v>1.0802366521528042E-5</v>
      </c>
      <c r="BE613" s="5">
        <f t="shared" si="888"/>
        <v>4.4322109837829594E-6</v>
      </c>
      <c r="BF613" s="5">
        <f t="shared" si="889"/>
        <v>9.0926808332307464E-7</v>
      </c>
      <c r="BG613" s="5">
        <f t="shared" si="890"/>
        <v>1.2435756486248599E-7</v>
      </c>
      <c r="BH613" s="5">
        <f t="shared" si="891"/>
        <v>1.2755977215769505E-8</v>
      </c>
      <c r="BI613" s="5">
        <f t="shared" si="892"/>
        <v>1.0467554903260465E-9</v>
      </c>
      <c r="BJ613" s="8">
        <f t="shared" si="893"/>
        <v>0.22071342398938373</v>
      </c>
      <c r="BK613" s="8">
        <f t="shared" si="894"/>
        <v>0.48326433614137798</v>
      </c>
      <c r="BL613" s="8">
        <f t="shared" si="895"/>
        <v>0.28678959125132214</v>
      </c>
      <c r="BM613" s="8">
        <f t="shared" si="896"/>
        <v>6.7893554615314336E-2</v>
      </c>
      <c r="BN613" s="8">
        <f t="shared" si="897"/>
        <v>0.9321048815844023</v>
      </c>
    </row>
    <row r="614" spans="1:66" x14ac:dyDescent="0.25">
      <c r="A614" t="s">
        <v>154</v>
      </c>
      <c r="B614" t="s">
        <v>164</v>
      </c>
      <c r="C614" t="s">
        <v>160</v>
      </c>
      <c r="D614" t="s">
        <v>499</v>
      </c>
      <c r="E614">
        <f>VLOOKUP(A614,home!$A$2:$E$405,3,FALSE)</f>
        <v>1.2951388888888899</v>
      </c>
      <c r="F614">
        <f>VLOOKUP(B614,home!$B$2:$E$405,3,FALSE)</f>
        <v>0.88</v>
      </c>
      <c r="G614">
        <f>VLOOKUP(C614,away!$B$2:$E$405,4,FALSE)</f>
        <v>1.1000000000000001</v>
      </c>
      <c r="H614">
        <f>VLOOKUP(A614,away!$A$2:$E$405,3,FALSE)</f>
        <v>1.03125</v>
      </c>
      <c r="I614">
        <f>VLOOKUP(C614,away!$B$2:$E$405,3,FALSE)</f>
        <v>0.77</v>
      </c>
      <c r="J614">
        <f>VLOOKUP(B614,home!$B$2:$E$405,4,FALSE)</f>
        <v>1.66</v>
      </c>
      <c r="K614" s="3">
        <f t="shared" si="842"/>
        <v>1.2536944444444456</v>
      </c>
      <c r="L614" s="3">
        <f t="shared" si="843"/>
        <v>1.3181437499999999</v>
      </c>
      <c r="M614" s="5">
        <f t="shared" si="844"/>
        <v>7.6394987435545625E-2</v>
      </c>
      <c r="N614" s="5">
        <f t="shared" si="845"/>
        <v>9.5775971331346771E-2</v>
      </c>
      <c r="O614" s="5">
        <f t="shared" si="846"/>
        <v>0.10069957521949298</v>
      </c>
      <c r="P614" s="5">
        <f t="shared" si="847"/>
        <v>0.1262464980105939</v>
      </c>
      <c r="Q614" s="5">
        <f t="shared" si="848"/>
        <v>6.0036901584689981E-2</v>
      </c>
      <c r="R614" s="5">
        <f t="shared" si="849"/>
        <v>6.6368257851614793E-2</v>
      </c>
      <c r="S614" s="5">
        <f t="shared" si="850"/>
        <v>5.2157146675971142E-2</v>
      </c>
      <c r="T614" s="5">
        <f t="shared" si="851"/>
        <v>7.9137266593224176E-2</v>
      </c>
      <c r="U614" s="5">
        <f t="shared" si="852"/>
        <v>8.3205516156025922E-2</v>
      </c>
      <c r="V614" s="5">
        <f t="shared" si="853"/>
        <v>9.5769184967385065E-3</v>
      </c>
      <c r="W614" s="5">
        <f t="shared" si="854"/>
        <v>2.5089309992794594E-2</v>
      </c>
      <c r="X614" s="5">
        <f t="shared" si="855"/>
        <v>3.3071317158814735E-2</v>
      </c>
      <c r="Y614" s="5">
        <f t="shared" si="856"/>
        <v>2.1796375008579706E-2</v>
      </c>
      <c r="Z614" s="5">
        <f t="shared" si="857"/>
        <v>2.9160968095164806E-2</v>
      </c>
      <c r="AA614" s="5">
        <f t="shared" si="858"/>
        <v>3.6558943695529846E-2</v>
      </c>
      <c r="AB614" s="5">
        <f t="shared" si="859"/>
        <v>2.2916872302921533E-2</v>
      </c>
      <c r="AC614" s="5">
        <f t="shared" si="860"/>
        <v>9.8914573990063303E-4</v>
      </c>
      <c r="AD614" s="5">
        <f t="shared" si="861"/>
        <v>7.8635821382277704E-3</v>
      </c>
      <c r="AE614" s="5">
        <f t="shared" si="862"/>
        <v>1.0365331648116569E-2</v>
      </c>
      <c r="AF614" s="5">
        <f t="shared" si="863"/>
        <v>6.8314985643210292E-3</v>
      </c>
      <c r="AG614" s="5">
        <f t="shared" si="864"/>
        <v>3.0016323785645779E-3</v>
      </c>
      <c r="AH614" s="5">
        <f t="shared" si="865"/>
        <v>9.609586959647724E-3</v>
      </c>
      <c r="AI614" s="5">
        <f t="shared" si="866"/>
        <v>1.2047485784716143E-2</v>
      </c>
      <c r="AJ614" s="5">
        <f t="shared" si="867"/>
        <v>7.5519329989110319E-3</v>
      </c>
      <c r="AK614" s="5">
        <f t="shared" si="868"/>
        <v>3.1559388151838146E-3</v>
      </c>
      <c r="AL614" s="5">
        <f t="shared" si="869"/>
        <v>6.5384491771746449E-5</v>
      </c>
      <c r="AM614" s="5">
        <f t="shared" si="870"/>
        <v>1.9717058480257454E-3</v>
      </c>
      <c r="AN614" s="5">
        <f t="shared" si="871"/>
        <v>2.5989917404135852E-3</v>
      </c>
      <c r="AO614" s="5">
        <f t="shared" si="872"/>
        <v>1.7129223594638955E-3</v>
      </c>
      <c r="AP614" s="5">
        <f t="shared" si="873"/>
        <v>7.5262596745419535E-4</v>
      </c>
      <c r="AQ614" s="5">
        <f t="shared" si="874"/>
        <v>2.4801730377186276E-4</v>
      </c>
      <c r="AR614" s="5">
        <f t="shared" si="875"/>
        <v>2.5333633981882292E-3</v>
      </c>
      <c r="AS614" s="5">
        <f t="shared" si="876"/>
        <v>3.176063618067485E-3</v>
      </c>
      <c r="AT614" s="5">
        <f t="shared" si="877"/>
        <v>1.9909066565866659E-3</v>
      </c>
      <c r="AU614" s="5">
        <f t="shared" si="878"/>
        <v>8.3199620492338977E-4</v>
      </c>
      <c r="AV614" s="5">
        <f t="shared" si="879"/>
        <v>2.6076725497782896E-4</v>
      </c>
      <c r="AW614" s="5">
        <f t="shared" si="880"/>
        <v>3.0014196929659149E-6</v>
      </c>
      <c r="AX614" s="5">
        <f t="shared" si="881"/>
        <v>4.1198611129141698E-4</v>
      </c>
      <c r="AY614" s="5">
        <f t="shared" si="882"/>
        <v>5.430569176855856E-4</v>
      </c>
      <c r="AZ614" s="5">
        <f t="shared" si="883"/>
        <v>3.5791354097075968E-4</v>
      </c>
      <c r="BA614" s="5">
        <f t="shared" si="884"/>
        <v>1.5726049902365852E-4</v>
      </c>
      <c r="BB614" s="5">
        <f t="shared" si="885"/>
        <v>5.1822985977479152E-5</v>
      </c>
      <c r="BC614" s="5">
        <f t="shared" si="886"/>
        <v>1.3662029014510352E-5</v>
      </c>
      <c r="BD614" s="5">
        <f t="shared" si="887"/>
        <v>5.5655618830009615E-4</v>
      </c>
      <c r="BE614" s="5">
        <f t="shared" si="888"/>
        <v>6.9775140129300732E-4</v>
      </c>
      <c r="BF614" s="5">
        <f t="shared" si="889"/>
        <v>4.3738352770218524E-4</v>
      </c>
      <c r="BG614" s="5">
        <f t="shared" si="890"/>
        <v>1.8278176625724767E-4</v>
      </c>
      <c r="BH614" s="5">
        <f t="shared" si="891"/>
        <v>5.7288121225613624E-5</v>
      </c>
      <c r="BI614" s="5">
        <f t="shared" si="892"/>
        <v>1.436435986264234E-5</v>
      </c>
      <c r="BJ614" s="8">
        <f t="shared" si="893"/>
        <v>0.35178915170177255</v>
      </c>
      <c r="BK614" s="8">
        <f t="shared" si="894"/>
        <v>0.26597313776820714</v>
      </c>
      <c r="BL614" s="8">
        <f t="shared" si="895"/>
        <v>0.35285333228142829</v>
      </c>
      <c r="BM614" s="8">
        <f t="shared" si="896"/>
        <v>0.47371434291529618</v>
      </c>
      <c r="BN614" s="8">
        <f t="shared" si="897"/>
        <v>0.52552219143328405</v>
      </c>
    </row>
    <row r="615" spans="1:66" x14ac:dyDescent="0.25">
      <c r="A615" t="s">
        <v>154</v>
      </c>
      <c r="B615" t="s">
        <v>169</v>
      </c>
      <c r="C615" t="s">
        <v>171</v>
      </c>
      <c r="D615" t="s">
        <v>499</v>
      </c>
      <c r="E615">
        <f>VLOOKUP(A615,home!$A$2:$E$405,3,FALSE)</f>
        <v>1.2951388888888899</v>
      </c>
      <c r="F615">
        <f>VLOOKUP(B615,home!$B$2:$E$405,3,FALSE)</f>
        <v>0.77</v>
      </c>
      <c r="G615">
        <f>VLOOKUP(C615,away!$B$2:$E$405,4,FALSE)</f>
        <v>1.05</v>
      </c>
      <c r="H615">
        <f>VLOOKUP(A615,away!$A$2:$E$405,3,FALSE)</f>
        <v>1.03125</v>
      </c>
      <c r="I615">
        <f>VLOOKUP(C615,away!$B$2:$E$405,3,FALSE)</f>
        <v>0.66</v>
      </c>
      <c r="J615">
        <f>VLOOKUP(B615,home!$B$2:$E$405,4,FALSE)</f>
        <v>1.45</v>
      </c>
      <c r="K615" s="3">
        <f t="shared" si="842"/>
        <v>1.0471197916666675</v>
      </c>
      <c r="L615" s="3">
        <f t="shared" si="843"/>
        <v>0.98690624999999998</v>
      </c>
      <c r="M615" s="5">
        <f t="shared" si="844"/>
        <v>0.13080782185050649</v>
      </c>
      <c r="N615" s="5">
        <f t="shared" si="845"/>
        <v>0.1369714591644729</v>
      </c>
      <c r="O615" s="5">
        <f t="shared" si="846"/>
        <v>0.1290950569331514</v>
      </c>
      <c r="P615" s="5">
        <f t="shared" si="847"/>
        <v>0.13517798912103807</v>
      </c>
      <c r="Q615" s="5">
        <f t="shared" si="848"/>
        <v>7.1712762892291157E-2</v>
      </c>
      <c r="R615" s="5">
        <f t="shared" si="849"/>
        <v>6.3702359265716463E-2</v>
      </c>
      <c r="S615" s="5">
        <f t="shared" si="850"/>
        <v>3.4923539900562788E-2</v>
      </c>
      <c r="T615" s="5">
        <f t="shared" si="851"/>
        <v>7.0773773903170217E-2</v>
      </c>
      <c r="U615" s="5">
        <f t="shared" si="852"/>
        <v>6.670400116299223E-2</v>
      </c>
      <c r="V615" s="5">
        <f t="shared" si="853"/>
        <v>4.010033642366061E-3</v>
      </c>
      <c r="W615" s="5">
        <f t="shared" si="854"/>
        <v>2.5030617779872349E-2</v>
      </c>
      <c r="X615" s="5">
        <f t="shared" si="855"/>
        <v>2.4702873128317145E-2</v>
      </c>
      <c r="Y615" s="5">
        <f t="shared" si="856"/>
        <v>1.2189709941646618E-2</v>
      </c>
      <c r="Z615" s="5">
        <f t="shared" si="857"/>
        <v>2.0956085499693668E-2</v>
      </c>
      <c r="AA615" s="5">
        <f t="shared" si="858"/>
        <v>2.1943531882588102E-2</v>
      </c>
      <c r="AB615" s="5">
        <f t="shared" si="859"/>
        <v>1.1488753266663265E-2</v>
      </c>
      <c r="AC615" s="5">
        <f t="shared" si="860"/>
        <v>2.5900032028582451E-4</v>
      </c>
      <c r="AD615" s="5">
        <f t="shared" si="861"/>
        <v>6.5525138187369778E-3</v>
      </c>
      <c r="AE615" s="5">
        <f t="shared" si="862"/>
        <v>6.4667168409228912E-3</v>
      </c>
      <c r="AF615" s="5">
        <f t="shared" si="863"/>
        <v>3.1910216336435275E-3</v>
      </c>
      <c r="AG615" s="5">
        <f t="shared" si="864"/>
        <v>1.0497463980426694E-3</v>
      </c>
      <c r="AH615" s="5">
        <f t="shared" si="865"/>
        <v>5.1704229387955127E-3</v>
      </c>
      <c r="AI615" s="5">
        <f t="shared" si="866"/>
        <v>5.4140521905001147E-3</v>
      </c>
      <c r="AJ615" s="5">
        <f t="shared" si="867"/>
        <v>2.8345806008944728E-3</v>
      </c>
      <c r="AK615" s="5">
        <f t="shared" si="868"/>
        <v>9.8938181609033258E-4</v>
      </c>
      <c r="AL615" s="5">
        <f t="shared" si="869"/>
        <v>1.070613117247836E-5</v>
      </c>
      <c r="AM615" s="5">
        <f t="shared" si="870"/>
        <v>1.3722533809537654E-3</v>
      </c>
      <c r="AN615" s="5">
        <f t="shared" si="871"/>
        <v>1.3542854382469021E-3</v>
      </c>
      <c r="AO615" s="5">
        <f t="shared" si="872"/>
        <v>6.6827638164492821E-4</v>
      </c>
      <c r="AP615" s="5">
        <f t="shared" si="873"/>
        <v>2.19842045924255E-4</v>
      </c>
      <c r="AQ615" s="5">
        <f t="shared" si="874"/>
        <v>5.4240872283858563E-5</v>
      </c>
      <c r="AR615" s="5">
        <f t="shared" si="875"/>
        <v>1.0205445426881318E-3</v>
      </c>
      <c r="AS615" s="5">
        <f t="shared" si="876"/>
        <v>1.068632388926151E-3</v>
      </c>
      <c r="AT615" s="5">
        <f t="shared" si="877"/>
        <v>5.5949306223030228E-4</v>
      </c>
      <c r="AU615" s="5">
        <f t="shared" si="878"/>
        <v>1.9528541958717998E-4</v>
      </c>
      <c r="AV615" s="5">
        <f t="shared" si="879"/>
        <v>5.1121806968416406E-5</v>
      </c>
      <c r="AW615" s="5">
        <f t="shared" si="880"/>
        <v>3.0732813958336987E-7</v>
      </c>
      <c r="AX615" s="5">
        <f t="shared" si="881"/>
        <v>2.3948561239636436E-4</v>
      </c>
      <c r="AY615" s="5">
        <f t="shared" si="882"/>
        <v>2.3634984765904946E-4</v>
      </c>
      <c r="AZ615" s="5">
        <f t="shared" si="883"/>
        <v>1.1662757092063186E-4</v>
      </c>
      <c r="BA615" s="5">
        <f t="shared" si="884"/>
        <v>3.8366826221296618E-5</v>
      </c>
      <c r="BB615" s="5">
        <f t="shared" si="885"/>
        <v>9.4661151476153778E-6</v>
      </c>
      <c r="BC615" s="5">
        <f t="shared" si="886"/>
        <v>1.8684336404802582E-6</v>
      </c>
      <c r="BD615" s="5">
        <f t="shared" si="887"/>
        <v>1.6786363126371817E-4</v>
      </c>
      <c r="BE615" s="5">
        <f t="shared" si="888"/>
        <v>1.7577333059727484E-4</v>
      </c>
      <c r="BF615" s="5">
        <f t="shared" si="889"/>
        <v>9.2027866657787356E-5</v>
      </c>
      <c r="BG615" s="5">
        <f t="shared" si="890"/>
        <v>3.2121400187410052E-5</v>
      </c>
      <c r="BH615" s="5">
        <f t="shared" si="891"/>
        <v>8.4087384680706153E-6</v>
      </c>
      <c r="BI615" s="5">
        <f t="shared" si="892"/>
        <v>1.76099129457312E-6</v>
      </c>
      <c r="BJ615" s="8">
        <f t="shared" si="893"/>
        <v>0.36295225802615549</v>
      </c>
      <c r="BK615" s="8">
        <f t="shared" si="894"/>
        <v>0.30542544081359074</v>
      </c>
      <c r="BL615" s="8">
        <f t="shared" si="895"/>
        <v>0.31071517323626086</v>
      </c>
      <c r="BM615" s="8">
        <f t="shared" si="896"/>
        <v>0.33234546582900482</v>
      </c>
      <c r="BN615" s="8">
        <f t="shared" si="897"/>
        <v>0.66746744922717638</v>
      </c>
    </row>
    <row r="616" spans="1:66" x14ac:dyDescent="0.25">
      <c r="A616" t="s">
        <v>154</v>
      </c>
      <c r="B616" t="s">
        <v>162</v>
      </c>
      <c r="C616" t="s">
        <v>158</v>
      </c>
      <c r="D616" t="s">
        <v>499</v>
      </c>
      <c r="E616">
        <f>VLOOKUP(A616,home!$A$2:$E$405,3,FALSE)</f>
        <v>1.2951388888888899</v>
      </c>
      <c r="F616">
        <f>VLOOKUP(B616,home!$B$2:$E$405,3,FALSE)</f>
        <v>0.55000000000000004</v>
      </c>
      <c r="G616">
        <f>VLOOKUP(C616,away!$B$2:$E$405,4,FALSE)</f>
        <v>0.5</v>
      </c>
      <c r="H616">
        <f>VLOOKUP(A616,away!$A$2:$E$405,3,FALSE)</f>
        <v>1.03125</v>
      </c>
      <c r="I616">
        <f>VLOOKUP(C616,away!$B$2:$E$405,3,FALSE)</f>
        <v>0.99</v>
      </c>
      <c r="J616">
        <f>VLOOKUP(B616,home!$B$2:$E$405,4,FALSE)</f>
        <v>0.9</v>
      </c>
      <c r="K616" s="3">
        <f t="shared" si="842"/>
        <v>0.35616319444444478</v>
      </c>
      <c r="L616" s="3">
        <f t="shared" si="843"/>
        <v>0.91884375000000007</v>
      </c>
      <c r="M616" s="5">
        <f t="shared" si="844"/>
        <v>0.2794290277353102</v>
      </c>
      <c r="N616" s="5">
        <f t="shared" si="845"/>
        <v>9.9522335138713405E-2</v>
      </c>
      <c r="O616" s="5">
        <f t="shared" si="846"/>
        <v>0.2567516157031664</v>
      </c>
      <c r="P616" s="5">
        <f t="shared" si="847"/>
        <v>9.1445475627612197E-2</v>
      </c>
      <c r="Q616" s="5">
        <f t="shared" si="848"/>
        <v>1.7723096400787387E-2</v>
      </c>
      <c r="R616" s="5">
        <f t="shared" si="849"/>
        <v>0.11795730869562815</v>
      </c>
      <c r="S616" s="5">
        <f t="shared" si="850"/>
        <v>7.4815733001452889E-3</v>
      </c>
      <c r="T616" s="5">
        <f t="shared" si="851"/>
        <v>1.6284756358510986E-2</v>
      </c>
      <c r="U616" s="5">
        <f t="shared" si="852"/>
        <v>4.2012051873104396E-2</v>
      </c>
      <c r="V616" s="5">
        <f t="shared" si="853"/>
        <v>2.7204523867016859E-4</v>
      </c>
      <c r="W616" s="5">
        <f t="shared" si="854"/>
        <v>2.1041048765170927E-3</v>
      </c>
      <c r="X616" s="5">
        <f t="shared" si="855"/>
        <v>1.9333436151322523E-3</v>
      </c>
      <c r="Y616" s="5">
        <f t="shared" si="856"/>
        <v>8.8822034868333763E-4</v>
      </c>
      <c r="Z616" s="5">
        <f t="shared" si="857"/>
        <v>3.6128111953932875E-2</v>
      </c>
      <c r="AA616" s="5">
        <f t="shared" si="858"/>
        <v>1.2867503762759261E-2</v>
      </c>
      <c r="AB616" s="5">
        <f t="shared" si="859"/>
        <v>2.2914656223351252E-3</v>
      </c>
      <c r="AC616" s="5">
        <f t="shared" si="860"/>
        <v>5.5643168240349065E-6</v>
      </c>
      <c r="AD616" s="5">
        <f t="shared" si="861"/>
        <v>1.8735117856661539E-4</v>
      </c>
      <c r="AE616" s="5">
        <f t="shared" si="862"/>
        <v>1.7214645948106851E-4</v>
      </c>
      <c r="AF616" s="5">
        <f t="shared" si="863"/>
        <v>7.9087849189404027E-5</v>
      </c>
      <c r="AG616" s="5">
        <f t="shared" si="864"/>
        <v>2.422312530954216E-5</v>
      </c>
      <c r="AH616" s="5">
        <f t="shared" si="865"/>
        <v>8.2990224670428762E-3</v>
      </c>
      <c r="AI616" s="5">
        <f t="shared" si="866"/>
        <v>2.9558063526282071E-3</v>
      </c>
      <c r="AJ616" s="5">
        <f t="shared" si="867"/>
        <v>5.2637471635562252E-4</v>
      </c>
      <c r="AK616" s="5">
        <f t="shared" si="868"/>
        <v>6.2491766817335685E-5</v>
      </c>
      <c r="AL616" s="5">
        <f t="shared" si="869"/>
        <v>7.2838760187590664E-8</v>
      </c>
      <c r="AM616" s="5">
        <f t="shared" si="870"/>
        <v>1.3345518848243468E-5</v>
      </c>
      <c r="AN616" s="5">
        <f t="shared" si="871"/>
        <v>1.2262446584215709E-5</v>
      </c>
      <c r="AO616" s="5">
        <f t="shared" si="872"/>
        <v>5.6336362018077265E-6</v>
      </c>
      <c r="AP616" s="5">
        <f t="shared" si="873"/>
        <v>1.7254771379349234E-6</v>
      </c>
      <c r="AQ616" s="5">
        <f t="shared" si="874"/>
        <v>3.96360970989848E-7</v>
      </c>
      <c r="AR616" s="5">
        <f t="shared" si="875"/>
        <v>1.5251009849903863E-3</v>
      </c>
      <c r="AS616" s="5">
        <f t="shared" si="876"/>
        <v>5.4318483866454509E-4</v>
      </c>
      <c r="AT616" s="5">
        <f t="shared" si="877"/>
        <v>9.6731223656277342E-5</v>
      </c>
      <c r="AU616" s="5">
        <f t="shared" si="878"/>
        <v>1.1484033873313262E-5</v>
      </c>
      <c r="AV616" s="5">
        <f t="shared" si="879"/>
        <v>1.0225475473568651E-6</v>
      </c>
      <c r="AW616" s="5">
        <f t="shared" si="880"/>
        <v>6.6214140745260903E-10</v>
      </c>
      <c r="AX616" s="5">
        <f t="shared" si="881"/>
        <v>7.9219710408482314E-7</v>
      </c>
      <c r="AY616" s="5">
        <f t="shared" si="882"/>
        <v>7.2790535785643925E-7</v>
      </c>
      <c r="AZ616" s="5">
        <f t="shared" si="883"/>
        <v>3.3441564432895125E-7</v>
      </c>
      <c r="BA616" s="5">
        <f t="shared" si="884"/>
        <v>1.0242524156462665E-7</v>
      </c>
      <c r="BB616" s="5">
        <f t="shared" si="885"/>
        <v>2.352819826347435E-8</v>
      </c>
      <c r="BC616" s="5">
        <f t="shared" si="886"/>
        <v>4.3237475846308545E-9</v>
      </c>
      <c r="BD616" s="5">
        <f t="shared" si="887"/>
        <v>2.3355491802954325E-4</v>
      </c>
      <c r="BE616" s="5">
        <f t="shared" si="888"/>
        <v>8.3183665683612555E-5</v>
      </c>
      <c r="BF616" s="5">
        <f t="shared" si="889"/>
        <v>1.481348004773709E-5</v>
      </c>
      <c r="BG616" s="5">
        <f t="shared" si="890"/>
        <v>1.7586721248803627E-6</v>
      </c>
      <c r="BH616" s="5">
        <f t="shared" si="891"/>
        <v>1.5659357049444734E-7</v>
      </c>
      <c r="BI616" s="5">
        <f t="shared" si="892"/>
        <v>1.1154573259352746E-8</v>
      </c>
      <c r="BJ616" s="8">
        <f t="shared" si="893"/>
        <v>0.13895401358592793</v>
      </c>
      <c r="BK616" s="8">
        <f t="shared" si="894"/>
        <v>0.37863448696267998</v>
      </c>
      <c r="BL616" s="8">
        <f t="shared" si="895"/>
        <v>0.4462346430725988</v>
      </c>
      <c r="BM616" s="8">
        <f t="shared" si="896"/>
        <v>0.13712166903070536</v>
      </c>
      <c r="BN616" s="8">
        <f t="shared" si="897"/>
        <v>0.86282885930121767</v>
      </c>
    </row>
    <row r="617" spans="1:66" x14ac:dyDescent="0.25">
      <c r="A617" t="s">
        <v>154</v>
      </c>
      <c r="B617" t="s">
        <v>170</v>
      </c>
      <c r="C617" t="s">
        <v>167</v>
      </c>
      <c r="D617" t="s">
        <v>499</v>
      </c>
      <c r="E617">
        <f>VLOOKUP(A617,home!$A$2:$E$405,3,FALSE)</f>
        <v>1.2951388888888899</v>
      </c>
      <c r="F617">
        <f>VLOOKUP(B617,home!$B$2:$E$405,3,FALSE)</f>
        <v>1.21</v>
      </c>
      <c r="G617">
        <f>VLOOKUP(C617,away!$B$2:$E$405,4,FALSE)</f>
        <v>0.55000000000000004</v>
      </c>
      <c r="H617">
        <f>VLOOKUP(A617,away!$A$2:$E$405,3,FALSE)</f>
        <v>1.03125</v>
      </c>
      <c r="I617">
        <f>VLOOKUP(C617,away!$B$2:$E$405,3,FALSE)</f>
        <v>1.05</v>
      </c>
      <c r="J617">
        <f>VLOOKUP(B617,home!$B$2:$E$405,4,FALSE)</f>
        <v>1.59</v>
      </c>
      <c r="K617" s="3">
        <f t="shared" si="842"/>
        <v>0.86191493055555635</v>
      </c>
      <c r="L617" s="3">
        <f t="shared" si="843"/>
        <v>1.721671875</v>
      </c>
      <c r="M617" s="5">
        <f t="shared" si="844"/>
        <v>7.5502704244884838E-2</v>
      </c>
      <c r="N617" s="5">
        <f t="shared" si="845"/>
        <v>6.5076908085986609E-2</v>
      </c>
      <c r="O617" s="5">
        <f t="shared" si="846"/>
        <v>0.12999088238486134</v>
      </c>
      <c r="P617" s="5">
        <f t="shared" si="847"/>
        <v>0.11204108236360324</v>
      </c>
      <c r="Q617" s="5">
        <f t="shared" si="848"/>
        <v>2.8045379356851738E-2</v>
      </c>
      <c r="R617" s="5">
        <f t="shared" si="849"/>
        <v>0.11190082310422436</v>
      </c>
      <c r="S617" s="5">
        <f t="shared" si="850"/>
        <v>4.1565412334413784E-2</v>
      </c>
      <c r="T617" s="5">
        <f t="shared" si="851"/>
        <v>4.8284940862397228E-2</v>
      </c>
      <c r="U617" s="5">
        <f t="shared" si="852"/>
        <v>9.644899017498712E-2</v>
      </c>
      <c r="V617" s="5">
        <f t="shared" si="853"/>
        <v>6.8533730508403782E-3</v>
      </c>
      <c r="W617" s="5">
        <f t="shared" si="854"/>
        <v>8.0575770669217006E-3</v>
      </c>
      <c r="X617" s="5">
        <f t="shared" si="855"/>
        <v>1.3872503816764086E-2</v>
      </c>
      <c r="Y617" s="5">
        <f t="shared" si="856"/>
        <v>1.194194982857644E-2</v>
      </c>
      <c r="Z617" s="5">
        <f t="shared" si="857"/>
        <v>6.4218833309297771E-2</v>
      </c>
      <c r="AA617" s="5">
        <f t="shared" si="858"/>
        <v>5.5351171252142228E-2</v>
      </c>
      <c r="AB617" s="5">
        <f t="shared" si="859"/>
        <v>2.385400046297944E-2</v>
      </c>
      <c r="AC617" s="5">
        <f t="shared" si="860"/>
        <v>6.3562237781513516E-4</v>
      </c>
      <c r="AD617" s="5">
        <f t="shared" si="861"/>
        <v>1.7362364945204653E-3</v>
      </c>
      <c r="AE617" s="5">
        <f t="shared" si="862"/>
        <v>2.9892295409644771E-3</v>
      </c>
      <c r="AF617" s="5">
        <f t="shared" si="863"/>
        <v>2.5732362142988504E-3</v>
      </c>
      <c r="AG617" s="5">
        <f t="shared" si="864"/>
        <v>1.4767561392966015E-3</v>
      </c>
      <c r="AH617" s="5">
        <f t="shared" si="865"/>
        <v>2.7640939788482782E-2</v>
      </c>
      <c r="AI617" s="5">
        <f t="shared" si="866"/>
        <v>2.3824138698280449E-2</v>
      </c>
      <c r="AJ617" s="5">
        <f t="shared" si="867"/>
        <v>1.0267190425837168E-2</v>
      </c>
      <c r="AK617" s="5">
        <f t="shared" si="868"/>
        <v>2.9498149076287055E-3</v>
      </c>
      <c r="AL617" s="5">
        <f t="shared" si="869"/>
        <v>3.7728883963654643E-5</v>
      </c>
      <c r="AM617" s="5">
        <f t="shared" si="870"/>
        <v>2.9929763152052594E-4</v>
      </c>
      <c r="AN617" s="5">
        <f t="shared" si="871"/>
        <v>5.1529231444300309E-4</v>
      </c>
      <c r="AO617" s="5">
        <f t="shared" si="872"/>
        <v>4.4358214259008734E-4</v>
      </c>
      <c r="AP617" s="5">
        <f t="shared" si="873"/>
        <v>2.545676330498644E-4</v>
      </c>
      <c r="AQ617" s="5">
        <f t="shared" si="874"/>
        <v>1.0957048352681799E-4</v>
      </c>
      <c r="AR617" s="5">
        <f t="shared" si="875"/>
        <v>9.5177257264798445E-3</v>
      </c>
      <c r="AS617" s="5">
        <f t="shared" si="876"/>
        <v>8.2034699085857064E-3</v>
      </c>
      <c r="AT617" s="5">
        <f t="shared" si="877"/>
        <v>3.5353465982866229E-3</v>
      </c>
      <c r="AU617" s="5">
        <f t="shared" si="878"/>
        <v>1.0157226725840123E-3</v>
      </c>
      <c r="AV617" s="5">
        <f t="shared" si="879"/>
        <v>2.1886663420098829E-4</v>
      </c>
      <c r="AW617" s="5">
        <f t="shared" si="880"/>
        <v>1.5551999972625853E-6</v>
      </c>
      <c r="AX617" s="5">
        <f t="shared" si="881"/>
        <v>4.2994849547909413E-5</v>
      </c>
      <c r="AY617" s="5">
        <f t="shared" si="882"/>
        <v>7.4023023236492109E-5</v>
      </c>
      <c r="AZ617" s="5">
        <f t="shared" si="883"/>
        <v>6.3721678604369971E-5</v>
      </c>
      <c r="BA617" s="5">
        <f t="shared" si="884"/>
        <v>3.6569273960311022E-5</v>
      </c>
      <c r="BB617" s="5">
        <f t="shared" si="885"/>
        <v>1.5740072616659334E-5</v>
      </c>
      <c r="BC617" s="5">
        <f t="shared" si="886"/>
        <v>5.4198480669120028E-6</v>
      </c>
      <c r="BD617" s="5">
        <f t="shared" si="887"/>
        <v>2.731066782874048E-3</v>
      </c>
      <c r="BE617" s="5">
        <f t="shared" si="888"/>
        <v>2.3539472365034717E-3</v>
      </c>
      <c r="BF617" s="5">
        <f t="shared" si="889"/>
        <v>1.0144511344411667E-3</v>
      </c>
      <c r="BG617" s="5">
        <f t="shared" si="890"/>
        <v>2.9145685969795459E-4</v>
      </c>
      <c r="BH617" s="5">
        <f t="shared" si="891"/>
        <v>6.2802754746625765E-5</v>
      </c>
      <c r="BI617" s="5">
        <f t="shared" si="892"/>
        <v>1.0826126399227118E-5</v>
      </c>
      <c r="BJ617" s="8">
        <f t="shared" si="893"/>
        <v>0.18591549635774116</v>
      </c>
      <c r="BK617" s="8">
        <f t="shared" si="894"/>
        <v>0.23670994627875758</v>
      </c>
      <c r="BL617" s="8">
        <f t="shared" si="895"/>
        <v>0.51118363363422326</v>
      </c>
      <c r="BM617" s="8">
        <f t="shared" si="896"/>
        <v>0.47539766221636831</v>
      </c>
      <c r="BN617" s="8">
        <f t="shared" si="897"/>
        <v>0.52255777954041216</v>
      </c>
    </row>
    <row r="618" spans="1:66" x14ac:dyDescent="0.25">
      <c r="A618" t="s">
        <v>154</v>
      </c>
      <c r="B618" t="s">
        <v>166</v>
      </c>
      <c r="C618" t="s">
        <v>155</v>
      </c>
      <c r="D618" t="s">
        <v>499</v>
      </c>
      <c r="E618">
        <f>VLOOKUP(A618,home!$A$2:$E$405,3,FALSE)</f>
        <v>1.2951388888888899</v>
      </c>
      <c r="F618">
        <f>VLOOKUP(B618,home!$B$2:$E$405,3,FALSE)</f>
        <v>0.89</v>
      </c>
      <c r="G618">
        <f>VLOOKUP(C618,away!$B$2:$E$405,4,FALSE)</f>
        <v>0.88</v>
      </c>
      <c r="H618">
        <f>VLOOKUP(A618,away!$A$2:$E$405,3,FALSE)</f>
        <v>1.03125</v>
      </c>
      <c r="I618">
        <f>VLOOKUP(C618,away!$B$2:$E$405,3,FALSE)</f>
        <v>1.1599999999999999</v>
      </c>
      <c r="J618">
        <f>VLOOKUP(B618,home!$B$2:$E$405,4,FALSE)</f>
        <v>0.9</v>
      </c>
      <c r="K618" s="3">
        <f t="shared" si="842"/>
        <v>1.0143527777777785</v>
      </c>
      <c r="L618" s="3">
        <f t="shared" si="843"/>
        <v>1.0766249999999999</v>
      </c>
      <c r="M618" s="5">
        <f t="shared" si="844"/>
        <v>0.12356625639089454</v>
      </c>
      <c r="N618" s="5">
        <f t="shared" si="845"/>
        <v>0.12533977540970503</v>
      </c>
      <c r="O618" s="5">
        <f t="shared" si="846"/>
        <v>0.13303452078684683</v>
      </c>
      <c r="P618" s="5">
        <f t="shared" si="847"/>
        <v>0.13494393570047369</v>
      </c>
      <c r="Q618" s="5">
        <f t="shared" si="848"/>
        <v>6.3569374676438611E-2</v>
      </c>
      <c r="R618" s="5">
        <f t="shared" si="849"/>
        <v>7.1614145471069465E-2</v>
      </c>
      <c r="S618" s="5">
        <f t="shared" si="850"/>
        <v>3.6842310988057576E-2</v>
      </c>
      <c r="T618" s="5">
        <f t="shared" si="851"/>
        <v>6.8440378011020708E-2</v>
      </c>
      <c r="U618" s="5">
        <f t="shared" si="852"/>
        <v>7.2642007386761229E-2</v>
      </c>
      <c r="V618" s="5">
        <f t="shared" si="853"/>
        <v>4.4705178961747449E-3</v>
      </c>
      <c r="W618" s="5">
        <f t="shared" si="854"/>
        <v>2.1493923928213955E-2</v>
      </c>
      <c r="X618" s="5">
        <f t="shared" si="855"/>
        <v>2.3140895849213351E-2</v>
      </c>
      <c r="Y618" s="5">
        <f t="shared" si="856"/>
        <v>1.2457033496829658E-2</v>
      </c>
      <c r="Z618" s="5">
        <f t="shared" si="857"/>
        <v>2.5700526455930062E-2</v>
      </c>
      <c r="AA618" s="5">
        <f t="shared" si="858"/>
        <v>2.6069400400923939E-2</v>
      </c>
      <c r="AB618" s="5">
        <f t="shared" si="859"/>
        <v>1.3221784355839167E-2</v>
      </c>
      <c r="AC618" s="5">
        <f t="shared" si="860"/>
        <v>3.0513451707479854E-4</v>
      </c>
      <c r="AD618" s="5">
        <f t="shared" si="861"/>
        <v>5.4506053604820217E-3</v>
      </c>
      <c r="AE618" s="5">
        <f t="shared" si="862"/>
        <v>5.868257996228957E-3</v>
      </c>
      <c r="AF618" s="5">
        <f t="shared" si="863"/>
        <v>3.1589566325949995E-3</v>
      </c>
      <c r="AG618" s="5">
        <f t="shared" si="864"/>
        <v>1.1336705615225308E-3</v>
      </c>
      <c r="AH618" s="5">
        <f t="shared" si="865"/>
        <v>6.9174573239039238E-3</v>
      </c>
      <c r="AI618" s="5">
        <f t="shared" si="866"/>
        <v>7.0167420516611817E-3</v>
      </c>
      <c r="AJ618" s="5">
        <f t="shared" si="867"/>
        <v>3.5587258955263345E-3</v>
      </c>
      <c r="AK618" s="5">
        <f t="shared" si="868"/>
        <v>1.2032678324922833E-3</v>
      </c>
      <c r="AL618" s="5">
        <f t="shared" si="869"/>
        <v>1.3329222347524629E-5</v>
      </c>
      <c r="AM618" s="5">
        <f t="shared" si="870"/>
        <v>1.1057673375950781E-3</v>
      </c>
      <c r="AN618" s="5">
        <f t="shared" si="871"/>
        <v>1.1904967598383009E-3</v>
      </c>
      <c r="AO618" s="5">
        <f t="shared" si="872"/>
        <v>6.408592870304552E-4</v>
      </c>
      <c r="AP618" s="5">
        <f t="shared" si="873"/>
        <v>2.2998837663305467E-4</v>
      </c>
      <c r="AQ618" s="5">
        <f t="shared" si="874"/>
        <v>6.1902808998140604E-5</v>
      </c>
      <c r="AR618" s="5">
        <f t="shared" si="875"/>
        <v>1.4895014982696129E-3</v>
      </c>
      <c r="AS618" s="5">
        <f t="shared" si="876"/>
        <v>1.5108799822739446E-3</v>
      </c>
      <c r="AT618" s="5">
        <f t="shared" si="877"/>
        <v>7.6628265345420835E-4</v>
      </c>
      <c r="AU618" s="5">
        <f t="shared" si="878"/>
        <v>2.5909364603140102E-4</v>
      </c>
      <c r="AV618" s="5">
        <f t="shared" si="879"/>
        <v>6.5703089889131028E-5</v>
      </c>
      <c r="AW618" s="5">
        <f t="shared" si="880"/>
        <v>4.0434846137920566E-7</v>
      </c>
      <c r="AX618" s="5">
        <f t="shared" si="881"/>
        <v>1.8693969507758428E-4</v>
      </c>
      <c r="AY618" s="5">
        <f t="shared" si="882"/>
        <v>2.0126394921290416E-4</v>
      </c>
      <c r="AZ618" s="5">
        <f t="shared" si="883"/>
        <v>1.0834289966067145E-4</v>
      </c>
      <c r="BA618" s="5">
        <f t="shared" si="884"/>
        <v>3.8881558115723473E-5</v>
      </c>
      <c r="BB618" s="5">
        <f t="shared" si="885"/>
        <v>1.0465214376585193E-5</v>
      </c>
      <c r="BC618" s="5">
        <f t="shared" si="886"/>
        <v>2.2534222856382077E-6</v>
      </c>
      <c r="BD618" s="5">
        <f t="shared" si="887"/>
        <v>2.672724250957535E-4</v>
      </c>
      <c r="BE618" s="5">
        <f t="shared" si="888"/>
        <v>2.7110852681928079E-4</v>
      </c>
      <c r="BF618" s="5">
        <f t="shared" si="889"/>
        <v>1.3749984362918942E-4</v>
      </c>
      <c r="BG618" s="5">
        <f t="shared" si="890"/>
        <v>4.6491116109759495E-5</v>
      </c>
      <c r="BH618" s="5">
        <f t="shared" si="891"/>
        <v>1.1789598191980942E-5</v>
      </c>
      <c r="BI618" s="5">
        <f t="shared" si="892"/>
        <v>2.3917623349839495E-6</v>
      </c>
      <c r="BJ618" s="8">
        <f t="shared" si="893"/>
        <v>0.33383003323107407</v>
      </c>
      <c r="BK618" s="8">
        <f t="shared" si="894"/>
        <v>0.30034274866423577</v>
      </c>
      <c r="BL618" s="8">
        <f t="shared" si="895"/>
        <v>0.34010606564712359</v>
      </c>
      <c r="BM618" s="8">
        <f t="shared" si="896"/>
        <v>0.34771050596218384</v>
      </c>
      <c r="BN618" s="8">
        <f t="shared" si="897"/>
        <v>0.65206800843542823</v>
      </c>
    </row>
    <row r="619" spans="1:66" x14ac:dyDescent="0.25">
      <c r="A619" t="s">
        <v>154</v>
      </c>
      <c r="B619" t="s">
        <v>174</v>
      </c>
      <c r="C619" t="s">
        <v>156</v>
      </c>
      <c r="D619" t="s">
        <v>499</v>
      </c>
      <c r="E619">
        <f>VLOOKUP(A619,home!$A$2:$E$405,3,FALSE)</f>
        <v>1.2951388888888899</v>
      </c>
      <c r="F619">
        <f>VLOOKUP(B619,home!$B$2:$E$405,3,FALSE)</f>
        <v>1.21</v>
      </c>
      <c r="G619">
        <f>VLOOKUP(C619,away!$B$2:$E$405,4,FALSE)</f>
        <v>0.72</v>
      </c>
      <c r="H619">
        <f>VLOOKUP(A619,away!$A$2:$E$405,3,FALSE)</f>
        <v>1.03125</v>
      </c>
      <c r="I619">
        <f>VLOOKUP(C619,away!$B$2:$E$405,3,FALSE)</f>
        <v>0.67</v>
      </c>
      <c r="J619">
        <f>VLOOKUP(B619,home!$B$2:$E$405,4,FALSE)</f>
        <v>1.04</v>
      </c>
      <c r="K619" s="3">
        <f t="shared" si="842"/>
        <v>1.1283250000000009</v>
      </c>
      <c r="L619" s="3">
        <f t="shared" si="843"/>
        <v>0.71857500000000007</v>
      </c>
      <c r="M619" s="5">
        <f t="shared" si="844"/>
        <v>0.157725357835098</v>
      </c>
      <c r="N619" s="5">
        <f t="shared" si="845"/>
        <v>0.17796546437928706</v>
      </c>
      <c r="O619" s="5">
        <f t="shared" si="846"/>
        <v>0.11333749900635555</v>
      </c>
      <c r="P619" s="5">
        <f t="shared" si="847"/>
        <v>0.12788153356634621</v>
      </c>
      <c r="Q619" s="5">
        <f t="shared" si="848"/>
        <v>0.10040144129787966</v>
      </c>
      <c r="R619" s="5">
        <f t="shared" si="849"/>
        <v>4.0720746674245974E-2</v>
      </c>
      <c r="S619" s="5">
        <f t="shared" si="850"/>
        <v>2.5921143644477153E-2</v>
      </c>
      <c r="T619" s="5">
        <f t="shared" si="851"/>
        <v>7.2145965680623883E-2</v>
      </c>
      <c r="U619" s="5">
        <f t="shared" si="852"/>
        <v>4.5946236491218616E-2</v>
      </c>
      <c r="V619" s="5">
        <f t="shared" si="853"/>
        <v>2.3351671020986229E-3</v>
      </c>
      <c r="W619" s="5">
        <f t="shared" si="854"/>
        <v>3.7761818750810042E-2</v>
      </c>
      <c r="X619" s="5">
        <f t="shared" si="855"/>
        <v>2.7134698908863327E-2</v>
      </c>
      <c r="Y619" s="5">
        <f t="shared" si="856"/>
        <v>9.7491581342182328E-3</v>
      </c>
      <c r="Z619" s="5">
        <f t="shared" si="857"/>
        <v>9.7536368471487691E-3</v>
      </c>
      <c r="AA619" s="5">
        <f t="shared" si="858"/>
        <v>1.1005272295559141E-2</v>
      </c>
      <c r="AB619" s="5">
        <f t="shared" si="859"/>
        <v>6.2087619314433922E-3</v>
      </c>
      <c r="AC619" s="5">
        <f t="shared" si="860"/>
        <v>1.1833256960425826E-4</v>
      </c>
      <c r="AD619" s="5">
        <f t="shared" si="861"/>
        <v>1.0651901035501942E-2</v>
      </c>
      <c r="AE619" s="5">
        <f t="shared" si="862"/>
        <v>7.6541897865858083E-3</v>
      </c>
      <c r="AF619" s="5">
        <f t="shared" si="863"/>
        <v>2.750054712947949E-3</v>
      </c>
      <c r="AG619" s="5">
        <f t="shared" si="864"/>
        <v>6.5870685511885756E-4</v>
      </c>
      <c r="AH619" s="5">
        <f t="shared" si="865"/>
        <v>1.7521798993599814E-3</v>
      </c>
      <c r="AI619" s="5">
        <f t="shared" si="866"/>
        <v>1.9770283849453525E-3</v>
      </c>
      <c r="AJ619" s="5">
        <f t="shared" si="867"/>
        <v>1.1153652762217337E-3</v>
      </c>
      <c r="AK619" s="5">
        <f t="shared" si="868"/>
        <v>4.194981750976294E-4</v>
      </c>
      <c r="AL619" s="5">
        <f t="shared" si="869"/>
        <v>3.8376962790371503E-6</v>
      </c>
      <c r="AM619" s="5">
        <f t="shared" si="870"/>
        <v>2.4037612471765487E-3</v>
      </c>
      <c r="AN619" s="5">
        <f t="shared" si="871"/>
        <v>1.7272827381898885E-3</v>
      </c>
      <c r="AO619" s="5">
        <f t="shared" si="872"/>
        <v>6.2059109679739961E-4</v>
      </c>
      <c r="AP619" s="5">
        <f t="shared" si="873"/>
        <v>1.4864708246039717E-4</v>
      </c>
      <c r="AQ619" s="5">
        <f t="shared" si="874"/>
        <v>2.6703519319744971E-5</v>
      </c>
      <c r="AR619" s="5">
        <f t="shared" si="875"/>
        <v>2.5181453423651988E-4</v>
      </c>
      <c r="AS619" s="5">
        <f t="shared" si="876"/>
        <v>2.8412863434242145E-4</v>
      </c>
      <c r="AT619" s="5">
        <f t="shared" si="877"/>
        <v>1.6029472067220654E-4</v>
      </c>
      <c r="AU619" s="5">
        <f t="shared" si="878"/>
        <v>6.028818023415585E-5</v>
      </c>
      <c r="AV619" s="5">
        <f t="shared" si="879"/>
        <v>1.7006165240675987E-5</v>
      </c>
      <c r="AW619" s="5">
        <f t="shared" si="880"/>
        <v>8.6431970571669166E-8</v>
      </c>
      <c r="AX619" s="5">
        <f t="shared" si="881"/>
        <v>4.5203731820341291E-4</v>
      </c>
      <c r="AY619" s="5">
        <f t="shared" si="882"/>
        <v>3.2482271592801745E-4</v>
      </c>
      <c r="AZ619" s="5">
        <f t="shared" si="883"/>
        <v>1.1670474154898758E-4</v>
      </c>
      <c r="BA619" s="5">
        <f t="shared" si="884"/>
        <v>2.7953703219521254E-5</v>
      </c>
      <c r="BB619" s="5">
        <f t="shared" si="885"/>
        <v>5.0217080727418706E-6</v>
      </c>
      <c r="BC619" s="5">
        <f t="shared" si="886"/>
        <v>7.2169477567409837E-7</v>
      </c>
      <c r="BD619" s="5">
        <f t="shared" si="887"/>
        <v>3.0157938156501197E-5</v>
      </c>
      <c r="BE619" s="5">
        <f t="shared" si="888"/>
        <v>3.4027955570434234E-5</v>
      </c>
      <c r="BF619" s="5">
        <f t="shared" si="889"/>
        <v>1.9197296484505128E-5</v>
      </c>
      <c r="BG619" s="5">
        <f t="shared" si="890"/>
        <v>7.2202631852930868E-6</v>
      </c>
      <c r="BH619" s="5">
        <f t="shared" si="891"/>
        <v>2.0367008646364568E-6</v>
      </c>
      <c r="BI619" s="5">
        <f t="shared" si="892"/>
        <v>4.5961210061818658E-7</v>
      </c>
      <c r="BJ619" s="8">
        <f t="shared" si="893"/>
        <v>0.45272764710752916</v>
      </c>
      <c r="BK619" s="8">
        <f t="shared" si="894"/>
        <v>0.31431019512983138</v>
      </c>
      <c r="BL619" s="8">
        <f t="shared" si="895"/>
        <v>0.22334922013553532</v>
      </c>
      <c r="BM619" s="8">
        <f t="shared" si="896"/>
        <v>0.28178392017687481</v>
      </c>
      <c r="BN619" s="8">
        <f t="shared" si="897"/>
        <v>0.7180320427592124</v>
      </c>
    </row>
    <row r="620" spans="1:66" x14ac:dyDescent="0.25">
      <c r="A620" t="s">
        <v>154</v>
      </c>
      <c r="B620" t="s">
        <v>172</v>
      </c>
      <c r="C620" t="s">
        <v>168</v>
      </c>
      <c r="D620" t="s">
        <v>499</v>
      </c>
      <c r="E620">
        <f>VLOOKUP(A620,home!$A$2:$E$405,3,FALSE)</f>
        <v>1.2951388888888899</v>
      </c>
      <c r="F620">
        <f>VLOOKUP(B620,home!$B$2:$E$405,3,FALSE)</f>
        <v>0.77</v>
      </c>
      <c r="G620">
        <f>VLOOKUP(C620,away!$B$2:$E$405,4,FALSE)</f>
        <v>1.1000000000000001</v>
      </c>
      <c r="H620">
        <f>VLOOKUP(A620,away!$A$2:$E$405,3,FALSE)</f>
        <v>1.03125</v>
      </c>
      <c r="I620">
        <f>VLOOKUP(C620,away!$B$2:$E$405,3,FALSE)</f>
        <v>0.39</v>
      </c>
      <c r="J620">
        <f>VLOOKUP(B620,home!$B$2:$E$405,4,FALSE)</f>
        <v>0.97</v>
      </c>
      <c r="K620" s="3">
        <f t="shared" si="842"/>
        <v>1.0969826388888899</v>
      </c>
      <c r="L620" s="3">
        <f t="shared" si="843"/>
        <v>0.39012187500000001</v>
      </c>
      <c r="M620" s="5">
        <f t="shared" si="844"/>
        <v>0.22602616458999064</v>
      </c>
      <c r="N620" s="5">
        <f t="shared" si="845"/>
        <v>0.24794677848986246</v>
      </c>
      <c r="O620" s="5">
        <f t="shared" si="846"/>
        <v>8.8177751128905746E-2</v>
      </c>
      <c r="P620" s="5">
        <f t="shared" si="847"/>
        <v>9.67294621246748E-2</v>
      </c>
      <c r="Q620" s="5">
        <f t="shared" si="848"/>
        <v>0.13599665568590419</v>
      </c>
      <c r="R620" s="5">
        <f t="shared" si="849"/>
        <v>1.720003480184604E-2</v>
      </c>
      <c r="S620" s="5">
        <f t="shared" si="850"/>
        <v>1.0349010765967809E-2</v>
      </c>
      <c r="T620" s="5">
        <f t="shared" si="851"/>
        <v>5.3055270309914346E-2</v>
      </c>
      <c r="U620" s="5">
        <f t="shared" si="852"/>
        <v>1.8868139565909811E-2</v>
      </c>
      <c r="V620" s="5">
        <f t="shared" si="853"/>
        <v>4.9210342367537584E-4</v>
      </c>
      <c r="W620" s="5">
        <f t="shared" si="854"/>
        <v>4.9728656744795652E-2</v>
      </c>
      <c r="X620" s="5">
        <f t="shared" si="855"/>
        <v>1.9400236810511073E-2</v>
      </c>
      <c r="Y620" s="5">
        <f t="shared" si="856"/>
        <v>3.7842283799803004E-3</v>
      </c>
      <c r="Z620" s="5">
        <f t="shared" si="857"/>
        <v>2.236703275653811E-3</v>
      </c>
      <c r="AA620" s="5">
        <f t="shared" si="858"/>
        <v>2.453624661738141E-3</v>
      </c>
      <c r="AB620" s="5">
        <f t="shared" si="859"/>
        <v>1.3457918281381831E-3</v>
      </c>
      <c r="AC620" s="5">
        <f t="shared" si="860"/>
        <v>1.3162441715591216E-5</v>
      </c>
      <c r="AD620" s="5">
        <f t="shared" si="861"/>
        <v>1.3637868276076432E-2</v>
      </c>
      <c r="AE620" s="5">
        <f t="shared" si="862"/>
        <v>5.3204307428659546E-3</v>
      </c>
      <c r="AF620" s="5">
        <f t="shared" si="863"/>
        <v>1.0378082086072546E-3</v>
      </c>
      <c r="AG620" s="5">
        <f t="shared" si="864"/>
        <v>1.3495722807741782E-4</v>
      </c>
      <c r="AH620" s="5">
        <f t="shared" si="865"/>
        <v>2.1814671892917656E-4</v>
      </c>
      <c r="AI620" s="5">
        <f t="shared" si="866"/>
        <v>2.3930316339588104E-4</v>
      </c>
      <c r="AJ620" s="5">
        <f t="shared" si="867"/>
        <v>1.3125570783823639E-4</v>
      </c>
      <c r="AK620" s="5">
        <f t="shared" si="868"/>
        <v>4.799507758453924E-5</v>
      </c>
      <c r="AL620" s="5">
        <f t="shared" si="869"/>
        <v>2.2531832271827238E-7</v>
      </c>
      <c r="AM620" s="5">
        <f t="shared" si="870"/>
        <v>2.99210094606188E-3</v>
      </c>
      <c r="AN620" s="5">
        <f t="shared" si="871"/>
        <v>1.1672840312669343E-3</v>
      </c>
      <c r="AO620" s="5">
        <f t="shared" si="872"/>
        <v>2.2769151746770757E-4</v>
      </c>
      <c r="AP620" s="5">
        <f t="shared" si="873"/>
        <v>2.9609147238699119E-5</v>
      </c>
      <c r="AQ620" s="5">
        <f t="shared" si="874"/>
        <v>2.8877940094780924E-6</v>
      </c>
      <c r="AR620" s="5">
        <f t="shared" si="875"/>
        <v>1.7020761402749684E-5</v>
      </c>
      <c r="AS620" s="5">
        <f t="shared" si="876"/>
        <v>1.867147975948651E-5</v>
      </c>
      <c r="AT620" s="5">
        <f t="shared" si="877"/>
        <v>1.0241144569261004E-5</v>
      </c>
      <c r="AU620" s="5">
        <f t="shared" si="878"/>
        <v>3.7447859316101869E-6</v>
      </c>
      <c r="AV620" s="5">
        <f t="shared" si="879"/>
        <v>1.0269912883329331E-6</v>
      </c>
      <c r="AW620" s="5">
        <f t="shared" si="880"/>
        <v>2.6785148970730094E-9</v>
      </c>
      <c r="AX620" s="5">
        <f t="shared" si="881"/>
        <v>5.4704713193881745E-4</v>
      </c>
      <c r="AY620" s="5">
        <f t="shared" si="882"/>
        <v>2.1341505282534385E-4</v>
      </c>
      <c r="AZ620" s="5">
        <f t="shared" si="883"/>
        <v>4.1628940280723598E-5</v>
      </c>
      <c r="BA620" s="5">
        <f t="shared" si="884"/>
        <v>5.4134534121929735E-6</v>
      </c>
      <c r="BB620" s="5">
        <f t="shared" si="885"/>
        <v>5.2797664884746754E-7</v>
      </c>
      <c r="BC620" s="5">
        <f t="shared" si="886"/>
        <v>4.1195048040918151E-8</v>
      </c>
      <c r="BD620" s="5">
        <f t="shared" si="887"/>
        <v>1.1066952253947221E-6</v>
      </c>
      <c r="BE620" s="5">
        <f t="shared" si="888"/>
        <v>1.2140254487992369E-6</v>
      </c>
      <c r="BF620" s="5">
        <f t="shared" si="889"/>
        <v>6.6588242025102787E-7</v>
      </c>
      <c r="BG620" s="5">
        <f t="shared" si="890"/>
        <v>2.4348715151889784E-7</v>
      </c>
      <c r="BH620" s="5">
        <f t="shared" si="891"/>
        <v>6.6775294502184879E-8</v>
      </c>
      <c r="BI620" s="5">
        <f t="shared" si="892"/>
        <v>1.4650267755117911E-8</v>
      </c>
      <c r="BJ620" s="8">
        <f t="shared" si="893"/>
        <v>0.53527053806279368</v>
      </c>
      <c r="BK620" s="8">
        <f t="shared" si="894"/>
        <v>0.33382354371717227</v>
      </c>
      <c r="BL620" s="8">
        <f t="shared" si="895"/>
        <v>0.12873605933304544</v>
      </c>
      <c r="BM620" s="8">
        <f t="shared" si="896"/>
        <v>0.187776585193171</v>
      </c>
      <c r="BN620" s="8">
        <f t="shared" si="897"/>
        <v>0.81207684682118397</v>
      </c>
    </row>
    <row r="621" spans="1:66" x14ac:dyDescent="0.25">
      <c r="A621" t="s">
        <v>154</v>
      </c>
      <c r="B621" t="s">
        <v>173</v>
      </c>
      <c r="C621" t="s">
        <v>163</v>
      </c>
      <c r="D621" t="s">
        <v>499</v>
      </c>
      <c r="E621">
        <f>VLOOKUP(A621,home!$A$2:$E$405,3,FALSE)</f>
        <v>1.2951388888888899</v>
      </c>
      <c r="F621">
        <f>VLOOKUP(B621,home!$B$2:$E$405,3,FALSE)</f>
        <v>0.88</v>
      </c>
      <c r="G621">
        <f>VLOOKUP(C621,away!$B$2:$E$405,4,FALSE)</f>
        <v>0.99</v>
      </c>
      <c r="H621">
        <f>VLOOKUP(A621,away!$A$2:$E$405,3,FALSE)</f>
        <v>1.03125</v>
      </c>
      <c r="I621">
        <f>VLOOKUP(C621,away!$B$2:$E$405,3,FALSE)</f>
        <v>0.94</v>
      </c>
      <c r="J621">
        <f>VLOOKUP(B621,home!$B$2:$E$405,4,FALSE)</f>
        <v>0.9</v>
      </c>
      <c r="K621" s="3">
        <f t="shared" si="842"/>
        <v>1.1283250000000009</v>
      </c>
      <c r="L621" s="3">
        <f t="shared" si="843"/>
        <v>0.87243749999999998</v>
      </c>
      <c r="M621" s="5">
        <f t="shared" si="844"/>
        <v>0.13523212941553681</v>
      </c>
      <c r="N621" s="5">
        <f t="shared" si="845"/>
        <v>0.15258579242278567</v>
      </c>
      <c r="O621" s="5">
        <f t="shared" si="846"/>
        <v>0.11798158090696738</v>
      </c>
      <c r="P621" s="5">
        <f t="shared" si="847"/>
        <v>0.13312156727685404</v>
      </c>
      <c r="Q621" s="5">
        <f t="shared" si="848"/>
        <v>8.6083182117719911E-2</v>
      </c>
      <c r="R621" s="5">
        <f t="shared" si="849"/>
        <v>5.1465777746261161E-2</v>
      </c>
      <c r="S621" s="5">
        <f t="shared" si="850"/>
        <v>3.2760986148107608E-2</v>
      </c>
      <c r="T621" s="5">
        <f t="shared" si="851"/>
        <v>7.5102196198828255E-2</v>
      </c>
      <c r="U621" s="5">
        <f t="shared" si="852"/>
        <v>5.8070123675550166E-2</v>
      </c>
      <c r="V621" s="5">
        <f t="shared" si="853"/>
        <v>3.5832985354886915E-3</v>
      </c>
      <c r="W621" s="5">
        <f t="shared" si="854"/>
        <v>3.237660215432546E-2</v>
      </c>
      <c r="X621" s="5">
        <f t="shared" si="855"/>
        <v>2.8246561842014312E-2</v>
      </c>
      <c r="Y621" s="5">
        <f t="shared" si="856"/>
        <v>1.2321679898521178E-2</v>
      </c>
      <c r="Z621" s="5">
        <f t="shared" si="857"/>
        <v>1.4966891490834579E-2</v>
      </c>
      <c r="AA621" s="5">
        <f t="shared" si="858"/>
        <v>1.6887517841395937E-2</v>
      </c>
      <c r="AB621" s="5">
        <f t="shared" si="859"/>
        <v>9.5273042841965468E-3</v>
      </c>
      <c r="AC621" s="5">
        <f t="shared" si="860"/>
        <v>2.2046088415098296E-4</v>
      </c>
      <c r="AD621" s="5">
        <f t="shared" si="861"/>
        <v>9.1328324064448244E-3</v>
      </c>
      <c r="AE621" s="5">
        <f t="shared" si="862"/>
        <v>7.9678254725977053E-3</v>
      </c>
      <c r="AF621" s="5">
        <f t="shared" si="863"/>
        <v>3.4757148678747295E-3</v>
      </c>
      <c r="AG621" s="5">
        <f t="shared" si="864"/>
        <v>1.0107813300138202E-3</v>
      </c>
      <c r="AH621" s="5">
        <f t="shared" si="865"/>
        <v>3.2644193487587473E-3</v>
      </c>
      <c r="AI621" s="5">
        <f t="shared" si="866"/>
        <v>3.6833259616882159E-3</v>
      </c>
      <c r="AJ621" s="5">
        <f t="shared" si="867"/>
        <v>2.0779943828609306E-3</v>
      </c>
      <c r="AK621" s="5">
        <f t="shared" si="868"/>
        <v>7.815510040138535E-4</v>
      </c>
      <c r="AL621" s="5">
        <f t="shared" si="869"/>
        <v>8.6808064173092973E-6</v>
      </c>
      <c r="AM621" s="5">
        <f t="shared" si="870"/>
        <v>2.0609606250003736E-3</v>
      </c>
      <c r="AN621" s="5">
        <f t="shared" si="871"/>
        <v>1.7980593352737633E-3</v>
      </c>
      <c r="AO621" s="5">
        <f t="shared" si="872"/>
        <v>7.8434719565895173E-4</v>
      </c>
      <c r="AP621" s="5">
        <f t="shared" si="873"/>
        <v>2.2809796883756898E-4</v>
      </c>
      <c r="AQ621" s="5">
        <f t="shared" si="874"/>
        <v>4.9750305421931632E-5</v>
      </c>
      <c r="AR621" s="5">
        <f t="shared" si="875"/>
        <v>5.6960037111654209E-4</v>
      </c>
      <c r="AS621" s="5">
        <f t="shared" si="876"/>
        <v>6.4269433874007274E-4</v>
      </c>
      <c r="AT621" s="5">
        <f t="shared" si="877"/>
        <v>3.6258404487944673E-4</v>
      </c>
      <c r="AU621" s="5">
        <f t="shared" si="878"/>
        <v>1.363708808128673E-4</v>
      </c>
      <c r="AV621" s="5">
        <f t="shared" si="879"/>
        <v>3.8467668523294654E-5</v>
      </c>
      <c r="AW621" s="5">
        <f t="shared" si="880"/>
        <v>2.3737015104932948E-7</v>
      </c>
      <c r="AX621" s="5">
        <f t="shared" si="881"/>
        <v>3.8757223286725752E-4</v>
      </c>
      <c r="AY621" s="5">
        <f t="shared" si="882"/>
        <v>3.3813254991212793E-4</v>
      </c>
      <c r="AZ621" s="5">
        <f t="shared" si="883"/>
        <v>1.4749975825698101E-4</v>
      </c>
      <c r="BA621" s="5">
        <f t="shared" si="884"/>
        <v>4.2894773448108307E-5</v>
      </c>
      <c r="BB621" s="5">
        <f t="shared" si="885"/>
        <v>9.3557522275334951E-6</v>
      </c>
      <c r="BC621" s="5">
        <f t="shared" si="886"/>
        <v>1.6324618168017512E-6</v>
      </c>
      <c r="BD621" s="5">
        <f t="shared" si="887"/>
        <v>8.2823453962664649E-5</v>
      </c>
      <c r="BE621" s="5">
        <f t="shared" si="888"/>
        <v>9.3451773692423642E-5</v>
      </c>
      <c r="BF621" s="5">
        <f t="shared" si="889"/>
        <v>5.2721986275752019E-5</v>
      </c>
      <c r="BG621" s="5">
        <f t="shared" si="890"/>
        <v>1.9829178388195975E-5</v>
      </c>
      <c r="BH621" s="5">
        <f t="shared" si="891"/>
        <v>5.59343942621531E-6</v>
      </c>
      <c r="BI621" s="5">
        <f t="shared" si="892"/>
        <v>1.2622435081168793E-6</v>
      </c>
      <c r="BJ621" s="8">
        <f t="shared" si="893"/>
        <v>0.41415147166984723</v>
      </c>
      <c r="BK621" s="8">
        <f t="shared" si="894"/>
        <v>0.30526525561646756</v>
      </c>
      <c r="BL621" s="8">
        <f t="shared" si="895"/>
        <v>0.26574499453101846</v>
      </c>
      <c r="BM621" s="8">
        <f t="shared" si="896"/>
        <v>0.32332068824228188</v>
      </c>
      <c r="BN621" s="8">
        <f t="shared" si="897"/>
        <v>0.67647002988612492</v>
      </c>
    </row>
    <row r="622" spans="1:66" x14ac:dyDescent="0.25">
      <c r="A622" t="s">
        <v>175</v>
      </c>
      <c r="B622" t="s">
        <v>179</v>
      </c>
      <c r="C622" t="s">
        <v>178</v>
      </c>
      <c r="D622" t="s">
        <v>499</v>
      </c>
      <c r="E622">
        <f>VLOOKUP(A622,home!$A$2:$E$405,3,FALSE)</f>
        <v>1.2032967032966999</v>
      </c>
      <c r="F622">
        <f>VLOOKUP(B622,home!$B$2:$E$405,3,FALSE)</f>
        <v>0.96</v>
      </c>
      <c r="G622">
        <f>VLOOKUP(C622,away!$B$2:$E$405,4,FALSE)</f>
        <v>1.53</v>
      </c>
      <c r="H622">
        <f>VLOOKUP(A622,away!$A$2:$E$405,3,FALSE)</f>
        <v>1.0549450549999999</v>
      </c>
      <c r="I622">
        <f>VLOOKUP(C622,away!$B$2:$E$405,3,FALSE)</f>
        <v>0.7</v>
      </c>
      <c r="J622">
        <f>VLOOKUP(B622,home!$B$2:$E$405,4,FALSE)</f>
        <v>1.53</v>
      </c>
      <c r="K622" s="3">
        <f t="shared" si="842"/>
        <v>1.7674021978021928</v>
      </c>
      <c r="L622" s="3">
        <f t="shared" si="843"/>
        <v>1.1298461539049998</v>
      </c>
      <c r="M622" s="5">
        <f t="shared" si="844"/>
        <v>5.517483310316848E-2</v>
      </c>
      <c r="N622" s="5">
        <f t="shared" si="845"/>
        <v>9.7516121289909163E-2</v>
      </c>
      <c r="O622" s="5">
        <f t="shared" si="846"/>
        <v>6.2339072973965175E-2</v>
      </c>
      <c r="P622" s="5">
        <f t="shared" si="847"/>
        <v>0.11017821458313733</v>
      </c>
      <c r="Q622" s="5">
        <f t="shared" si="848"/>
        <v>8.6175103544465351E-2</v>
      </c>
      <c r="R622" s="5">
        <f t="shared" si="849"/>
        <v>3.5216780918818844E-2</v>
      </c>
      <c r="S622" s="5">
        <f t="shared" si="850"/>
        <v>5.5003514673208638E-2</v>
      </c>
      <c r="T622" s="5">
        <f t="shared" si="851"/>
        <v>9.7364609302079283E-2</v>
      </c>
      <c r="U622" s="5">
        <f t="shared" si="852"/>
        <v>6.2242215995438756E-2</v>
      </c>
      <c r="V622" s="5">
        <f t="shared" si="853"/>
        <v>1.2204012231365417E-2</v>
      </c>
      <c r="W622" s="5">
        <f t="shared" si="854"/>
        <v>5.0768689133439862E-2</v>
      </c>
      <c r="X622" s="5">
        <f t="shared" si="855"/>
        <v>5.7360808156215588E-2</v>
      </c>
      <c r="Y622" s="5">
        <f t="shared" si="856"/>
        <v>3.2404444240091368E-2</v>
      </c>
      <c r="Z622" s="5">
        <f t="shared" si="857"/>
        <v>1.3263181491347482E-2</v>
      </c>
      <c r="AA622" s="5">
        <f t="shared" si="858"/>
        <v>2.3441376117656905E-2</v>
      </c>
      <c r="AB622" s="5">
        <f t="shared" si="859"/>
        <v>2.0715169834927331E-2</v>
      </c>
      <c r="AC622" s="5">
        <f t="shared" si="860"/>
        <v>1.5231313385764868E-3</v>
      </c>
      <c r="AD622" s="5">
        <f t="shared" si="861"/>
        <v>2.2432173188494477E-2</v>
      </c>
      <c r="AE622" s="5">
        <f t="shared" si="862"/>
        <v>2.5344904600751342E-2</v>
      </c>
      <c r="AF622" s="5">
        <f t="shared" si="863"/>
        <v>1.4317921492124023E-2</v>
      </c>
      <c r="AG622" s="5">
        <f t="shared" si="864"/>
        <v>5.3923495099300195E-3</v>
      </c>
      <c r="AH622" s="5">
        <f t="shared" si="865"/>
        <v>3.7463386491357357E-3</v>
      </c>
      <c r="AI622" s="5">
        <f t="shared" si="866"/>
        <v>6.6212871621937975E-3</v>
      </c>
      <c r="AJ622" s="5">
        <f t="shared" si="867"/>
        <v>5.8512387413703825E-3</v>
      </c>
      <c r="AK622" s="5">
        <f t="shared" si="868"/>
        <v>3.44716407045445E-3</v>
      </c>
      <c r="AL622" s="5">
        <f t="shared" si="869"/>
        <v>1.2166118646607682E-4</v>
      </c>
      <c r="AM622" s="5">
        <f t="shared" si="870"/>
        <v>7.9293344389649145E-3</v>
      </c>
      <c r="AN622" s="5">
        <f t="shared" si="871"/>
        <v>8.9589280188909683E-3</v>
      </c>
      <c r="AO622" s="5">
        <f t="shared" si="872"/>
        <v>5.061105182627851E-3</v>
      </c>
      <c r="AP622" s="5">
        <f t="shared" si="873"/>
        <v>1.9060900750335792E-3</v>
      </c>
      <c r="AQ622" s="5">
        <f t="shared" si="874"/>
        <v>5.3839713506829588E-4</v>
      </c>
      <c r="AR622" s="5">
        <f t="shared" si="875"/>
        <v>8.4655726279033176E-4</v>
      </c>
      <c r="AS622" s="5">
        <f t="shared" si="876"/>
        <v>1.4962071668210408E-3</v>
      </c>
      <c r="AT622" s="5">
        <f t="shared" si="877"/>
        <v>1.3221999175034502E-3</v>
      </c>
      <c r="AU622" s="5">
        <f t="shared" si="878"/>
        <v>7.7895301337649195E-4</v>
      </c>
      <c r="AV622" s="5">
        <f t="shared" si="879"/>
        <v>3.4418081695656314E-4</v>
      </c>
      <c r="AW622" s="5">
        <f t="shared" si="880"/>
        <v>6.7484533330995991E-6</v>
      </c>
      <c r="AX622" s="5">
        <f t="shared" si="881"/>
        <v>2.3357205190892016E-3</v>
      </c>
      <c r="AY622" s="5">
        <f t="shared" si="882"/>
        <v>2.6390048450899237E-3</v>
      </c>
      <c r="AZ622" s="5">
        <f t="shared" si="883"/>
        <v>1.4908347371807556E-3</v>
      </c>
      <c r="BA622" s="5">
        <f t="shared" si="884"/>
        <v>5.6147129797054919E-4</v>
      </c>
      <c r="BB622" s="5">
        <f t="shared" si="885"/>
        <v>1.5859404663501838E-4</v>
      </c>
      <c r="BC622" s="5">
        <f t="shared" si="886"/>
        <v>3.5837374724561096E-5</v>
      </c>
      <c r="BD622" s="5">
        <f t="shared" si="887"/>
        <v>1.5941324457066668E-4</v>
      </c>
      <c r="BE622" s="5">
        <f t="shared" si="888"/>
        <v>2.8174731881297477E-4</v>
      </c>
      <c r="BF622" s="5">
        <f t="shared" si="889"/>
        <v>2.4898041524746341E-4</v>
      </c>
      <c r="BG622" s="5">
        <f t="shared" si="890"/>
        <v>1.4668284437268983E-4</v>
      </c>
      <c r="BH622" s="5">
        <f t="shared" si="891"/>
        <v>6.4811895381042245E-5</v>
      </c>
      <c r="BI622" s="5">
        <f t="shared" si="892"/>
        <v>2.2909737268035976E-5</v>
      </c>
      <c r="BJ622" s="8">
        <f t="shared" si="893"/>
        <v>0.52069244212877608</v>
      </c>
      <c r="BK622" s="8">
        <f t="shared" si="894"/>
        <v>0.23684437196101235</v>
      </c>
      <c r="BL622" s="8">
        <f t="shared" si="895"/>
        <v>0.2293332880970621</v>
      </c>
      <c r="BM622" s="8">
        <f t="shared" si="896"/>
        <v>0.55090090087297694</v>
      </c>
      <c r="BN622" s="8">
        <f t="shared" si="897"/>
        <v>0.44660012641346436</v>
      </c>
    </row>
    <row r="623" spans="1:66" x14ac:dyDescent="0.25">
      <c r="A623" t="s">
        <v>175</v>
      </c>
      <c r="B623" t="s">
        <v>280</v>
      </c>
      <c r="C623" t="s">
        <v>278</v>
      </c>
      <c r="D623" t="s">
        <v>499</v>
      </c>
      <c r="E623">
        <f>VLOOKUP(A623,home!$A$2:$E$405,3,FALSE)</f>
        <v>1.2032967032966999</v>
      </c>
      <c r="F623">
        <f>VLOOKUP(B623,home!$B$2:$E$405,3,FALSE)</f>
        <v>0.64</v>
      </c>
      <c r="G623">
        <f>VLOOKUP(C623,away!$B$2:$E$405,4,FALSE)</f>
        <v>1.21</v>
      </c>
      <c r="H623">
        <f>VLOOKUP(A623,away!$A$2:$E$405,3,FALSE)</f>
        <v>1.0549450549999999</v>
      </c>
      <c r="I623">
        <f>VLOOKUP(C623,away!$B$2:$E$405,3,FALSE)</f>
        <v>0.64</v>
      </c>
      <c r="J623">
        <f>VLOOKUP(B623,home!$B$2:$E$405,4,FALSE)</f>
        <v>0.95</v>
      </c>
      <c r="K623" s="3">
        <f t="shared" si="842"/>
        <v>0.93183296703296437</v>
      </c>
      <c r="L623" s="3">
        <f t="shared" si="843"/>
        <v>0.64140659343999995</v>
      </c>
      <c r="M623" s="5">
        <f t="shared" si="844"/>
        <v>0.20737229792105633</v>
      </c>
      <c r="N623" s="5">
        <f t="shared" si="845"/>
        <v>0.19323634365222173</v>
      </c>
      <c r="O623" s="5">
        <f t="shared" si="846"/>
        <v>0.13300995918336952</v>
      </c>
      <c r="P623" s="5">
        <f t="shared" si="847"/>
        <v>0.12394306491077271</v>
      </c>
      <c r="Q623" s="5">
        <f t="shared" si="848"/>
        <v>9.003199772202565E-2</v>
      </c>
      <c r="R623" s="5">
        <f t="shared" si="849"/>
        <v>4.265673240669924E-2</v>
      </c>
      <c r="S623" s="5">
        <f t="shared" si="850"/>
        <v>1.8519690784981398E-2</v>
      </c>
      <c r="T623" s="5">
        <f t="shared" si="851"/>
        <v>5.7747116959482307E-2</v>
      </c>
      <c r="U623" s="5">
        <f t="shared" si="852"/>
        <v>3.9748949522465757E-2</v>
      </c>
      <c r="V623" s="5">
        <f t="shared" si="853"/>
        <v>1.2298799256227934E-3</v>
      </c>
      <c r="W623" s="5">
        <f t="shared" si="854"/>
        <v>2.7964927855073419E-2</v>
      </c>
      <c r="X623" s="5">
        <f t="shared" si="855"/>
        <v>1.7936889111318008E-2</v>
      </c>
      <c r="Y623" s="5">
        <f t="shared" si="856"/>
        <v>5.7524194709007558E-3</v>
      </c>
      <c r="Z623" s="5">
        <f t="shared" si="857"/>
        <v>9.1201031400875363E-3</v>
      </c>
      <c r="AA623" s="5">
        <f t="shared" si="858"/>
        <v>8.4984127686744248E-3</v>
      </c>
      <c r="AB623" s="5">
        <f t="shared" si="859"/>
        <v>3.9595505926523587E-3</v>
      </c>
      <c r="AC623" s="5">
        <f t="shared" si="860"/>
        <v>4.5942457412980988E-5</v>
      </c>
      <c r="AD623" s="5">
        <f t="shared" si="861"/>
        <v>6.5146604240139639E-3</v>
      </c>
      <c r="AE623" s="5">
        <f t="shared" si="862"/>
        <v>4.1785461499851823E-3</v>
      </c>
      <c r="AF623" s="5">
        <f t="shared" si="863"/>
        <v>1.3400735257969114E-3</v>
      </c>
      <c r="AG623" s="5">
        <f t="shared" si="864"/>
        <v>2.8651066504684227E-4</v>
      </c>
      <c r="AH623" s="5">
        <f t="shared" si="865"/>
        <v>1.4624235717262482E-3</v>
      </c>
      <c r="AI623" s="5">
        <f t="shared" si="866"/>
        <v>1.3627344959006151E-3</v>
      </c>
      <c r="AJ623" s="5">
        <f t="shared" si="867"/>
        <v>6.3492046429662044E-4</v>
      </c>
      <c r="AK623" s="5">
        <f t="shared" si="868"/>
        <v>1.9721327335848909E-4</v>
      </c>
      <c r="AL623" s="5">
        <f t="shared" si="869"/>
        <v>1.0983625177293903E-6</v>
      </c>
      <c r="AM623" s="5">
        <f t="shared" si="870"/>
        <v>1.2141150704242326E-3</v>
      </c>
      <c r="AN623" s="5">
        <f t="shared" si="871"/>
        <v>7.7874141136497269E-4</v>
      </c>
      <c r="AO623" s="5">
        <f t="shared" si="872"/>
        <v>2.497449379171324E-4</v>
      </c>
      <c r="AP623" s="5">
        <f t="shared" si="873"/>
        <v>5.3396016619437389E-5</v>
      </c>
      <c r="AQ623" s="5">
        <f t="shared" si="874"/>
        <v>8.5621392807847378E-6</v>
      </c>
      <c r="AR623" s="5">
        <f t="shared" si="875"/>
        <v>1.8760162426145811E-4</v>
      </c>
      <c r="AS623" s="5">
        <f t="shared" si="876"/>
        <v>1.7481337815575786E-4</v>
      </c>
      <c r="AT623" s="5">
        <f t="shared" si="877"/>
        <v>8.1448434421967715E-5</v>
      </c>
      <c r="AU623" s="5">
        <f t="shared" si="878"/>
        <v>2.5298778769204005E-5</v>
      </c>
      <c r="AV623" s="5">
        <f t="shared" si="879"/>
        <v>5.893559020704483E-6</v>
      </c>
      <c r="AW623" s="5">
        <f t="shared" si="880"/>
        <v>1.8235374813970506E-8</v>
      </c>
      <c r="AX623" s="5">
        <f t="shared" si="881"/>
        <v>1.8855874139880812E-4</v>
      </c>
      <c r="AY623" s="5">
        <f t="shared" si="882"/>
        <v>1.2094281998394341E-4</v>
      </c>
      <c r="AZ623" s="5">
        <f t="shared" si="883"/>
        <v>3.8786761083464139E-5</v>
      </c>
      <c r="BA623" s="5">
        <f t="shared" si="884"/>
        <v>8.2926947657052987E-6</v>
      </c>
      <c r="BB623" s="5">
        <f t="shared" si="885"/>
        <v>1.3297472750271885E-6</v>
      </c>
      <c r="BC623" s="5">
        <f t="shared" si="886"/>
        <v>1.7058173396226238E-7</v>
      </c>
      <c r="BD623" s="5">
        <f t="shared" si="887"/>
        <v>2.0054819790225444E-5</v>
      </c>
      <c r="BE623" s="5">
        <f t="shared" si="888"/>
        <v>1.8687742228437189E-5</v>
      </c>
      <c r="BF623" s="5">
        <f t="shared" si="889"/>
        <v>8.7069271439359226E-6</v>
      </c>
      <c r="BG623" s="5">
        <f t="shared" si="890"/>
        <v>2.7044672514245554E-6</v>
      </c>
      <c r="BH623" s="5">
        <f t="shared" si="891"/>
        <v>6.3002793578460727E-7</v>
      </c>
      <c r="BI623" s="5">
        <f t="shared" si="892"/>
        <v>1.1741616014316494E-7</v>
      </c>
      <c r="BJ623" s="8">
        <f t="shared" si="893"/>
        <v>0.40765212645771226</v>
      </c>
      <c r="BK623" s="8">
        <f t="shared" si="894"/>
        <v>0.35123291718234784</v>
      </c>
      <c r="BL623" s="8">
        <f t="shared" si="895"/>
        <v>0.23205685345428226</v>
      </c>
      <c r="BM623" s="8">
        <f t="shared" si="896"/>
        <v>0.20969067985367557</v>
      </c>
      <c r="BN623" s="8">
        <f t="shared" si="897"/>
        <v>0.79025039579614509</v>
      </c>
    </row>
    <row r="624" spans="1:66" x14ac:dyDescent="0.25">
      <c r="A624" t="s">
        <v>175</v>
      </c>
      <c r="B624" t="s">
        <v>277</v>
      </c>
      <c r="C624" t="s">
        <v>285</v>
      </c>
      <c r="D624" t="s">
        <v>499</v>
      </c>
      <c r="E624">
        <f>VLOOKUP(A624,home!$A$2:$E$405,3,FALSE)</f>
        <v>1.2032967032966999</v>
      </c>
      <c r="F624">
        <f>VLOOKUP(B624,home!$B$2:$E$405,3,FALSE)</f>
        <v>0.57999999999999996</v>
      </c>
      <c r="G624">
        <f>VLOOKUP(C624,away!$B$2:$E$405,4,FALSE)</f>
        <v>1.1499999999999999</v>
      </c>
      <c r="H624">
        <f>VLOOKUP(A624,away!$A$2:$E$405,3,FALSE)</f>
        <v>1.0549450549999999</v>
      </c>
      <c r="I624">
        <f>VLOOKUP(C624,away!$B$2:$E$405,3,FALSE)</f>
        <v>0.51</v>
      </c>
      <c r="J624">
        <f>VLOOKUP(B624,home!$B$2:$E$405,4,FALSE)</f>
        <v>0.95</v>
      </c>
      <c r="K624" s="3">
        <f t="shared" si="842"/>
        <v>0.80259890109889875</v>
      </c>
      <c r="L624" s="3">
        <f t="shared" si="843"/>
        <v>0.51112087914749993</v>
      </c>
      <c r="M624" s="5">
        <f t="shared" si="844"/>
        <v>0.26881824947478894</v>
      </c>
      <c r="N624" s="5">
        <f t="shared" si="845"/>
        <v>0.21575323162379523</v>
      </c>
      <c r="O624" s="5">
        <f t="shared" si="846"/>
        <v>0.13739862000244607</v>
      </c>
      <c r="P624" s="5">
        <f t="shared" si="847"/>
        <v>0.11027598142646838</v>
      </c>
      <c r="Q624" s="5">
        <f t="shared" si="848"/>
        <v>8.6581653304897088E-2</v>
      </c>
      <c r="R624" s="5">
        <f t="shared" si="849"/>
        <v>3.5113651724651758E-2</v>
      </c>
      <c r="S624" s="5">
        <f t="shared" si="850"/>
        <v>1.1309492662170706E-2</v>
      </c>
      <c r="T624" s="5">
        <f t="shared" si="851"/>
        <v>4.4253690755243033E-2</v>
      </c>
      <c r="U624" s="5">
        <f t="shared" si="852"/>
        <v>2.8182178287774952E-2</v>
      </c>
      <c r="V624" s="5">
        <f t="shared" si="853"/>
        <v>5.154930288785583E-4</v>
      </c>
      <c r="W624" s="5">
        <f t="shared" si="854"/>
        <v>2.3163446599278752E-2</v>
      </c>
      <c r="X624" s="5">
        <f t="shared" si="855"/>
        <v>1.183932118990952E-2</v>
      </c>
      <c r="Y624" s="5">
        <f t="shared" si="856"/>
        <v>3.0256621275480903E-3</v>
      </c>
      <c r="Z624" s="5">
        <f t="shared" si="857"/>
        <v>5.9824401798610439E-3</v>
      </c>
      <c r="AA624" s="5">
        <f t="shared" si="858"/>
        <v>4.8014999142463721E-3</v>
      </c>
      <c r="AB624" s="5">
        <f t="shared" si="859"/>
        <v>1.926839277400297E-3</v>
      </c>
      <c r="AC624" s="5">
        <f t="shared" si="860"/>
        <v>1.3216759787782086E-5</v>
      </c>
      <c r="AD624" s="5">
        <f t="shared" si="861"/>
        <v>4.6477391965610362E-3</v>
      </c>
      <c r="AE624" s="5">
        <f t="shared" si="862"/>
        <v>2.3755565441945714E-3</v>
      </c>
      <c r="AF624" s="5">
        <f t="shared" si="863"/>
        <v>6.0709827466666315E-4</v>
      </c>
      <c r="AG624" s="5">
        <f t="shared" si="864"/>
        <v>1.0343353462551841E-4</v>
      </c>
      <c r="AH624" s="5">
        <f t="shared" si="865"/>
        <v>7.6443752104447598E-4</v>
      </c>
      <c r="AI624" s="5">
        <f t="shared" si="866"/>
        <v>6.1353671434906279E-4</v>
      </c>
      <c r="AJ624" s="5">
        <f t="shared" si="867"/>
        <v>2.4621194636019331E-4</v>
      </c>
      <c r="AK624" s="5">
        <f t="shared" si="868"/>
        <v>6.5869812528704058E-5</v>
      </c>
      <c r="AL624" s="5">
        <f t="shared" si="869"/>
        <v>2.1687384092756592E-7</v>
      </c>
      <c r="AM624" s="5">
        <f t="shared" si="870"/>
        <v>7.4605407435083366E-4</v>
      </c>
      <c r="AN624" s="5">
        <f t="shared" si="871"/>
        <v>3.8132381437377228E-4</v>
      </c>
      <c r="AO624" s="5">
        <f t="shared" si="872"/>
        <v>9.7451281621300294E-5</v>
      </c>
      <c r="AP624" s="5">
        <f t="shared" si="873"/>
        <v>1.6603128245443203E-5</v>
      </c>
      <c r="AQ624" s="5">
        <f t="shared" si="874"/>
        <v>2.1215513763524042E-6</v>
      </c>
      <c r="AR624" s="5">
        <f t="shared" si="875"/>
        <v>7.8143995561917628E-5</v>
      </c>
      <c r="AS624" s="5">
        <f t="shared" si="876"/>
        <v>6.2718284965472312E-5</v>
      </c>
      <c r="AT624" s="5">
        <f t="shared" si="877"/>
        <v>2.5168813296047825E-5</v>
      </c>
      <c r="AU624" s="5">
        <f t="shared" si="878"/>
        <v>6.7334872977904469E-6</v>
      </c>
      <c r="AV624" s="5">
        <f t="shared" si="879"/>
        <v>1.3510723764425013E-6</v>
      </c>
      <c r="AW624" s="5">
        <f t="shared" si="880"/>
        <v>2.4713078756889943E-9</v>
      </c>
      <c r="AX624" s="5">
        <f t="shared" si="881"/>
        <v>9.9797030039055804E-5</v>
      </c>
      <c r="AY624" s="5">
        <f t="shared" si="882"/>
        <v>5.1008345729871649E-5</v>
      </c>
      <c r="AZ624" s="5">
        <f t="shared" si="883"/>
        <v>1.3035715256655813E-5</v>
      </c>
      <c r="BA624" s="5">
        <f t="shared" si="884"/>
        <v>2.2209420807661324E-6</v>
      </c>
      <c r="BB624" s="5">
        <f t="shared" si="885"/>
        <v>2.8379246721421577E-7</v>
      </c>
      <c r="BC624" s="5">
        <f t="shared" si="886"/>
        <v>2.9010451067593614E-8</v>
      </c>
      <c r="BD624" s="5">
        <f t="shared" si="887"/>
        <v>6.6568379519509407E-6</v>
      </c>
      <c r="BE624" s="5">
        <f t="shared" si="888"/>
        <v>5.3427708250292695E-6</v>
      </c>
      <c r="BF624" s="5">
        <f t="shared" si="889"/>
        <v>2.1440509964958735E-6</v>
      </c>
      <c r="BG624" s="5">
        <f t="shared" si="890"/>
        <v>5.736043245625291E-7</v>
      </c>
      <c r="BH624" s="5">
        <f t="shared" si="891"/>
        <v>1.1509355013986546E-7</v>
      </c>
      <c r="BI624" s="5">
        <f t="shared" si="892"/>
        <v>1.8474791373165412E-8</v>
      </c>
      <c r="BJ624" s="8">
        <f t="shared" si="893"/>
        <v>0.39376076183671177</v>
      </c>
      <c r="BK624" s="8">
        <f t="shared" si="894"/>
        <v>0.39098365857166512</v>
      </c>
      <c r="BL624" s="8">
        <f t="shared" si="895"/>
        <v>0.20930181168673909</v>
      </c>
      <c r="BM624" s="8">
        <f t="shared" si="896"/>
        <v>0.14603627884350773</v>
      </c>
      <c r="BN624" s="8">
        <f t="shared" si="897"/>
        <v>0.8539413875570474</v>
      </c>
    </row>
    <row r="625" spans="1:66" x14ac:dyDescent="0.25">
      <c r="A625" t="s">
        <v>175</v>
      </c>
      <c r="B625" t="s">
        <v>177</v>
      </c>
      <c r="C625" t="s">
        <v>281</v>
      </c>
      <c r="D625" t="s">
        <v>499</v>
      </c>
      <c r="E625">
        <f>VLOOKUP(A625,home!$A$2:$E$405,3,FALSE)</f>
        <v>1.2032967032966999</v>
      </c>
      <c r="F625">
        <f>VLOOKUP(B625,home!$B$2:$E$405,3,FALSE)</f>
        <v>0.7</v>
      </c>
      <c r="G625">
        <f>VLOOKUP(C625,away!$B$2:$E$405,4,FALSE)</f>
        <v>1.28</v>
      </c>
      <c r="H625">
        <f>VLOOKUP(A625,away!$A$2:$E$405,3,FALSE)</f>
        <v>1.0549450549999999</v>
      </c>
      <c r="I625">
        <f>VLOOKUP(C625,away!$B$2:$E$405,3,FALSE)</f>
        <v>0.32</v>
      </c>
      <c r="J625">
        <f>VLOOKUP(B625,home!$B$2:$E$405,4,FALSE)</f>
        <v>1.0900000000000001</v>
      </c>
      <c r="K625" s="3">
        <f t="shared" si="842"/>
        <v>1.0781538461538431</v>
      </c>
      <c r="L625" s="3">
        <f t="shared" si="843"/>
        <v>0.36796483518399997</v>
      </c>
      <c r="M625" s="5">
        <f t="shared" si="844"/>
        <v>0.23548249927653025</v>
      </c>
      <c r="N625" s="5">
        <f t="shared" si="845"/>
        <v>0.25388636229691064</v>
      </c>
      <c r="O625" s="5">
        <f t="shared" si="846"/>
        <v>8.6649279035004842E-2</v>
      </c>
      <c r="P625" s="5">
        <f t="shared" si="847"/>
        <v>9.3421253458048026E-2</v>
      </c>
      <c r="Q625" s="5">
        <f t="shared" si="848"/>
        <v>0.13686427899821113</v>
      </c>
      <c r="R625" s="5">
        <f t="shared" si="849"/>
        <v>1.5941943839463991E-2</v>
      </c>
      <c r="S625" s="5">
        <f t="shared" si="850"/>
        <v>9.2655830311024461E-3</v>
      </c>
      <c r="T625" s="5">
        <f t="shared" si="851"/>
        <v>5.036124186415375E-2</v>
      </c>
      <c r="U625" s="5">
        <f t="shared" si="852"/>
        <v>1.7187868065686666E-2</v>
      </c>
      <c r="V625" s="5">
        <f t="shared" si="853"/>
        <v>4.0842968205685948E-4</v>
      </c>
      <c r="W625" s="5">
        <f t="shared" si="854"/>
        <v>4.9186916267664672E-2</v>
      </c>
      <c r="X625" s="5">
        <f t="shared" si="855"/>
        <v>1.8099055537640438E-2</v>
      </c>
      <c r="Y625" s="5">
        <f t="shared" si="856"/>
        <v>3.3299079939469625E-3</v>
      </c>
      <c r="Z625" s="5">
        <f t="shared" si="857"/>
        <v>1.9553582458003175E-3</v>
      </c>
      <c r="AA625" s="5">
        <f t="shared" si="858"/>
        <v>2.1081770133182442E-3</v>
      </c>
      <c r="AB625" s="5">
        <f t="shared" si="859"/>
        <v>1.1364695776410931E-3</v>
      </c>
      <c r="AC625" s="5">
        <f t="shared" si="860"/>
        <v>1.0127082947896881E-5</v>
      </c>
      <c r="AD625" s="5">
        <f t="shared" si="861"/>
        <v>1.3257765738607423E-2</v>
      </c>
      <c r="AE625" s="5">
        <f t="shared" si="862"/>
        <v>4.8783915849147617E-3</v>
      </c>
      <c r="AF625" s="5">
        <f t="shared" si="863"/>
        <v>8.9753827775308629E-4</v>
      </c>
      <c r="AG625" s="5">
        <f t="shared" si="864"/>
        <v>1.1008750814824857E-4</v>
      </c>
      <c r="AH625" s="5">
        <f t="shared" si="865"/>
        <v>1.7987576866039724E-4</v>
      </c>
      <c r="AI625" s="5">
        <f t="shared" si="866"/>
        <v>1.9393375181108618E-4</v>
      </c>
      <c r="AJ625" s="5">
        <f t="shared" si="867"/>
        <v>1.045452102070837E-4</v>
      </c>
      <c r="AK625" s="5">
        <f t="shared" si="868"/>
        <v>3.7571940160576442E-5</v>
      </c>
      <c r="AL625" s="5">
        <f t="shared" si="869"/>
        <v>1.6070574854144921E-7</v>
      </c>
      <c r="AM625" s="5">
        <f t="shared" si="870"/>
        <v>2.8587822244972483E-3</v>
      </c>
      <c r="AN625" s="5">
        <f t="shared" si="871"/>
        <v>1.0519313300640788E-3</v>
      </c>
      <c r="AO625" s="5">
        <f t="shared" si="872"/>
        <v>1.9353686924595729E-4</v>
      </c>
      <c r="AP625" s="5">
        <f t="shared" si="873"/>
        <v>2.3738254064705349E-5</v>
      </c>
      <c r="AQ625" s="5">
        <f t="shared" si="874"/>
        <v>2.1837106861188044E-6</v>
      </c>
      <c r="AR625" s="5">
        <f t="shared" si="875"/>
        <v>1.3237591513743684E-5</v>
      </c>
      <c r="AS625" s="5">
        <f t="shared" si="876"/>
        <v>1.4272160204356227E-5</v>
      </c>
      <c r="AT625" s="5">
        <f t="shared" si="877"/>
        <v>7.6937922086252421E-6</v>
      </c>
      <c r="AU625" s="5">
        <f t="shared" si="878"/>
        <v>2.765030553745926E-6</v>
      </c>
      <c r="AV625" s="5">
        <f t="shared" si="879"/>
        <v>7.4528208156351502E-7</v>
      </c>
      <c r="AW625" s="5">
        <f t="shared" si="880"/>
        <v>1.7709894121385892E-9</v>
      </c>
      <c r="AX625" s="5">
        <f t="shared" si="881"/>
        <v>5.1370117510965787E-4</v>
      </c>
      <c r="AY625" s="5">
        <f t="shared" si="882"/>
        <v>1.8902396823305235E-4</v>
      </c>
      <c r="AZ625" s="5">
        <f t="shared" si="883"/>
        <v>3.4777086658350373E-5</v>
      </c>
      <c r="BA625" s="5">
        <f t="shared" si="884"/>
        <v>4.2655816534731947E-6</v>
      </c>
      <c r="BB625" s="5">
        <f t="shared" si="885"/>
        <v>3.9239601252103943E-7</v>
      </c>
      <c r="BC625" s="5">
        <f t="shared" si="886"/>
        <v>2.8877586814832632E-8</v>
      </c>
      <c r="BD625" s="5">
        <f t="shared" si="887"/>
        <v>8.1182802993130154E-7</v>
      </c>
      <c r="BE625" s="5">
        <f t="shared" si="888"/>
        <v>8.7527551288592998E-7</v>
      </c>
      <c r="BF625" s="5">
        <f t="shared" si="889"/>
        <v>4.718408303311215E-7</v>
      </c>
      <c r="BG625" s="5">
        <f t="shared" si="890"/>
        <v>1.6957233533130723E-7</v>
      </c>
      <c r="BH625" s="5">
        <f t="shared" si="891"/>
        <v>4.5706266384684517E-8</v>
      </c>
      <c r="BI625" s="5">
        <f t="shared" si="892"/>
        <v>9.8556773791959448E-9</v>
      </c>
      <c r="BJ625" s="8">
        <f t="shared" si="893"/>
        <v>0.53574390754176293</v>
      </c>
      <c r="BK625" s="8">
        <f t="shared" si="894"/>
        <v>0.33877707720466704</v>
      </c>
      <c r="BL625" s="8">
        <f t="shared" si="895"/>
        <v>0.12358076213716826</v>
      </c>
      <c r="BM625" s="8">
        <f t="shared" si="896"/>
        <v>0.17762246602798631</v>
      </c>
      <c r="BN625" s="8">
        <f t="shared" si="897"/>
        <v>0.82224561690416886</v>
      </c>
    </row>
    <row r="626" spans="1:66" x14ac:dyDescent="0.25">
      <c r="A626" t="s">
        <v>24</v>
      </c>
      <c r="B626" t="s">
        <v>288</v>
      </c>
      <c r="C626" t="s">
        <v>180</v>
      </c>
      <c r="D626" t="s">
        <v>499</v>
      </c>
      <c r="E626">
        <f>VLOOKUP(A626,home!$A$2:$E$405,3,FALSE)</f>
        <v>1.6156716417910399</v>
      </c>
      <c r="F626">
        <f>VLOOKUP(B626,home!$B$2:$E$405,3,FALSE)</f>
        <v>0.86</v>
      </c>
      <c r="G626">
        <f>VLOOKUP(C626,away!$B$2:$E$405,4,FALSE)</f>
        <v>0.93</v>
      </c>
      <c r="H626">
        <f>VLOOKUP(A626,away!$A$2:$E$405,3,FALSE)</f>
        <v>1.3992537309999999</v>
      </c>
      <c r="I626">
        <f>VLOOKUP(C626,away!$B$2:$E$405,3,FALSE)</f>
        <v>0.53</v>
      </c>
      <c r="J626">
        <f>VLOOKUP(B626,home!$B$2:$E$405,4,FALSE)</f>
        <v>1.43</v>
      </c>
      <c r="K626" s="3">
        <f t="shared" si="842"/>
        <v>1.2922141791044737</v>
      </c>
      <c r="L626" s="3">
        <f t="shared" si="843"/>
        <v>1.0604944027248999</v>
      </c>
      <c r="M626" s="5">
        <f t="shared" si="844"/>
        <v>9.5111196553953711E-2</v>
      </c>
      <c r="N626" s="5">
        <f t="shared" si="845"/>
        <v>0.12290403677861156</v>
      </c>
      <c r="O626" s="5">
        <f t="shared" si="846"/>
        <v>0.10086489158193569</v>
      </c>
      <c r="P626" s="5">
        <f t="shared" si="847"/>
        <v>0.13033904307601277</v>
      </c>
      <c r="Q626" s="5">
        <f t="shared" si="848"/>
        <v>7.9409169497249785E-2</v>
      </c>
      <c r="R626" s="5">
        <f t="shared" si="849"/>
        <v>5.3483326477048336E-2</v>
      </c>
      <c r="S626" s="5">
        <f t="shared" si="850"/>
        <v>4.4653696845075926E-2</v>
      </c>
      <c r="T626" s="5">
        <f t="shared" si="851"/>
        <v>8.4212979776866245E-2</v>
      </c>
      <c r="U626" s="5">
        <f t="shared" si="852"/>
        <v>6.9111912819315585E-2</v>
      </c>
      <c r="V626" s="5">
        <f t="shared" si="853"/>
        <v>6.7991996356391001E-3</v>
      </c>
      <c r="W626" s="5">
        <f t="shared" si="854"/>
        <v>3.4204551591752216E-2</v>
      </c>
      <c r="X626" s="5">
        <f t="shared" si="855"/>
        <v>3.627373551076829E-2</v>
      </c>
      <c r="Y626" s="5">
        <f t="shared" si="856"/>
        <v>1.9234046737546605E-2</v>
      </c>
      <c r="Z626" s="5">
        <f t="shared" si="857"/>
        <v>1.8906256122672736E-2</v>
      </c>
      <c r="AA626" s="5">
        <f t="shared" si="858"/>
        <v>2.4430932235498484E-2</v>
      </c>
      <c r="AB626" s="5">
        <f t="shared" si="859"/>
        <v>1.5784998521725848E-2</v>
      </c>
      <c r="AC626" s="5">
        <f t="shared" si="860"/>
        <v>5.8234545872397608E-4</v>
      </c>
      <c r="AD626" s="5">
        <f t="shared" si="861"/>
        <v>1.1049901639193175E-2</v>
      </c>
      <c r="AE626" s="5">
        <f t="shared" si="862"/>
        <v>1.1718358839025058E-2</v>
      </c>
      <c r="AF626" s="5">
        <f t="shared" si="863"/>
        <v>6.2136269789539655E-3</v>
      </c>
      <c r="AG626" s="5">
        <f t="shared" si="864"/>
        <v>2.1965055439337037E-3</v>
      </c>
      <c r="AH626" s="5">
        <f t="shared" si="865"/>
        <v>5.0124946986444515E-3</v>
      </c>
      <c r="AI626" s="5">
        <f t="shared" si="866"/>
        <v>6.4772167222743662E-3</v>
      </c>
      <c r="AJ626" s="5">
        <f t="shared" si="867"/>
        <v>4.1849756448277698E-3</v>
      </c>
      <c r="AK626" s="5">
        <f t="shared" si="868"/>
        <v>1.802628289151111E-3</v>
      </c>
      <c r="AL626" s="5">
        <f t="shared" si="869"/>
        <v>3.192152031719531E-5</v>
      </c>
      <c r="AM626" s="5">
        <f t="shared" si="870"/>
        <v>2.8557679151750373E-3</v>
      </c>
      <c r="AN626" s="5">
        <f t="shared" si="871"/>
        <v>3.0285258895244829E-3</v>
      </c>
      <c r="AO626" s="5">
        <f t="shared" si="872"/>
        <v>1.6058673771740817E-3</v>
      </c>
      <c r="AP626" s="5">
        <f t="shared" si="873"/>
        <v>5.6767112167054317E-4</v>
      </c>
      <c r="AQ626" s="5">
        <f t="shared" si="874"/>
        <v>1.5050301178004414E-4</v>
      </c>
      <c r="AR626" s="5">
        <f t="shared" si="875"/>
        <v>1.0631445143201351E-3</v>
      </c>
      <c r="AS626" s="5">
        <f t="shared" si="876"/>
        <v>1.3738104158416179E-3</v>
      </c>
      <c r="AT626" s="5">
        <f t="shared" si="877"/>
        <v>8.8762864937597607E-4</v>
      </c>
      <c r="AU626" s="5">
        <f t="shared" si="878"/>
        <v>3.8233544216766325E-4</v>
      </c>
      <c r="AV626" s="5">
        <f t="shared" si="879"/>
        <v>1.235148198858082E-4</v>
      </c>
      <c r="AW626" s="5">
        <f t="shared" si="880"/>
        <v>1.2151333744142942E-6</v>
      </c>
      <c r="AX626" s="5">
        <f t="shared" si="881"/>
        <v>6.1504396537013367E-4</v>
      </c>
      <c r="AY626" s="5">
        <f t="shared" si="882"/>
        <v>6.5225068270475378E-4</v>
      </c>
      <c r="AZ626" s="5">
        <f t="shared" si="883"/>
        <v>3.4585409909094306E-4</v>
      </c>
      <c r="BA626" s="5">
        <f t="shared" si="884"/>
        <v>1.2225877874846936E-4</v>
      </c>
      <c r="BB626" s="5">
        <f t="shared" si="885"/>
        <v>3.2413687636683423E-5</v>
      </c>
      <c r="BC626" s="5">
        <f t="shared" si="886"/>
        <v>6.8749068620752129E-6</v>
      </c>
      <c r="BD626" s="5">
        <f t="shared" si="887"/>
        <v>1.8790980112069747E-4</v>
      </c>
      <c r="BE626" s="5">
        <f t="shared" si="888"/>
        <v>2.4281970940086704E-4</v>
      </c>
      <c r="BF626" s="5">
        <f t="shared" si="889"/>
        <v>1.5688753572691414E-4</v>
      </c>
      <c r="BG626" s="5">
        <f t="shared" si="890"/>
        <v>6.7577432730359379E-5</v>
      </c>
      <c r="BH626" s="5">
        <f t="shared" si="891"/>
        <v>2.1831129190412279E-5</v>
      </c>
      <c r="BI626" s="5">
        <f t="shared" si="892"/>
        <v>5.6420989371424629E-6</v>
      </c>
      <c r="BJ626" s="8">
        <f t="shared" si="893"/>
        <v>0.4173999443296379</v>
      </c>
      <c r="BK626" s="8">
        <f t="shared" si="894"/>
        <v>0.27816965377242736</v>
      </c>
      <c r="BL626" s="8">
        <f t="shared" si="895"/>
        <v>0.28566647853911925</v>
      </c>
      <c r="BM626" s="8">
        <f t="shared" si="896"/>
        <v>0.41737963324971505</v>
      </c>
      <c r="BN626" s="8">
        <f t="shared" si="897"/>
        <v>0.58211166396481184</v>
      </c>
    </row>
    <row r="627" spans="1:66" x14ac:dyDescent="0.25">
      <c r="A627" t="s">
        <v>24</v>
      </c>
      <c r="B627" t="s">
        <v>183</v>
      </c>
      <c r="C627" t="s">
        <v>326</v>
      </c>
      <c r="D627" t="s">
        <v>499</v>
      </c>
      <c r="E627">
        <f>VLOOKUP(A627,home!$A$2:$E$405,3,FALSE)</f>
        <v>1.6156716417910399</v>
      </c>
      <c r="F627">
        <f>VLOOKUP(B627,home!$B$2:$E$405,3,FALSE)</f>
        <v>0.71</v>
      </c>
      <c r="G627">
        <f>VLOOKUP(C627,away!$B$2:$E$405,4,FALSE)</f>
        <v>1.05</v>
      </c>
      <c r="H627">
        <f>VLOOKUP(A627,away!$A$2:$E$405,3,FALSE)</f>
        <v>1.3992537309999999</v>
      </c>
      <c r="I627">
        <f>VLOOKUP(C627,away!$B$2:$E$405,3,FALSE)</f>
        <v>0.71</v>
      </c>
      <c r="J627">
        <f>VLOOKUP(B627,home!$B$2:$E$405,4,FALSE)</f>
        <v>1.21</v>
      </c>
      <c r="K627" s="3">
        <f t="shared" si="842"/>
        <v>1.2044832089552202</v>
      </c>
      <c r="L627" s="3">
        <f t="shared" si="843"/>
        <v>1.2020988803020998</v>
      </c>
      <c r="M627" s="5">
        <f t="shared" si="844"/>
        <v>9.0122800446879439E-2</v>
      </c>
      <c r="N627" s="5">
        <f t="shared" si="845"/>
        <v>0.1085513998822883</v>
      </c>
      <c r="O627" s="5">
        <f t="shared" si="846"/>
        <v>0.10833651750688336</v>
      </c>
      <c r="P627" s="5">
        <f t="shared" si="847"/>
        <v>0.13048951625372426</v>
      </c>
      <c r="Q627" s="5">
        <f t="shared" si="848"/>
        <v>6.5374169233399976E-2</v>
      </c>
      <c r="R627" s="5">
        <f t="shared" si="849"/>
        <v>6.5115603195426669E-2</v>
      </c>
      <c r="S627" s="5">
        <f t="shared" si="850"/>
        <v>4.7234200911697707E-2</v>
      </c>
      <c r="T627" s="5">
        <f t="shared" si="851"/>
        <v>7.8586215636150092E-2</v>
      </c>
      <c r="U627" s="5">
        <f t="shared" si="852"/>
        <v>7.8430650689882309E-2</v>
      </c>
      <c r="V627" s="5">
        <f t="shared" si="853"/>
        <v>7.5989748272310732E-3</v>
      </c>
      <c r="W627" s="5">
        <f t="shared" si="854"/>
        <v>2.6247363047009083E-2</v>
      </c>
      <c r="X627" s="5">
        <f t="shared" si="855"/>
        <v>3.1551925729692329E-2</v>
      </c>
      <c r="Y627" s="5">
        <f t="shared" si="856"/>
        <v>1.8964267295519085E-2</v>
      </c>
      <c r="Z627" s="5">
        <f t="shared" si="857"/>
        <v>2.6091797897139404E-2</v>
      </c>
      <c r="AA627" s="5">
        <f t="shared" si="858"/>
        <v>3.1427132458557536E-2</v>
      </c>
      <c r="AB627" s="5">
        <f t="shared" si="859"/>
        <v>1.8926726675972075E-2</v>
      </c>
      <c r="AC627" s="5">
        <f t="shared" si="860"/>
        <v>6.8766348825766621E-4</v>
      </c>
      <c r="AD627" s="5">
        <f t="shared" si="861"/>
        <v>7.9036270173685422E-3</v>
      </c>
      <c r="AE627" s="5">
        <f t="shared" si="862"/>
        <v>9.5009411879041477E-3</v>
      </c>
      <c r="AF627" s="5">
        <f t="shared" si="863"/>
        <v>5.7105353818978407E-3</v>
      </c>
      <c r="AG627" s="5">
        <f t="shared" si="864"/>
        <v>2.2882093961683054E-3</v>
      </c>
      <c r="AH627" s="5">
        <f t="shared" si="865"/>
        <v>7.8412302593049935E-3</v>
      </c>
      <c r="AI627" s="5">
        <f t="shared" si="866"/>
        <v>9.4446301848844505E-3</v>
      </c>
      <c r="AJ627" s="5">
        <f t="shared" si="867"/>
        <v>5.6879492362424807E-3</v>
      </c>
      <c r="AK627" s="5">
        <f t="shared" si="868"/>
        <v>2.2836797828145795E-3</v>
      </c>
      <c r="AL627" s="5">
        <f t="shared" si="869"/>
        <v>3.9826936350466416E-5</v>
      </c>
      <c r="AM627" s="5">
        <f t="shared" si="870"/>
        <v>1.9039572064530469E-3</v>
      </c>
      <c r="AN627" s="5">
        <f t="shared" si="871"/>
        <v>2.2887448260203213E-3</v>
      </c>
      <c r="AO627" s="5">
        <f t="shared" si="872"/>
        <v>1.3756487963281266E-3</v>
      </c>
      <c r="AP627" s="5">
        <f t="shared" si="873"/>
        <v>5.5122195925165734E-4</v>
      </c>
      <c r="AQ627" s="5">
        <f t="shared" si="874"/>
        <v>1.6565582500358678E-4</v>
      </c>
      <c r="AR627" s="5">
        <f t="shared" si="875"/>
        <v>1.8851868229802934E-3</v>
      </c>
      <c r="AS627" s="5">
        <f t="shared" si="876"/>
        <v>2.2706758740234003E-3</v>
      </c>
      <c r="AT627" s="5">
        <f t="shared" si="877"/>
        <v>1.3674954816204525E-3</v>
      </c>
      <c r="AU627" s="5">
        <f t="shared" si="878"/>
        <v>5.490417819779892E-4</v>
      </c>
      <c r="AV627" s="5">
        <f t="shared" si="879"/>
        <v>1.6532790185183518E-4</v>
      </c>
      <c r="AW627" s="5">
        <f t="shared" si="880"/>
        <v>1.6018260123565329E-6</v>
      </c>
      <c r="AX627" s="5">
        <f t="shared" si="881"/>
        <v>3.822140809569971E-4</v>
      </c>
      <c r="AY627" s="5">
        <f t="shared" si="882"/>
        <v>4.5945911875410232E-4</v>
      </c>
      <c r="AZ627" s="5">
        <f t="shared" si="883"/>
        <v>2.76157646099448E-4</v>
      </c>
      <c r="BA627" s="5">
        <f t="shared" si="884"/>
        <v>1.106562657210033E-4</v>
      </c>
      <c r="BB627" s="5">
        <f t="shared" si="885"/>
        <v>3.3254943280407435E-5</v>
      </c>
      <c r="BC627" s="5">
        <f t="shared" si="886"/>
        <v>7.9951460163775158E-6</v>
      </c>
      <c r="BD627" s="5">
        <f t="shared" si="887"/>
        <v>3.7769682817748027E-4</v>
      </c>
      <c r="BE627" s="5">
        <f t="shared" si="888"/>
        <v>4.5492948761541985E-4</v>
      </c>
      <c r="BF627" s="5">
        <f t="shared" si="889"/>
        <v>2.7397746454568757E-4</v>
      </c>
      <c r="BG627" s="5">
        <f t="shared" si="890"/>
        <v>1.1000041855913497E-4</v>
      </c>
      <c r="BH627" s="5">
        <f t="shared" si="891"/>
        <v>3.3123414283131063E-5</v>
      </c>
      <c r="BI627" s="5">
        <f t="shared" si="892"/>
        <v>7.9793192654597719E-6</v>
      </c>
      <c r="BJ627" s="8">
        <f t="shared" si="893"/>
        <v>0.36223361962128281</v>
      </c>
      <c r="BK627" s="8">
        <f t="shared" si="894"/>
        <v>0.27663244198289477</v>
      </c>
      <c r="BL627" s="8">
        <f t="shared" si="895"/>
        <v>0.33498955478486869</v>
      </c>
      <c r="BM627" s="8">
        <f t="shared" si="896"/>
        <v>0.43149955047484179</v>
      </c>
      <c r="BN627" s="8">
        <f t="shared" si="897"/>
        <v>0.56799000651860199</v>
      </c>
    </row>
    <row r="628" spans="1:66" x14ac:dyDescent="0.25">
      <c r="A628" t="s">
        <v>27</v>
      </c>
      <c r="B628" t="s">
        <v>298</v>
      </c>
      <c r="C628" t="s">
        <v>29</v>
      </c>
      <c r="D628" t="s">
        <v>499</v>
      </c>
      <c r="E628">
        <f>VLOOKUP(A628,home!$A$2:$E$405,3,FALSE)</f>
        <v>1.24827586206897</v>
      </c>
      <c r="F628">
        <f>VLOOKUP(B628,home!$B$2:$E$405,3,FALSE)</f>
        <v>1.43</v>
      </c>
      <c r="G628">
        <f>VLOOKUP(C628,away!$B$2:$E$405,4,FALSE)</f>
        <v>1.1399999999999999</v>
      </c>
      <c r="H628">
        <f>VLOOKUP(A628,away!$A$2:$E$405,3,FALSE)</f>
        <v>1.096551724</v>
      </c>
      <c r="I628">
        <f>VLOOKUP(C628,away!$B$2:$E$405,3,FALSE)</f>
        <v>0.56999999999999995</v>
      </c>
      <c r="J628">
        <f>VLOOKUP(B628,home!$B$2:$E$405,4,FALSE)</f>
        <v>0.65</v>
      </c>
      <c r="K628" s="3">
        <f t="shared" si="842"/>
        <v>2.0349393103448348</v>
      </c>
      <c r="L628" s="3">
        <f t="shared" si="843"/>
        <v>0.40627241374199996</v>
      </c>
      <c r="M628" s="5">
        <f t="shared" si="844"/>
        <v>8.7055300521059364E-2</v>
      </c>
      <c r="N628" s="5">
        <f t="shared" si="845"/>
        <v>0.17715225320418687</v>
      </c>
      <c r="O628" s="5">
        <f t="shared" si="846"/>
        <v>3.5368167071725971E-2</v>
      </c>
      <c r="P628" s="5">
        <f t="shared" si="847"/>
        <v>7.1972073509098941E-2</v>
      </c>
      <c r="Q628" s="5">
        <f t="shared" si="848"/>
        <v>0.18024704198068081</v>
      </c>
      <c r="R628" s="5">
        <f t="shared" si="849"/>
        <v>7.184555302930217E-3</v>
      </c>
      <c r="S628" s="5">
        <f t="shared" si="850"/>
        <v>1.4875542713065661E-2</v>
      </c>
      <c r="T628" s="5">
        <f t="shared" si="851"/>
        <v>7.322940081534679E-2</v>
      </c>
      <c r="U628" s="5">
        <f t="shared" si="852"/>
        <v>1.462013401327914E-2</v>
      </c>
      <c r="V628" s="5">
        <f t="shared" si="853"/>
        <v>1.3664668667494621E-3</v>
      </c>
      <c r="W628" s="5">
        <f t="shared" si="854"/>
        <v>0.12226393043328769</v>
      </c>
      <c r="X628" s="5">
        <f t="shared" si="855"/>
        <v>4.9672462130715751E-2</v>
      </c>
      <c r="Y628" s="5">
        <f t="shared" si="856"/>
        <v>1.0090275543176987E-2</v>
      </c>
      <c r="Z628" s="5">
        <f t="shared" si="857"/>
        <v>9.7296220819478212E-4</v>
      </c>
      <c r="AA628" s="5">
        <f t="shared" si="858"/>
        <v>1.9799190449354769E-3</v>
      </c>
      <c r="AB628" s="5">
        <f t="shared" si="859"/>
        <v>2.0145075479198024E-3</v>
      </c>
      <c r="AC628" s="5">
        <f t="shared" si="860"/>
        <v>7.0607025931213513E-5</v>
      </c>
      <c r="AD628" s="5">
        <f t="shared" si="861"/>
        <v>6.2199919568990826E-2</v>
      </c>
      <c r="AE628" s="5">
        <f t="shared" si="862"/>
        <v>2.527011145785216E-2</v>
      </c>
      <c r="AF628" s="5">
        <f t="shared" si="863"/>
        <v>5.1332745887554829E-3</v>
      </c>
      <c r="AG628" s="5">
        <f t="shared" si="864"/>
        <v>6.9516928585805439E-4</v>
      </c>
      <c r="AH628" s="5">
        <f t="shared" si="865"/>
        <v>9.8821926200760071E-5</v>
      </c>
      <c r="AI628" s="5">
        <f t="shared" si="866"/>
        <v>2.0109662234992282E-4</v>
      </c>
      <c r="AJ628" s="5">
        <f t="shared" si="867"/>
        <v>2.0460971099871386E-4</v>
      </c>
      <c r="AK628" s="5">
        <f t="shared" si="868"/>
        <v>1.3878944806319289E-4</v>
      </c>
      <c r="AL628" s="5">
        <f t="shared" si="869"/>
        <v>2.334945272792823E-6</v>
      </c>
      <c r="AM628" s="5">
        <f t="shared" si="870"/>
        <v>2.5314612286245271E-2</v>
      </c>
      <c r="AN628" s="5">
        <f t="shared" si="871"/>
        <v>1.0284628636475755E-2</v>
      </c>
      <c r="AO628" s="5">
        <f t="shared" si="872"/>
        <v>2.0891804502905491E-3</v>
      </c>
      <c r="AP628" s="5">
        <f t="shared" si="873"/>
        <v>2.8292546142738004E-4</v>
      </c>
      <c r="AQ628" s="5">
        <f t="shared" si="874"/>
        <v>2.8736202530792688E-5</v>
      </c>
      <c r="AR628" s="5">
        <f t="shared" si="875"/>
        <v>8.0297244976433162E-6</v>
      </c>
      <c r="AS628" s="5">
        <f t="shared" si="876"/>
        <v>1.6340002031493313E-5</v>
      </c>
      <c r="AT628" s="5">
        <f t="shared" si="877"/>
        <v>1.6625456232500103E-5</v>
      </c>
      <c r="AU628" s="5">
        <f t="shared" si="878"/>
        <v>1.1277264813310664E-5</v>
      </c>
      <c r="AV628" s="5">
        <f t="shared" si="879"/>
        <v>5.7371373704436194E-6</v>
      </c>
      <c r="AW628" s="5">
        <f t="shared" si="880"/>
        <v>5.3621999084145191E-8</v>
      </c>
      <c r="AX628" s="5">
        <f t="shared" si="881"/>
        <v>8.5856166112364771E-3</v>
      </c>
      <c r="AY628" s="5">
        <f t="shared" si="882"/>
        <v>3.4880991841104536E-3</v>
      </c>
      <c r="AZ628" s="5">
        <f t="shared" si="883"/>
        <v>7.085592374500273E-4</v>
      </c>
      <c r="BA628" s="5">
        <f t="shared" si="884"/>
        <v>9.5956023892671208E-5</v>
      </c>
      <c r="BB628" s="5">
        <f t="shared" si="885"/>
        <v>9.7460713599901329E-6</v>
      </c>
      <c r="BC628" s="5">
        <f t="shared" si="886"/>
        <v>7.9191198718499365E-7</v>
      </c>
      <c r="BD628" s="5">
        <f t="shared" si="887"/>
        <v>5.4370925889013644E-7</v>
      </c>
      <c r="BE628" s="5">
        <f t="shared" si="888"/>
        <v>1.1064153443139954E-6</v>
      </c>
      <c r="BF628" s="5">
        <f t="shared" si="889"/>
        <v>1.1257440388566325E-6</v>
      </c>
      <c r="BG628" s="5">
        <f t="shared" si="890"/>
        <v>7.6360693268524154E-7</v>
      </c>
      <c r="BH628" s="5">
        <f t="shared" si="891"/>
        <v>3.8847344124326E-7</v>
      </c>
      <c r="BI628" s="5">
        <f t="shared" si="892"/>
        <v>1.5810397532216881E-7</v>
      </c>
      <c r="BJ628" s="8">
        <f t="shared" si="893"/>
        <v>0.75684269108585778</v>
      </c>
      <c r="BK628" s="8">
        <f t="shared" si="894"/>
        <v>0.17883042476528788</v>
      </c>
      <c r="BL628" s="8">
        <f t="shared" si="895"/>
        <v>6.1872696326339904E-2</v>
      </c>
      <c r="BM628" s="8">
        <f t="shared" si="896"/>
        <v>0.43605133723388706</v>
      </c>
      <c r="BN628" s="8">
        <f t="shared" si="897"/>
        <v>0.55897939158968213</v>
      </c>
    </row>
    <row r="629" spans="1:66" x14ac:dyDescent="0.25">
      <c r="A629" t="s">
        <v>27</v>
      </c>
      <c r="B629" t="s">
        <v>31</v>
      </c>
      <c r="C629" t="s">
        <v>195</v>
      </c>
      <c r="D629" t="s">
        <v>499</v>
      </c>
      <c r="E629">
        <f>VLOOKUP(A629,home!$A$2:$E$405,3,FALSE)</f>
        <v>1.24827586206897</v>
      </c>
      <c r="F629">
        <f>VLOOKUP(B629,home!$B$2:$E$405,3,FALSE)</f>
        <v>0.63</v>
      </c>
      <c r="G629">
        <f>VLOOKUP(C629,away!$B$2:$E$405,4,FALSE)</f>
        <v>0.86</v>
      </c>
      <c r="H629">
        <f>VLOOKUP(A629,away!$A$2:$E$405,3,FALSE)</f>
        <v>1.096551724</v>
      </c>
      <c r="I629">
        <f>VLOOKUP(C629,away!$B$2:$E$405,3,FALSE)</f>
        <v>1.43</v>
      </c>
      <c r="J629">
        <f>VLOOKUP(B629,home!$B$2:$E$405,4,FALSE)</f>
        <v>0.98</v>
      </c>
      <c r="K629" s="3">
        <f t="shared" si="842"/>
        <v>0.67631586206896799</v>
      </c>
      <c r="L629" s="3">
        <f t="shared" si="843"/>
        <v>1.5367075860135999</v>
      </c>
      <c r="M629" s="5">
        <f t="shared" si="844"/>
        <v>0.10936947519504892</v>
      </c>
      <c r="N629" s="5">
        <f t="shared" si="845"/>
        <v>7.3968310900570114E-2</v>
      </c>
      <c r="O629" s="5">
        <f t="shared" si="846"/>
        <v>0.1680689022105579</v>
      </c>
      <c r="P629" s="5">
        <f t="shared" si="847"/>
        <v>0.11366766448551854</v>
      </c>
      <c r="Q629" s="5">
        <f t="shared" si="848"/>
        <v>2.5012970976252255E-2</v>
      </c>
      <c r="R629" s="5">
        <f t="shared" si="849"/>
        <v>0.12913637849997114</v>
      </c>
      <c r="S629" s="5">
        <f t="shared" si="850"/>
        <v>2.9533692848370985E-2</v>
      </c>
      <c r="T629" s="5">
        <f t="shared" si="851"/>
        <v>3.8437622247944836E-2</v>
      </c>
      <c r="U629" s="5">
        <f t="shared" si="852"/>
        <v>8.7336981149672532E-2</v>
      </c>
      <c r="V629" s="5">
        <f t="shared" si="853"/>
        <v>3.4104842870362052E-3</v>
      </c>
      <c r="W629" s="5">
        <f t="shared" si="854"/>
        <v>5.6388896762367075E-3</v>
      </c>
      <c r="X629" s="5">
        <f t="shared" si="855"/>
        <v>8.6653245421667198E-3</v>
      </c>
      <c r="Y629" s="5">
        <f t="shared" si="856"/>
        <v>6.6580349796087146E-3</v>
      </c>
      <c r="Z629" s="5">
        <f t="shared" si="857"/>
        <v>6.6148284157076409E-2</v>
      </c>
      <c r="AA629" s="5">
        <f t="shared" si="858"/>
        <v>4.4737133824076188E-2</v>
      </c>
      <c r="AB629" s="5">
        <f t="shared" si="859"/>
        <v>1.5128216614362432E-2</v>
      </c>
      <c r="AC629" s="5">
        <f t="shared" si="860"/>
        <v>2.2153220938738304E-4</v>
      </c>
      <c r="AD629" s="5">
        <f t="shared" si="861"/>
        <v>9.5341763312395812E-4</v>
      </c>
      <c r="AE629" s="5">
        <f t="shared" si="862"/>
        <v>1.4651241094607176E-3</v>
      </c>
      <c r="AF629" s="5">
        <f t="shared" si="863"/>
        <v>1.1257336667298526E-3</v>
      </c>
      <c r="AG629" s="5">
        <f t="shared" si="864"/>
        <v>5.7664115516489008E-4</v>
      </c>
      <c r="AH629" s="5">
        <f t="shared" si="865"/>
        <v>2.5412642516490638E-2</v>
      </c>
      <c r="AI629" s="5">
        <f t="shared" si="866"/>
        <v>1.7186973230990873E-2</v>
      </c>
      <c r="AJ629" s="5">
        <f t="shared" si="867"/>
        <v>5.8119113085369333E-3</v>
      </c>
      <c r="AK629" s="5">
        <f t="shared" si="868"/>
        <v>1.3102292689671801E-3</v>
      </c>
      <c r="AL629" s="5">
        <f t="shared" si="869"/>
        <v>9.209534490120914E-6</v>
      </c>
      <c r="AM629" s="5">
        <f t="shared" si="870"/>
        <v>1.2896229369159696E-4</v>
      </c>
      <c r="AN629" s="5">
        <f t="shared" si="871"/>
        <v>1.9817733502559088E-4</v>
      </c>
      <c r="AO629" s="5">
        <f t="shared" si="872"/>
        <v>1.5227030705489215E-4</v>
      </c>
      <c r="AP629" s="5">
        <f t="shared" si="873"/>
        <v>7.7998311991957654E-5</v>
      </c>
      <c r="AQ629" s="5">
        <f t="shared" si="874"/>
        <v>2.996514943357422E-5</v>
      </c>
      <c r="AR629" s="5">
        <f t="shared" si="875"/>
        <v>7.8103601071485701E-3</v>
      </c>
      <c r="AS629" s="5">
        <f t="shared" si="876"/>
        <v>5.2822704289352627E-3</v>
      </c>
      <c r="AT629" s="5">
        <f t="shared" si="877"/>
        <v>1.7862416394133843E-3</v>
      </c>
      <c r="AU629" s="5">
        <f t="shared" si="878"/>
        <v>4.0268785140778329E-4</v>
      </c>
      <c r="AV629" s="5">
        <f t="shared" si="879"/>
        <v>6.8086045342388859E-5</v>
      </c>
      <c r="AW629" s="5">
        <f t="shared" si="880"/>
        <v>2.658740716131594E-7</v>
      </c>
      <c r="AX629" s="5">
        <f t="shared" si="881"/>
        <v>1.453654080540397E-5</v>
      </c>
      <c r="AY629" s="5">
        <f t="shared" si="882"/>
        <v>2.2338412530060525E-5</v>
      </c>
      <c r="AZ629" s="5">
        <f t="shared" si="883"/>
        <v>1.7163803997222637E-5</v>
      </c>
      <c r="BA629" s="5">
        <f t="shared" si="884"/>
        <v>8.7919159357941912E-6</v>
      </c>
      <c r="BB629" s="5">
        <f t="shared" si="885"/>
        <v>3.3776509785321986E-6</v>
      </c>
      <c r="BC629" s="5">
        <f t="shared" si="886"/>
        <v>1.0380923763233363E-6</v>
      </c>
      <c r="BD629" s="5">
        <f t="shared" si="887"/>
        <v>2.0003732710255342E-3</v>
      </c>
      <c r="BE629" s="5">
        <f t="shared" si="888"/>
        <v>1.3528841732533556E-3</v>
      </c>
      <c r="BF629" s="5">
        <f t="shared" si="889"/>
        <v>4.5748851295665299E-4</v>
      </c>
      <c r="BG629" s="5">
        <f t="shared" si="890"/>
        <v>1.0313557934230969E-4</v>
      </c>
      <c r="BH629" s="5">
        <f t="shared" si="891"/>
        <v>1.7438057063219155E-5</v>
      </c>
      <c r="BI629" s="5">
        <f t="shared" si="892"/>
        <v>2.3587269191037839E-6</v>
      </c>
      <c r="BJ629" s="8">
        <f t="shared" si="893"/>
        <v>0.16315668970107972</v>
      </c>
      <c r="BK629" s="8">
        <f t="shared" si="894"/>
        <v>0.25623439697238221</v>
      </c>
      <c r="BL629" s="8">
        <f t="shared" si="895"/>
        <v>0.51341269301643333</v>
      </c>
      <c r="BM629" s="8">
        <f t="shared" si="896"/>
        <v>0.37970628904059434</v>
      </c>
      <c r="BN629" s="8">
        <f t="shared" si="897"/>
        <v>0.6192237022679189</v>
      </c>
    </row>
    <row r="630" spans="1:66" x14ac:dyDescent="0.25">
      <c r="A630" t="s">
        <v>27</v>
      </c>
      <c r="B630" t="s">
        <v>329</v>
      </c>
      <c r="C630" t="s">
        <v>189</v>
      </c>
      <c r="D630" t="s">
        <v>499</v>
      </c>
      <c r="E630">
        <f>VLOOKUP(A630,home!$A$2:$E$405,3,FALSE)</f>
        <v>1.24827586206897</v>
      </c>
      <c r="F630">
        <f>VLOOKUP(B630,home!$B$2:$E$405,3,FALSE)</f>
        <v>0.8</v>
      </c>
      <c r="G630">
        <f>VLOOKUP(C630,away!$B$2:$E$405,4,FALSE)</f>
        <v>0.8</v>
      </c>
      <c r="H630">
        <f>VLOOKUP(A630,away!$A$2:$E$405,3,FALSE)</f>
        <v>1.096551724</v>
      </c>
      <c r="I630">
        <f>VLOOKUP(C630,away!$B$2:$E$405,3,FALSE)</f>
        <v>0.74</v>
      </c>
      <c r="J630">
        <f>VLOOKUP(B630,home!$B$2:$E$405,4,FALSE)</f>
        <v>1.1100000000000001</v>
      </c>
      <c r="K630" s="3">
        <f t="shared" si="842"/>
        <v>0.79889655172414087</v>
      </c>
      <c r="L630" s="3">
        <f t="shared" si="843"/>
        <v>0.90070758609360013</v>
      </c>
      <c r="M630" s="5">
        <f t="shared" si="844"/>
        <v>0.18275585586699927</v>
      </c>
      <c r="N630" s="5">
        <f t="shared" si="845"/>
        <v>0.14600302305953983</v>
      </c>
      <c r="O630" s="5">
        <f t="shared" si="846"/>
        <v>0.16460958578243484</v>
      </c>
      <c r="P630" s="5">
        <f t="shared" si="847"/>
        <v>0.13150603046232637</v>
      </c>
      <c r="Q630" s="5">
        <f t="shared" si="848"/>
        <v>5.832065583178328E-2</v>
      </c>
      <c r="R630" s="5">
        <f t="shared" si="849"/>
        <v>7.4132551328982138E-2</v>
      </c>
      <c r="S630" s="5">
        <f t="shared" si="850"/>
        <v>2.3657020408341806E-2</v>
      </c>
      <c r="T630" s="5">
        <f t="shared" si="851"/>
        <v>5.2529857133641174E-2</v>
      </c>
      <c r="U630" s="5">
        <f t="shared" si="852"/>
        <v>5.9224239627236712E-2</v>
      </c>
      <c r="V630" s="5">
        <f t="shared" si="853"/>
        <v>1.8914370952610841E-3</v>
      </c>
      <c r="W630" s="5">
        <f t="shared" si="854"/>
        <v>1.5530723612767359E-2</v>
      </c>
      <c r="X630" s="5">
        <f t="shared" si="855"/>
        <v>1.3988640575542567E-2</v>
      </c>
      <c r="Y630" s="5">
        <f t="shared" si="856"/>
        <v>6.2998373427639665E-3</v>
      </c>
      <c r="Z630" s="5">
        <f t="shared" si="857"/>
        <v>2.2257250452829135E-2</v>
      </c>
      <c r="AA630" s="5">
        <f t="shared" si="858"/>
        <v>1.7781240637625772E-2</v>
      </c>
      <c r="AB630" s="5">
        <f t="shared" si="859"/>
        <v>7.102685915388195E-3</v>
      </c>
      <c r="AC630" s="5">
        <f t="shared" si="860"/>
        <v>8.506409517186534E-5</v>
      </c>
      <c r="AD630" s="5">
        <f t="shared" si="861"/>
        <v>3.1018603850051329E-3</v>
      </c>
      <c r="AE630" s="5">
        <f t="shared" si="862"/>
        <v>2.7938691797773389E-3</v>
      </c>
      <c r="AF630" s="5">
        <f t="shared" si="863"/>
        <v>1.2582295823892766E-3</v>
      </c>
      <c r="AG630" s="5">
        <f t="shared" si="864"/>
        <v>3.7776564330180127E-4</v>
      </c>
      <c r="AH630" s="5">
        <f t="shared" si="865"/>
        <v>5.0118185821121037E-3</v>
      </c>
      <c r="AI630" s="5">
        <f t="shared" si="866"/>
        <v>4.0039245831163328E-3</v>
      </c>
      <c r="AJ630" s="5">
        <f t="shared" si="867"/>
        <v>1.599360771407578E-3</v>
      </c>
      <c r="AK630" s="5">
        <f t="shared" si="868"/>
        <v>4.2590793508012536E-4</v>
      </c>
      <c r="AL630" s="5">
        <f t="shared" si="869"/>
        <v>2.4483902718964041E-6</v>
      </c>
      <c r="AM630" s="5">
        <f t="shared" si="870"/>
        <v>4.9561311310206352E-4</v>
      </c>
      <c r="AN630" s="5">
        <f t="shared" si="871"/>
        <v>4.4640249073849415E-4</v>
      </c>
      <c r="AO630" s="5">
        <f t="shared" si="872"/>
        <v>2.0103905492961985E-4</v>
      </c>
      <c r="AP630" s="5">
        <f t="shared" si="873"/>
        <v>6.0359133958732191E-5</v>
      </c>
      <c r="AQ630" s="5">
        <f t="shared" si="874"/>
        <v>1.3591482461667477E-5</v>
      </c>
      <c r="AR630" s="5">
        <f t="shared" si="875"/>
        <v>9.0283660340664883E-4</v>
      </c>
      <c r="AS630" s="5">
        <f t="shared" si="876"/>
        <v>7.2127304923190754E-4</v>
      </c>
      <c r="AT630" s="5">
        <f t="shared" si="877"/>
        <v>2.8811127594146366E-4</v>
      </c>
      <c r="AU630" s="5">
        <f t="shared" si="878"/>
        <v>7.6723701620825922E-5</v>
      </c>
      <c r="AV630" s="5">
        <f t="shared" si="879"/>
        <v>1.5323575165097423E-5</v>
      </c>
      <c r="AW630" s="5">
        <f t="shared" si="880"/>
        <v>4.8938709355683225E-8</v>
      </c>
      <c r="AX630" s="5">
        <f t="shared" si="881"/>
        <v>6.5990601174417495E-5</v>
      </c>
      <c r="AY630" s="5">
        <f t="shared" si="882"/>
        <v>5.9438235088675085E-5</v>
      </c>
      <c r="AZ630" s="5">
        <f t="shared" si="883"/>
        <v>2.6768234624192225E-5</v>
      </c>
      <c r="BA630" s="5">
        <f t="shared" si="884"/>
        <v>8.0367839974477697E-6</v>
      </c>
      <c r="BB630" s="5">
        <f t="shared" si="885"/>
        <v>1.8096980785742132E-6</v>
      </c>
      <c r="BC630" s="5">
        <f t="shared" si="886"/>
        <v>3.260017575821613E-7</v>
      </c>
      <c r="BD630" s="5">
        <f t="shared" si="887"/>
        <v>1.355319629485579E-4</v>
      </c>
      <c r="BE630" s="5">
        <f t="shared" si="888"/>
        <v>1.0827601784800693E-4</v>
      </c>
      <c r="BF630" s="5">
        <f t="shared" si="889"/>
        <v>4.3250668646597123E-5</v>
      </c>
      <c r="BG630" s="5">
        <f t="shared" si="890"/>
        <v>1.1517603347176621E-5</v>
      </c>
      <c r="BH630" s="5">
        <f t="shared" si="891"/>
        <v>2.3003433995464559E-6</v>
      </c>
      <c r="BI630" s="5">
        <f t="shared" si="892"/>
        <v>3.6754728193581038E-7</v>
      </c>
      <c r="BJ630" s="8">
        <f t="shared" si="893"/>
        <v>0.30158383717642334</v>
      </c>
      <c r="BK630" s="8">
        <f t="shared" si="894"/>
        <v>0.33995729455346096</v>
      </c>
      <c r="BL630" s="8">
        <f t="shared" si="895"/>
        <v>0.33619682751222157</v>
      </c>
      <c r="BM630" s="8">
        <f t="shared" si="896"/>
        <v>0.24260811806648977</v>
      </c>
      <c r="BN630" s="8">
        <f t="shared" si="897"/>
        <v>0.7573277023320657</v>
      </c>
    </row>
    <row r="631" spans="1:66" x14ac:dyDescent="0.25">
      <c r="A631" t="s">
        <v>27</v>
      </c>
      <c r="B631" t="s">
        <v>30</v>
      </c>
      <c r="C631" t="s">
        <v>296</v>
      </c>
      <c r="D631" t="s">
        <v>499</v>
      </c>
      <c r="E631">
        <f>VLOOKUP(A631,home!$A$2:$E$405,3,FALSE)</f>
        <v>1.24827586206897</v>
      </c>
      <c r="F631">
        <f>VLOOKUP(B631,home!$B$2:$E$405,3,FALSE)</f>
        <v>0.97</v>
      </c>
      <c r="G631">
        <f>VLOOKUP(C631,away!$B$2:$E$405,4,FALSE)</f>
        <v>1.26</v>
      </c>
      <c r="H631">
        <f>VLOOKUP(A631,away!$A$2:$E$405,3,FALSE)</f>
        <v>1.096551724</v>
      </c>
      <c r="I631">
        <f>VLOOKUP(C631,away!$B$2:$E$405,3,FALSE)</f>
        <v>0.51</v>
      </c>
      <c r="J631">
        <f>VLOOKUP(B631,home!$B$2:$E$405,4,FALSE)</f>
        <v>1.17</v>
      </c>
      <c r="K631" s="3">
        <f t="shared" si="842"/>
        <v>1.5256427586206951</v>
      </c>
      <c r="L631" s="3">
        <f t="shared" si="843"/>
        <v>0.65431241371080007</v>
      </c>
      <c r="M631" s="5">
        <f t="shared" si="844"/>
        <v>0.11304659814229399</v>
      </c>
      <c r="N631" s="5">
        <f t="shared" si="845"/>
        <v>0.17246872384249456</v>
      </c>
      <c r="O631" s="5">
        <f t="shared" si="846"/>
        <v>7.3967792492279222E-2</v>
      </c>
      <c r="P631" s="5">
        <f t="shared" si="847"/>
        <v>0.11284842698700402</v>
      </c>
      <c r="Q631" s="5">
        <f t="shared" si="848"/>
        <v>0.13156282980942716</v>
      </c>
      <c r="R631" s="5">
        <f t="shared" si="849"/>
        <v>2.4199022421241403E-2</v>
      </c>
      <c r="S631" s="5">
        <f t="shared" si="850"/>
        <v>2.816265080664275E-2</v>
      </c>
      <c r="T631" s="5">
        <f t="shared" si="851"/>
        <v>8.6083192727229474E-2</v>
      </c>
      <c r="U631" s="5">
        <f t="shared" si="852"/>
        <v>3.6919063322666791E-2</v>
      </c>
      <c r="V631" s="5">
        <f t="shared" si="853"/>
        <v>3.1236979514447294E-3</v>
      </c>
      <c r="W631" s="5">
        <f t="shared" si="854"/>
        <v>6.6905959534133128E-2</v>
      </c>
      <c r="X631" s="5">
        <f t="shared" si="855"/>
        <v>4.3777399874415764E-2</v>
      </c>
      <c r="Y631" s="5">
        <f t="shared" si="856"/>
        <v>1.4322048088905925E-2</v>
      </c>
      <c r="Z631" s="5">
        <f t="shared" si="857"/>
        <v>5.2779069232947451E-3</v>
      </c>
      <c r="AA631" s="5">
        <f t="shared" si="858"/>
        <v>8.0522004781986602E-3</v>
      </c>
      <c r="AB631" s="5">
        <f t="shared" si="859"/>
        <v>6.1423906752629438E-3</v>
      </c>
      <c r="AC631" s="5">
        <f t="shared" si="860"/>
        <v>1.9488888099896665E-4</v>
      </c>
      <c r="AD631" s="5">
        <f t="shared" si="861"/>
        <v>2.5518648167954874E-2</v>
      </c>
      <c r="AE631" s="5">
        <f t="shared" si="862"/>
        <v>1.6697168277411238E-2</v>
      </c>
      <c r="AF631" s="5">
        <f t="shared" si="863"/>
        <v>5.4625822388641738E-3</v>
      </c>
      <c r="AG631" s="5">
        <f t="shared" si="864"/>
        <v>1.1914117899349882E-3</v>
      </c>
      <c r="AH631" s="5">
        <f t="shared" si="865"/>
        <v>8.6335000458048164E-4</v>
      </c>
      <c r="AI631" s="5">
        <f t="shared" si="866"/>
        <v>1.3171636826433558E-3</v>
      </c>
      <c r="AJ631" s="5">
        <f t="shared" si="867"/>
        <v>1.0047606171715018E-3</v>
      </c>
      <c r="AK631" s="5">
        <f t="shared" si="868"/>
        <v>5.1096858657832052E-4</v>
      </c>
      <c r="AL631" s="5">
        <f t="shared" si="869"/>
        <v>7.7818895992988333E-6</v>
      </c>
      <c r="AM631" s="5">
        <f t="shared" si="870"/>
        <v>7.786468157445923E-3</v>
      </c>
      <c r="AN631" s="5">
        <f t="shared" si="871"/>
        <v>5.094782774380727E-3</v>
      </c>
      <c r="AO631" s="5">
        <f t="shared" si="872"/>
        <v>1.6667898072186299E-3</v>
      </c>
      <c r="AP631" s="5">
        <f t="shared" si="873"/>
        <v>3.63533753969927E-4</v>
      </c>
      <c r="AQ631" s="5">
        <f t="shared" si="874"/>
        <v>5.946616200635276E-5</v>
      </c>
      <c r="AR631" s="5">
        <f t="shared" si="875"/>
        <v>1.1298012507485711E-4</v>
      </c>
      <c r="AS631" s="5">
        <f t="shared" si="876"/>
        <v>1.7236730968851616E-4</v>
      </c>
      <c r="AT631" s="5">
        <f t="shared" si="877"/>
        <v>1.3148546892460775E-4</v>
      </c>
      <c r="AU631" s="5">
        <f t="shared" si="878"/>
        <v>6.6866617842891398E-5</v>
      </c>
      <c r="AV631" s="5">
        <f t="shared" si="879"/>
        <v>2.5503642826366162E-5</v>
      </c>
      <c r="AW631" s="5">
        <f t="shared" si="880"/>
        <v>2.1578466429343693E-7</v>
      </c>
      <c r="AX631" s="5">
        <f t="shared" si="881"/>
        <v>1.9798947932729983E-3</v>
      </c>
      <c r="AY631" s="5">
        <f t="shared" si="882"/>
        <v>1.2954697410799008E-3</v>
      </c>
      <c r="AZ631" s="5">
        <f t="shared" si="883"/>
        <v>4.2382096658764753E-4</v>
      </c>
      <c r="BA631" s="5">
        <f t="shared" si="884"/>
        <v>9.2437106543069353E-5</v>
      </c>
      <c r="BB631" s="5">
        <f t="shared" si="885"/>
        <v>1.5120686574659522E-5</v>
      </c>
      <c r="BC631" s="5">
        <f t="shared" si="886"/>
        <v>1.978730585925993E-6</v>
      </c>
      <c r="BD631" s="5">
        <f t="shared" si="887"/>
        <v>1.23207163898463E-5</v>
      </c>
      <c r="BE631" s="5">
        <f t="shared" si="888"/>
        <v>1.879701174118832E-5</v>
      </c>
      <c r="BF631" s="5">
        <f t="shared" si="889"/>
        <v>1.4338762423326074E-5</v>
      </c>
      <c r="BG631" s="5">
        <f t="shared" si="890"/>
        <v>7.2919430195766498E-6</v>
      </c>
      <c r="BH631" s="5">
        <f t="shared" si="891"/>
        <v>2.7812250160229608E-6</v>
      </c>
      <c r="BI631" s="5">
        <f t="shared" si="892"/>
        <v>8.4863116115803123E-7</v>
      </c>
      <c r="BJ631" s="8">
        <f t="shared" si="893"/>
        <v>0.58276972703043695</v>
      </c>
      <c r="BK631" s="8">
        <f t="shared" si="894"/>
        <v>0.25867951439906367</v>
      </c>
      <c r="BL631" s="8">
        <f t="shared" si="895"/>
        <v>0.15354229373473099</v>
      </c>
      <c r="BM631" s="8">
        <f t="shared" si="896"/>
        <v>0.37088079443637062</v>
      </c>
      <c r="BN631" s="8">
        <f t="shared" si="897"/>
        <v>0.62809339369474038</v>
      </c>
    </row>
    <row r="632" spans="1:66" x14ac:dyDescent="0.25">
      <c r="A632" t="s">
        <v>27</v>
      </c>
      <c r="B632" t="s">
        <v>188</v>
      </c>
      <c r="C632" t="s">
        <v>193</v>
      </c>
      <c r="D632" t="s">
        <v>499</v>
      </c>
      <c r="E632">
        <f>VLOOKUP(A632,home!$A$2:$E$405,3,FALSE)</f>
        <v>1.24827586206897</v>
      </c>
      <c r="F632">
        <f>VLOOKUP(B632,home!$B$2:$E$405,3,FALSE)</f>
        <v>1.26</v>
      </c>
      <c r="G632">
        <f>VLOOKUP(C632,away!$B$2:$E$405,4,FALSE)</f>
        <v>0.74</v>
      </c>
      <c r="H632">
        <f>VLOOKUP(A632,away!$A$2:$E$405,3,FALSE)</f>
        <v>1.096551724</v>
      </c>
      <c r="I632">
        <f>VLOOKUP(C632,away!$B$2:$E$405,3,FALSE)</f>
        <v>0.92</v>
      </c>
      <c r="J632">
        <f>VLOOKUP(B632,home!$B$2:$E$405,4,FALSE)</f>
        <v>0.52</v>
      </c>
      <c r="K632" s="3">
        <f t="shared" si="842"/>
        <v>1.1638924137931077</v>
      </c>
      <c r="L632" s="3">
        <f t="shared" si="843"/>
        <v>0.52459034476160005</v>
      </c>
      <c r="M632" s="5">
        <f t="shared" si="844"/>
        <v>0.18479969715367559</v>
      </c>
      <c r="N632" s="5">
        <f t="shared" si="845"/>
        <v>0.21508696558842677</v>
      </c>
      <c r="O632" s="5">
        <f t="shared" si="846"/>
        <v>9.6944136841685957E-2</v>
      </c>
      <c r="P632" s="5">
        <f t="shared" si="847"/>
        <v>0.11283254543175922</v>
      </c>
      <c r="Q632" s="5">
        <f t="shared" si="848"/>
        <v>0.12516904377707458</v>
      </c>
      <c r="R632" s="5">
        <f t="shared" si="849"/>
        <v>2.5427979084197881E-2</v>
      </c>
      <c r="S632" s="5">
        <f t="shared" si="850"/>
        <v>1.7222949367204615E-2</v>
      </c>
      <c r="T632" s="5">
        <f t="shared" si="851"/>
        <v>6.566247182849537E-2</v>
      </c>
      <c r="U632" s="5">
        <f t="shared" si="852"/>
        <v>2.9595431954187727E-2</v>
      </c>
      <c r="V632" s="5">
        <f t="shared" si="853"/>
        <v>1.1684177498816688E-3</v>
      </c>
      <c r="W632" s="5">
        <f t="shared" si="854"/>
        <v>4.8561100164624824E-2</v>
      </c>
      <c r="X632" s="5">
        <f t="shared" si="855"/>
        <v>2.547468427736313E-2</v>
      </c>
      <c r="Y632" s="5">
        <f t="shared" si="856"/>
        <v>6.6818867038774179E-3</v>
      </c>
      <c r="Z632" s="5">
        <f t="shared" si="857"/>
        <v>4.4464241047900413E-3</v>
      </c>
      <c r="AA632" s="5">
        <f t="shared" si="858"/>
        <v>5.1751592840719391E-3</v>
      </c>
      <c r="AB632" s="5">
        <f t="shared" si="859"/>
        <v>3.0116643154511507E-3</v>
      </c>
      <c r="AC632" s="5">
        <f t="shared" si="860"/>
        <v>4.4587312262058786E-5</v>
      </c>
      <c r="AD632" s="5">
        <f t="shared" si="861"/>
        <v>1.412997402176352E-2</v>
      </c>
      <c r="AE632" s="5">
        <f t="shared" si="862"/>
        <v>7.4124479435493775E-3</v>
      </c>
      <c r="AF632" s="5">
        <f t="shared" si="863"/>
        <v>1.9442493111169904E-3</v>
      </c>
      <c r="AG632" s="5">
        <f t="shared" si="864"/>
        <v>3.3997813880712183E-4</v>
      </c>
      <c r="AH632" s="5">
        <f t="shared" si="865"/>
        <v>5.8313778852202411E-4</v>
      </c>
      <c r="AI632" s="5">
        <f t="shared" si="866"/>
        <v>6.7870964825687342E-4</v>
      </c>
      <c r="AJ632" s="5">
        <f t="shared" si="867"/>
        <v>3.9497250538718181E-4</v>
      </c>
      <c r="AK632" s="5">
        <f t="shared" si="868"/>
        <v>1.5323516755899938E-4</v>
      </c>
      <c r="AL632" s="5">
        <f t="shared" si="869"/>
        <v>1.0889411647260852E-6</v>
      </c>
      <c r="AM632" s="5">
        <f t="shared" si="870"/>
        <v>3.2891539142048485E-3</v>
      </c>
      <c r="AN632" s="5">
        <f t="shared" si="871"/>
        <v>1.7254583858266877E-3</v>
      </c>
      <c r="AO632" s="5">
        <f t="shared" si="872"/>
        <v>4.5257940474630797E-4</v>
      </c>
      <c r="AP632" s="5">
        <f t="shared" si="873"/>
        <v>7.9139595322621822E-5</v>
      </c>
      <c r="AQ632" s="5">
        <f t="shared" si="874"/>
        <v>1.0378966898646922E-5</v>
      </c>
      <c r="AR632" s="5">
        <f t="shared" si="875"/>
        <v>6.1181690704857156E-5</v>
      </c>
      <c r="AS632" s="5">
        <f t="shared" si="876"/>
        <v>7.1208905674419534E-5</v>
      </c>
      <c r="AT632" s="5">
        <f t="shared" si="877"/>
        <v>4.1439752554482951E-5</v>
      </c>
      <c r="AU632" s="5">
        <f t="shared" si="878"/>
        <v>1.6077137875875415E-5</v>
      </c>
      <c r="AV632" s="5">
        <f t="shared" si="879"/>
        <v>4.6780147023093094E-6</v>
      </c>
      <c r="AW632" s="5">
        <f t="shared" si="880"/>
        <v>1.8468645501935946E-8</v>
      </c>
      <c r="AX632" s="5">
        <f t="shared" si="881"/>
        <v>6.380368814234887E-4</v>
      </c>
      <c r="AY632" s="5">
        <f t="shared" si="882"/>
        <v>3.3470798759656405E-4</v>
      </c>
      <c r="AZ632" s="5">
        <f t="shared" si="883"/>
        <v>8.779228930387143E-5</v>
      </c>
      <c r="BA632" s="5">
        <f t="shared" si="884"/>
        <v>1.5351662437776019E-5</v>
      </c>
      <c r="BB632" s="5">
        <f t="shared" si="885"/>
        <v>2.0133334727241566E-6</v>
      </c>
      <c r="BC632" s="5">
        <f t="shared" si="886"/>
        <v>2.1123506011528706E-7</v>
      </c>
      <c r="BD632" s="5">
        <f t="shared" si="887"/>
        <v>5.3492207033264293E-6</v>
      </c>
      <c r="BE632" s="5">
        <f t="shared" si="888"/>
        <v>6.2259173963066632E-6</v>
      </c>
      <c r="BF632" s="5">
        <f t="shared" si="889"/>
        <v>3.6231490132319319E-6</v>
      </c>
      <c r="BG632" s="5">
        <f t="shared" si="890"/>
        <v>1.4056518835142096E-6</v>
      </c>
      <c r="BH632" s="5">
        <f t="shared" si="891"/>
        <v>4.0900689091404546E-7</v>
      </c>
      <c r="BI632" s="5">
        <f t="shared" si="892"/>
        <v>9.5208003504792487E-8</v>
      </c>
      <c r="BJ632" s="8">
        <f t="shared" si="893"/>
        <v>0.51709762541139281</v>
      </c>
      <c r="BK632" s="8">
        <f t="shared" si="894"/>
        <v>0.31640399394354446</v>
      </c>
      <c r="BL632" s="8">
        <f t="shared" si="895"/>
        <v>0.16217612024472247</v>
      </c>
      <c r="BM632" s="8">
        <f t="shared" si="896"/>
        <v>0.23952910630867866</v>
      </c>
      <c r="BN632" s="8">
        <f t="shared" si="897"/>
        <v>0.76026036787682005</v>
      </c>
    </row>
    <row r="633" spans="1:66" x14ac:dyDescent="0.25">
      <c r="A633" t="s">
        <v>27</v>
      </c>
      <c r="B633" t="s">
        <v>328</v>
      </c>
      <c r="C633" t="s">
        <v>186</v>
      </c>
      <c r="D633" t="s">
        <v>499</v>
      </c>
      <c r="E633">
        <f>VLOOKUP(A633,home!$A$2:$E$405,3,FALSE)</f>
        <v>1.24827586206897</v>
      </c>
      <c r="F633">
        <f>VLOOKUP(B633,home!$B$2:$E$405,3,FALSE)</f>
        <v>1.2</v>
      </c>
      <c r="G633">
        <f>VLOOKUP(C633,away!$B$2:$E$405,4,FALSE)</f>
        <v>0.86</v>
      </c>
      <c r="H633">
        <f>VLOOKUP(A633,away!$A$2:$E$405,3,FALSE)</f>
        <v>1.096551724</v>
      </c>
      <c r="I633">
        <f>VLOOKUP(C633,away!$B$2:$E$405,3,FALSE)</f>
        <v>1.0900000000000001</v>
      </c>
      <c r="J633">
        <f>VLOOKUP(B633,home!$B$2:$E$405,4,FALSE)</f>
        <v>0.98</v>
      </c>
      <c r="K633" s="3">
        <f t="shared" si="842"/>
        <v>1.2882206896551769</v>
      </c>
      <c r="L633" s="3">
        <f t="shared" si="843"/>
        <v>1.1713365515767999</v>
      </c>
      <c r="M633" s="5">
        <f t="shared" si="844"/>
        <v>8.5472786416327939E-2</v>
      </c>
      <c r="N633" s="5">
        <f t="shared" si="845"/>
        <v>0.11010781186399161</v>
      </c>
      <c r="O633" s="5">
        <f t="shared" si="846"/>
        <v>0.10011739889456191</v>
      </c>
      <c r="P633" s="5">
        <f t="shared" si="847"/>
        <v>0.12897330465043499</v>
      </c>
      <c r="Q633" s="5">
        <f t="shared" si="848"/>
        <v>7.0921580667926878E-2</v>
      </c>
      <c r="R633" s="5">
        <f t="shared" si="849"/>
        <v>5.863558438699755E-2</v>
      </c>
      <c r="S633" s="5">
        <f t="shared" si="850"/>
        <v>4.8653243944309664E-2</v>
      </c>
      <c r="T633" s="5">
        <f t="shared" si="851"/>
        <v>8.3073039731945297E-2</v>
      </c>
      <c r="U633" s="5">
        <f t="shared" si="852"/>
        <v>7.5535572957352304E-2</v>
      </c>
      <c r="V633" s="5">
        <f t="shared" si="853"/>
        <v>8.1572027731555002E-3</v>
      </c>
      <c r="W633" s="5">
        <f t="shared" si="854"/>
        <v>3.0454215853157347E-2</v>
      </c>
      <c r="X633" s="5">
        <f t="shared" si="855"/>
        <v>3.5672136178412833E-2</v>
      </c>
      <c r="Y633" s="5">
        <f t="shared" si="856"/>
        <v>2.0892038489300054E-2</v>
      </c>
      <c r="Z633" s="5">
        <f t="shared" si="857"/>
        <v>2.2894001071852053E-2</v>
      </c>
      <c r="AA633" s="5">
        <f t="shared" si="858"/>
        <v>2.9492525849747611E-2</v>
      </c>
      <c r="AB633" s="5">
        <f t="shared" si="859"/>
        <v>1.8996440994917502E-2</v>
      </c>
      <c r="AC633" s="5">
        <f t="shared" si="860"/>
        <v>7.6929558698447212E-4</v>
      </c>
      <c r="AD633" s="5">
        <f t="shared" si="861"/>
        <v>9.8079377373154978E-3</v>
      </c>
      <c r="AE633" s="5">
        <f t="shared" si="862"/>
        <v>1.1488395967307097E-2</v>
      </c>
      <c r="AF633" s="5">
        <f t="shared" si="863"/>
        <v>6.7283890577471564E-3</v>
      </c>
      <c r="AG633" s="5">
        <f t="shared" si="864"/>
        <v>2.6270693455228765E-3</v>
      </c>
      <c r="AH633" s="5">
        <f t="shared" si="865"/>
        <v>6.7041450668246906E-3</v>
      </c>
      <c r="AI633" s="5">
        <f t="shared" si="866"/>
        <v>8.6364183815332545E-3</v>
      </c>
      <c r="AJ633" s="5">
        <f t="shared" si="867"/>
        <v>5.5628064218047083E-3</v>
      </c>
      <c r="AK633" s="5">
        <f t="shared" si="868"/>
        <v>2.3887074417051697E-3</v>
      </c>
      <c r="AL633" s="5">
        <f t="shared" si="869"/>
        <v>4.6432834714479142E-5</v>
      </c>
      <c r="AM633" s="5">
        <f t="shared" si="870"/>
        <v>2.5269576632119184E-3</v>
      </c>
      <c r="AN633" s="5">
        <f t="shared" si="871"/>
        <v>2.9599178752072173E-3</v>
      </c>
      <c r="AO633" s="5">
        <f t="shared" si="872"/>
        <v>1.7335299984478757E-3</v>
      </c>
      <c r="AP633" s="5">
        <f t="shared" si="873"/>
        <v>6.7684901681229004E-4</v>
      </c>
      <c r="AQ633" s="5">
        <f t="shared" si="874"/>
        <v>1.9820449832276394E-4</v>
      </c>
      <c r="AR633" s="5">
        <f t="shared" si="875"/>
        <v>1.5705620327690079E-3</v>
      </c>
      <c r="AS633" s="5">
        <f t="shared" si="876"/>
        <v>2.0232305049999277E-3</v>
      </c>
      <c r="AT633" s="5">
        <f t="shared" si="877"/>
        <v>1.3031836982411995E-3</v>
      </c>
      <c r="AU633" s="5">
        <f t="shared" si="878"/>
        <v>5.5959606749855415E-4</v>
      </c>
      <c r="AV633" s="5">
        <f t="shared" si="879"/>
        <v>1.8022080800032816E-4</v>
      </c>
      <c r="AW633" s="5">
        <f t="shared" si="880"/>
        <v>1.9462322416361692E-6</v>
      </c>
      <c r="AX633" s="5">
        <f t="shared" si="881"/>
        <v>5.4254652393871639E-4</v>
      </c>
      <c r="AY633" s="5">
        <f t="shared" si="882"/>
        <v>6.3550457442035574E-4</v>
      </c>
      <c r="AZ633" s="5">
        <f t="shared" si="883"/>
        <v>3.7219486835641076E-4</v>
      </c>
      <c r="BA633" s="5">
        <f t="shared" si="884"/>
        <v>1.4532181787172641E-4</v>
      </c>
      <c r="BB633" s="5">
        <f t="shared" si="885"/>
        <v>4.255518925368497E-5</v>
      </c>
      <c r="BC633" s="5">
        <f t="shared" si="886"/>
        <v>9.9692897264218789E-6</v>
      </c>
      <c r="BD633" s="5">
        <f t="shared" si="887"/>
        <v>3.0660945258351624E-4</v>
      </c>
      <c r="BE633" s="5">
        <f t="shared" si="888"/>
        <v>3.9498064046193356E-4</v>
      </c>
      <c r="BF633" s="5">
        <f t="shared" si="889"/>
        <v>2.544111165281578E-4</v>
      </c>
      <c r="BG633" s="5">
        <f t="shared" si="890"/>
        <v>1.0924588799661568E-4</v>
      </c>
      <c r="BH633" s="5">
        <f t="shared" si="891"/>
        <v>3.5183203294248133E-5</v>
      </c>
      <c r="BI633" s="5">
        <f t="shared" si="892"/>
        <v>9.0647460823989134E-6</v>
      </c>
      <c r="BJ633" s="8">
        <f t="shared" si="893"/>
        <v>0.39161616620819595</v>
      </c>
      <c r="BK633" s="8">
        <f t="shared" si="894"/>
        <v>0.27270777078034741</v>
      </c>
      <c r="BL633" s="8">
        <f t="shared" si="895"/>
        <v>0.31281588855390058</v>
      </c>
      <c r="BM633" s="8">
        <f t="shared" si="896"/>
        <v>0.44517180139187651</v>
      </c>
      <c r="BN633" s="8">
        <f t="shared" si="897"/>
        <v>0.55422846688024086</v>
      </c>
    </row>
    <row r="634" spans="1:66" x14ac:dyDescent="0.25">
      <c r="A634" t="s">
        <v>196</v>
      </c>
      <c r="B634" t="s">
        <v>204</v>
      </c>
      <c r="C634" t="s">
        <v>201</v>
      </c>
      <c r="D634" t="s">
        <v>499</v>
      </c>
      <c r="E634">
        <f>VLOOKUP(A634,home!$A$2:$E$405,3,FALSE)</f>
        <v>1.6266094420600901</v>
      </c>
      <c r="F634">
        <f>VLOOKUP(B634,home!$B$2:$E$405,3,FALSE)</f>
        <v>0.95</v>
      </c>
      <c r="G634">
        <f>VLOOKUP(C634,away!$B$2:$E$405,4,FALSE)</f>
        <v>0.73</v>
      </c>
      <c r="H634">
        <f>VLOOKUP(A634,away!$A$2:$E$405,3,FALSE)</f>
        <v>1.454935622</v>
      </c>
      <c r="I634">
        <f>VLOOKUP(C634,away!$B$2:$E$405,3,FALSE)</f>
        <v>0.95</v>
      </c>
      <c r="J634">
        <f>VLOOKUP(B634,home!$B$2:$E$405,4,FALSE)</f>
        <v>1.37</v>
      </c>
      <c r="K634" s="3">
        <f t="shared" si="842"/>
        <v>1.1280536480686723</v>
      </c>
      <c r="L634" s="3">
        <f t="shared" si="843"/>
        <v>1.8935987120330002</v>
      </c>
      <c r="M634" s="5">
        <f t="shared" si="844"/>
        <v>4.8720647760034382E-2</v>
      </c>
      <c r="N634" s="5">
        <f t="shared" si="845"/>
        <v>5.4959504441975567E-2</v>
      </c>
      <c r="O634" s="5">
        <f t="shared" si="846"/>
        <v>9.2257355847814582E-2</v>
      </c>
      <c r="P634" s="5">
        <f t="shared" si="847"/>
        <v>0.10407124682529689</v>
      </c>
      <c r="Q634" s="5">
        <f t="shared" si="848"/>
        <v>3.0998634740908474E-2</v>
      </c>
      <c r="R634" s="5">
        <f t="shared" si="849"/>
        <v>8.7349205104495967E-2</v>
      </c>
      <c r="S634" s="5">
        <f t="shared" si="850"/>
        <v>5.5576151558561659E-2</v>
      </c>
      <c r="T634" s="5">
        <f t="shared" si="851"/>
        <v>5.86989748201657E-2</v>
      </c>
      <c r="U634" s="5">
        <f t="shared" si="852"/>
        <v>9.8534589474025353E-2</v>
      </c>
      <c r="V634" s="5">
        <f t="shared" si="853"/>
        <v>1.3190573087749695E-2</v>
      </c>
      <c r="W634" s="5">
        <f t="shared" si="854"/>
        <v>1.1656041001543358E-2</v>
      </c>
      <c r="X634" s="5">
        <f t="shared" si="855"/>
        <v>2.2071864227926345E-2</v>
      </c>
      <c r="Y634" s="5">
        <f t="shared" si="856"/>
        <v>2.0897626837084297E-2</v>
      </c>
      <c r="Z634" s="5">
        <f t="shared" si="857"/>
        <v>5.5134780760993311E-2</v>
      </c>
      <c r="AA634" s="5">
        <f t="shared" si="858"/>
        <v>6.2194990572904951E-2</v>
      </c>
      <c r="AB634" s="5">
        <f t="shared" si="859"/>
        <v>3.5079643003681063E-2</v>
      </c>
      <c r="AC634" s="5">
        <f t="shared" si="860"/>
        <v>1.7610082309758334E-3</v>
      </c>
      <c r="AD634" s="5">
        <f t="shared" si="861"/>
        <v>3.2871598934572531E-3</v>
      </c>
      <c r="AE634" s="5">
        <f t="shared" si="862"/>
        <v>6.2245617404971887E-3</v>
      </c>
      <c r="AF634" s="5">
        <f t="shared" si="863"/>
        <v>5.8934110473876852E-3</v>
      </c>
      <c r="AG634" s="5">
        <f t="shared" si="864"/>
        <v>3.7199185229381251E-3</v>
      </c>
      <c r="AH634" s="5">
        <f t="shared" si="865"/>
        <v>2.6100787459309691E-2</v>
      </c>
      <c r="AI634" s="5">
        <f t="shared" si="866"/>
        <v>2.9443088510939346E-2</v>
      </c>
      <c r="AJ634" s="5">
        <f t="shared" si="867"/>
        <v>1.6606691702586975E-2</v>
      </c>
      <c r="AK634" s="5">
        <f t="shared" si="868"/>
        <v>6.2444130524849937E-3</v>
      </c>
      <c r="AL634" s="5">
        <f t="shared" si="869"/>
        <v>1.50466244348748E-4</v>
      </c>
      <c r="AM634" s="5">
        <f t="shared" si="870"/>
        <v>7.4161854191989653E-4</v>
      </c>
      <c r="AN634" s="5">
        <f t="shared" si="871"/>
        <v>1.4043279157993076E-3</v>
      </c>
      <c r="AO634" s="5">
        <f t="shared" si="872"/>
        <v>1.3296167663147788E-3</v>
      </c>
      <c r="AP634" s="5">
        <f t="shared" si="873"/>
        <v>8.3925353206371588E-4</v>
      </c>
      <c r="AQ634" s="5">
        <f t="shared" si="874"/>
        <v>3.9730235184624966E-4</v>
      </c>
      <c r="AR634" s="5">
        <f t="shared" si="875"/>
        <v>9.8848835031991808E-3</v>
      </c>
      <c r="AS634" s="5">
        <f t="shared" si="876"/>
        <v>1.1150678896517672E-2</v>
      </c>
      <c r="AT634" s="5">
        <f t="shared" si="877"/>
        <v>6.2892820038295593E-3</v>
      </c>
      <c r="AU634" s="5">
        <f t="shared" si="878"/>
        <v>2.3648825027175269E-3</v>
      </c>
      <c r="AV634" s="5">
        <f t="shared" si="879"/>
        <v>6.6692858361106985E-4</v>
      </c>
      <c r="AW634" s="5">
        <f t="shared" si="880"/>
        <v>8.9280021090971409E-6</v>
      </c>
      <c r="AX634" s="5">
        <f t="shared" si="881"/>
        <v>1.3943091694801804E-4</v>
      </c>
      <c r="AY634" s="5">
        <f t="shared" si="882"/>
        <v>2.6402620475034715E-4</v>
      </c>
      <c r="AZ634" s="5">
        <f t="shared" si="883"/>
        <v>2.499798406291094E-4</v>
      </c>
      <c r="BA634" s="5">
        <f t="shared" si="884"/>
        <v>1.5778716808316541E-4</v>
      </c>
      <c r="BB634" s="5">
        <f t="shared" si="885"/>
        <v>7.469639456440413E-5</v>
      </c>
      <c r="BC634" s="5">
        <f t="shared" si="886"/>
        <v>2.828899930813288E-5</v>
      </c>
      <c r="BD634" s="5">
        <f t="shared" si="887"/>
        <v>3.1196671117090353E-3</v>
      </c>
      <c r="BE634" s="5">
        <f t="shared" si="888"/>
        <v>3.5191518661232351E-3</v>
      </c>
      <c r="BF634" s="5">
        <f t="shared" si="889"/>
        <v>1.9848960503439962E-3</v>
      </c>
      <c r="BG634" s="5">
        <f t="shared" si="890"/>
        <v>7.4635641020921436E-4</v>
      </c>
      <c r="BH634" s="5">
        <f t="shared" si="891"/>
        <v>2.1048251782398577E-4</v>
      </c>
      <c r="BI634" s="5">
        <f t="shared" si="892"/>
        <v>4.7487114417205299E-5</v>
      </c>
      <c r="BJ634" s="8">
        <f t="shared" si="893"/>
        <v>0.22403402590611113</v>
      </c>
      <c r="BK634" s="8">
        <f t="shared" si="894"/>
        <v>0.22373411991171757</v>
      </c>
      <c r="BL634" s="8">
        <f t="shared" si="895"/>
        <v>0.49379546128874463</v>
      </c>
      <c r="BM634" s="8">
        <f t="shared" si="896"/>
        <v>0.57808669494439946</v>
      </c>
      <c r="BN634" s="8">
        <f t="shared" si="897"/>
        <v>0.41835659472052583</v>
      </c>
    </row>
    <row r="635" spans="1:66" s="10" customFormat="1" x14ac:dyDescent="0.25">
      <c r="A635" t="s">
        <v>196</v>
      </c>
      <c r="B635" t="s">
        <v>307</v>
      </c>
      <c r="C635" t="s">
        <v>197</v>
      </c>
      <c r="D635" t="s">
        <v>499</v>
      </c>
      <c r="E635">
        <f>VLOOKUP(A635,home!$A$2:$E$405,3,FALSE)</f>
        <v>1.6266094420600901</v>
      </c>
      <c r="F635">
        <f>VLOOKUP(B635,home!$B$2:$E$405,3,FALSE)</f>
        <v>1.49</v>
      </c>
      <c r="G635">
        <f>VLOOKUP(C635,away!$B$2:$E$405,4,FALSE)</f>
        <v>0.99</v>
      </c>
      <c r="H635">
        <f>VLOOKUP(A635,away!$A$2:$E$405,3,FALSE)</f>
        <v>1.454935622</v>
      </c>
      <c r="I635">
        <f>VLOOKUP(C635,away!$B$2:$E$405,3,FALSE)</f>
        <v>0.28000000000000003</v>
      </c>
      <c r="J635">
        <f>VLOOKUP(B635,home!$B$2:$E$405,4,FALSE)</f>
        <v>0.52</v>
      </c>
      <c r="K635" s="3">
        <f t="shared" si="842"/>
        <v>2.3994115879828386</v>
      </c>
      <c r="L635" s="3">
        <f t="shared" si="843"/>
        <v>0.21183862656320004</v>
      </c>
      <c r="M635" s="5">
        <f t="shared" si="844"/>
        <v>7.3442667251451016E-2</v>
      </c>
      <c r="N635" s="5">
        <f t="shared" si="845"/>
        <v>0.17621918685549931</v>
      </c>
      <c r="O635" s="5">
        <f t="shared" si="846"/>
        <v>1.5557993761685493E-2</v>
      </c>
      <c r="P635" s="5">
        <f t="shared" si="847"/>
        <v>3.733003051755289E-2</v>
      </c>
      <c r="Q635" s="5">
        <f t="shared" si="848"/>
        <v>0.21141117948299912</v>
      </c>
      <c r="R635" s="5">
        <f t="shared" si="849"/>
        <v>1.6478920152771445E-3</v>
      </c>
      <c r="S635" s="5">
        <f t="shared" si="850"/>
        <v>4.7436021545564783E-3</v>
      </c>
      <c r="T635" s="5">
        <f t="shared" si="851"/>
        <v>4.4785053901784708E-2</v>
      </c>
      <c r="U635" s="5">
        <f t="shared" si="852"/>
        <v>3.9539711972003738E-3</v>
      </c>
      <c r="V635" s="5">
        <f t="shared" si="853"/>
        <v>2.6790181272578453E-4</v>
      </c>
      <c r="W635" s="5">
        <f t="shared" si="854"/>
        <v>0.16908747796020926</v>
      </c>
      <c r="X635" s="5">
        <f t="shared" si="855"/>
        <v>3.5819259100126087E-2</v>
      </c>
      <c r="Y635" s="5">
        <f t="shared" si="856"/>
        <v>3.7939513261410576E-3</v>
      </c>
      <c r="Z635" s="5">
        <f t="shared" si="857"/>
        <v>1.163623937469248E-4</v>
      </c>
      <c r="AA635" s="5">
        <f t="shared" si="858"/>
        <v>2.7920127596179321E-4</v>
      </c>
      <c r="AB635" s="5">
        <f t="shared" si="859"/>
        <v>3.3495938846116055E-4</v>
      </c>
      <c r="AC635" s="5">
        <f t="shared" si="860"/>
        <v>8.5107057135813665E-6</v>
      </c>
      <c r="AD635" s="5">
        <f t="shared" si="861"/>
        <v>0.10142761350012972</v>
      </c>
      <c r="AE635" s="5">
        <f t="shared" si="862"/>
        <v>2.1486286339450565E-2</v>
      </c>
      <c r="AF635" s="5">
        <f t="shared" si="863"/>
        <v>2.2758126940464274E-3</v>
      </c>
      <c r="AG635" s="5">
        <f t="shared" si="864"/>
        <v>1.6070167847396391E-4</v>
      </c>
      <c r="AH635" s="5">
        <f t="shared" si="865"/>
        <v>6.1625124187387091E-6</v>
      </c>
      <c r="AI635" s="5">
        <f t="shared" si="866"/>
        <v>1.4786403708609809E-5</v>
      </c>
      <c r="AJ635" s="5">
        <f t="shared" si="867"/>
        <v>1.77393342015154E-5</v>
      </c>
      <c r="AK635" s="5">
        <f t="shared" si="868"/>
        <v>1.4187988015405448E-5</v>
      </c>
      <c r="AL635" s="5">
        <f t="shared" si="869"/>
        <v>1.730356022752576E-7</v>
      </c>
      <c r="AM635" s="5">
        <f t="shared" si="870"/>
        <v>4.8673318234731165E-2</v>
      </c>
      <c r="AN635" s="5">
        <f t="shared" si="871"/>
        <v>1.031088888511901E-2</v>
      </c>
      <c r="AO635" s="5">
        <f t="shared" si="872"/>
        <v>1.092122270034688E-3</v>
      </c>
      <c r="AP635" s="5">
        <f t="shared" si="873"/>
        <v>7.7117893907744254E-5</v>
      </c>
      <c r="AQ635" s="5">
        <f t="shared" si="874"/>
        <v>4.0841371822157765E-6</v>
      </c>
      <c r="AR635" s="5">
        <f t="shared" si="875"/>
        <v>2.6109163339285442E-7</v>
      </c>
      <c r="AS635" s="5">
        <f t="shared" si="876"/>
        <v>6.2646629068818194E-7</v>
      </c>
      <c r="AT635" s="5">
        <f t="shared" si="877"/>
        <v>7.5157523867892475E-7</v>
      </c>
      <c r="AU635" s="5">
        <f t="shared" si="878"/>
        <v>6.0111277897572651E-7</v>
      </c>
      <c r="AV635" s="5">
        <f t="shared" si="879"/>
        <v>3.6057924188973121E-7</v>
      </c>
      <c r="AW635" s="5">
        <f t="shared" si="880"/>
        <v>2.4431091607836199E-9</v>
      </c>
      <c r="AX635" s="5">
        <f t="shared" si="881"/>
        <v>1.9464553966331719E-2</v>
      </c>
      <c r="AY635" s="5">
        <f t="shared" si="882"/>
        <v>4.1233443788929996E-3</v>
      </c>
      <c r="AZ635" s="5">
        <f t="shared" si="883"/>
        <v>4.3674180503589205E-4</v>
      </c>
      <c r="BA635" s="5">
        <f t="shared" si="884"/>
        <v>3.0839594713845438E-5</v>
      </c>
      <c r="BB635" s="5">
        <f t="shared" si="885"/>
        <v>1.6332543469866846E-6</v>
      </c>
      <c r="BC635" s="5">
        <f t="shared" si="886"/>
        <v>6.9197271538807092E-8</v>
      </c>
      <c r="BD635" s="5">
        <f t="shared" si="887"/>
        <v>9.2182155041808118E-9</v>
      </c>
      <c r="BE635" s="5">
        <f t="shared" si="888"/>
        <v>2.2118293101254504E-8</v>
      </c>
      <c r="BF635" s="5">
        <f t="shared" si="889"/>
        <v>2.6535444386775472E-8</v>
      </c>
      <c r="BG635" s="5">
        <f t="shared" si="890"/>
        <v>2.1223150917967744E-8</v>
      </c>
      <c r="BH635" s="5">
        <f t="shared" si="891"/>
        <v>1.2730768561520103E-8</v>
      </c>
      <c r="BI635" s="5">
        <f t="shared" si="892"/>
        <v>6.1092707220877892E-9</v>
      </c>
      <c r="BJ635" s="8">
        <f t="shared" si="893"/>
        <v>0.85068123645642801</v>
      </c>
      <c r="BK635" s="8">
        <f t="shared" si="894"/>
        <v>0.11991622985649504</v>
      </c>
      <c r="BL635" s="8">
        <f t="shared" si="895"/>
        <v>2.1829592637257055E-2</v>
      </c>
      <c r="BM635" s="8">
        <f t="shared" si="896"/>
        <v>0.47281112952367815</v>
      </c>
      <c r="BN635" s="8">
        <f t="shared" si="897"/>
        <v>0.51560894988446504</v>
      </c>
    </row>
    <row r="636" spans="1:66" x14ac:dyDescent="0.25">
      <c r="A636" t="s">
        <v>196</v>
      </c>
      <c r="B636" t="s">
        <v>300</v>
      </c>
      <c r="C636" t="s">
        <v>302</v>
      </c>
      <c r="D636" t="s">
        <v>499</v>
      </c>
      <c r="E636">
        <f>VLOOKUP(A636,home!$A$2:$E$405,3,FALSE)</f>
        <v>1.6266094420600901</v>
      </c>
      <c r="F636">
        <f>VLOOKUP(B636,home!$B$2:$E$405,3,FALSE)</f>
        <v>0.71</v>
      </c>
      <c r="G636">
        <f>VLOOKUP(C636,away!$B$2:$E$405,4,FALSE)</f>
        <v>0.97</v>
      </c>
      <c r="H636">
        <f>VLOOKUP(A636,away!$A$2:$E$405,3,FALSE)</f>
        <v>1.454935622</v>
      </c>
      <c r="I636">
        <f>VLOOKUP(C636,away!$B$2:$E$405,3,FALSE)</f>
        <v>0.87</v>
      </c>
      <c r="J636">
        <f>VLOOKUP(B636,home!$B$2:$E$405,4,FALSE)</f>
        <v>1</v>
      </c>
      <c r="K636" s="3">
        <f t="shared" si="842"/>
        <v>1.120245922746784</v>
      </c>
      <c r="L636" s="3">
        <f t="shared" si="843"/>
        <v>1.26579399114</v>
      </c>
      <c r="M636" s="5">
        <f t="shared" si="844"/>
        <v>9.199326474681431E-2</v>
      </c>
      <c r="N636" s="5">
        <f t="shared" si="845"/>
        <v>0.10305507975278419</v>
      </c>
      <c r="O636" s="5">
        <f t="shared" si="846"/>
        <v>0.11644452174186874</v>
      </c>
      <c r="P636" s="5">
        <f t="shared" si="847"/>
        <v>0.1304465007075277</v>
      </c>
      <c r="Q636" s="5">
        <f t="shared" si="848"/>
        <v>5.7723516455700584E-2</v>
      </c>
      <c r="R636" s="5">
        <f t="shared" si="849"/>
        <v>7.3697387961014285E-2</v>
      </c>
      <c r="S636" s="5">
        <f t="shared" si="850"/>
        <v>4.6243302685450953E-2</v>
      </c>
      <c r="T636" s="5">
        <f t="shared" si="851"/>
        <v>7.3066080277096712E-2</v>
      </c>
      <c r="U636" s="5">
        <f t="shared" si="852"/>
        <v>8.2559198380414173E-2</v>
      </c>
      <c r="V636" s="5">
        <f t="shared" si="853"/>
        <v>7.285892110420915E-3</v>
      </c>
      <c r="W636" s="5">
        <f t="shared" si="854"/>
        <v>2.1554844652035141E-2</v>
      </c>
      <c r="X636" s="5">
        <f t="shared" si="855"/>
        <v>2.7283992840502244E-2</v>
      </c>
      <c r="Y636" s="5">
        <f t="shared" si="856"/>
        <v>1.7267957095907265E-2</v>
      </c>
      <c r="Z636" s="5">
        <f t="shared" si="857"/>
        <v>3.1095236947921757E-2</v>
      </c>
      <c r="AA636" s="5">
        <f t="shared" si="858"/>
        <v>3.4834312407754496E-2</v>
      </c>
      <c r="AB636" s="5">
        <f t="shared" si="859"/>
        <v>1.9511498223237351E-2</v>
      </c>
      <c r="AC636" s="5">
        <f t="shared" si="860"/>
        <v>6.4571244220484251E-4</v>
      </c>
      <c r="AD636" s="5">
        <f t="shared" si="861"/>
        <v>6.0366817092206791E-3</v>
      </c>
      <c r="AE636" s="5">
        <f t="shared" si="862"/>
        <v>7.6411954339562806E-3</v>
      </c>
      <c r="AF636" s="5">
        <f t="shared" si="863"/>
        <v>4.8360896327141337E-3</v>
      </c>
      <c r="AG636" s="5">
        <f t="shared" si="864"/>
        <v>2.0404977325680002E-3</v>
      </c>
      <c r="AH636" s="5">
        <f t="shared" si="865"/>
        <v>9.8400410204384711E-3</v>
      </c>
      <c r="AI636" s="5">
        <f t="shared" si="866"/>
        <v>1.1023265832807301E-2</v>
      </c>
      <c r="AJ636" s="5">
        <f t="shared" si="867"/>
        <v>6.174384302278158E-3</v>
      </c>
      <c r="AK636" s="5">
        <f t="shared" si="868"/>
        <v>2.3056096133662824E-3</v>
      </c>
      <c r="AL636" s="5">
        <f t="shared" si="869"/>
        <v>3.6624824124137951E-5</v>
      </c>
      <c r="AM636" s="5">
        <f t="shared" si="870"/>
        <v>1.3525136143349096E-3</v>
      </c>
      <c r="AN636" s="5">
        <f t="shared" si="871"/>
        <v>1.7120036059601719E-3</v>
      </c>
      <c r="AO636" s="5">
        <f t="shared" si="872"/>
        <v>1.0835219386171992E-3</v>
      </c>
      <c r="AP636" s="5">
        <f t="shared" si="873"/>
        <v>4.5717185305667161E-4</v>
      </c>
      <c r="AQ636" s="5">
        <f t="shared" si="874"/>
        <v>1.4467134612936855E-4</v>
      </c>
      <c r="AR636" s="5">
        <f t="shared" si="875"/>
        <v>2.4910929592484258E-3</v>
      </c>
      <c r="AS636" s="5">
        <f t="shared" si="876"/>
        <v>2.7906367307812693E-3</v>
      </c>
      <c r="AT636" s="5">
        <f t="shared" si="877"/>
        <v>1.5630997097625665E-3</v>
      </c>
      <c r="AU636" s="5">
        <f t="shared" si="878"/>
        <v>5.8368535890273166E-4</v>
      </c>
      <c r="AV636" s="5">
        <f t="shared" si="879"/>
        <v>1.6346778586944481E-4</v>
      </c>
      <c r="AW636" s="5">
        <f t="shared" si="880"/>
        <v>1.4426116952907698E-6</v>
      </c>
      <c r="AX636" s="5">
        <f t="shared" si="881"/>
        <v>2.5252464365303306E-4</v>
      </c>
      <c r="AY636" s="5">
        <f t="shared" si="882"/>
        <v>3.1964417655077899E-4</v>
      </c>
      <c r="AZ636" s="5">
        <f t="shared" si="883"/>
        <v>2.0230183899043474E-4</v>
      </c>
      <c r="BA636" s="5">
        <f t="shared" si="884"/>
        <v>8.5357484063554691E-5</v>
      </c>
      <c r="BB636" s="5">
        <f t="shared" si="885"/>
        <v>2.7011247606618968E-5</v>
      </c>
      <c r="BC636" s="5">
        <f t="shared" si="886"/>
        <v>6.838134982730598E-6</v>
      </c>
      <c r="BD636" s="5">
        <f t="shared" si="887"/>
        <v>5.2553508319796972E-4</v>
      </c>
      <c r="BE636" s="5">
        <f t="shared" si="888"/>
        <v>5.8872853421291745E-4</v>
      </c>
      <c r="BF636" s="5">
        <f t="shared" si="889"/>
        <v>3.2976037002835574E-4</v>
      </c>
      <c r="BG636" s="5">
        <f t="shared" si="890"/>
        <v>1.2313757000257869E-4</v>
      </c>
      <c r="BH636" s="5">
        <f t="shared" si="891"/>
        <v>3.4486090183083909E-5</v>
      </c>
      <c r="BI636" s="5">
        <f t="shared" si="892"/>
        <v>7.7265803838155228E-6</v>
      </c>
      <c r="BJ636" s="8">
        <f t="shared" si="893"/>
        <v>0.32614949546643091</v>
      </c>
      <c r="BK636" s="8">
        <f t="shared" si="894"/>
        <v>0.27697094169309366</v>
      </c>
      <c r="BL636" s="8">
        <f t="shared" si="895"/>
        <v>0.3655915762557525</v>
      </c>
      <c r="BM636" s="8">
        <f t="shared" si="896"/>
        <v>0.42612877743263344</v>
      </c>
      <c r="BN636" s="8">
        <f t="shared" si="897"/>
        <v>0.57336027136570977</v>
      </c>
    </row>
    <row r="637" spans="1:66" x14ac:dyDescent="0.25">
      <c r="A637" t="s">
        <v>32</v>
      </c>
      <c r="B637" t="s">
        <v>207</v>
      </c>
      <c r="C637" t="s">
        <v>309</v>
      </c>
      <c r="D637" t="s">
        <v>499</v>
      </c>
      <c r="E637">
        <f>VLOOKUP(A637,home!$A$2:$E$405,3,FALSE)</f>
        <v>1.2705314009661799</v>
      </c>
      <c r="F637">
        <f>VLOOKUP(B637,home!$B$2:$E$405,3,FALSE)</f>
        <v>1.29</v>
      </c>
      <c r="G637">
        <f>VLOOKUP(C637,away!$B$2:$E$405,4,FALSE)</f>
        <v>0.79</v>
      </c>
      <c r="H637">
        <f>VLOOKUP(A637,away!$A$2:$E$405,3,FALSE)</f>
        <v>1.101449275</v>
      </c>
      <c r="I637">
        <f>VLOOKUP(C637,away!$B$2:$E$405,3,FALSE)</f>
        <v>0.56999999999999995</v>
      </c>
      <c r="J637">
        <f>VLOOKUP(B637,home!$B$2:$E$405,4,FALSE)</f>
        <v>0.74</v>
      </c>
      <c r="K637" s="3">
        <f t="shared" si="842"/>
        <v>1.294798550724634</v>
      </c>
      <c r="L637" s="3">
        <f t="shared" si="843"/>
        <v>0.46459130419499994</v>
      </c>
      <c r="M637" s="5">
        <f t="shared" si="844"/>
        <v>0.17214986818100306</v>
      </c>
      <c r="N637" s="5">
        <f t="shared" si="845"/>
        <v>0.22289939982819956</v>
      </c>
      <c r="O637" s="5">
        <f t="shared" si="846"/>
        <v>7.9979331775209522E-2</v>
      </c>
      <c r="P637" s="5">
        <f t="shared" si="847"/>
        <v>0.10355712287046596</v>
      </c>
      <c r="Q637" s="5">
        <f t="shared" si="848"/>
        <v>0.1443049099274718</v>
      </c>
      <c r="R637" s="5">
        <f t="shared" si="849"/>
        <v>1.8578851029044594E-2</v>
      </c>
      <c r="S637" s="5">
        <f t="shared" si="850"/>
        <v>1.5573752409053837E-2</v>
      </c>
      <c r="T637" s="5">
        <f t="shared" si="851"/>
        <v>6.704280630494612E-2</v>
      </c>
      <c r="U637" s="5">
        <f t="shared" si="852"/>
        <v>2.4055869386535818E-2</v>
      </c>
      <c r="V637" s="5">
        <f t="shared" si="853"/>
        <v>1.0409360226642688E-3</v>
      </c>
      <c r="W637" s="5">
        <f t="shared" si="854"/>
        <v>6.2281929412179776E-2</v>
      </c>
      <c r="X637" s="5">
        <f t="shared" si="855"/>
        <v>2.8935642813385527E-2</v>
      </c>
      <c r="Y637" s="5">
        <f t="shared" si="856"/>
        <v>6.7216240161957286E-3</v>
      </c>
      <c r="Z637" s="5">
        <f t="shared" si="857"/>
        <v>2.8771908766761479E-3</v>
      </c>
      <c r="AA637" s="5">
        <f t="shared" si="858"/>
        <v>3.7253825772784158E-3</v>
      </c>
      <c r="AB637" s="5">
        <f t="shared" si="859"/>
        <v>2.4118099809774481E-3</v>
      </c>
      <c r="AC637" s="5">
        <f t="shared" si="860"/>
        <v>3.9136081230540746E-5</v>
      </c>
      <c r="AD637" s="5">
        <f t="shared" si="861"/>
        <v>2.0160637984806086E-2</v>
      </c>
      <c r="AE637" s="5">
        <f t="shared" si="862"/>
        <v>9.3664570947643144E-3</v>
      </c>
      <c r="AF637" s="5">
        <f t="shared" si="863"/>
        <v>2.1757872586715315E-3</v>
      </c>
      <c r="AG637" s="5">
        <f t="shared" si="864"/>
        <v>3.3695061338569009E-4</v>
      </c>
      <c r="AH637" s="5">
        <f t="shared" si="865"/>
        <v>3.3417946545323172E-4</v>
      </c>
      <c r="AI637" s="5">
        <f t="shared" si="866"/>
        <v>4.3269508755077737E-4</v>
      </c>
      <c r="AJ637" s="5">
        <f t="shared" si="867"/>
        <v>2.8012648613320764E-4</v>
      </c>
      <c r="AK637" s="5">
        <f t="shared" si="868"/>
        <v>1.2090245608828719E-4</v>
      </c>
      <c r="AL637" s="5">
        <f t="shared" si="869"/>
        <v>9.4169574812532451E-7</v>
      </c>
      <c r="AM637" s="5">
        <f t="shared" si="870"/>
        <v>5.2207929688821769E-3</v>
      </c>
      <c r="AN637" s="5">
        <f t="shared" si="871"/>
        <v>2.4255350143450563E-3</v>
      </c>
      <c r="AO637" s="5">
        <f t="shared" si="872"/>
        <v>5.6344123784260371E-4</v>
      </c>
      <c r="AP637" s="5">
        <f t="shared" si="873"/>
        <v>8.7256633175513464E-5</v>
      </c>
      <c r="AQ637" s="5">
        <f t="shared" si="874"/>
        <v>1.0134668251669125E-5</v>
      </c>
      <c r="AR637" s="5">
        <f t="shared" si="875"/>
        <v>3.1051374738020994E-5</v>
      </c>
      <c r="AS637" s="5">
        <f t="shared" si="876"/>
        <v>4.0205275008797099E-5</v>
      </c>
      <c r="AT637" s="5">
        <f t="shared" si="877"/>
        <v>2.6028865906437924E-5</v>
      </c>
      <c r="AU637" s="5">
        <f t="shared" si="878"/>
        <v>1.1234045950887219E-5</v>
      </c>
      <c r="AV637" s="5">
        <f t="shared" si="879"/>
        <v>3.6364566039956792E-6</v>
      </c>
      <c r="AW637" s="5">
        <f t="shared" si="880"/>
        <v>1.5735530539890322E-8</v>
      </c>
      <c r="AX637" s="5">
        <f t="shared" si="881"/>
        <v>1.1266458616236684E-3</v>
      </c>
      <c r="AY637" s="5">
        <f t="shared" si="882"/>
        <v>5.2342987021763944E-4</v>
      </c>
      <c r="AZ637" s="5">
        <f t="shared" si="883"/>
        <v>1.2159048302951632E-4</v>
      </c>
      <c r="BA637" s="5">
        <f t="shared" si="884"/>
        <v>1.882996036279433E-5</v>
      </c>
      <c r="BB637" s="5">
        <f t="shared" si="885"/>
        <v>2.1870589607226932E-6</v>
      </c>
      <c r="BC637" s="5">
        <f t="shared" si="886"/>
        <v>2.032177149827036E-7</v>
      </c>
      <c r="BD637" s="5">
        <f t="shared" si="887"/>
        <v>2.4043664477641387E-6</v>
      </c>
      <c r="BE637" s="5">
        <f t="shared" si="888"/>
        <v>3.1131701919759434E-6</v>
      </c>
      <c r="BF637" s="5">
        <f t="shared" si="889"/>
        <v>2.0154641263647918E-6</v>
      </c>
      <c r="BG637" s="5">
        <f t="shared" si="890"/>
        <v>8.6987334328487422E-7</v>
      </c>
      <c r="BH637" s="5">
        <f t="shared" si="891"/>
        <v>2.8157768604981187E-7</v>
      </c>
      <c r="BI637" s="5">
        <f t="shared" si="892"/>
        <v>7.2917275962738358E-8</v>
      </c>
      <c r="BJ637" s="8">
        <f t="shared" si="893"/>
        <v>0.57432619222841252</v>
      </c>
      <c r="BK637" s="8">
        <f t="shared" si="894"/>
        <v>0.29288518713038336</v>
      </c>
      <c r="BL637" s="8">
        <f t="shared" si="895"/>
        <v>0.13004006163155088</v>
      </c>
      <c r="BM637" s="8">
        <f t="shared" si="896"/>
        <v>0.25813573412094126</v>
      </c>
      <c r="BN637" s="8">
        <f t="shared" si="897"/>
        <v>0.74146948361139442</v>
      </c>
    </row>
    <row r="638" spans="1:66" x14ac:dyDescent="0.25">
      <c r="A638" t="s">
        <v>32</v>
      </c>
      <c r="B638" t="s">
        <v>310</v>
      </c>
      <c r="C638" t="s">
        <v>211</v>
      </c>
      <c r="D638" t="s">
        <v>499</v>
      </c>
      <c r="E638">
        <f>VLOOKUP(A638,home!$A$2:$E$405,3,FALSE)</f>
        <v>1.2705314009661799</v>
      </c>
      <c r="F638">
        <f>VLOOKUP(B638,home!$B$2:$E$405,3,FALSE)</f>
        <v>0.86</v>
      </c>
      <c r="G638">
        <f>VLOOKUP(C638,away!$B$2:$E$405,4,FALSE)</f>
        <v>2</v>
      </c>
      <c r="H638">
        <f>VLOOKUP(A638,away!$A$2:$E$405,3,FALSE)</f>
        <v>1.101449275</v>
      </c>
      <c r="I638">
        <f>VLOOKUP(C638,away!$B$2:$E$405,3,FALSE)</f>
        <v>0.64</v>
      </c>
      <c r="J638">
        <f>VLOOKUP(B638,home!$B$2:$E$405,4,FALSE)</f>
        <v>0.91</v>
      </c>
      <c r="K638" s="3">
        <f t="shared" si="842"/>
        <v>2.1853140096618295</v>
      </c>
      <c r="L638" s="3">
        <f t="shared" si="843"/>
        <v>0.64148405776000006</v>
      </c>
      <c r="M638" s="5">
        <f t="shared" si="844"/>
        <v>5.9202111682145848E-2</v>
      </c>
      <c r="N638" s="5">
        <f t="shared" si="845"/>
        <v>0.12937520406055758</v>
      </c>
      <c r="O638" s="5">
        <f t="shared" si="846"/>
        <v>3.7977210829823624E-2</v>
      </c>
      <c r="P638" s="5">
        <f t="shared" si="847"/>
        <v>8.2992130874294509E-2</v>
      </c>
      <c r="Q638" s="5">
        <f t="shared" si="848"/>
        <v>0.14136272296819727</v>
      </c>
      <c r="R638" s="5">
        <f t="shared" si="849"/>
        <v>1.2180887652761138E-2</v>
      </c>
      <c r="S638" s="5">
        <f t="shared" si="850"/>
        <v>2.9085507219893718E-2</v>
      </c>
      <c r="T638" s="5">
        <f t="shared" si="851"/>
        <v>9.0681933145641935E-2</v>
      </c>
      <c r="U638" s="5">
        <f t="shared" si="852"/>
        <v>2.6619064437695711E-2</v>
      </c>
      <c r="V638" s="5">
        <f t="shared" si="853"/>
        <v>4.5303718494566821E-3</v>
      </c>
      <c r="W638" s="5">
        <f t="shared" si="854"/>
        <v>0.10297397964878185</v>
      </c>
      <c r="X638" s="5">
        <f t="shared" si="855"/>
        <v>6.6056166308796238E-2</v>
      </c>
      <c r="Y638" s="5">
        <f t="shared" si="856"/>
        <v>2.1186988801918008E-2</v>
      </c>
      <c r="Z638" s="5">
        <f t="shared" si="857"/>
        <v>2.6046150795372993E-3</v>
      </c>
      <c r="AA638" s="5">
        <f t="shared" si="858"/>
        <v>5.6919018230893199E-3</v>
      </c>
      <c r="AB638" s="5">
        <f t="shared" si="859"/>
        <v>6.2192963978084008E-3</v>
      </c>
      <c r="AC638" s="5">
        <f t="shared" si="860"/>
        <v>3.9692969004423016E-4</v>
      </c>
      <c r="AD638" s="5">
        <f t="shared" si="861"/>
        <v>5.6257620089278794E-2</v>
      </c>
      <c r="AE638" s="5">
        <f t="shared" si="862"/>
        <v>3.6088366414791059E-2</v>
      </c>
      <c r="AF638" s="5">
        <f t="shared" si="863"/>
        <v>1.1575055862844935E-2</v>
      </c>
      <c r="AG638" s="5">
        <f t="shared" si="864"/>
        <v>2.4750712678988161E-3</v>
      </c>
      <c r="AH638" s="5">
        <f t="shared" si="865"/>
        <v>4.1770476253111797E-4</v>
      </c>
      <c r="AI638" s="5">
        <f t="shared" si="866"/>
        <v>9.1281606946171968E-4</v>
      </c>
      <c r="AJ638" s="5">
        <f t="shared" si="867"/>
        <v>9.9739487241957102E-4</v>
      </c>
      <c r="AK638" s="5">
        <f t="shared" si="868"/>
        <v>7.2654032928778716E-4</v>
      </c>
      <c r="AL638" s="5">
        <f t="shared" si="869"/>
        <v>2.2257341738692463E-5</v>
      </c>
      <c r="AM638" s="5">
        <f t="shared" si="870"/>
        <v>2.4588113066266758E-2</v>
      </c>
      <c r="AN638" s="5">
        <f t="shared" si="871"/>
        <v>1.5772882542410476E-2</v>
      </c>
      <c r="AO638" s="5">
        <f t="shared" si="872"/>
        <v>5.0590263479386686E-3</v>
      </c>
      <c r="AP638" s="5">
        <f t="shared" si="873"/>
        <v>1.0817615833301506E-3</v>
      </c>
      <c r="AQ638" s="5">
        <f t="shared" si="874"/>
        <v>1.7348320250087682E-4</v>
      </c>
      <c r="AR638" s="5">
        <f t="shared" si="875"/>
        <v>5.3590189202827783E-5</v>
      </c>
      <c r="AS638" s="5">
        <f t="shared" si="876"/>
        <v>1.1711139124536766E-4</v>
      </c>
      <c r="AT638" s="5">
        <f t="shared" si="877"/>
        <v>1.2796258198974485E-4</v>
      </c>
      <c r="AU638" s="5">
        <f t="shared" si="878"/>
        <v>9.3212807711563311E-5</v>
      </c>
      <c r="AV638" s="5">
        <f t="shared" si="879"/>
        <v>5.0924813642998397E-5</v>
      </c>
      <c r="AW638" s="5">
        <f t="shared" si="880"/>
        <v>8.6670342117793274E-7</v>
      </c>
      <c r="AX638" s="5">
        <f t="shared" si="881"/>
        <v>8.9554579924769617E-3</v>
      </c>
      <c r="AY638" s="5">
        <f t="shared" si="882"/>
        <v>5.7447835321133454E-3</v>
      </c>
      <c r="AZ638" s="5">
        <f t="shared" si="883"/>
        <v>1.8425935255664471E-3</v>
      </c>
      <c r="BA638" s="5">
        <f t="shared" si="884"/>
        <v>3.9399812386088965E-4</v>
      </c>
      <c r="BB638" s="5">
        <f t="shared" si="885"/>
        <v>6.3185878811027637E-5</v>
      </c>
      <c r="BC638" s="5">
        <f t="shared" si="886"/>
        <v>8.1065467865659284E-6</v>
      </c>
      <c r="BD638" s="5">
        <f t="shared" si="887"/>
        <v>5.7295420043260139E-6</v>
      </c>
      <c r="BE638" s="5">
        <f t="shared" si="888"/>
        <v>1.2520848410999554E-5</v>
      </c>
      <c r="BF638" s="5">
        <f t="shared" si="889"/>
        <v>1.3680992722704695E-5</v>
      </c>
      <c r="BG638" s="5">
        <f t="shared" si="890"/>
        <v>9.9657550210027009E-6</v>
      </c>
      <c r="BH638" s="5">
        <f t="shared" si="891"/>
        <v>5.444576016063733E-6</v>
      </c>
      <c r="BI638" s="5">
        <f t="shared" si="892"/>
        <v>2.3796216489145739E-6</v>
      </c>
      <c r="BJ638" s="8">
        <f t="shared" si="893"/>
        <v>0.72171650091076878</v>
      </c>
      <c r="BK638" s="8">
        <f t="shared" si="894"/>
        <v>0.18197409218968705</v>
      </c>
      <c r="BL638" s="8">
        <f t="shared" si="895"/>
        <v>9.2235340294494886E-2</v>
      </c>
      <c r="BM638" s="8">
        <f t="shared" si="896"/>
        <v>0.52969636357801564</v>
      </c>
      <c r="BN638" s="8">
        <f t="shared" si="897"/>
        <v>0.46309026806777998</v>
      </c>
    </row>
    <row r="639" spans="1:66" x14ac:dyDescent="0.25">
      <c r="A639" t="s">
        <v>32</v>
      </c>
      <c r="B639" t="s">
        <v>330</v>
      </c>
      <c r="C639" t="s">
        <v>35</v>
      </c>
      <c r="D639" t="s">
        <v>499</v>
      </c>
      <c r="E639">
        <f>VLOOKUP(A639,home!$A$2:$E$405,3,FALSE)</f>
        <v>1.2705314009661799</v>
      </c>
      <c r="F639">
        <f>VLOOKUP(B639,home!$B$2:$E$405,3,FALSE)</f>
        <v>1</v>
      </c>
      <c r="G639">
        <f>VLOOKUP(C639,away!$B$2:$E$405,4,FALSE)</f>
        <v>0.79</v>
      </c>
      <c r="H639">
        <f>VLOOKUP(A639,away!$A$2:$E$405,3,FALSE)</f>
        <v>1.101449275</v>
      </c>
      <c r="I639">
        <f>VLOOKUP(C639,away!$B$2:$E$405,3,FALSE)</f>
        <v>1.72</v>
      </c>
      <c r="J639">
        <f>VLOOKUP(B639,home!$B$2:$E$405,4,FALSE)</f>
        <v>0.66</v>
      </c>
      <c r="K639" s="3">
        <f t="shared" si="842"/>
        <v>1.0037198067632822</v>
      </c>
      <c r="L639" s="3">
        <f t="shared" si="843"/>
        <v>1.2503652169800001</v>
      </c>
      <c r="M639" s="5">
        <f t="shared" si="844"/>
        <v>0.10496954445125334</v>
      </c>
      <c r="N639" s="5">
        <f t="shared" si="845"/>
        <v>0.10536001087264175</v>
      </c>
      <c r="O639" s="5">
        <f t="shared" si="846"/>
        <v>0.13125026722408314</v>
      </c>
      <c r="P639" s="5">
        <f t="shared" si="847"/>
        <v>0.13173849285578587</v>
      </c>
      <c r="Q639" s="5">
        <f t="shared" si="848"/>
        <v>5.2875964876832639E-2</v>
      </c>
      <c r="R639" s="5">
        <f t="shared" si="849"/>
        <v>8.2055384428161876E-2</v>
      </c>
      <c r="S639" s="5">
        <f t="shared" si="850"/>
        <v>4.1333490086673252E-2</v>
      </c>
      <c r="T639" s="5">
        <f t="shared" si="851"/>
        <v>6.6114267296247697E-2</v>
      </c>
      <c r="U639" s="5">
        <f t="shared" si="852"/>
        <v>8.2360614602121462E-2</v>
      </c>
      <c r="V639" s="5">
        <f t="shared" si="853"/>
        <v>5.7638005776434161E-3</v>
      </c>
      <c r="W639" s="5">
        <f t="shared" si="854"/>
        <v>1.7690884416198857E-2</v>
      </c>
      <c r="X639" s="5">
        <f t="shared" si="855"/>
        <v>2.2120066531628586E-2</v>
      </c>
      <c r="Y639" s="5">
        <f t="shared" si="856"/>
        <v>1.382908089421591E-2</v>
      </c>
      <c r="Z639" s="5">
        <f t="shared" si="857"/>
        <v>3.4199732851631977E-2</v>
      </c>
      <c r="AA639" s="5">
        <f t="shared" si="858"/>
        <v>3.4326949249195916E-2</v>
      </c>
      <c r="AB639" s="5">
        <f t="shared" si="859"/>
        <v>1.7227319433587959E-2</v>
      </c>
      <c r="AC639" s="5">
        <f t="shared" si="860"/>
        <v>4.5210399191826332E-4</v>
      </c>
      <c r="AD639" s="5">
        <f t="shared" si="861"/>
        <v>4.4391727719246682E-3</v>
      </c>
      <c r="AE639" s="5">
        <f t="shared" si="862"/>
        <v>5.5505872261792958E-3</v>
      </c>
      <c r="AF639" s="5">
        <f t="shared" si="863"/>
        <v>3.4701306007140472E-3</v>
      </c>
      <c r="AG639" s="5">
        <f t="shared" si="864"/>
        <v>1.4463102005035857E-3</v>
      </c>
      <c r="AH639" s="5">
        <f t="shared" si="865"/>
        <v>1.0690539096922214E-2</v>
      </c>
      <c r="AI639" s="5">
        <f t="shared" si="866"/>
        <v>1.0730305836558077E-2</v>
      </c>
      <c r="AJ639" s="5">
        <f t="shared" si="867"/>
        <v>5.385110250390495E-3</v>
      </c>
      <c r="AK639" s="5">
        <f t="shared" si="868"/>
        <v>1.8017139399736399E-3</v>
      </c>
      <c r="AL639" s="5">
        <f t="shared" si="869"/>
        <v>2.2695915780431013E-5</v>
      </c>
      <c r="AM639" s="5">
        <f t="shared" si="870"/>
        <v>8.9113712736501054E-4</v>
      </c>
      <c r="AN639" s="5">
        <f t="shared" si="871"/>
        <v>1.1142468676166853E-3</v>
      </c>
      <c r="AO639" s="5">
        <f t="shared" si="872"/>
        <v>6.9660776319841128E-4</v>
      </c>
      <c r="AP639" s="5">
        <f t="shared" si="873"/>
        <v>2.9033803899384462E-4</v>
      </c>
      <c r="AQ639" s="5">
        <f t="shared" si="874"/>
        <v>9.0757146281021569E-5</v>
      </c>
      <c r="AR639" s="5">
        <f t="shared" si="875"/>
        <v>2.6734156475112618E-3</v>
      </c>
      <c r="AS639" s="5">
        <f t="shared" si="876"/>
        <v>2.6833602371179382E-3</v>
      </c>
      <c r="AT639" s="5">
        <f t="shared" si="877"/>
        <v>1.3466709093381457E-3</v>
      </c>
      <c r="AU639" s="5">
        <f t="shared" si="878"/>
        <v>4.505600882982059E-4</v>
      </c>
      <c r="AV639" s="5">
        <f t="shared" si="879"/>
        <v>1.1305902119048062E-4</v>
      </c>
      <c r="AW639" s="5">
        <f t="shared" si="880"/>
        <v>7.9121513941289278E-7</v>
      </c>
      <c r="AX639" s="5">
        <f t="shared" si="881"/>
        <v>1.4907533087973242E-4</v>
      </c>
      <c r="AY639" s="5">
        <f t="shared" si="882"/>
        <v>1.8639860844180191E-4</v>
      </c>
      <c r="AZ639" s="5">
        <f t="shared" si="883"/>
        <v>1.1653316824455189E-4</v>
      </c>
      <c r="BA639" s="5">
        <f t="shared" si="884"/>
        <v>4.8569673399155321E-5</v>
      </c>
      <c r="BB639" s="5">
        <f t="shared" si="885"/>
        <v>1.5182457554595645E-5</v>
      </c>
      <c r="BC639" s="5">
        <f t="shared" si="886"/>
        <v>3.7967233669083224E-6</v>
      </c>
      <c r="BD639" s="5">
        <f t="shared" si="887"/>
        <v>5.5712432269635714E-4</v>
      </c>
      <c r="BE639" s="5">
        <f t="shared" si="888"/>
        <v>5.5919671751991195E-4</v>
      </c>
      <c r="BF639" s="5">
        <f t="shared" si="889"/>
        <v>2.8063841062587384E-4</v>
      </c>
      <c r="BG639" s="5">
        <f t="shared" si="890"/>
        <v>9.3894110427918944E-5</v>
      </c>
      <c r="BH639" s="5">
        <f t="shared" si="891"/>
        <v>2.3560844593730265E-5</v>
      </c>
      <c r="BI639" s="5">
        <f t="shared" si="892"/>
        <v>4.7296972765597334E-6</v>
      </c>
      <c r="BJ639" s="8">
        <f t="shared" si="893"/>
        <v>0.29649911859242883</v>
      </c>
      <c r="BK639" s="8">
        <f t="shared" si="894"/>
        <v>0.28446652648749637</v>
      </c>
      <c r="BL639" s="8">
        <f t="shared" si="895"/>
        <v>0.38461441406759117</v>
      </c>
      <c r="BM639" s="8">
        <f t="shared" si="896"/>
        <v>0.39134451989708735</v>
      </c>
      <c r="BN639" s="8">
        <f t="shared" si="897"/>
        <v>0.60824966470875863</v>
      </c>
    </row>
    <row r="640" spans="1:66" x14ac:dyDescent="0.25">
      <c r="A640" t="s">
        <v>32</v>
      </c>
      <c r="B640" t="s">
        <v>33</v>
      </c>
      <c r="C640" t="s">
        <v>209</v>
      </c>
      <c r="D640" t="s">
        <v>499</v>
      </c>
      <c r="E640">
        <f>VLOOKUP(A640,home!$A$2:$E$405,3,FALSE)</f>
        <v>1.2705314009661799</v>
      </c>
      <c r="F640">
        <f>VLOOKUP(B640,home!$B$2:$E$405,3,FALSE)</f>
        <v>1.57</v>
      </c>
      <c r="G640">
        <f>VLOOKUP(C640,away!$B$2:$E$405,4,FALSE)</f>
        <v>0.64</v>
      </c>
      <c r="H640">
        <f>VLOOKUP(A640,away!$A$2:$E$405,3,FALSE)</f>
        <v>1.101449275</v>
      </c>
      <c r="I640">
        <f>VLOOKUP(C640,away!$B$2:$E$405,3,FALSE)</f>
        <v>1</v>
      </c>
      <c r="J640">
        <f>VLOOKUP(B640,home!$B$2:$E$405,4,FALSE)</f>
        <v>0.5</v>
      </c>
      <c r="K640" s="3">
        <f t="shared" si="842"/>
        <v>1.2766299516908175</v>
      </c>
      <c r="L640" s="3">
        <f t="shared" si="843"/>
        <v>0.5507246375</v>
      </c>
      <c r="M640" s="5">
        <f t="shared" si="844"/>
        <v>0.16083848935957387</v>
      </c>
      <c r="N640" s="5">
        <f t="shared" si="845"/>
        <v>0.20533123290113686</v>
      </c>
      <c r="O640" s="5">
        <f t="shared" si="846"/>
        <v>8.8577718748598905E-2</v>
      </c>
      <c r="P640" s="5">
        <f t="shared" si="847"/>
        <v>0.11308096880690666</v>
      </c>
      <c r="Q640" s="5">
        <f t="shared" si="848"/>
        <v>0.13106600096959717</v>
      </c>
      <c r="R640" s="5">
        <f t="shared" si="849"/>
        <v>2.4390966024199542E-2</v>
      </c>
      <c r="S640" s="5">
        <f t="shared" si="850"/>
        <v>1.9876003494600461E-2</v>
      </c>
      <c r="T640" s="5">
        <f t="shared" si="851"/>
        <v>7.2181275872556044E-2</v>
      </c>
      <c r="U640" s="5">
        <f t="shared" si="852"/>
        <v>3.1138237777166233E-2</v>
      </c>
      <c r="V640" s="5">
        <f t="shared" si="853"/>
        <v>1.552694769992459E-3</v>
      </c>
      <c r="W640" s="5">
        <f t="shared" si="854"/>
        <v>5.5774260828708497E-2</v>
      </c>
      <c r="X640" s="5">
        <f t="shared" si="855"/>
        <v>3.0716259576720934E-2</v>
      </c>
      <c r="Y640" s="5">
        <f t="shared" si="856"/>
        <v>8.4581004603727691E-3</v>
      </c>
      <c r="Z640" s="5">
        <f t="shared" si="857"/>
        <v>4.477568640650703E-3</v>
      </c>
      <c r="AA640" s="5">
        <f t="shared" si="858"/>
        <v>5.7161982374062271E-3</v>
      </c>
      <c r="AB640" s="5">
        <f t="shared" si="859"/>
        <v>3.648734939837524E-3</v>
      </c>
      <c r="AC640" s="5">
        <f t="shared" si="860"/>
        <v>6.8228471598779435E-5</v>
      </c>
      <c r="AD640" s="5">
        <f t="shared" si="861"/>
        <v>1.7800772976836302E-2</v>
      </c>
      <c r="AE640" s="5">
        <f t="shared" si="862"/>
        <v>9.8033242448879662E-3</v>
      </c>
      <c r="AF640" s="5">
        <f t="shared" si="863"/>
        <v>2.6994660955304431E-3</v>
      </c>
      <c r="AG640" s="5">
        <f t="shared" si="864"/>
        <v>4.9555416230151461E-4</v>
      </c>
      <c r="AH640" s="5">
        <f t="shared" si="865"/>
        <v>6.1647684162593141E-4</v>
      </c>
      <c r="AI640" s="5">
        <f t="shared" si="866"/>
        <v>7.8701280054342074E-4</v>
      </c>
      <c r="AJ640" s="5">
        <f t="shared" si="867"/>
        <v>5.0236205676890112E-4</v>
      </c>
      <c r="AK640" s="5">
        <f t="shared" si="868"/>
        <v>2.1377681608806065E-4</v>
      </c>
      <c r="AL640" s="5">
        <f t="shared" si="869"/>
        <v>1.9187799386391673E-6</v>
      </c>
      <c r="AM640" s="5">
        <f t="shared" si="870"/>
        <v>4.5449999890955425E-3</v>
      </c>
      <c r="AN640" s="5">
        <f t="shared" si="871"/>
        <v>2.5030434714321463E-3</v>
      </c>
      <c r="AO640" s="5">
        <f t="shared" si="872"/>
        <v>6.8924385422560516E-4</v>
      </c>
      <c r="AP640" s="5">
        <f t="shared" si="873"/>
        <v>1.2652785725583308E-4</v>
      </c>
      <c r="AQ640" s="5">
        <f t="shared" si="874"/>
        <v>1.7420502080217604E-5</v>
      </c>
      <c r="AR640" s="5">
        <f t="shared" si="875"/>
        <v>6.7901797026317218E-5</v>
      </c>
      <c r="AS640" s="5">
        <f t="shared" si="876"/>
        <v>8.668546785742705E-5</v>
      </c>
      <c r="AT640" s="5">
        <f t="shared" si="877"/>
        <v>5.5332632321561503E-5</v>
      </c>
      <c r="AU640" s="5">
        <f t="shared" si="878"/>
        <v>2.3546431909200277E-5</v>
      </c>
      <c r="AV640" s="5">
        <f t="shared" si="879"/>
        <v>7.5150200576833712E-6</v>
      </c>
      <c r="AW640" s="5">
        <f t="shared" si="880"/>
        <v>3.7473322746960231E-8</v>
      </c>
      <c r="AX640" s="5">
        <f t="shared" si="881"/>
        <v>9.6704718608563623E-4</v>
      </c>
      <c r="AY640" s="5">
        <f t="shared" si="882"/>
        <v>5.3257671100240701E-4</v>
      </c>
      <c r="AZ640" s="5">
        <f t="shared" si="883"/>
        <v>1.4665155805387143E-4</v>
      </c>
      <c r="BA640" s="5">
        <f t="shared" si="884"/>
        <v>2.6921542049342848E-5</v>
      </c>
      <c r="BB640" s="5">
        <f t="shared" si="885"/>
        <v>3.7065891215163361E-6</v>
      </c>
      <c r="BC640" s="5">
        <f t="shared" si="886"/>
        <v>4.0826199006170561E-7</v>
      </c>
      <c r="BD640" s="5">
        <f t="shared" si="887"/>
        <v>6.232532092152853E-6</v>
      </c>
      <c r="BE640" s="5">
        <f t="shared" si="888"/>
        <v>7.9566371437165669E-6</v>
      </c>
      <c r="BF640" s="5">
        <f t="shared" si="889"/>
        <v>5.0788406462021231E-6</v>
      </c>
      <c r="BG640" s="5">
        <f t="shared" si="890"/>
        <v>2.1612666962687922E-6</v>
      </c>
      <c r="BH640" s="5">
        <f t="shared" si="891"/>
        <v>6.897844495121505E-7</v>
      </c>
      <c r="BI640" s="5">
        <f t="shared" si="892"/>
        <v>1.7611989769155459E-7</v>
      </c>
      <c r="BJ640" s="8">
        <f t="shared" si="893"/>
        <v>0.54388479561104075</v>
      </c>
      <c r="BK640" s="8">
        <f t="shared" si="894"/>
        <v>0.29595088039361334</v>
      </c>
      <c r="BL640" s="8">
        <f t="shared" si="895"/>
        <v>0.15585476077233251</v>
      </c>
      <c r="BM640" s="8">
        <f t="shared" si="896"/>
        <v>0.27635008936994448</v>
      </c>
      <c r="BN640" s="8">
        <f t="shared" si="897"/>
        <v>0.72328537681001304</v>
      </c>
    </row>
    <row r="641" spans="1:66" x14ac:dyDescent="0.25">
      <c r="A641" t="s">
        <v>213</v>
      </c>
      <c r="B641" t="s">
        <v>217</v>
      </c>
      <c r="C641" t="s">
        <v>221</v>
      </c>
      <c r="D641" t="s">
        <v>499</v>
      </c>
      <c r="E641">
        <f>VLOOKUP(A641,home!$A$2:$E$405,3,FALSE)</f>
        <v>1.234375</v>
      </c>
      <c r="F641">
        <f>VLOOKUP(B641,home!$B$2:$E$405,3,FALSE)</f>
        <v>0.91</v>
      </c>
      <c r="G641">
        <f>VLOOKUP(C641,away!$B$2:$E$405,4,FALSE)</f>
        <v>0.76</v>
      </c>
      <c r="H641">
        <f>VLOOKUP(A641,away!$A$2:$E$405,3,FALSE)</f>
        <v>1.171875</v>
      </c>
      <c r="I641">
        <f>VLOOKUP(C641,away!$B$2:$E$405,3,FALSE)</f>
        <v>0.54</v>
      </c>
      <c r="J641">
        <f>VLOOKUP(B641,home!$B$2:$E$405,4,FALSE)</f>
        <v>1.07</v>
      </c>
      <c r="K641" s="3">
        <f t="shared" si="842"/>
        <v>0.85369375000000003</v>
      </c>
      <c r="L641" s="3">
        <f t="shared" si="843"/>
        <v>0.67710937500000001</v>
      </c>
      <c r="M641" s="5">
        <f t="shared" si="844"/>
        <v>0.21636183192331254</v>
      </c>
      <c r="N641" s="5">
        <f t="shared" si="845"/>
        <v>0.1847067436514824</v>
      </c>
      <c r="O641" s="5">
        <f t="shared" si="846"/>
        <v>0.14650062478744921</v>
      </c>
      <c r="P641" s="5">
        <f t="shared" si="847"/>
        <v>0.12506666775214048</v>
      </c>
      <c r="Q641" s="5">
        <f t="shared" si="848"/>
        <v>7.8841496319061358E-2</v>
      </c>
      <c r="R641" s="5">
        <f t="shared" si="849"/>
        <v>4.9598473243469617E-2</v>
      </c>
      <c r="S641" s="5">
        <f t="shared" si="850"/>
        <v>1.8073510521218382E-2</v>
      </c>
      <c r="T641" s="5">
        <f t="shared" si="851"/>
        <v>5.3384316296664437E-2</v>
      </c>
      <c r="U641" s="5">
        <f t="shared" si="852"/>
        <v>4.2341906617492243E-2</v>
      </c>
      <c r="V641" s="5">
        <f t="shared" si="853"/>
        <v>1.1608094517609388E-3</v>
      </c>
      <c r="W641" s="5">
        <f t="shared" si="854"/>
        <v>2.2435497549410231E-2</v>
      </c>
      <c r="X641" s="5">
        <f t="shared" si="855"/>
        <v>1.5191285723495193E-2</v>
      </c>
      <c r="Y641" s="5">
        <f t="shared" si="856"/>
        <v>5.1430809908411266E-3</v>
      </c>
      <c r="Z641" s="5">
        <f t="shared" si="857"/>
        <v>1.1194530406279981E-2</v>
      </c>
      <c r="AA641" s="5">
        <f t="shared" si="858"/>
        <v>9.5567006420261801E-3</v>
      </c>
      <c r="AB641" s="5">
        <f t="shared" si="859"/>
        <v>4.0792478043593693E-3</v>
      </c>
      <c r="AC641" s="5">
        <f t="shared" si="860"/>
        <v>4.1937436681989155E-5</v>
      </c>
      <c r="AD641" s="5">
        <f t="shared" si="861"/>
        <v>4.7882610090179568E-3</v>
      </c>
      <c r="AE641" s="5">
        <f t="shared" si="862"/>
        <v>3.2421764191530181E-3</v>
      </c>
      <c r="AF641" s="5">
        <f t="shared" si="863"/>
        <v>1.097654024406219E-3</v>
      </c>
      <c r="AG641" s="5">
        <f t="shared" si="864"/>
        <v>2.4774394347730998E-4</v>
      </c>
      <c r="AH641" s="5">
        <f t="shared" si="865"/>
        <v>1.8949803717036829E-3</v>
      </c>
      <c r="AI641" s="5">
        <f t="shared" si="866"/>
        <v>1.617732899696111E-3</v>
      </c>
      <c r="AJ641" s="5">
        <f t="shared" si="867"/>
        <v>6.9052423281997346E-4</v>
      </c>
      <c r="AK641" s="5">
        <f t="shared" si="868"/>
        <v>1.9649874059398542E-4</v>
      </c>
      <c r="AL641" s="5">
        <f t="shared" si="869"/>
        <v>9.6966741559884792E-7</v>
      </c>
      <c r="AM641" s="5">
        <f t="shared" si="870"/>
        <v>8.1754169935346498E-4</v>
      </c>
      <c r="AN641" s="5">
        <f t="shared" si="871"/>
        <v>5.5356514908566266E-4</v>
      </c>
      <c r="AO641" s="5">
        <f t="shared" si="872"/>
        <v>1.8741207605958739E-4</v>
      </c>
      <c r="AP641" s="5">
        <f t="shared" si="873"/>
        <v>4.229949122938657E-5</v>
      </c>
      <c r="AQ641" s="5">
        <f t="shared" si="874"/>
        <v>7.1603455172869787E-6</v>
      </c>
      <c r="AR641" s="5">
        <f t="shared" si="875"/>
        <v>2.5662179502430979E-4</v>
      </c>
      <c r="AS641" s="5">
        <f t="shared" si="876"/>
        <v>2.1907642252603438E-4</v>
      </c>
      <c r="AT641" s="5">
        <f t="shared" si="877"/>
        <v>9.3512086341417382E-5</v>
      </c>
      <c r="AU641" s="5">
        <f t="shared" si="878"/>
        <v>2.6610227886376132E-5</v>
      </c>
      <c r="AV641" s="5">
        <f t="shared" si="879"/>
        <v>5.6792463081687531E-6</v>
      </c>
      <c r="AW641" s="5">
        <f t="shared" si="880"/>
        <v>1.5569735328539041E-8</v>
      </c>
      <c r="AX641" s="5">
        <f t="shared" si="881"/>
        <v>1.1632170651707197E-4</v>
      </c>
      <c r="AY641" s="5">
        <f t="shared" si="882"/>
        <v>7.876251799870803E-5</v>
      </c>
      <c r="AZ641" s="5">
        <f t="shared" si="883"/>
        <v>2.6665419667765721E-5</v>
      </c>
      <c r="BA641" s="5">
        <f t="shared" si="884"/>
        <v>6.0184685484511864E-6</v>
      </c>
      <c r="BB641" s="5">
        <f t="shared" si="885"/>
        <v>1.0187903693247346E-6</v>
      </c>
      <c r="BC641" s="5">
        <f t="shared" si="886"/>
        <v>1.3796650204589812E-7</v>
      </c>
      <c r="BD641" s="5">
        <f t="shared" si="887"/>
        <v>2.8960170540048074E-5</v>
      </c>
      <c r="BE641" s="5">
        <f t="shared" si="888"/>
        <v>2.4723116588973166E-5</v>
      </c>
      <c r="BF641" s="5">
        <f t="shared" si="889"/>
        <v>1.0552985056263856E-5</v>
      </c>
      <c r="BG641" s="5">
        <f t="shared" si="890"/>
        <v>3.0030057954586178E-6</v>
      </c>
      <c r="BH641" s="5">
        <f t="shared" si="891"/>
        <v>6.4091181969919994E-7</v>
      </c>
      <c r="BI641" s="5">
        <f t="shared" si="892"/>
        <v>1.0942848295566682E-7</v>
      </c>
      <c r="BJ641" s="8">
        <f t="shared" si="893"/>
        <v>0.3709151595578582</v>
      </c>
      <c r="BK641" s="8">
        <f t="shared" si="894"/>
        <v>0.36078448927052864</v>
      </c>
      <c r="BL641" s="8">
        <f t="shared" si="895"/>
        <v>0.25714617873598</v>
      </c>
      <c r="BM641" s="8">
        <f t="shared" si="896"/>
        <v>0.19888577334546778</v>
      </c>
      <c r="BN641" s="8">
        <f t="shared" si="897"/>
        <v>0.80107583767691559</v>
      </c>
    </row>
    <row r="642" spans="1:66" x14ac:dyDescent="0.25">
      <c r="A642" t="s">
        <v>213</v>
      </c>
      <c r="B642" t="s">
        <v>216</v>
      </c>
      <c r="C642" t="s">
        <v>223</v>
      </c>
      <c r="D642" t="s">
        <v>499</v>
      </c>
      <c r="E642">
        <f>VLOOKUP(A642,home!$A$2:$E$405,3,FALSE)</f>
        <v>1.234375</v>
      </c>
      <c r="F642">
        <f>VLOOKUP(B642,home!$B$2:$E$405,3,FALSE)</f>
        <v>0.65</v>
      </c>
      <c r="G642">
        <f>VLOOKUP(C642,away!$B$2:$E$405,4,FALSE)</f>
        <v>0.86</v>
      </c>
      <c r="H642">
        <f>VLOOKUP(A642,away!$A$2:$E$405,3,FALSE)</f>
        <v>1.171875</v>
      </c>
      <c r="I642">
        <f>VLOOKUP(C642,away!$B$2:$E$405,3,FALSE)</f>
        <v>0.81</v>
      </c>
      <c r="J642">
        <f>VLOOKUP(B642,home!$B$2:$E$405,4,FALSE)</f>
        <v>1.37</v>
      </c>
      <c r="K642" s="3">
        <f t="shared" si="842"/>
        <v>0.69001562500000002</v>
      </c>
      <c r="L642" s="3">
        <f t="shared" si="843"/>
        <v>1.3004296875000003</v>
      </c>
      <c r="M642" s="5">
        <f t="shared" si="844"/>
        <v>0.13663456681544014</v>
      </c>
      <c r="N642" s="5">
        <f t="shared" si="845"/>
        <v>9.4279986017760192E-2</v>
      </c>
      <c r="O642" s="5">
        <f t="shared" si="846"/>
        <v>0.17768364702550077</v>
      </c>
      <c r="P642" s="5">
        <f t="shared" si="847"/>
        <v>0.12260449275458028</v>
      </c>
      <c r="Q642" s="5">
        <f t="shared" si="848"/>
        <v>3.2527331738518024E-2</v>
      </c>
      <c r="R642" s="5">
        <f t="shared" si="849"/>
        <v>0.1155325447876162</v>
      </c>
      <c r="S642" s="5">
        <f t="shared" si="850"/>
        <v>2.7503767886043615E-2</v>
      </c>
      <c r="T642" s="5">
        <f t="shared" si="851"/>
        <v>4.2299507847929844E-2</v>
      </c>
      <c r="U642" s="5">
        <f t="shared" si="852"/>
        <v>7.9719261099467476E-2</v>
      </c>
      <c r="V642" s="5">
        <f t="shared" si="853"/>
        <v>2.7421770095727559E-3</v>
      </c>
      <c r="W642" s="5">
        <f t="shared" si="854"/>
        <v>7.4814557130452857E-3</v>
      </c>
      <c r="X642" s="5">
        <f t="shared" si="855"/>
        <v>9.729107114960573E-3</v>
      </c>
      <c r="Y642" s="5">
        <f t="shared" si="856"/>
        <v>6.326009862581106E-3</v>
      </c>
      <c r="Z642" s="5">
        <f t="shared" si="857"/>
        <v>5.0080650371413175E-2</v>
      </c>
      <c r="AA642" s="5">
        <f t="shared" si="858"/>
        <v>3.4556431266437142E-2</v>
      </c>
      <c r="AB642" s="5">
        <f t="shared" si="859"/>
        <v>1.1922238759040082E-2</v>
      </c>
      <c r="AC642" s="5">
        <f t="shared" si="860"/>
        <v>1.5378759431904397E-4</v>
      </c>
      <c r="AD642" s="5">
        <f t="shared" si="861"/>
        <v>1.2905803349366907E-3</v>
      </c>
      <c r="AE642" s="5">
        <f t="shared" si="862"/>
        <v>1.6783089816553665E-3</v>
      </c>
      <c r="AF642" s="5">
        <f t="shared" si="863"/>
        <v>1.0912614122712662E-3</v>
      </c>
      <c r="AG642" s="5">
        <f t="shared" si="864"/>
        <v>4.7303624578024401E-4</v>
      </c>
      <c r="AH642" s="5">
        <f t="shared" si="865"/>
        <v>1.6281591128073397E-2</v>
      </c>
      <c r="AI642" s="5">
        <f t="shared" si="866"/>
        <v>1.1234552278232019E-2</v>
      </c>
      <c r="AJ642" s="5">
        <f t="shared" si="867"/>
        <v>3.8760083059297202E-3</v>
      </c>
      <c r="AK642" s="5">
        <f t="shared" si="868"/>
        <v>8.9150209790709581E-4</v>
      </c>
      <c r="AL642" s="5">
        <f t="shared" si="869"/>
        <v>5.5198477026394426E-6</v>
      </c>
      <c r="AM642" s="5">
        <f t="shared" si="870"/>
        <v>1.7810411928481008E-4</v>
      </c>
      <c r="AN642" s="5">
        <f t="shared" si="871"/>
        <v>2.3161188418400835E-4</v>
      </c>
      <c r="AO642" s="5">
        <f t="shared" si="872"/>
        <v>1.5059748508534817E-4</v>
      </c>
      <c r="AP642" s="5">
        <f t="shared" si="873"/>
        <v>6.5280480155941766E-5</v>
      </c>
      <c r="AQ642" s="5">
        <f t="shared" si="874"/>
        <v>2.1223168602260323E-5</v>
      </c>
      <c r="AR642" s="5">
        <f t="shared" si="875"/>
        <v>4.2346128925366535E-3</v>
      </c>
      <c r="AS642" s="5">
        <f t="shared" si="876"/>
        <v>2.9219490616767363E-3</v>
      </c>
      <c r="AT642" s="5">
        <f t="shared" si="877"/>
        <v>1.0080952540055183E-3</v>
      </c>
      <c r="AU642" s="5">
        <f t="shared" si="878"/>
        <v>2.3186715891738389E-4</v>
      </c>
      <c r="AV642" s="5">
        <f t="shared" si="879"/>
        <v>3.9997990644338232E-5</v>
      </c>
      <c r="AW642" s="5">
        <f t="shared" si="880"/>
        <v>1.375847804674936E-7</v>
      </c>
      <c r="AX642" s="5">
        <f t="shared" si="881"/>
        <v>2.0482437530563779E-5</v>
      </c>
      <c r="AY642" s="5">
        <f t="shared" si="882"/>
        <v>2.6635969837109335E-5</v>
      </c>
      <c r="AZ642" s="5">
        <f t="shared" si="883"/>
        <v>1.7319102965765771E-5</v>
      </c>
      <c r="BA642" s="5">
        <f t="shared" si="884"/>
        <v>7.5074252191837032E-6</v>
      </c>
      <c r="BB642" s="5">
        <f t="shared" si="885"/>
        <v>2.4407196579281705E-6</v>
      </c>
      <c r="BC642" s="5">
        <f t="shared" si="886"/>
        <v>6.3479686040692774E-7</v>
      </c>
      <c r="BD642" s="5">
        <f t="shared" si="887"/>
        <v>9.1780272008748465E-4</v>
      </c>
      <c r="BE642" s="5">
        <f t="shared" si="888"/>
        <v>6.3329821752786575E-4</v>
      </c>
      <c r="BF642" s="5">
        <f t="shared" si="889"/>
        <v>2.1849283268943811E-4</v>
      </c>
      <c r="BG642" s="5">
        <f t="shared" si="890"/>
        <v>5.0254489502074363E-5</v>
      </c>
      <c r="BH642" s="5">
        <f t="shared" si="891"/>
        <v>8.6690957457074435E-6</v>
      </c>
      <c r="BI642" s="5">
        <f t="shared" si="892"/>
        <v>1.1963623038318332E-6</v>
      </c>
      <c r="BJ642" s="8">
        <f t="shared" si="893"/>
        <v>0.19789842285882189</v>
      </c>
      <c r="BK642" s="8">
        <f t="shared" si="894"/>
        <v>0.28967094787749559</v>
      </c>
      <c r="BL642" s="8">
        <f t="shared" si="895"/>
        <v>0.46196401282384092</v>
      </c>
      <c r="BM642" s="8">
        <f t="shared" si="896"/>
        <v>0.3203249664070994</v>
      </c>
      <c r="BN642" s="8">
        <f t="shared" si="897"/>
        <v>0.67926256913941563</v>
      </c>
    </row>
    <row r="643" spans="1:66" x14ac:dyDescent="0.25">
      <c r="A643" t="s">
        <v>213</v>
      </c>
      <c r="B643" t="s">
        <v>219</v>
      </c>
      <c r="C643" t="s">
        <v>314</v>
      </c>
      <c r="D643" t="s">
        <v>499</v>
      </c>
      <c r="E643">
        <f>VLOOKUP(A643,home!$A$2:$E$405,3,FALSE)</f>
        <v>1.234375</v>
      </c>
      <c r="F643">
        <f>VLOOKUP(B643,home!$B$2:$E$405,3,FALSE)</f>
        <v>0.97</v>
      </c>
      <c r="G643">
        <f>VLOOKUP(C643,away!$B$2:$E$405,4,FALSE)</f>
        <v>0.91</v>
      </c>
      <c r="H643">
        <f>VLOOKUP(A643,away!$A$2:$E$405,3,FALSE)</f>
        <v>1.171875</v>
      </c>
      <c r="I643">
        <f>VLOOKUP(C643,away!$B$2:$E$405,3,FALSE)</f>
        <v>0.76</v>
      </c>
      <c r="J643">
        <f>VLOOKUP(B643,home!$B$2:$E$405,4,FALSE)</f>
        <v>1.19</v>
      </c>
      <c r="K643" s="3">
        <f t="shared" si="842"/>
        <v>1.0895828125</v>
      </c>
      <c r="L643" s="3">
        <f t="shared" si="843"/>
        <v>1.05984375</v>
      </c>
      <c r="M643" s="5">
        <f t="shared" si="844"/>
        <v>0.11655097331315731</v>
      </c>
      <c r="N643" s="5">
        <f t="shared" si="845"/>
        <v>0.12699193730216235</v>
      </c>
      <c r="O643" s="5">
        <f t="shared" si="846"/>
        <v>0.12352582062236654</v>
      </c>
      <c r="P643" s="5">
        <f t="shared" si="847"/>
        <v>0.13459161105008863</v>
      </c>
      <c r="Q643" s="5">
        <f t="shared" si="848"/>
        <v>6.9184116105256863E-2</v>
      </c>
      <c r="R643" s="5">
        <f t="shared" si="849"/>
        <v>6.5459034475118139E-2</v>
      </c>
      <c r="S643" s="5">
        <f t="shared" si="850"/>
        <v>3.8856178653236033E-2</v>
      </c>
      <c r="T643" s="5">
        <f t="shared" si="851"/>
        <v>7.3324353053430824E-2</v>
      </c>
      <c r="U643" s="5">
        <f t="shared" si="852"/>
        <v>7.1323038886933685E-2</v>
      </c>
      <c r="V643" s="5">
        <f t="shared" si="853"/>
        <v>4.9856256361254991E-3</v>
      </c>
      <c r="W643" s="5">
        <f t="shared" si="854"/>
        <v>2.5127274602097446E-2</v>
      </c>
      <c r="X643" s="5">
        <f t="shared" si="855"/>
        <v>2.6630984941566713E-2</v>
      </c>
      <c r="Y643" s="5">
        <f t="shared" si="856"/>
        <v>1.4112341473331796E-2</v>
      </c>
      <c r="Z643" s="5">
        <f t="shared" si="857"/>
        <v>2.3125449523162832E-2</v>
      </c>
      <c r="AA643" s="5">
        <f t="shared" si="858"/>
        <v>2.5197092331774539E-2</v>
      </c>
      <c r="AB643" s="5">
        <f t="shared" si="859"/>
        <v>1.3727159364838542E-2</v>
      </c>
      <c r="AC643" s="5">
        <f t="shared" si="860"/>
        <v>3.5983364584170026E-4</v>
      </c>
      <c r="AD643" s="5">
        <f t="shared" si="861"/>
        <v>6.844561632853287E-3</v>
      </c>
      <c r="AE643" s="5">
        <f t="shared" si="862"/>
        <v>7.2541658680693498E-3</v>
      </c>
      <c r="AF643" s="5">
        <f t="shared" si="863"/>
        <v>3.844141178368312E-3</v>
      </c>
      <c r="AG643" s="5">
        <f t="shared" si="864"/>
        <v>1.3580630006704304E-3</v>
      </c>
      <c r="AH643" s="5">
        <f t="shared" si="865"/>
        <v>6.1273407857661503E-3</v>
      </c>
      <c r="AI643" s="5">
        <f t="shared" si="866"/>
        <v>6.676245206501041E-3</v>
      </c>
      <c r="AJ643" s="5">
        <f t="shared" si="867"/>
        <v>3.6371610145195239E-3</v>
      </c>
      <c r="AK643" s="5">
        <f t="shared" si="868"/>
        <v>1.3209960425718456E-3</v>
      </c>
      <c r="AL643" s="5">
        <f t="shared" si="869"/>
        <v>1.662125634034297E-5</v>
      </c>
      <c r="AM643" s="5">
        <f t="shared" si="870"/>
        <v>1.4915433428507759E-3</v>
      </c>
      <c r="AN643" s="5">
        <f t="shared" si="871"/>
        <v>1.5808028897745018E-3</v>
      </c>
      <c r="AO643" s="5">
        <f t="shared" si="872"/>
        <v>8.3770203135472227E-4</v>
      </c>
      <c r="AP643" s="5">
        <f t="shared" si="873"/>
        <v>2.9594442076453549E-4</v>
      </c>
      <c r="AQ643" s="5">
        <f t="shared" si="874"/>
        <v>7.841371117366577E-5</v>
      </c>
      <c r="AR643" s="5">
        <f t="shared" si="875"/>
        <v>1.2988047671828691E-3</v>
      </c>
      <c r="AS643" s="5">
        <f t="shared" si="876"/>
        <v>1.4151553511155181E-3</v>
      </c>
      <c r="AT643" s="5">
        <f t="shared" si="877"/>
        <v>7.7096447379643553E-4</v>
      </c>
      <c r="AU643" s="5">
        <f t="shared" si="878"/>
        <v>2.8000987989890098E-4</v>
      </c>
      <c r="AV643" s="5">
        <f t="shared" si="879"/>
        <v>7.627348811700792E-5</v>
      </c>
      <c r="AW643" s="5">
        <f t="shared" si="880"/>
        <v>5.3316721167153375E-7</v>
      </c>
      <c r="AX643" s="5">
        <f t="shared" si="881"/>
        <v>2.7085999841149988E-4</v>
      </c>
      <c r="AY643" s="5">
        <f t="shared" si="882"/>
        <v>2.8706927644143803E-4</v>
      </c>
      <c r="AZ643" s="5">
        <f t="shared" si="883"/>
        <v>1.5212428922674017E-4</v>
      </c>
      <c r="BA643" s="5">
        <f t="shared" si="884"/>
        <v>5.3742659053384296E-5</v>
      </c>
      <c r="BB643" s="5">
        <f t="shared" si="885"/>
        <v>1.4239705326527561E-5</v>
      </c>
      <c r="BC643" s="5">
        <f t="shared" si="886"/>
        <v>3.0183725384323903E-6</v>
      </c>
      <c r="BD643" s="5">
        <f t="shared" si="887"/>
        <v>2.294216858281614E-4</v>
      </c>
      <c r="BE643" s="5">
        <f t="shared" si="888"/>
        <v>2.4997392569313951E-4</v>
      </c>
      <c r="BF643" s="5">
        <f t="shared" si="889"/>
        <v>1.3618364650419846E-4</v>
      </c>
      <c r="BG643" s="5">
        <f t="shared" si="890"/>
        <v>4.9461120191516793E-5</v>
      </c>
      <c r="BH643" s="5">
        <f t="shared" si="891"/>
        <v>1.347299661191835E-5</v>
      </c>
      <c r="BI643" s="5">
        <f t="shared" si="892"/>
        <v>2.9359891082433943E-6</v>
      </c>
      <c r="BJ643" s="8">
        <f t="shared" si="893"/>
        <v>0.35973739985472369</v>
      </c>
      <c r="BK643" s="8">
        <f t="shared" si="894"/>
        <v>0.29564791283123093</v>
      </c>
      <c r="BL643" s="8">
        <f t="shared" si="895"/>
        <v>0.32151654605443791</v>
      </c>
      <c r="BM643" s="8">
        <f t="shared" si="896"/>
        <v>0.3634372792861757</v>
      </c>
      <c r="BN643" s="8">
        <f t="shared" si="897"/>
        <v>0.6363034928681498</v>
      </c>
    </row>
    <row r="644" spans="1:66" x14ac:dyDescent="0.25">
      <c r="A644" t="s">
        <v>213</v>
      </c>
      <c r="B644" t="s">
        <v>215</v>
      </c>
      <c r="C644" t="s">
        <v>218</v>
      </c>
      <c r="D644" t="s">
        <v>499</v>
      </c>
      <c r="E644">
        <f>VLOOKUP(A644,home!$A$2:$E$405,3,FALSE)</f>
        <v>1.234375</v>
      </c>
      <c r="F644">
        <f>VLOOKUP(B644,home!$B$2:$E$405,3,FALSE)</f>
        <v>0.91</v>
      </c>
      <c r="G644">
        <f>VLOOKUP(C644,away!$B$2:$E$405,4,FALSE)</f>
        <v>0.56000000000000005</v>
      </c>
      <c r="H644">
        <f>VLOOKUP(A644,away!$A$2:$E$405,3,FALSE)</f>
        <v>1.171875</v>
      </c>
      <c r="I644">
        <f>VLOOKUP(C644,away!$B$2:$E$405,3,FALSE)</f>
        <v>1.22</v>
      </c>
      <c r="J644">
        <f>VLOOKUP(B644,home!$B$2:$E$405,4,FALSE)</f>
        <v>1.01</v>
      </c>
      <c r="K644" s="3">
        <f t="shared" si="842"/>
        <v>0.62903750000000003</v>
      </c>
      <c r="L644" s="3">
        <f t="shared" si="843"/>
        <v>1.4439843750000001</v>
      </c>
      <c r="M644" s="5">
        <f t="shared" si="844"/>
        <v>0.12580503961318928</v>
      </c>
      <c r="N644" s="5">
        <f t="shared" si="845"/>
        <v>7.9136087605681568E-2</v>
      </c>
      <c r="O644" s="5">
        <f t="shared" si="846"/>
        <v>0.18166051149770138</v>
      </c>
      <c r="P644" s="5">
        <f t="shared" si="847"/>
        <v>0.11427127400123534</v>
      </c>
      <c r="Q644" s="5">
        <f t="shared" si="848"/>
        <v>2.4889783353629458E-2</v>
      </c>
      <c r="R644" s="5">
        <f t="shared" si="849"/>
        <v>0.13115747007859435</v>
      </c>
      <c r="S644" s="5">
        <f t="shared" si="850"/>
        <v>2.5948730078728152E-2</v>
      </c>
      <c r="T644" s="5">
        <f t="shared" si="851"/>
        <v>3.5940458259776036E-2</v>
      </c>
      <c r="U644" s="5">
        <f t="shared" si="852"/>
        <v>8.2502967084563811E-2</v>
      </c>
      <c r="V644" s="5">
        <f t="shared" si="853"/>
        <v>2.6188620935726132E-3</v>
      </c>
      <c r="W644" s="5">
        <f t="shared" si="854"/>
        <v>5.2188690321028977E-3</v>
      </c>
      <c r="X644" s="5">
        <f t="shared" si="855"/>
        <v>7.5359653375279573E-3</v>
      </c>
      <c r="Y644" s="5">
        <f t="shared" si="856"/>
        <v>5.4409080989659877E-3</v>
      </c>
      <c r="Z644" s="5">
        <f t="shared" si="857"/>
        <v>6.3129779152673413E-2</v>
      </c>
      <c r="AA644" s="5">
        <f t="shared" si="858"/>
        <v>3.9710998453749813E-2</v>
      </c>
      <c r="AB644" s="5">
        <f t="shared" si="859"/>
        <v>1.2489853594925323E-2</v>
      </c>
      <c r="AC644" s="5">
        <f t="shared" si="860"/>
        <v>1.4867285364035144E-4</v>
      </c>
      <c r="AD644" s="5">
        <f t="shared" si="861"/>
        <v>8.2071608219535662E-4</v>
      </c>
      <c r="AE644" s="5">
        <f t="shared" si="862"/>
        <v>1.1851011990013105E-3</v>
      </c>
      <c r="AF644" s="5">
        <f t="shared" si="863"/>
        <v>8.556338070758293E-4</v>
      </c>
      <c r="AG644" s="5">
        <f t="shared" si="864"/>
        <v>4.118406160464206E-4</v>
      </c>
      <c r="AH644" s="5">
        <f t="shared" si="865"/>
        <v>2.2789603673415291E-2</v>
      </c>
      <c r="AI644" s="5">
        <f t="shared" si="866"/>
        <v>1.4335515320715973E-2</v>
      </c>
      <c r="AJ644" s="5">
        <f t="shared" si="867"/>
        <v>4.5087883592774373E-3</v>
      </c>
      <c r="AK644" s="5">
        <f t="shared" si="868"/>
        <v>9.4539898584966044E-4</v>
      </c>
      <c r="AL644" s="5">
        <f t="shared" si="869"/>
        <v>5.4017029674226251E-6</v>
      </c>
      <c r="AM644" s="5">
        <f t="shared" si="870"/>
        <v>1.0325223851079237E-4</v>
      </c>
      <c r="AN644" s="5">
        <f t="shared" si="871"/>
        <v>1.4909461909335745E-4</v>
      </c>
      <c r="AO644" s="5">
        <f t="shared" si="872"/>
        <v>1.0764515018369244E-4</v>
      </c>
      <c r="AP644" s="5">
        <f t="shared" si="873"/>
        <v>5.1812638303260085E-5</v>
      </c>
      <c r="AQ644" s="5">
        <f t="shared" si="874"/>
        <v>1.8704160034358519E-5</v>
      </c>
      <c r="AR644" s="5">
        <f t="shared" si="875"/>
        <v>6.5815663233708471E-3</v>
      </c>
      <c r="AS644" s="5">
        <f t="shared" si="876"/>
        <v>4.14005202613739E-3</v>
      </c>
      <c r="AT644" s="5">
        <f t="shared" si="877"/>
        <v>1.3021239881956992E-3</v>
      </c>
      <c r="AU644" s="5">
        <f t="shared" si="878"/>
        <v>2.7302827274155073E-4</v>
      </c>
      <c r="AV644" s="5">
        <f t="shared" si="879"/>
        <v>4.2936255528665803E-5</v>
      </c>
      <c r="AW644" s="5">
        <f t="shared" si="880"/>
        <v>1.3629101596881682E-7</v>
      </c>
      <c r="AX644" s="5">
        <f t="shared" si="881"/>
        <v>1.0824921663705422E-5</v>
      </c>
      <c r="AY644" s="5">
        <f t="shared" si="882"/>
        <v>1.5631017742989634E-5</v>
      </c>
      <c r="AZ644" s="5">
        <f t="shared" si="883"/>
        <v>1.1285472693112401E-5</v>
      </c>
      <c r="BA644" s="5">
        <f t="shared" si="884"/>
        <v>5.4320154111144925E-6</v>
      </c>
      <c r="BB644" s="5">
        <f t="shared" si="885"/>
        <v>1.9609363446021323E-6</v>
      </c>
      <c r="BC644" s="5">
        <f t="shared" si="886"/>
        <v>5.6631228839501803E-7</v>
      </c>
      <c r="BD644" s="5">
        <f t="shared" si="887"/>
        <v>1.5839464889956187E-3</v>
      </c>
      <c r="BE644" s="5">
        <f t="shared" si="888"/>
        <v>9.9636173957158157E-4</v>
      </c>
      <c r="BF644" s="5">
        <f t="shared" si="889"/>
        <v>3.1337444887787936E-4</v>
      </c>
      <c r="BG644" s="5">
        <f t="shared" si="890"/>
        <v>6.570809329533969E-5</v>
      </c>
      <c r="BH644" s="5">
        <f t="shared" si="891"/>
        <v>1.0333213684066809E-5</v>
      </c>
      <c r="BI644" s="5">
        <f t="shared" si="892"/>
        <v>1.2999957805582356E-6</v>
      </c>
      <c r="BJ644" s="8">
        <f t="shared" si="893"/>
        <v>0.16191157287427219</v>
      </c>
      <c r="BK644" s="8">
        <f t="shared" si="894"/>
        <v>0.26881361136107612</v>
      </c>
      <c r="BL644" s="8">
        <f t="shared" si="895"/>
        <v>0.50541183789497235</v>
      </c>
      <c r="BM644" s="8">
        <f t="shared" si="896"/>
        <v>0.34233114040623552</v>
      </c>
      <c r="BN644" s="8">
        <f t="shared" si="897"/>
        <v>0.65692016615003146</v>
      </c>
    </row>
    <row r="645" spans="1:66" x14ac:dyDescent="0.25">
      <c r="A645" t="s">
        <v>213</v>
      </c>
      <c r="B645" t="s">
        <v>222</v>
      </c>
      <c r="C645" t="s">
        <v>220</v>
      </c>
      <c r="D645" t="s">
        <v>499</v>
      </c>
      <c r="E645">
        <f>VLOOKUP(A645,home!$A$2:$E$405,3,FALSE)</f>
        <v>1.234375</v>
      </c>
      <c r="F645">
        <f>VLOOKUP(B645,home!$B$2:$E$405,3,FALSE)</f>
        <v>0.38</v>
      </c>
      <c r="G645">
        <f>VLOOKUP(C645,away!$B$2:$E$405,4,FALSE)</f>
        <v>1.46</v>
      </c>
      <c r="H645">
        <f>VLOOKUP(A645,away!$A$2:$E$405,3,FALSE)</f>
        <v>1.171875</v>
      </c>
      <c r="I645">
        <f>VLOOKUP(C645,away!$B$2:$E$405,3,FALSE)</f>
        <v>0.54</v>
      </c>
      <c r="J645">
        <f>VLOOKUP(B645,home!$B$2:$E$405,4,FALSE)</f>
        <v>0.74</v>
      </c>
      <c r="K645" s="3">
        <f t="shared" si="842"/>
        <v>0.68483125</v>
      </c>
      <c r="L645" s="3">
        <f t="shared" si="843"/>
        <v>0.46828124999999998</v>
      </c>
      <c r="M645" s="5">
        <f t="shared" si="844"/>
        <v>0.31565276957843819</v>
      </c>
      <c r="N645" s="5">
        <f t="shared" si="845"/>
        <v>0.21616888075636376</v>
      </c>
      <c r="O645" s="5">
        <f t="shared" si="846"/>
        <v>0.14781427350415299</v>
      </c>
      <c r="P645" s="5">
        <f t="shared" si="847"/>
        <v>0.10122783369169097</v>
      </c>
      <c r="Q645" s="5">
        <f t="shared" si="848"/>
        <v>7.4019602409740773E-2</v>
      </c>
      <c r="R645" s="5">
        <f t="shared" si="849"/>
        <v>3.4609326382183316E-2</v>
      </c>
      <c r="S645" s="5">
        <f t="shared" si="850"/>
        <v>8.1157804567958142E-3</v>
      </c>
      <c r="T645" s="5">
        <f t="shared" si="851"/>
        <v>3.4661991940936422E-2</v>
      </c>
      <c r="U645" s="5">
        <f t="shared" si="852"/>
        <v>2.3701548247968576E-2</v>
      </c>
      <c r="V645" s="5">
        <f t="shared" si="853"/>
        <v>2.8918656952490101E-4</v>
      </c>
      <c r="W645" s="5">
        <f t="shared" si="854"/>
        <v>1.6896978947588598E-2</v>
      </c>
      <c r="X645" s="5">
        <f t="shared" si="855"/>
        <v>7.9125384228004737E-3</v>
      </c>
      <c r="Y645" s="5">
        <f t="shared" si="856"/>
        <v>1.852646691651017E-3</v>
      </c>
      <c r="Z645" s="5">
        <f t="shared" si="857"/>
        <v>5.4022995399689291E-3</v>
      </c>
      <c r="AA645" s="5">
        <f t="shared" si="858"/>
        <v>3.699663546831346E-3</v>
      </c>
      <c r="AB645" s="5">
        <f t="shared" si="859"/>
        <v>1.2668226056779721E-3</v>
      </c>
      <c r="AC645" s="5">
        <f t="shared" si="860"/>
        <v>5.7962682389958626E-6</v>
      </c>
      <c r="AD645" s="5">
        <f t="shared" si="861"/>
        <v>2.8928948034751953E-3</v>
      </c>
      <c r="AE645" s="5">
        <f t="shared" si="862"/>
        <v>1.3546883946898691E-3</v>
      </c>
      <c r="AF645" s="5">
        <f t="shared" si="863"/>
        <v>3.1718758741293256E-4</v>
      </c>
      <c r="AG645" s="5">
        <f t="shared" si="864"/>
        <v>4.9510999972737453E-5</v>
      </c>
      <c r="AH645" s="5">
        <f t="shared" si="865"/>
        <v>6.3244889536276849E-4</v>
      </c>
      <c r="AI645" s="5">
        <f t="shared" si="866"/>
        <v>4.3312076757240391E-4</v>
      </c>
      <c r="AJ645" s="5">
        <f t="shared" si="867"/>
        <v>1.4830731832878442E-4</v>
      </c>
      <c r="AK645" s="5">
        <f t="shared" si="868"/>
        <v>3.3855162065083122E-5</v>
      </c>
      <c r="AL645" s="5">
        <f t="shared" si="869"/>
        <v>7.4353052959188561E-8</v>
      </c>
      <c r="AM645" s="5">
        <f t="shared" si="870"/>
        <v>3.9622895287648452E-4</v>
      </c>
      <c r="AN645" s="5">
        <f t="shared" si="871"/>
        <v>1.8554658933919127E-4</v>
      </c>
      <c r="AO645" s="5">
        <f t="shared" si="872"/>
        <v>4.3443994394496572E-5</v>
      </c>
      <c r="AP645" s="5">
        <f t="shared" si="873"/>
        <v>6.7813360000159512E-6</v>
      </c>
      <c r="AQ645" s="5">
        <f t="shared" si="874"/>
        <v>7.9389312468936716E-7</v>
      </c>
      <c r="AR645" s="5">
        <f t="shared" si="875"/>
        <v>5.9232791856319297E-5</v>
      </c>
      <c r="AS645" s="5">
        <f t="shared" si="876"/>
        <v>4.0564466887952961E-5</v>
      </c>
      <c r="AT645" s="5">
        <f t="shared" si="877"/>
        <v>1.3889907282230217E-5</v>
      </c>
      <c r="AU645" s="5">
        <f t="shared" si="878"/>
        <v>3.1707475221579418E-6</v>
      </c>
      <c r="AV645" s="5">
        <f t="shared" si="879"/>
        <v>5.4285674725845636E-7</v>
      </c>
      <c r="AW645" s="5">
        <f t="shared" si="880"/>
        <v>6.6234863157757745E-10</v>
      </c>
      <c r="AX645" s="5">
        <f t="shared" si="881"/>
        <v>4.5224994847432332E-5</v>
      </c>
      <c r="AY645" s="5">
        <f t="shared" si="882"/>
        <v>2.1178017118399173E-5</v>
      </c>
      <c r="AZ645" s="5">
        <f t="shared" si="883"/>
        <v>4.958634164362681E-6</v>
      </c>
      <c r="BA645" s="5">
        <f t="shared" si="884"/>
        <v>7.7401180159348735E-7</v>
      </c>
      <c r="BB645" s="5">
        <f t="shared" si="885"/>
        <v>9.0613803491237532E-8</v>
      </c>
      <c r="BC645" s="5">
        <f t="shared" si="886"/>
        <v>8.486549033226216E-9</v>
      </c>
      <c r="BD645" s="5">
        <f t="shared" si="887"/>
        <v>4.6229343019111703E-6</v>
      </c>
      <c r="BE645" s="5">
        <f t="shared" si="888"/>
        <v>3.1659298766457042E-6</v>
      </c>
      <c r="BF645" s="5">
        <f t="shared" si="889"/>
        <v>1.0840638574178117E-6</v>
      </c>
      <c r="BG645" s="5">
        <f t="shared" si="890"/>
        <v>2.4746693551842062E-7</v>
      </c>
      <c r="BH645" s="5">
        <f t="shared" si="891"/>
        <v>4.2368272696187344E-8</v>
      </c>
      <c r="BI645" s="5">
        <f t="shared" si="892"/>
        <v>5.8030234301741698E-9</v>
      </c>
      <c r="BJ645" s="8">
        <f t="shared" si="893"/>
        <v>0.35683195047865107</v>
      </c>
      <c r="BK645" s="8">
        <f t="shared" si="894"/>
        <v>0.42531261893486022</v>
      </c>
      <c r="BL645" s="8">
        <f t="shared" si="895"/>
        <v>0.21246593576670683</v>
      </c>
      <c r="BM645" s="8">
        <f t="shared" si="896"/>
        <v>0.11049894104284712</v>
      </c>
      <c r="BN645" s="8">
        <f t="shared" si="897"/>
        <v>0.88949268632256995</v>
      </c>
    </row>
    <row r="646" spans="1:66" x14ac:dyDescent="0.25">
      <c r="A646" t="s">
        <v>37</v>
      </c>
      <c r="B646" t="s">
        <v>229</v>
      </c>
      <c r="C646" t="s">
        <v>225</v>
      </c>
      <c r="D646" t="s">
        <v>499</v>
      </c>
      <c r="E646">
        <f>VLOOKUP(A646,home!$A$2:$E$405,3,FALSE)</f>
        <v>1.59183673469388</v>
      </c>
      <c r="F646">
        <f>VLOOKUP(B646,home!$B$2:$E$405,3,FALSE)</f>
        <v>0.63</v>
      </c>
      <c r="G646">
        <f>VLOOKUP(C646,away!$B$2:$E$405,4,FALSE)</f>
        <v>0.56000000000000005</v>
      </c>
      <c r="H646">
        <f>VLOOKUP(A646,away!$A$2:$E$405,3,FALSE)</f>
        <v>1.2857142859999999</v>
      </c>
      <c r="I646">
        <f>VLOOKUP(C646,away!$B$2:$E$405,3,FALSE)</f>
        <v>1.05</v>
      </c>
      <c r="J646">
        <f>VLOOKUP(B646,home!$B$2:$E$405,4,FALSE)</f>
        <v>0.78</v>
      </c>
      <c r="K646" s="3">
        <f t="shared" si="842"/>
        <v>0.56160000000000099</v>
      </c>
      <c r="L646" s="3">
        <f t="shared" si="843"/>
        <v>1.0530000002339999</v>
      </c>
      <c r="M646" s="5">
        <f t="shared" si="844"/>
        <v>0.19897024257581211</v>
      </c>
      <c r="N646" s="5">
        <f t="shared" si="845"/>
        <v>0.11174168823057626</v>
      </c>
      <c r="O646" s="5">
        <f t="shared" si="846"/>
        <v>0.20951566547888917</v>
      </c>
      <c r="P646" s="5">
        <f t="shared" si="847"/>
        <v>0.11766399773294435</v>
      </c>
      <c r="Q646" s="5">
        <f t="shared" si="848"/>
        <v>3.1377066055145862E-2</v>
      </c>
      <c r="R646" s="5">
        <f t="shared" si="849"/>
        <v>0.11030999789914846</v>
      </c>
      <c r="S646" s="5">
        <f t="shared" si="850"/>
        <v>1.7395586625501482E-2</v>
      </c>
      <c r="T646" s="5">
        <f t="shared" si="851"/>
        <v>3.3040050563410826E-2</v>
      </c>
      <c r="U646" s="5">
        <f t="shared" si="852"/>
        <v>6.1950094820161873E-2</v>
      </c>
      <c r="V646" s="5">
        <f t="shared" si="853"/>
        <v>1.1430152897731567E-3</v>
      </c>
      <c r="W646" s="5">
        <f t="shared" si="854"/>
        <v>5.8737867655233181E-3</v>
      </c>
      <c r="X646" s="5">
        <f t="shared" si="855"/>
        <v>6.1850974654705194E-3</v>
      </c>
      <c r="Y646" s="5">
        <f t="shared" si="856"/>
        <v>3.2564538162938839E-3</v>
      </c>
      <c r="Z646" s="5">
        <f t="shared" si="857"/>
        <v>3.8718809271205287E-2</v>
      </c>
      <c r="AA646" s="5">
        <f t="shared" si="858"/>
        <v>2.1744483286708926E-2</v>
      </c>
      <c r="AB646" s="5">
        <f t="shared" si="859"/>
        <v>6.1058509069078764E-3</v>
      </c>
      <c r="AC646" s="5">
        <f t="shared" si="860"/>
        <v>4.224618802399089E-5</v>
      </c>
      <c r="AD646" s="5">
        <f t="shared" si="861"/>
        <v>8.2467966187947488E-4</v>
      </c>
      <c r="AE646" s="5">
        <f t="shared" si="862"/>
        <v>8.6838768415206202E-4</v>
      </c>
      <c r="AF646" s="5">
        <f t="shared" si="863"/>
        <v>4.5720611580766195E-4</v>
      </c>
      <c r="AG646" s="5">
        <f t="shared" si="864"/>
        <v>1.6047934668415143E-4</v>
      </c>
      <c r="AH646" s="5">
        <f t="shared" si="865"/>
        <v>1.019272654290984E-2</v>
      </c>
      <c r="AI646" s="5">
        <f t="shared" si="866"/>
        <v>5.7242352264981746E-3</v>
      </c>
      <c r="AJ646" s="5">
        <f t="shared" si="867"/>
        <v>1.6073652516006901E-3</v>
      </c>
      <c r="AK646" s="5">
        <f t="shared" si="868"/>
        <v>3.0089877509964979E-4</v>
      </c>
      <c r="AL646" s="5">
        <f t="shared" si="869"/>
        <v>9.9931634148486346E-7</v>
      </c>
      <c r="AM646" s="5">
        <f t="shared" si="870"/>
        <v>9.2628019622302841E-5</v>
      </c>
      <c r="AN646" s="5">
        <f t="shared" si="871"/>
        <v>9.7537304683959836E-5</v>
      </c>
      <c r="AO646" s="5">
        <f t="shared" si="872"/>
        <v>5.1353390927516711E-5</v>
      </c>
      <c r="AP646" s="5">
        <f t="shared" si="873"/>
        <v>1.802504021956393E-5</v>
      </c>
      <c r="AQ646" s="5">
        <f t="shared" si="874"/>
        <v>4.745091838854668E-6</v>
      </c>
      <c r="AR646" s="5">
        <f t="shared" si="875"/>
        <v>2.1465882104138318E-3</v>
      </c>
      <c r="AS646" s="5">
        <f t="shared" si="876"/>
        <v>1.20552393896841E-3</v>
      </c>
      <c r="AT646" s="5">
        <f t="shared" si="877"/>
        <v>3.3851112206233008E-4</v>
      </c>
      <c r="AU646" s="5">
        <f t="shared" si="878"/>
        <v>6.3369282050068315E-5</v>
      </c>
      <c r="AV646" s="5">
        <f t="shared" si="879"/>
        <v>8.8970471998296039E-6</v>
      </c>
      <c r="AW646" s="5">
        <f t="shared" si="880"/>
        <v>1.6415569681951478E-8</v>
      </c>
      <c r="AX646" s="5">
        <f t="shared" si="881"/>
        <v>8.6699826366475585E-6</v>
      </c>
      <c r="AY646" s="5">
        <f t="shared" si="882"/>
        <v>9.1294917184186547E-6</v>
      </c>
      <c r="AZ646" s="5">
        <f t="shared" si="883"/>
        <v>4.8066773908155712E-6</v>
      </c>
      <c r="BA646" s="5">
        <f t="shared" si="884"/>
        <v>1.6871437645511864E-6</v>
      </c>
      <c r="BB646" s="5">
        <f t="shared" si="885"/>
        <v>4.4414059611679753E-7</v>
      </c>
      <c r="BC646" s="5">
        <f t="shared" si="886"/>
        <v>9.3536009562983351E-8</v>
      </c>
      <c r="BD646" s="5">
        <f t="shared" si="887"/>
        <v>3.767262310113443E-4</v>
      </c>
      <c r="BE646" s="5">
        <f t="shared" si="888"/>
        <v>2.1156945133597133E-4</v>
      </c>
      <c r="BF646" s="5">
        <f t="shared" si="889"/>
        <v>5.9408701935140842E-5</v>
      </c>
      <c r="BG646" s="5">
        <f t="shared" si="890"/>
        <v>1.1121309002258387E-5</v>
      </c>
      <c r="BH646" s="5">
        <f t="shared" si="891"/>
        <v>1.5614317839170798E-6</v>
      </c>
      <c r="BI646" s="5">
        <f t="shared" si="892"/>
        <v>1.7538001796956681E-7</v>
      </c>
      <c r="BJ646" s="8">
        <f t="shared" si="893"/>
        <v>0.19407401552435233</v>
      </c>
      <c r="BK646" s="8">
        <f t="shared" si="894"/>
        <v>0.33522521722011511</v>
      </c>
      <c r="BL646" s="8">
        <f t="shared" si="895"/>
        <v>0.4318747702937058</v>
      </c>
      <c r="BM646" s="8">
        <f t="shared" si="896"/>
        <v>0.22030504126071335</v>
      </c>
      <c r="BN646" s="8">
        <f t="shared" si="897"/>
        <v>0.77957865797251624</v>
      </c>
    </row>
    <row r="647" spans="1:66" x14ac:dyDescent="0.25">
      <c r="A647" t="s">
        <v>37</v>
      </c>
      <c r="B647" t="s">
        <v>227</v>
      </c>
      <c r="C647" t="s">
        <v>230</v>
      </c>
      <c r="D647" t="s">
        <v>499</v>
      </c>
      <c r="E647">
        <f>VLOOKUP(A647,home!$A$2:$E$405,3,FALSE)</f>
        <v>1.59183673469388</v>
      </c>
      <c r="F647">
        <f>VLOOKUP(B647,home!$B$2:$E$405,3,FALSE)</f>
        <v>0.63</v>
      </c>
      <c r="G647">
        <f>VLOOKUP(C647,away!$B$2:$E$405,4,FALSE)</f>
        <v>0.88</v>
      </c>
      <c r="H647">
        <f>VLOOKUP(A647,away!$A$2:$E$405,3,FALSE)</f>
        <v>1.2857142859999999</v>
      </c>
      <c r="I647">
        <f>VLOOKUP(C647,away!$B$2:$E$405,3,FALSE)</f>
        <v>1.01</v>
      </c>
      <c r="J647">
        <f>VLOOKUP(B647,home!$B$2:$E$405,4,FALSE)</f>
        <v>0.6</v>
      </c>
      <c r="K647" s="3">
        <f t="shared" si="842"/>
        <v>0.88251428571428714</v>
      </c>
      <c r="L647" s="3">
        <f t="shared" si="843"/>
        <v>0.77914285731599986</v>
      </c>
      <c r="M647" s="5">
        <f t="shared" si="844"/>
        <v>0.18982415354422305</v>
      </c>
      <c r="N647" s="5">
        <f t="shared" si="845"/>
        <v>0.16752252727639913</v>
      </c>
      <c r="O647" s="5">
        <f t="shared" si="846"/>
        <v>0.14790013338003702</v>
      </c>
      <c r="P647" s="5">
        <f t="shared" si="847"/>
        <v>0.13052398056693115</v>
      </c>
      <c r="Q647" s="5">
        <f t="shared" si="848"/>
        <v>7.3920511750191778E-2</v>
      </c>
      <c r="R647" s="5">
        <f t="shared" si="849"/>
        <v>5.7617666259569759E-2</v>
      </c>
      <c r="S647" s="5">
        <f t="shared" si="850"/>
        <v>2.2437225696712578E-2</v>
      </c>
      <c r="T647" s="5">
        <f t="shared" si="851"/>
        <v>5.7594638739305364E-2</v>
      </c>
      <c r="U647" s="5">
        <f t="shared" si="852"/>
        <v>5.0848413583588381E-2</v>
      </c>
      <c r="V647" s="5">
        <f t="shared" si="853"/>
        <v>1.7142157659154505E-3</v>
      </c>
      <c r="W647" s="5">
        <f t="shared" si="854"/>
        <v>2.1745302542285027E-2</v>
      </c>
      <c r="X647" s="5">
        <f t="shared" si="855"/>
        <v>1.694269715599683E-2</v>
      </c>
      <c r="Y647" s="5">
        <f t="shared" si="856"/>
        <v>6.6003907363815168E-3</v>
      </c>
      <c r="Z647" s="5">
        <f t="shared" si="857"/>
        <v>1.496413104045362E-2</v>
      </c>
      <c r="AA647" s="5">
        <f t="shared" si="858"/>
        <v>1.3206059416500916E-2</v>
      </c>
      <c r="AB647" s="5">
        <f t="shared" si="859"/>
        <v>5.8272680465268709E-3</v>
      </c>
      <c r="AC647" s="5">
        <f t="shared" si="860"/>
        <v>7.3668926326118662E-5</v>
      </c>
      <c r="AD647" s="5">
        <f t="shared" si="861"/>
        <v>4.7976350351864351E-3</v>
      </c>
      <c r="AE647" s="5">
        <f t="shared" si="862"/>
        <v>3.7380430696745065E-3</v>
      </c>
      <c r="AF647" s="5">
        <f t="shared" si="863"/>
        <v>1.4562347790382328E-3</v>
      </c>
      <c r="AG647" s="5">
        <f t="shared" si="864"/>
        <v>3.7820497555426084E-4</v>
      </c>
      <c r="AH647" s="5">
        <f t="shared" si="865"/>
        <v>2.9147989540275199E-3</v>
      </c>
      <c r="AI647" s="5">
        <f t="shared" si="866"/>
        <v>2.5723517169143474E-3</v>
      </c>
      <c r="AJ647" s="5">
        <f t="shared" si="867"/>
        <v>1.1350685690292928E-3</v>
      </c>
      <c r="AK647" s="5">
        <f t="shared" si="868"/>
        <v>3.339047424778748E-4</v>
      </c>
      <c r="AL647" s="5">
        <f t="shared" si="869"/>
        <v>2.0262040058957782E-6</v>
      </c>
      <c r="AM647" s="5">
        <f t="shared" si="870"/>
        <v>8.4679629123907932E-4</v>
      </c>
      <c r="AN647" s="5">
        <f t="shared" si="871"/>
        <v>6.5977528192060777E-4</v>
      </c>
      <c r="AO647" s="5">
        <f t="shared" si="872"/>
        <v>2.5702959917104582E-4</v>
      </c>
      <c r="AP647" s="5">
        <f t="shared" si="873"/>
        <v>6.6754258770971602E-5</v>
      </c>
      <c r="AQ647" s="5">
        <f t="shared" si="874"/>
        <v>1.3002775979206613E-5</v>
      </c>
      <c r="AR647" s="5">
        <f t="shared" si="875"/>
        <v>4.5420895710853804E-4</v>
      </c>
      <c r="AS647" s="5">
        <f t="shared" si="876"/>
        <v>4.0084589334767268E-4</v>
      </c>
      <c r="AT647" s="5">
        <f t="shared" si="877"/>
        <v>1.7687611362461332E-4</v>
      </c>
      <c r="AU647" s="5">
        <f t="shared" si="878"/>
        <v>5.2031899025114916E-5</v>
      </c>
      <c r="AV647" s="5">
        <f t="shared" si="879"/>
        <v>1.1479723550626799E-5</v>
      </c>
      <c r="AW647" s="5">
        <f t="shared" si="880"/>
        <v>3.8700761168263383E-8</v>
      </c>
      <c r="AX647" s="5">
        <f t="shared" si="881"/>
        <v>1.2455163735139386E-4</v>
      </c>
      <c r="AY647" s="5">
        <f t="shared" si="882"/>
        <v>9.7043518609351209E-5</v>
      </c>
      <c r="AZ647" s="5">
        <f t="shared" si="883"/>
        <v>3.780538218664415E-5</v>
      </c>
      <c r="BA647" s="5">
        <f t="shared" si="884"/>
        <v>9.8185978329417762E-6</v>
      </c>
      <c r="BB647" s="5">
        <f t="shared" si="885"/>
        <v>1.9125225925987347E-6</v>
      </c>
      <c r="BC647" s="5">
        <f t="shared" si="886"/>
        <v>2.9802566349575649E-7</v>
      </c>
      <c r="BD647" s="5">
        <f t="shared" si="887"/>
        <v>5.8982277443344434E-5</v>
      </c>
      <c r="BE647" s="5">
        <f t="shared" si="888"/>
        <v>5.2052702447715015E-5</v>
      </c>
      <c r="BF647" s="5">
        <f t="shared" si="889"/>
        <v>2.2968626760071771E-5</v>
      </c>
      <c r="BG647" s="5">
        <f t="shared" si="890"/>
        <v>6.7567137463342677E-6</v>
      </c>
      <c r="BH647" s="5">
        <f t="shared" si="891"/>
        <v>1.4907241014055226E-6</v>
      </c>
      <c r="BI647" s="5">
        <f t="shared" si="892"/>
        <v>2.631170631097935E-7</v>
      </c>
      <c r="BJ647" s="8">
        <f t="shared" si="893"/>
        <v>0.35681097395133032</v>
      </c>
      <c r="BK647" s="8">
        <f t="shared" si="894"/>
        <v>0.3446723142227236</v>
      </c>
      <c r="BL647" s="8">
        <f t="shared" si="895"/>
        <v>0.28359362141689054</v>
      </c>
      <c r="BM647" s="8">
        <f t="shared" si="896"/>
        <v>0.23263506303619808</v>
      </c>
      <c r="BN647" s="8">
        <f t="shared" si="897"/>
        <v>0.76730897277735188</v>
      </c>
    </row>
    <row r="648" spans="1:66" x14ac:dyDescent="0.25">
      <c r="A648" t="s">
        <v>37</v>
      </c>
      <c r="B648" t="s">
        <v>39</v>
      </c>
      <c r="C648" t="s">
        <v>231</v>
      </c>
      <c r="D648" t="s">
        <v>499</v>
      </c>
      <c r="E648">
        <f>VLOOKUP(A648,home!$A$2:$E$405,3,FALSE)</f>
        <v>1.59183673469388</v>
      </c>
      <c r="F648">
        <f>VLOOKUP(B648,home!$B$2:$E$405,3,FALSE)</f>
        <v>1.19</v>
      </c>
      <c r="G648">
        <f>VLOOKUP(C648,away!$B$2:$E$405,4,FALSE)</f>
        <v>0.82</v>
      </c>
      <c r="H648">
        <f>VLOOKUP(A648,away!$A$2:$E$405,3,FALSE)</f>
        <v>1.2857142859999999</v>
      </c>
      <c r="I648">
        <f>VLOOKUP(C648,away!$B$2:$E$405,3,FALSE)</f>
        <v>0.88</v>
      </c>
      <c r="J648">
        <f>VLOOKUP(B648,home!$B$2:$E$405,4,FALSE)</f>
        <v>0.69</v>
      </c>
      <c r="K648" s="3">
        <f t="shared" si="842"/>
        <v>1.5533142857142879</v>
      </c>
      <c r="L648" s="3">
        <f t="shared" si="843"/>
        <v>0.78068571445919988</v>
      </c>
      <c r="M648" s="5">
        <f t="shared" si="844"/>
        <v>9.6907341413554809E-2</v>
      </c>
      <c r="N648" s="5">
        <f t="shared" si="845"/>
        <v>0.15052755780826649</v>
      </c>
      <c r="O648" s="5">
        <f t="shared" si="846"/>
        <v>7.5654177067782644E-2</v>
      </c>
      <c r="P648" s="5">
        <f t="shared" si="847"/>
        <v>0.11751471401334504</v>
      </c>
      <c r="Q648" s="5">
        <f t="shared" si="848"/>
        <v>0.11690830296863183</v>
      </c>
      <c r="R648" s="5">
        <f t="shared" si="849"/>
        <v>2.9531067637992355E-2</v>
      </c>
      <c r="S648" s="5">
        <f t="shared" si="850"/>
        <v>3.5626062505174298E-2</v>
      </c>
      <c r="T648" s="5">
        <f t="shared" si="851"/>
        <v>9.1268642029278951E-2</v>
      </c>
      <c r="U648" s="5">
        <f t="shared" si="852"/>
        <v>4.5871029234488409E-2</v>
      </c>
      <c r="V648" s="5">
        <f t="shared" si="853"/>
        <v>4.8002171577838995E-3</v>
      </c>
      <c r="W648" s="5">
        <f t="shared" si="854"/>
        <v>6.0531779039929977E-2</v>
      </c>
      <c r="X648" s="5">
        <f t="shared" si="855"/>
        <v>4.7256295167274157E-2</v>
      </c>
      <c r="Y648" s="5">
        <f t="shared" si="856"/>
        <v>1.8446157277679131E-2</v>
      </c>
      <c r="Z648" s="5">
        <f t="shared" si="857"/>
        <v>7.6848275459030051E-3</v>
      </c>
      <c r="AA648" s="5">
        <f t="shared" si="858"/>
        <v>1.1936952410301807E-2</v>
      </c>
      <c r="AB648" s="5">
        <f t="shared" si="859"/>
        <v>9.2709193534067005E-3</v>
      </c>
      <c r="AC648" s="5">
        <f t="shared" si="860"/>
        <v>3.6381154040463154E-4</v>
      </c>
      <c r="AD648" s="5">
        <f t="shared" si="861"/>
        <v>2.3506219280605974E-2</v>
      </c>
      <c r="AE648" s="5">
        <f t="shared" si="862"/>
        <v>1.8350969593314496E-2</v>
      </c>
      <c r="AF648" s="5">
        <f t="shared" si="863"/>
        <v>7.1631699039878894E-3</v>
      </c>
      <c r="AG648" s="5">
        <f t="shared" si="864"/>
        <v>1.8640614714291409E-3</v>
      </c>
      <c r="AH648" s="5">
        <f t="shared" si="865"/>
        <v>1.4998587707922566E-3</v>
      </c>
      <c r="AI648" s="5">
        <f t="shared" si="866"/>
        <v>2.3297520552254835E-3</v>
      </c>
      <c r="AJ648" s="5">
        <f t="shared" si="867"/>
        <v>1.8094185747769833E-3</v>
      </c>
      <c r="AK648" s="5">
        <f t="shared" si="868"/>
        <v>9.3686524034595825E-4</v>
      </c>
      <c r="AL648" s="5">
        <f t="shared" si="869"/>
        <v>1.7647046550561849E-5</v>
      </c>
      <c r="AM648" s="5">
        <f t="shared" si="870"/>
        <v>7.3025092423395733E-3</v>
      </c>
      <c r="AN648" s="5">
        <f t="shared" si="871"/>
        <v>5.7009646452007802E-3</v>
      </c>
      <c r="AO648" s="5">
        <f t="shared" si="872"/>
        <v>2.2253308285726048E-3</v>
      </c>
      <c r="AP648" s="5">
        <f t="shared" si="873"/>
        <v>5.7909466260409566E-4</v>
      </c>
      <c r="AQ648" s="5">
        <f t="shared" si="874"/>
        <v>1.1302273260364693E-4</v>
      </c>
      <c r="AR648" s="5">
        <f t="shared" si="875"/>
        <v>2.3418366321277011E-4</v>
      </c>
      <c r="AS648" s="5">
        <f t="shared" si="876"/>
        <v>3.6376082954929929E-4</v>
      </c>
      <c r="AT648" s="5">
        <f t="shared" si="877"/>
        <v>2.825174465611034E-4</v>
      </c>
      <c r="AU648" s="5">
        <f t="shared" si="878"/>
        <v>1.4627946190229495E-4</v>
      </c>
      <c r="AV648" s="5">
        <f t="shared" si="879"/>
        <v>5.680449446985839E-5</v>
      </c>
      <c r="AW648" s="5">
        <f t="shared" si="880"/>
        <v>5.9443599488376738E-7</v>
      </c>
      <c r="AX648" s="5">
        <f t="shared" si="881"/>
        <v>1.8905153212811162E-3</v>
      </c>
      <c r="AY648" s="5">
        <f t="shared" si="882"/>
        <v>1.4758983042904121E-3</v>
      </c>
      <c r="AZ648" s="5">
        <f t="shared" si="883"/>
        <v>5.7610636107704094E-4</v>
      </c>
      <c r="BA648" s="5">
        <f t="shared" si="884"/>
        <v>1.4991933536730647E-4</v>
      </c>
      <c r="BB648" s="5">
        <f t="shared" si="885"/>
        <v>2.9259970860618511E-5</v>
      </c>
      <c r="BC648" s="5">
        <f t="shared" si="886"/>
        <v>4.5685682512754677E-6</v>
      </c>
      <c r="BD648" s="5">
        <f t="shared" si="887"/>
        <v>3.0470640071655666E-5</v>
      </c>
      <c r="BE648" s="5">
        <f t="shared" si="888"/>
        <v>4.7330480518160969E-5</v>
      </c>
      <c r="BF648" s="5">
        <f t="shared" si="889"/>
        <v>3.6759555769290613E-5</v>
      </c>
      <c r="BG648" s="5">
        <f t="shared" si="890"/>
        <v>1.9033047704316729E-5</v>
      </c>
      <c r="BH648" s="5">
        <f t="shared" si="891"/>
        <v>7.3910762249491737E-6</v>
      </c>
      <c r="BI648" s="5">
        <f t="shared" si="892"/>
        <v>2.2961328574033545E-6</v>
      </c>
      <c r="BJ648" s="8">
        <f t="shared" si="893"/>
        <v>0.55587034451284645</v>
      </c>
      <c r="BK648" s="8">
        <f t="shared" si="894"/>
        <v>0.25670569198110366</v>
      </c>
      <c r="BL648" s="8">
        <f t="shared" si="895"/>
        <v>0.1800668671739537</v>
      </c>
      <c r="BM648" s="8">
        <f t="shared" si="896"/>
        <v>0.41180926643593824</v>
      </c>
      <c r="BN648" s="8">
        <f t="shared" si="897"/>
        <v>0.5870431609095732</v>
      </c>
    </row>
    <row r="649" spans="1:66" x14ac:dyDescent="0.25">
      <c r="A649" t="s">
        <v>37</v>
      </c>
      <c r="B649" t="s">
        <v>38</v>
      </c>
      <c r="C649" t="s">
        <v>228</v>
      </c>
      <c r="D649" t="s">
        <v>499</v>
      </c>
      <c r="E649">
        <f>VLOOKUP(A649,home!$A$2:$E$405,3,FALSE)</f>
        <v>1.59183673469388</v>
      </c>
      <c r="F649">
        <f>VLOOKUP(B649,home!$B$2:$E$405,3,FALSE)</f>
        <v>0.63</v>
      </c>
      <c r="G649">
        <f>VLOOKUP(C649,away!$B$2:$E$405,4,FALSE)</f>
        <v>1.26</v>
      </c>
      <c r="H649">
        <f>VLOOKUP(A649,away!$A$2:$E$405,3,FALSE)</f>
        <v>1.2857142859999999</v>
      </c>
      <c r="I649">
        <f>VLOOKUP(C649,away!$B$2:$E$405,3,FALSE)</f>
        <v>1.01</v>
      </c>
      <c r="J649">
        <f>VLOOKUP(B649,home!$B$2:$E$405,4,FALSE)</f>
        <v>0.93</v>
      </c>
      <c r="K649" s="3">
        <f t="shared" si="842"/>
        <v>1.2636000000000021</v>
      </c>
      <c r="L649" s="3">
        <f t="shared" si="843"/>
        <v>1.2076714288398001</v>
      </c>
      <c r="M649" s="5">
        <f t="shared" si="844"/>
        <v>8.4477383710489934E-2</v>
      </c>
      <c r="N649" s="5">
        <f t="shared" si="845"/>
        <v>0.10674562205657524</v>
      </c>
      <c r="O649" s="5">
        <f t="shared" si="846"/>
        <v>0.10202092269029542</v>
      </c>
      <c r="P649" s="5">
        <f t="shared" si="847"/>
        <v>0.12891363791145749</v>
      </c>
      <c r="Q649" s="5">
        <f t="shared" si="848"/>
        <v>6.7441884015344358E-2</v>
      </c>
      <c r="R649" s="5">
        <f t="shared" si="849"/>
        <v>6.1603876738471945E-2</v>
      </c>
      <c r="S649" s="5">
        <f t="shared" si="850"/>
        <v>4.9180991733006163E-2</v>
      </c>
      <c r="T649" s="5">
        <f t="shared" si="851"/>
        <v>8.1447636432458989E-2</v>
      </c>
      <c r="U649" s="5">
        <f t="shared" si="852"/>
        <v>7.7842658646733259E-2</v>
      </c>
      <c r="V649" s="5">
        <f t="shared" si="853"/>
        <v>8.3389847895373077E-3</v>
      </c>
      <c r="W649" s="5">
        <f t="shared" si="854"/>
        <v>2.840652154726309E-2</v>
      </c>
      <c r="X649" s="5">
        <f t="shared" si="855"/>
        <v>3.4305744465351777E-2</v>
      </c>
      <c r="Y649" s="5">
        <f t="shared" si="856"/>
        <v>2.0715033717942231E-2</v>
      </c>
      <c r="Z649" s="5">
        <f t="shared" si="857"/>
        <v>2.4799080614273775E-2</v>
      </c>
      <c r="AA649" s="5">
        <f t="shared" si="858"/>
        <v>3.133611826419639E-2</v>
      </c>
      <c r="AB649" s="5">
        <f t="shared" si="859"/>
        <v>1.9798159519319316E-2</v>
      </c>
      <c r="AC649" s="5">
        <f t="shared" si="860"/>
        <v>7.9533777155056174E-4</v>
      </c>
      <c r="AD649" s="5">
        <f t="shared" si="861"/>
        <v>8.9736201567804253E-3</v>
      </c>
      <c r="AE649" s="5">
        <f t="shared" si="862"/>
        <v>1.0837184676604645E-2</v>
      </c>
      <c r="AF649" s="5">
        <f t="shared" si="863"/>
        <v>6.5438791514979616E-3</v>
      </c>
      <c r="AG649" s="5">
        <f t="shared" si="864"/>
        <v>2.6342852950148403E-3</v>
      </c>
      <c r="AH649" s="5">
        <f t="shared" si="865"/>
        <v>7.4872852798383502E-3</v>
      </c>
      <c r="AI649" s="5">
        <f t="shared" si="866"/>
        <v>9.460933679603753E-3</v>
      </c>
      <c r="AJ649" s="5">
        <f t="shared" si="867"/>
        <v>5.9774178987736619E-3</v>
      </c>
      <c r="AK649" s="5">
        <f t="shared" si="868"/>
        <v>2.5176884189634704E-3</v>
      </c>
      <c r="AL649" s="5">
        <f t="shared" si="869"/>
        <v>4.8547850795356971E-5</v>
      </c>
      <c r="AM649" s="5">
        <f t="shared" si="870"/>
        <v>2.2678132860215533E-3</v>
      </c>
      <c r="AN649" s="5">
        <f t="shared" si="871"/>
        <v>2.7387733114715312E-3</v>
      </c>
      <c r="AO649" s="5">
        <f t="shared" si="872"/>
        <v>1.6537691391665678E-3</v>
      </c>
      <c r="AP649" s="5">
        <f t="shared" si="873"/>
        <v>6.6573657975615161E-4</v>
      </c>
      <c r="AQ649" s="5">
        <f t="shared" si="874"/>
        <v>2.009977616262583E-4</v>
      </c>
      <c r="AR649" s="5">
        <f t="shared" si="875"/>
        <v>1.808436102406716E-3</v>
      </c>
      <c r="AS649" s="5">
        <f t="shared" si="876"/>
        <v>2.2851398590011296E-3</v>
      </c>
      <c r="AT649" s="5">
        <f t="shared" si="877"/>
        <v>1.4437513629169164E-3</v>
      </c>
      <c r="AU649" s="5">
        <f t="shared" si="878"/>
        <v>6.0810807406060617E-4</v>
      </c>
      <c r="AV649" s="5">
        <f t="shared" si="879"/>
        <v>1.921013405957458E-4</v>
      </c>
      <c r="AW649" s="5">
        <f t="shared" si="880"/>
        <v>2.057907817033272E-6</v>
      </c>
      <c r="AX649" s="5">
        <f t="shared" si="881"/>
        <v>4.7760147803613999E-4</v>
      </c>
      <c r="AY649" s="5">
        <f t="shared" si="882"/>
        <v>5.7678565939590551E-4</v>
      </c>
      <c r="AZ649" s="5">
        <f t="shared" si="883"/>
        <v>3.4828378070847986E-4</v>
      </c>
      <c r="BA649" s="5">
        <f t="shared" si="884"/>
        <v>1.4020412369664581E-4</v>
      </c>
      <c r="BB649" s="5">
        <f t="shared" si="885"/>
        <v>4.2330128598490082E-5</v>
      </c>
      <c r="BC649" s="5">
        <f t="shared" si="886"/>
        <v>1.0224177377502198E-5</v>
      </c>
      <c r="BD649" s="5">
        <f t="shared" si="887"/>
        <v>3.6399943529316609E-4</v>
      </c>
      <c r="BE649" s="5">
        <f t="shared" si="888"/>
        <v>4.5994968643644536E-4</v>
      </c>
      <c r="BF649" s="5">
        <f t="shared" si="889"/>
        <v>2.9059621189054673E-4</v>
      </c>
      <c r="BG649" s="5">
        <f t="shared" si="890"/>
        <v>1.2239912444829846E-4</v>
      </c>
      <c r="BH649" s="5">
        <f t="shared" si="891"/>
        <v>3.8665883413217555E-5</v>
      </c>
      <c r="BI649" s="5">
        <f t="shared" si="892"/>
        <v>9.7716420561883571E-6</v>
      </c>
      <c r="BJ649" s="8">
        <f t="shared" si="893"/>
        <v>0.37717393094068891</v>
      </c>
      <c r="BK649" s="8">
        <f t="shared" si="894"/>
        <v>0.27233166942623271</v>
      </c>
      <c r="BL649" s="8">
        <f t="shared" si="895"/>
        <v>0.32566797985871443</v>
      </c>
      <c r="BM649" s="8">
        <f t="shared" si="896"/>
        <v>0.44819460596569655</v>
      </c>
      <c r="BN649" s="8">
        <f t="shared" si="897"/>
        <v>0.55120332712263431</v>
      </c>
    </row>
    <row r="650" spans="1:66" x14ac:dyDescent="0.25">
      <c r="A650" t="s">
        <v>337</v>
      </c>
      <c r="B650" t="s">
        <v>367</v>
      </c>
      <c r="C650" t="s">
        <v>374</v>
      </c>
      <c r="D650" t="s">
        <v>499</v>
      </c>
      <c r="E650">
        <f>VLOOKUP(A650,home!$A$2:$E$405,3,FALSE)</f>
        <v>1.28</v>
      </c>
      <c r="F650">
        <f>VLOOKUP(B650,home!$B$2:$E$405,3,FALSE)</f>
        <v>0.94</v>
      </c>
      <c r="G650">
        <f>VLOOKUP(C650,away!$B$2:$E$405,4,FALSE)</f>
        <v>1.76</v>
      </c>
      <c r="H650">
        <f>VLOOKUP(A650,away!$A$2:$E$405,3,FALSE)</f>
        <v>1.1000000000000001</v>
      </c>
      <c r="I650">
        <f>VLOOKUP(C650,away!$B$2:$E$405,3,FALSE)</f>
        <v>0.39</v>
      </c>
      <c r="J650">
        <f>VLOOKUP(B650,home!$B$2:$E$405,4,FALSE)</f>
        <v>2</v>
      </c>
      <c r="K650" s="3">
        <f t="shared" si="842"/>
        <v>2.117632</v>
      </c>
      <c r="L650" s="3">
        <f t="shared" si="843"/>
        <v>0.8580000000000001</v>
      </c>
      <c r="M650" s="5">
        <f t="shared" si="844"/>
        <v>5.1015182218501542E-2</v>
      </c>
      <c r="N650" s="5">
        <f t="shared" si="845"/>
        <v>0.10803138235172985</v>
      </c>
      <c r="O650" s="5">
        <f t="shared" si="846"/>
        <v>4.377102634347433E-2</v>
      </c>
      <c r="P650" s="5">
        <f t="shared" si="847"/>
        <v>9.2690926057784229E-2</v>
      </c>
      <c r="Q650" s="5">
        <f t="shared" si="848"/>
        <v>0.11438535613612923</v>
      </c>
      <c r="R650" s="5">
        <f t="shared" si="849"/>
        <v>1.8777770301350489E-2</v>
      </c>
      <c r="S650" s="5">
        <f t="shared" si="850"/>
        <v>4.2103190657298721E-2</v>
      </c>
      <c r="T650" s="5">
        <f t="shared" si="851"/>
        <v>9.814263556479888E-2</v>
      </c>
      <c r="U650" s="5">
        <f t="shared" si="852"/>
        <v>3.9764407278789431E-2</v>
      </c>
      <c r="V650" s="5">
        <f t="shared" si="853"/>
        <v>8.4998307525556965E-3</v>
      </c>
      <c r="W650" s="5">
        <f t="shared" si="854"/>
        <v>8.0742030161754533E-2</v>
      </c>
      <c r="X650" s="5">
        <f t="shared" si="855"/>
        <v>6.9276661878785395E-2</v>
      </c>
      <c r="Y650" s="5">
        <f t="shared" si="856"/>
        <v>2.9719687945998934E-2</v>
      </c>
      <c r="Z650" s="5">
        <f t="shared" si="857"/>
        <v>5.37044230618624E-3</v>
      </c>
      <c r="AA650" s="5">
        <f t="shared" si="858"/>
        <v>1.137262048173378E-2</v>
      </c>
      <c r="AB650" s="5">
        <f t="shared" si="859"/>
        <v>1.2041512527987436E-2</v>
      </c>
      <c r="AC650" s="5">
        <f t="shared" si="860"/>
        <v>9.6522391659601174E-4</v>
      </c>
      <c r="AD650" s="5">
        <f t="shared" si="861"/>
        <v>4.2745476703874137E-2</v>
      </c>
      <c r="AE650" s="5">
        <f t="shared" si="862"/>
        <v>3.6675619011924017E-2</v>
      </c>
      <c r="AF650" s="5">
        <f t="shared" si="863"/>
        <v>1.5733840556115403E-2</v>
      </c>
      <c r="AG650" s="5">
        <f t="shared" si="864"/>
        <v>4.4998783990490053E-3</v>
      </c>
      <c r="AH650" s="5">
        <f t="shared" si="865"/>
        <v>1.1519598746769486E-3</v>
      </c>
      <c r="AI650" s="5">
        <f t="shared" si="866"/>
        <v>2.4394270933318957E-3</v>
      </c>
      <c r="AJ650" s="5">
        <f t="shared" si="867"/>
        <v>2.5829044372533052E-3</v>
      </c>
      <c r="AK650" s="5">
        <f t="shared" si="868"/>
        <v>1.8232136964231968E-3</v>
      </c>
      <c r="AL650" s="5">
        <f t="shared" si="869"/>
        <v>7.0149704297211272E-5</v>
      </c>
      <c r="AM650" s="5">
        <f t="shared" si="870"/>
        <v>1.8103837864675679E-2</v>
      </c>
      <c r="AN650" s="5">
        <f t="shared" si="871"/>
        <v>1.5533092887891732E-2</v>
      </c>
      <c r="AO650" s="5">
        <f t="shared" si="872"/>
        <v>6.6636968489055537E-3</v>
      </c>
      <c r="AP650" s="5">
        <f t="shared" si="873"/>
        <v>1.9058172987869886E-3</v>
      </c>
      <c r="AQ650" s="5">
        <f t="shared" si="874"/>
        <v>4.0879781058980906E-4</v>
      </c>
      <c r="AR650" s="5">
        <f t="shared" si="875"/>
        <v>1.9767631449456446E-4</v>
      </c>
      <c r="AS650" s="5">
        <f t="shared" si="876"/>
        <v>4.1860568921575349E-4</v>
      </c>
      <c r="AT650" s="5">
        <f t="shared" si="877"/>
        <v>4.4322640143266734E-4</v>
      </c>
      <c r="AU650" s="5">
        <f t="shared" si="878"/>
        <v>3.128634703062207E-4</v>
      </c>
      <c r="AV650" s="5">
        <f t="shared" si="879"/>
        <v>1.6563242408787569E-4</v>
      </c>
      <c r="AW650" s="5">
        <f t="shared" si="880"/>
        <v>3.5404716635457692E-6</v>
      </c>
      <c r="AX650" s="5">
        <f t="shared" si="881"/>
        <v>6.3895443975081458E-3</v>
      </c>
      <c r="AY650" s="5">
        <f t="shared" si="882"/>
        <v>5.4822290930619895E-3</v>
      </c>
      <c r="AZ650" s="5">
        <f t="shared" si="883"/>
        <v>2.3518762809235936E-3</v>
      </c>
      <c r="BA650" s="5">
        <f t="shared" si="884"/>
        <v>6.7263661634414781E-4</v>
      </c>
      <c r="BB650" s="5">
        <f t="shared" si="885"/>
        <v>1.4428055420581971E-4</v>
      </c>
      <c r="BC650" s="5">
        <f t="shared" si="886"/>
        <v>2.4758543101718673E-5</v>
      </c>
      <c r="BD650" s="5">
        <f t="shared" si="887"/>
        <v>2.8267712972722709E-5</v>
      </c>
      <c r="BE650" s="5">
        <f t="shared" si="888"/>
        <v>5.9860613557852731E-5</v>
      </c>
      <c r="BF650" s="5">
        <f t="shared" si="889"/>
        <v>6.3381375404871409E-5</v>
      </c>
      <c r="BG650" s="5">
        <f t="shared" si="890"/>
        <v>4.4739476253789545E-5</v>
      </c>
      <c r="BH650" s="5">
        <f t="shared" si="891"/>
        <v>2.3685436644566215E-5</v>
      </c>
      <c r="BI650" s="5">
        <f t="shared" si="892"/>
        <v>1.0031407714501208E-5</v>
      </c>
      <c r="BJ650" s="8">
        <f t="shared" si="893"/>
        <v>0.65763313690615466</v>
      </c>
      <c r="BK650" s="8">
        <f t="shared" si="894"/>
        <v>0.20082673240009541</v>
      </c>
      <c r="BL650" s="8">
        <f t="shared" si="895"/>
        <v>0.13549281235710625</v>
      </c>
      <c r="BM650" s="8">
        <f t="shared" si="896"/>
        <v>0.56517279193917414</v>
      </c>
      <c r="BN650" s="8">
        <f t="shared" si="897"/>
        <v>0.42867164340896963</v>
      </c>
    </row>
    <row r="651" spans="1:66" x14ac:dyDescent="0.25">
      <c r="A651" t="s">
        <v>337</v>
      </c>
      <c r="B651" t="s">
        <v>373</v>
      </c>
      <c r="C651" t="s">
        <v>383</v>
      </c>
      <c r="D651" t="s">
        <v>499</v>
      </c>
      <c r="E651">
        <f>VLOOKUP(A651,home!$A$2:$E$405,3,FALSE)</f>
        <v>1.28</v>
      </c>
      <c r="F651">
        <f>VLOOKUP(B651,home!$B$2:$E$405,3,FALSE)</f>
        <v>0.52</v>
      </c>
      <c r="G651">
        <f>VLOOKUP(C651,away!$B$2:$E$405,4,FALSE)</f>
        <v>0.94</v>
      </c>
      <c r="H651">
        <f>VLOOKUP(A651,away!$A$2:$E$405,3,FALSE)</f>
        <v>1.1000000000000001</v>
      </c>
      <c r="I651">
        <f>VLOOKUP(C651,away!$B$2:$E$405,3,FALSE)</f>
        <v>0.31</v>
      </c>
      <c r="J651">
        <f>VLOOKUP(B651,home!$B$2:$E$405,4,FALSE)</f>
        <v>0.91</v>
      </c>
      <c r="K651" s="3">
        <f t="shared" si="842"/>
        <v>0.625664</v>
      </c>
      <c r="L651" s="3">
        <f t="shared" si="843"/>
        <v>0.31031000000000003</v>
      </c>
      <c r="M651" s="5">
        <f t="shared" si="844"/>
        <v>0.39220367305644083</v>
      </c>
      <c r="N651" s="5">
        <f t="shared" si="845"/>
        <v>0.24538771889918493</v>
      </c>
      <c r="O651" s="5">
        <f t="shared" si="846"/>
        <v>0.12170472178614415</v>
      </c>
      <c r="P651" s="5">
        <f t="shared" si="847"/>
        <v>7.6146263051606072E-2</v>
      </c>
      <c r="Q651" s="5">
        <f t="shared" si="848"/>
        <v>7.6765130878669818E-2</v>
      </c>
      <c r="R651" s="5">
        <f t="shared" si="849"/>
        <v>1.8883096108729198E-2</v>
      </c>
      <c r="S651" s="5">
        <f t="shared" si="850"/>
        <v>3.6959453563620639E-3</v>
      </c>
      <c r="T651" s="5">
        <f t="shared" si="851"/>
        <v>2.382098776296003E-2</v>
      </c>
      <c r="U651" s="5">
        <f t="shared" si="852"/>
        <v>1.1814473443771942E-2</v>
      </c>
      <c r="V651" s="5">
        <f t="shared" si="853"/>
        <v>7.9729670708165664E-5</v>
      </c>
      <c r="W651" s="5">
        <f t="shared" si="854"/>
        <v>1.6009726282024028E-2</v>
      </c>
      <c r="X651" s="5">
        <f t="shared" si="855"/>
        <v>4.9679781625748759E-3</v>
      </c>
      <c r="Y651" s="5">
        <f t="shared" si="856"/>
        <v>7.7080665181430497E-4</v>
      </c>
      <c r="Z651" s="5">
        <f t="shared" si="857"/>
        <v>1.9532045178332525E-3</v>
      </c>
      <c r="AA651" s="5">
        <f t="shared" si="858"/>
        <v>1.2220497514456238E-3</v>
      </c>
      <c r="AB651" s="5">
        <f t="shared" si="859"/>
        <v>3.8229626784423742E-4</v>
      </c>
      <c r="AC651" s="5">
        <f t="shared" si="860"/>
        <v>9.67468705648799E-7</v>
      </c>
      <c r="AD651" s="5">
        <f t="shared" si="861"/>
        <v>2.5041773461290692E-3</v>
      </c>
      <c r="AE651" s="5">
        <f t="shared" si="862"/>
        <v>7.7707127227731154E-4</v>
      </c>
      <c r="AF651" s="5">
        <f t="shared" si="863"/>
        <v>1.2056649325018627E-4</v>
      </c>
      <c r="AG651" s="5">
        <f t="shared" si="864"/>
        <v>1.2470996173488435E-5</v>
      </c>
      <c r="AH651" s="5">
        <f t="shared" si="865"/>
        <v>1.5152472348220914E-4</v>
      </c>
      <c r="AI651" s="5">
        <f t="shared" si="866"/>
        <v>9.4803564592772877E-5</v>
      </c>
      <c r="AJ651" s="5">
        <f t="shared" si="867"/>
        <v>2.9657588718686323E-5</v>
      </c>
      <c r="AK651" s="5">
        <f t="shared" si="868"/>
        <v>6.1852285293627217E-6</v>
      </c>
      <c r="AL651" s="5">
        <f t="shared" si="869"/>
        <v>7.513354067332144E-9</v>
      </c>
      <c r="AM651" s="5">
        <f t="shared" si="870"/>
        <v>3.133547230176997E-4</v>
      </c>
      <c r="AN651" s="5">
        <f t="shared" si="871"/>
        <v>9.7237104099622386E-5</v>
      </c>
      <c r="AO651" s="5">
        <f t="shared" si="872"/>
        <v>1.5086822886576914E-5</v>
      </c>
      <c r="AP651" s="5">
        <f t="shared" si="873"/>
        <v>1.5605306699778941E-6</v>
      </c>
      <c r="AQ651" s="5">
        <f t="shared" si="874"/>
        <v>1.2106206805021006E-7</v>
      </c>
      <c r="AR651" s="5">
        <f t="shared" si="875"/>
        <v>9.4039273887528714E-6</v>
      </c>
      <c r="AS651" s="5">
        <f t="shared" si="876"/>
        <v>5.8836988257566752E-6</v>
      </c>
      <c r="AT651" s="5">
        <f t="shared" si="877"/>
        <v>1.8406092710591122E-6</v>
      </c>
      <c r="AU651" s="5">
        <f t="shared" si="878"/>
        <v>3.8386765298930956E-7</v>
      </c>
      <c r="AV651" s="5">
        <f t="shared" si="879"/>
        <v>6.0043042809975822E-8</v>
      </c>
      <c r="AW651" s="5">
        <f t="shared" si="880"/>
        <v>4.0519893284615784E-11</v>
      </c>
      <c r="AX651" s="5">
        <f t="shared" si="881"/>
        <v>3.2675794903691008E-5</v>
      </c>
      <c r="AY651" s="5">
        <f t="shared" si="882"/>
        <v>1.0139625916564356E-5</v>
      </c>
      <c r="AZ651" s="5">
        <f t="shared" si="883"/>
        <v>1.5732136590845427E-6</v>
      </c>
      <c r="BA651" s="5">
        <f t="shared" si="884"/>
        <v>1.6272797685017485E-7</v>
      </c>
      <c r="BB651" s="5">
        <f t="shared" si="885"/>
        <v>1.2624029624094437E-8</v>
      </c>
      <c r="BC651" s="5">
        <f t="shared" si="886"/>
        <v>7.8347252653054962E-10</v>
      </c>
      <c r="BD651" s="5">
        <f t="shared" si="887"/>
        <v>4.8635545133398359E-7</v>
      </c>
      <c r="BE651" s="5">
        <f t="shared" si="888"/>
        <v>3.0429509710342547E-7</v>
      </c>
      <c r="BF651" s="5">
        <f t="shared" si="889"/>
        <v>9.5193243817058786E-8</v>
      </c>
      <c r="BG651" s="5">
        <f t="shared" si="890"/>
        <v>1.9852995233185428E-8</v>
      </c>
      <c r="BH651" s="5">
        <f t="shared" si="891"/>
        <v>3.1053261023939307E-9</v>
      </c>
      <c r="BI651" s="5">
        <f t="shared" si="892"/>
        <v>3.8857815010563934E-10</v>
      </c>
      <c r="BJ651" s="8">
        <f t="shared" si="893"/>
        <v>0.37160855975775825</v>
      </c>
      <c r="BK651" s="8">
        <f t="shared" si="894"/>
        <v>0.4721367257430934</v>
      </c>
      <c r="BL651" s="8">
        <f t="shared" si="895"/>
        <v>0.15430728980013125</v>
      </c>
      <c r="BM651" s="8">
        <f t="shared" si="896"/>
        <v>6.8905036452644605E-2</v>
      </c>
      <c r="BN651" s="8">
        <f t="shared" si="897"/>
        <v>0.93109060378077491</v>
      </c>
    </row>
    <row r="652" spans="1:66" x14ac:dyDescent="0.25">
      <c r="A652" t="s">
        <v>337</v>
      </c>
      <c r="B652" t="s">
        <v>382</v>
      </c>
      <c r="C652" t="s">
        <v>403</v>
      </c>
      <c r="D652" t="s">
        <v>499</v>
      </c>
      <c r="E652">
        <f>VLOOKUP(A652,home!$A$2:$E$405,3,FALSE)</f>
        <v>1.28</v>
      </c>
      <c r="F652">
        <f>VLOOKUP(B652,home!$B$2:$E$405,3,FALSE)</f>
        <v>0.78</v>
      </c>
      <c r="G652">
        <f>VLOOKUP(C652,away!$B$2:$E$405,4,FALSE)</f>
        <v>1.17</v>
      </c>
      <c r="H652">
        <f>VLOOKUP(A652,away!$A$2:$E$405,3,FALSE)</f>
        <v>1.1000000000000001</v>
      </c>
      <c r="I652">
        <f>VLOOKUP(C652,away!$B$2:$E$405,3,FALSE)</f>
        <v>1.43</v>
      </c>
      <c r="J652">
        <f>VLOOKUP(B652,home!$B$2:$E$405,4,FALSE)</f>
        <v>0.45</v>
      </c>
      <c r="K652" s="3">
        <f t="shared" si="842"/>
        <v>1.1681280000000001</v>
      </c>
      <c r="L652" s="3">
        <f t="shared" si="843"/>
        <v>0.70784999999999998</v>
      </c>
      <c r="M652" s="5">
        <f t="shared" si="844"/>
        <v>0.15320505900423692</v>
      </c>
      <c r="N652" s="5">
        <f t="shared" si="845"/>
        <v>0.17896311916450125</v>
      </c>
      <c r="O652" s="5">
        <f t="shared" si="846"/>
        <v>0.10844620101614912</v>
      </c>
      <c r="P652" s="5">
        <f t="shared" si="847"/>
        <v>0.12667904390059223</v>
      </c>
      <c r="Q652" s="5">
        <f t="shared" si="848"/>
        <v>0.1045259152316953</v>
      </c>
      <c r="R652" s="5">
        <f t="shared" si="849"/>
        <v>3.8381821694640564E-2</v>
      </c>
      <c r="S652" s="5">
        <f t="shared" si="850"/>
        <v>2.618643971006919E-2</v>
      </c>
      <c r="T652" s="5">
        <f t="shared" si="851"/>
        <v>7.3988669096755513E-2</v>
      </c>
      <c r="U652" s="5">
        <f t="shared" si="852"/>
        <v>4.4834880612517093E-2</v>
      </c>
      <c r="V652" s="5">
        <f t="shared" si="853"/>
        <v>2.4058337724998775E-3</v>
      </c>
      <c r="W652" s="5">
        <f t="shared" si="854"/>
        <v>4.0699882769256582E-2</v>
      </c>
      <c r="X652" s="5">
        <f t="shared" si="855"/>
        <v>2.8809412018218274E-2</v>
      </c>
      <c r="Y652" s="5">
        <f t="shared" si="856"/>
        <v>1.0196371148547901E-2</v>
      </c>
      <c r="Z652" s="5">
        <f t="shared" si="857"/>
        <v>9.0561908288504418E-3</v>
      </c>
      <c r="AA652" s="5">
        <f t="shared" si="858"/>
        <v>1.0578790080523408E-2</v>
      </c>
      <c r="AB652" s="5">
        <f t="shared" si="859"/>
        <v>6.1786904495908261E-3</v>
      </c>
      <c r="AC652" s="5">
        <f t="shared" si="860"/>
        <v>1.2433039257356163E-4</v>
      </c>
      <c r="AD652" s="5">
        <f t="shared" si="861"/>
        <v>1.1885668164871533E-2</v>
      </c>
      <c r="AE652" s="5">
        <f t="shared" si="862"/>
        <v>8.4132702105043158E-3</v>
      </c>
      <c r="AF652" s="5">
        <f t="shared" si="863"/>
        <v>2.9776666592527395E-3</v>
      </c>
      <c r="AG652" s="5">
        <f t="shared" si="864"/>
        <v>7.0258044825068392E-4</v>
      </c>
      <c r="AH652" s="5">
        <f t="shared" si="865"/>
        <v>1.6026061695504463E-3</v>
      </c>
      <c r="AI652" s="5">
        <f t="shared" si="866"/>
        <v>1.8720491396246235E-3</v>
      </c>
      <c r="AJ652" s="5">
        <f t="shared" si="867"/>
        <v>1.0933965086857163E-3</v>
      </c>
      <c r="AK652" s="5">
        <f t="shared" si="868"/>
        <v>4.2574235896600948E-4</v>
      </c>
      <c r="AL652" s="5">
        <f t="shared" si="869"/>
        <v>4.1121501760770214E-6</v>
      </c>
      <c r="AM652" s="5">
        <f t="shared" si="870"/>
        <v>2.7767963564190113E-3</v>
      </c>
      <c r="AN652" s="5">
        <f t="shared" si="871"/>
        <v>1.9655553008911973E-3</v>
      </c>
      <c r="AO652" s="5">
        <f t="shared" si="872"/>
        <v>6.9565915986791681E-4</v>
      </c>
      <c r="AP652" s="5">
        <f t="shared" si="873"/>
        <v>1.6414077877083499E-4</v>
      </c>
      <c r="AQ652" s="5">
        <f t="shared" si="874"/>
        <v>2.9046762563233881E-5</v>
      </c>
      <c r="AR652" s="5">
        <f t="shared" si="875"/>
        <v>2.268809554232567E-4</v>
      </c>
      <c r="AS652" s="5">
        <f t="shared" si="876"/>
        <v>2.6502599669665799E-4</v>
      </c>
      <c r="AT652" s="5">
        <f t="shared" si="877"/>
        <v>1.5479214373463688E-4</v>
      </c>
      <c r="AU652" s="5">
        <f t="shared" si="878"/>
        <v>6.0272345758817968E-5</v>
      </c>
      <c r="AV652" s="5">
        <f t="shared" si="879"/>
        <v>1.7601453676639123E-5</v>
      </c>
      <c r="AW652" s="5">
        <f t="shared" si="880"/>
        <v>9.4449167973312706E-8</v>
      </c>
      <c r="AX652" s="5">
        <f t="shared" si="881"/>
        <v>5.4060892903850404E-4</v>
      </c>
      <c r="AY652" s="5">
        <f t="shared" si="882"/>
        <v>3.8267003041990509E-4</v>
      </c>
      <c r="AZ652" s="5">
        <f t="shared" si="883"/>
        <v>1.3543649051636487E-4</v>
      </c>
      <c r="BA652" s="5">
        <f t="shared" si="884"/>
        <v>3.1956239937336299E-5</v>
      </c>
      <c r="BB652" s="5">
        <f t="shared" si="885"/>
        <v>5.6550561099108732E-6</v>
      </c>
      <c r="BC652" s="5">
        <f t="shared" si="886"/>
        <v>8.0058629348008244E-7</v>
      </c>
      <c r="BD652" s="5">
        <f t="shared" si="887"/>
        <v>2.6766280716058703E-5</v>
      </c>
      <c r="BE652" s="5">
        <f t="shared" si="888"/>
        <v>3.126644196028822E-5</v>
      </c>
      <c r="BF652" s="5">
        <f t="shared" si="889"/>
        <v>1.8261603157093783E-5</v>
      </c>
      <c r="BG652" s="5">
        <f t="shared" si="890"/>
        <v>7.1106299908965478E-6</v>
      </c>
      <c r="BH652" s="5">
        <f t="shared" si="891"/>
        <v>2.0765314975015E-6</v>
      </c>
      <c r="BI652" s="5">
        <f t="shared" si="892"/>
        <v>4.8513091702268645E-7</v>
      </c>
      <c r="BJ652" s="8">
        <f t="shared" si="893"/>
        <v>0.46789088060268175</v>
      </c>
      <c r="BK652" s="8">
        <f t="shared" si="894"/>
        <v>0.30898748896056771</v>
      </c>
      <c r="BL652" s="8">
        <f t="shared" si="895"/>
        <v>0.21422471754377664</v>
      </c>
      <c r="BM652" s="8">
        <f t="shared" si="896"/>
        <v>0.28957554234280936</v>
      </c>
      <c r="BN652" s="8">
        <f t="shared" si="897"/>
        <v>0.71020116001181532</v>
      </c>
    </row>
    <row r="653" spans="1:66" x14ac:dyDescent="0.25">
      <c r="A653" t="s">
        <v>337</v>
      </c>
      <c r="B653" t="s">
        <v>407</v>
      </c>
      <c r="C653" t="s">
        <v>368</v>
      </c>
      <c r="D653" t="s">
        <v>499</v>
      </c>
      <c r="E653">
        <f>VLOOKUP(A653,home!$A$2:$E$405,3,FALSE)</f>
        <v>1.28</v>
      </c>
      <c r="F653">
        <f>VLOOKUP(B653,home!$B$2:$E$405,3,FALSE)</f>
        <v>0.94</v>
      </c>
      <c r="G653">
        <f>VLOOKUP(C653,away!$B$2:$E$405,4,FALSE)</f>
        <v>0.47</v>
      </c>
      <c r="H653">
        <f>VLOOKUP(A653,away!$A$2:$E$405,3,FALSE)</f>
        <v>1.1000000000000001</v>
      </c>
      <c r="I653">
        <f>VLOOKUP(C653,away!$B$2:$E$405,3,FALSE)</f>
        <v>0.62</v>
      </c>
      <c r="J653">
        <f>VLOOKUP(B653,home!$B$2:$E$405,4,FALSE)</f>
        <v>0.73</v>
      </c>
      <c r="K653" s="3">
        <f t="shared" si="842"/>
        <v>0.56550400000000001</v>
      </c>
      <c r="L653" s="3">
        <f t="shared" si="843"/>
        <v>0.49786000000000002</v>
      </c>
      <c r="M653" s="5">
        <f t="shared" si="844"/>
        <v>0.3452922911206639</v>
      </c>
      <c r="N653" s="5">
        <f t="shared" si="845"/>
        <v>0.19526417179789987</v>
      </c>
      <c r="O653" s="5">
        <f t="shared" si="846"/>
        <v>0.17190722005733372</v>
      </c>
      <c r="P653" s="5">
        <f t="shared" si="847"/>
        <v>9.7214220571302426E-2</v>
      </c>
      <c r="Q653" s="5">
        <f t="shared" si="848"/>
        <v>5.5211335104199788E-2</v>
      </c>
      <c r="R653" s="5">
        <f t="shared" si="849"/>
        <v>4.2792864288872086E-2</v>
      </c>
      <c r="S653" s="5">
        <f t="shared" si="850"/>
        <v>6.8424671823786023E-3</v>
      </c>
      <c r="T653" s="5">
        <f t="shared" si="851"/>
        <v>2.7487515294976908E-2</v>
      </c>
      <c r="U653" s="5">
        <f t="shared" si="852"/>
        <v>2.4199535926814317E-2</v>
      </c>
      <c r="V653" s="5">
        <f t="shared" si="853"/>
        <v>2.1404896374114415E-4</v>
      </c>
      <c r="W653" s="5">
        <f t="shared" si="854"/>
        <v>1.0407410282255133E-2</v>
      </c>
      <c r="X653" s="5">
        <f t="shared" si="855"/>
        <v>5.1814332831235412E-3</v>
      </c>
      <c r="Y653" s="5">
        <f t="shared" si="856"/>
        <v>1.2898141871679433E-3</v>
      </c>
      <c r="Z653" s="5">
        <f t="shared" si="857"/>
        <v>7.1016184716192893E-3</v>
      </c>
      <c r="AA653" s="5">
        <f t="shared" si="858"/>
        <v>4.0159936521745937E-3</v>
      </c>
      <c r="AB653" s="5">
        <f t="shared" si="859"/>
        <v>1.1355302371396708E-3</v>
      </c>
      <c r="AC653" s="5">
        <f t="shared" si="860"/>
        <v>3.7664834455641378E-6</v>
      </c>
      <c r="AD653" s="5">
        <f t="shared" si="861"/>
        <v>1.4713580360641012E-3</v>
      </c>
      <c r="AE653" s="5">
        <f t="shared" si="862"/>
        <v>7.3253031183487347E-4</v>
      </c>
      <c r="AF653" s="5">
        <f t="shared" si="863"/>
        <v>1.8234877052505507E-4</v>
      </c>
      <c r="AG653" s="5">
        <f t="shared" si="864"/>
        <v>3.0261386297867985E-5</v>
      </c>
      <c r="AH653" s="5">
        <f t="shared" si="865"/>
        <v>8.8390294307009456E-4</v>
      </c>
      <c r="AI653" s="5">
        <f t="shared" si="866"/>
        <v>4.9985064991791065E-4</v>
      </c>
      <c r="AJ653" s="5">
        <f t="shared" si="867"/>
        <v>1.4133377096558908E-4</v>
      </c>
      <c r="AK653" s="5">
        <f t="shared" si="868"/>
        <v>2.6641604272041501E-5</v>
      </c>
      <c r="AL653" s="5">
        <f t="shared" si="869"/>
        <v>4.2416904387509385E-8</v>
      </c>
      <c r="AM653" s="5">
        <f t="shared" si="870"/>
        <v>1.6641177096527875E-4</v>
      </c>
      <c r="AN653" s="5">
        <f t="shared" si="871"/>
        <v>8.2849764292773674E-5</v>
      </c>
      <c r="AO653" s="5">
        <f t="shared" si="872"/>
        <v>2.0623791825400152E-5</v>
      </c>
      <c r="AP653" s="5">
        <f t="shared" si="873"/>
        <v>3.4225869993979081E-6</v>
      </c>
      <c r="AQ653" s="5">
        <f t="shared" si="874"/>
        <v>4.2599229088006052E-7</v>
      </c>
      <c r="AR653" s="5">
        <f t="shared" si="875"/>
        <v>8.8011983847375457E-5</v>
      </c>
      <c r="AS653" s="5">
        <f t="shared" si="876"/>
        <v>4.9771128913626202E-5</v>
      </c>
      <c r="AT653" s="5">
        <f t="shared" si="877"/>
        <v>1.4072886242585637E-5</v>
      </c>
      <c r="AU653" s="5">
        <f t="shared" si="878"/>
        <v>2.6527578205757161E-6</v>
      </c>
      <c r="AV653" s="5">
        <f t="shared" si="879"/>
        <v>3.7503628964171231E-7</v>
      </c>
      <c r="AW653" s="5">
        <f t="shared" si="880"/>
        <v>3.3172590336404784E-10</v>
      </c>
      <c r="AX653" s="5">
        <f t="shared" si="881"/>
        <v>1.568442035465816E-5</v>
      </c>
      <c r="AY653" s="5">
        <f t="shared" si="882"/>
        <v>7.8086455177701121E-6</v>
      </c>
      <c r="AZ653" s="5">
        <f t="shared" si="883"/>
        <v>1.9438061287385142E-6</v>
      </c>
      <c r="BA653" s="5">
        <f t="shared" si="884"/>
        <v>3.2258110641791902E-7</v>
      </c>
      <c r="BB653" s="5">
        <f t="shared" si="885"/>
        <v>4.0150057410306281E-8</v>
      </c>
      <c r="BC653" s="5">
        <f t="shared" si="886"/>
        <v>3.9978215164590171E-9</v>
      </c>
      <c r="BD653" s="5">
        <f t="shared" si="887"/>
        <v>7.3029410463757277E-6</v>
      </c>
      <c r="BE653" s="5">
        <f t="shared" si="888"/>
        <v>4.1298423734896589E-6</v>
      </c>
      <c r="BF653" s="5">
        <f t="shared" si="889"/>
        <v>1.1677211907889481E-6</v>
      </c>
      <c r="BG653" s="5">
        <f t="shared" si="890"/>
        <v>2.2011700142530447E-7</v>
      </c>
      <c r="BH653" s="5">
        <f t="shared" si="891"/>
        <v>3.1119261193503832E-8</v>
      </c>
      <c r="BI653" s="5">
        <f t="shared" si="892"/>
        <v>3.5196133363942391E-9</v>
      </c>
      <c r="BJ653" s="8">
        <f t="shared" si="893"/>
        <v>0.29755771596170522</v>
      </c>
      <c r="BK653" s="8">
        <f t="shared" si="894"/>
        <v>0.44957464538395375</v>
      </c>
      <c r="BL653" s="8">
        <f t="shared" si="895"/>
        <v>0.24577061218416041</v>
      </c>
      <c r="BM653" s="8">
        <f t="shared" si="896"/>
        <v>9.23146807473752E-2</v>
      </c>
      <c r="BN653" s="8">
        <f t="shared" si="897"/>
        <v>0.90768210294027185</v>
      </c>
    </row>
    <row r="654" spans="1:66" x14ac:dyDescent="0.25">
      <c r="A654" t="s">
        <v>337</v>
      </c>
      <c r="B654" t="s">
        <v>408</v>
      </c>
      <c r="C654" t="s">
        <v>338</v>
      </c>
      <c r="D654" t="s">
        <v>499</v>
      </c>
      <c r="E654">
        <f>VLOOKUP(A654,home!$A$2:$E$405,3,FALSE)</f>
        <v>1.28</v>
      </c>
      <c r="F654">
        <f>VLOOKUP(B654,home!$B$2:$E$405,3,FALSE)</f>
        <v>0.62</v>
      </c>
      <c r="G654">
        <f>VLOOKUP(C654,away!$B$2:$E$405,4,FALSE)</f>
        <v>1.0900000000000001</v>
      </c>
      <c r="H654">
        <f>VLOOKUP(A654,away!$A$2:$E$405,3,FALSE)</f>
        <v>1.1000000000000001</v>
      </c>
      <c r="I654">
        <f>VLOOKUP(C654,away!$B$2:$E$405,3,FALSE)</f>
        <v>1.41</v>
      </c>
      <c r="J654">
        <f>VLOOKUP(B654,home!$B$2:$E$405,4,FALSE)</f>
        <v>0.91</v>
      </c>
      <c r="K654" s="3">
        <f t="shared" si="842"/>
        <v>0.86502400000000002</v>
      </c>
      <c r="L654" s="3">
        <f t="shared" si="843"/>
        <v>1.4114100000000001</v>
      </c>
      <c r="M654" s="5">
        <f t="shared" si="844"/>
        <v>0.10264960331160651</v>
      </c>
      <c r="N654" s="5">
        <f t="shared" si="845"/>
        <v>8.8794370455019103E-2</v>
      </c>
      <c r="O654" s="5">
        <f t="shared" si="846"/>
        <v>0.14488067661003454</v>
      </c>
      <c r="P654" s="5">
        <f t="shared" si="847"/>
        <v>0.1253252624039185</v>
      </c>
      <c r="Q654" s="5">
        <f t="shared" si="848"/>
        <v>3.840463075424122E-2</v>
      </c>
      <c r="R654" s="5">
        <f t="shared" si="849"/>
        <v>0.10224301788708445</v>
      </c>
      <c r="S654" s="5">
        <f t="shared" si="850"/>
        <v>3.8252513623779197E-2</v>
      </c>
      <c r="T654" s="5">
        <f t="shared" si="851"/>
        <v>5.4204679892843589E-2</v>
      </c>
      <c r="U654" s="5">
        <f t="shared" si="852"/>
        <v>8.8442664304757335E-2</v>
      </c>
      <c r="V654" s="5">
        <f t="shared" si="853"/>
        <v>5.1891809643344047E-3</v>
      </c>
      <c r="W654" s="5">
        <f t="shared" si="854"/>
        <v>1.1073642437852254E-2</v>
      </c>
      <c r="X654" s="5">
        <f t="shared" si="855"/>
        <v>1.5629449673209048E-2</v>
      </c>
      <c r="Y654" s="5">
        <f t="shared" si="856"/>
        <v>1.1029780781631993E-2</v>
      </c>
      <c r="Z654" s="5">
        <f t="shared" si="857"/>
        <v>4.8102272625336624E-2</v>
      </c>
      <c r="AA654" s="5">
        <f t="shared" si="858"/>
        <v>4.160962027545919E-2</v>
      </c>
      <c r="AB654" s="5">
        <f t="shared" si="859"/>
        <v>1.79966600845794E-2</v>
      </c>
      <c r="AC654" s="5">
        <f t="shared" si="860"/>
        <v>3.9596808282495779E-4</v>
      </c>
      <c r="AD654" s="5">
        <f t="shared" si="861"/>
        <v>2.3947416190401769E-3</v>
      </c>
      <c r="AE654" s="5">
        <f t="shared" si="862"/>
        <v>3.3799622685294958E-3</v>
      </c>
      <c r="AF654" s="5">
        <f t="shared" si="863"/>
        <v>2.3852562727126082E-3</v>
      </c>
      <c r="AG654" s="5">
        <f t="shared" si="864"/>
        <v>1.1221915186231009E-3</v>
      </c>
      <c r="AH654" s="5">
        <f t="shared" si="865"/>
        <v>1.6973007151531595E-2</v>
      </c>
      <c r="AI654" s="5">
        <f t="shared" si="866"/>
        <v>1.4682058538246466E-2</v>
      </c>
      <c r="AJ654" s="5">
        <f t="shared" si="867"/>
        <v>6.3501665024940541E-3</v>
      </c>
      <c r="AK654" s="5">
        <f t="shared" si="868"/>
        <v>1.8310154762178059E-3</v>
      </c>
      <c r="AL654" s="5">
        <f t="shared" si="869"/>
        <v>1.9337553105966414E-5</v>
      </c>
      <c r="AM654" s="5">
        <f t="shared" si="870"/>
        <v>4.1430179485372212E-4</v>
      </c>
      <c r="AN654" s="5">
        <f t="shared" si="871"/>
        <v>5.8474969627449191E-4</v>
      </c>
      <c r="AO654" s="5">
        <f t="shared" si="872"/>
        <v>4.1266078440939038E-4</v>
      </c>
      <c r="AP654" s="5">
        <f t="shared" si="873"/>
        <v>1.9414451924108594E-4</v>
      </c>
      <c r="AQ654" s="5">
        <f t="shared" si="874"/>
        <v>6.8504378975515283E-5</v>
      </c>
      <c r="AR654" s="5">
        <f t="shared" si="875"/>
        <v>4.7911744047486439E-3</v>
      </c>
      <c r="AS654" s="5">
        <f t="shared" si="876"/>
        <v>4.1444808482932905E-3</v>
      </c>
      <c r="AT654" s="5">
        <f t="shared" si="877"/>
        <v>1.7925377006570273E-3</v>
      </c>
      <c r="AU654" s="5">
        <f t="shared" si="878"/>
        <v>5.1686271065771484E-4</v>
      </c>
      <c r="AV654" s="5">
        <f t="shared" si="879"/>
        <v>1.1177466235599478E-4</v>
      </c>
      <c r="AW654" s="5">
        <f t="shared" si="880"/>
        <v>6.558135202643746E-7</v>
      </c>
      <c r="AX654" s="5">
        <f t="shared" si="881"/>
        <v>5.9730165965257663E-5</v>
      </c>
      <c r="AY654" s="5">
        <f t="shared" si="882"/>
        <v>8.4303753545024308E-5</v>
      </c>
      <c r="AZ654" s="5">
        <f t="shared" si="883"/>
        <v>5.9493580395491393E-5</v>
      </c>
      <c r="BA654" s="5">
        <f t="shared" si="884"/>
        <v>2.7989944768666839E-5</v>
      </c>
      <c r="BB654" s="5">
        <f t="shared" si="885"/>
        <v>9.876321986486017E-6</v>
      </c>
      <c r="BC654" s="5">
        <f t="shared" si="886"/>
        <v>2.787907922989247E-6</v>
      </c>
      <c r="BD654" s="5">
        <f t="shared" si="887"/>
        <v>1.1270519111010455E-3</v>
      </c>
      <c r="BE654" s="5">
        <f t="shared" si="888"/>
        <v>9.7492695234827086E-4</v>
      </c>
      <c r="BF654" s="5">
        <f t="shared" si="889"/>
        <v>4.2166760601405521E-4</v>
      </c>
      <c r="BG654" s="5">
        <f t="shared" si="890"/>
        <v>1.215841997415674E-4</v>
      </c>
      <c r="BH654" s="5">
        <f t="shared" si="891"/>
        <v>2.6293312699312394E-5</v>
      </c>
      <c r="BI654" s="5">
        <f t="shared" si="892"/>
        <v>4.5488693048820029E-6</v>
      </c>
      <c r="BJ654" s="8">
        <f t="shared" si="893"/>
        <v>0.23033724852204063</v>
      </c>
      <c r="BK654" s="8">
        <f t="shared" si="894"/>
        <v>0.2719161696931145</v>
      </c>
      <c r="BL654" s="8">
        <f t="shared" si="895"/>
        <v>0.44904179000832656</v>
      </c>
      <c r="BM654" s="8">
        <f t="shared" si="896"/>
        <v>0.39701627148688939</v>
      </c>
      <c r="BN654" s="8">
        <f t="shared" si="897"/>
        <v>0.60229756142190427</v>
      </c>
    </row>
    <row r="655" spans="1:66" x14ac:dyDescent="0.25">
      <c r="A655" t="s">
        <v>344</v>
      </c>
      <c r="B655" t="s">
        <v>350</v>
      </c>
      <c r="C655" t="s">
        <v>370</v>
      </c>
      <c r="D655" t="s">
        <v>499</v>
      </c>
      <c r="E655">
        <f>VLOOKUP(A655,home!$A$2:$E$405,3,FALSE)</f>
        <v>1.4666666666666699</v>
      </c>
      <c r="F655">
        <f>VLOOKUP(B655,home!$B$2:$E$405,3,FALSE)</f>
        <v>0.68</v>
      </c>
      <c r="G655">
        <f>VLOOKUP(C655,away!$B$2:$E$405,4,FALSE)</f>
        <v>1.36</v>
      </c>
      <c r="H655">
        <f>VLOOKUP(A655,away!$A$2:$E$405,3,FALSE)</f>
        <v>1.511111111</v>
      </c>
      <c r="I655">
        <f>VLOOKUP(C655,away!$B$2:$E$405,3,FALSE)</f>
        <v>0.51</v>
      </c>
      <c r="J655">
        <f>VLOOKUP(B655,home!$B$2:$E$405,4,FALSE)</f>
        <v>1.65</v>
      </c>
      <c r="K655" s="3">
        <f t="shared" si="842"/>
        <v>1.3563733333333365</v>
      </c>
      <c r="L655" s="3">
        <f t="shared" si="843"/>
        <v>1.2715999999064997</v>
      </c>
      <c r="M655" s="5">
        <f t="shared" si="844"/>
        <v>7.2224689389110794E-2</v>
      </c>
      <c r="N655" s="5">
        <f t="shared" si="845"/>
        <v>9.7963642695673064E-2</v>
      </c>
      <c r="O655" s="5">
        <f t="shared" si="846"/>
        <v>9.1840915020440256E-2</v>
      </c>
      <c r="P655" s="5">
        <f t="shared" si="847"/>
        <v>0.12457056804265824</v>
      </c>
      <c r="Q655" s="5">
        <f t="shared" si="848"/>
        <v>6.6437636294303035E-2</v>
      </c>
      <c r="R655" s="5">
        <f t="shared" si="849"/>
        <v>5.8392453765702353E-2</v>
      </c>
      <c r="S655" s="5">
        <f t="shared" si="850"/>
        <v>5.3713718098766072E-2</v>
      </c>
      <c r="T655" s="5">
        <f t="shared" si="851"/>
        <v>8.4482098305623796E-2</v>
      </c>
      <c r="U655" s="5">
        <f t="shared" si="852"/>
        <v>7.9201967155698438E-2</v>
      </c>
      <c r="V655" s="5">
        <f t="shared" si="853"/>
        <v>1.0293722781936045E-2</v>
      </c>
      <c r="W655" s="5">
        <f t="shared" si="854"/>
        <v>3.0038079399763884E-2</v>
      </c>
      <c r="X655" s="5">
        <f t="shared" si="855"/>
        <v>3.8196421761931186E-2</v>
      </c>
      <c r="Y655" s="5">
        <f t="shared" si="856"/>
        <v>2.4285284954450165E-2</v>
      </c>
      <c r="Z655" s="5">
        <f t="shared" si="857"/>
        <v>2.4750614734335791E-2</v>
      </c>
      <c r="AA655" s="5">
        <f t="shared" si="858"/>
        <v>3.3571073809260228E-2</v>
      </c>
      <c r="AB655" s="5">
        <f t="shared" si="859"/>
        <v>2.2767454643122888E-2</v>
      </c>
      <c r="AC655" s="5">
        <f t="shared" si="860"/>
        <v>1.1096403676717961E-3</v>
      </c>
      <c r="AD655" s="5">
        <f t="shared" si="861"/>
        <v>1.0185712470597297E-2</v>
      </c>
      <c r="AE655" s="5">
        <f t="shared" si="862"/>
        <v>1.2952151976659155E-2</v>
      </c>
      <c r="AF655" s="5">
        <f t="shared" si="863"/>
        <v>8.2349782261543786E-3</v>
      </c>
      <c r="AG655" s="5">
        <f t="shared" si="864"/>
        <v>3.4905327705359764E-3</v>
      </c>
      <c r="AH655" s="5">
        <f t="shared" si="865"/>
        <v>7.8682204234668054E-3</v>
      </c>
      <c r="AI655" s="5">
        <f t="shared" si="866"/>
        <v>1.0672244363179106E-2</v>
      </c>
      <c r="AJ655" s="5">
        <f t="shared" si="867"/>
        <v>7.2377738305165794E-3</v>
      </c>
      <c r="AK655" s="5">
        <f t="shared" si="868"/>
        <v>3.2723744721368541E-3</v>
      </c>
      <c r="AL655" s="5">
        <f t="shared" si="869"/>
        <v>7.6554725035497432E-5</v>
      </c>
      <c r="AM655" s="5">
        <f t="shared" si="870"/>
        <v>2.7631257552237945E-3</v>
      </c>
      <c r="AN655" s="5">
        <f t="shared" si="871"/>
        <v>3.5135907100842241E-3</v>
      </c>
      <c r="AO655" s="5">
        <f t="shared" si="872"/>
        <v>2.2339409733072892E-3</v>
      </c>
      <c r="AP655" s="5">
        <f t="shared" si="873"/>
        <v>9.4689311381622454E-4</v>
      </c>
      <c r="AQ655" s="5">
        <f t="shared" si="874"/>
        <v>3.0101732086004426E-4</v>
      </c>
      <c r="AR655" s="5">
        <f t="shared" si="875"/>
        <v>2.001045817948942E-3</v>
      </c>
      <c r="AS655" s="5">
        <f t="shared" si="876"/>
        <v>2.7141651862441392E-3</v>
      </c>
      <c r="AT655" s="5">
        <f t="shared" si="877"/>
        <v>1.84071064044163E-3</v>
      </c>
      <c r="AU655" s="5">
        <f t="shared" si="878"/>
        <v>8.3223027569265132E-4</v>
      </c>
      <c r="AV655" s="5">
        <f t="shared" si="879"/>
        <v>2.8220373828554091E-4</v>
      </c>
      <c r="AW655" s="5">
        <f t="shared" si="880"/>
        <v>3.6677460854308808E-6</v>
      </c>
      <c r="AX655" s="5">
        <f t="shared" si="881"/>
        <v>6.2463834850534877E-4</v>
      </c>
      <c r="AY655" s="5">
        <f t="shared" si="882"/>
        <v>7.9429012390099766E-4</v>
      </c>
      <c r="AZ655" s="5">
        <f t="shared" si="883"/>
        <v>5.0500966073912124E-4</v>
      </c>
      <c r="BA655" s="5">
        <f t="shared" si="884"/>
        <v>2.1405676151621593E-4</v>
      </c>
      <c r="BB655" s="5">
        <f t="shared" si="885"/>
        <v>6.8048644481001494E-5</v>
      </c>
      <c r="BC655" s="5">
        <f t="shared" si="886"/>
        <v>1.7306131263135788E-5</v>
      </c>
      <c r="BD655" s="5">
        <f t="shared" si="887"/>
        <v>4.2408831031946168E-4</v>
      </c>
      <c r="BE655" s="5">
        <f t="shared" si="888"/>
        <v>5.7522207509571059E-4</v>
      </c>
      <c r="BF655" s="5">
        <f t="shared" si="889"/>
        <v>3.9010794170224401E-4</v>
      </c>
      <c r="BG655" s="5">
        <f t="shared" si="890"/>
        <v>1.7637733641549317E-4</v>
      </c>
      <c r="BH655" s="5">
        <f t="shared" si="891"/>
        <v>5.9808378929584468E-5</v>
      </c>
      <c r="BI655" s="5">
        <f t="shared" si="892"/>
        <v>1.6224498057996734E-5</v>
      </c>
      <c r="BJ655" s="8">
        <f t="shared" si="893"/>
        <v>0.38824845639938932</v>
      </c>
      <c r="BK655" s="8">
        <f t="shared" si="894"/>
        <v>0.26278318352907937</v>
      </c>
      <c r="BL655" s="8">
        <f t="shared" si="895"/>
        <v>0.32413666168265692</v>
      </c>
      <c r="BM655" s="8">
        <f t="shared" si="896"/>
        <v>0.48769838875975824</v>
      </c>
      <c r="BN655" s="8">
        <f t="shared" si="897"/>
        <v>0.51142990520788778</v>
      </c>
    </row>
    <row r="656" spans="1:66" x14ac:dyDescent="0.25">
      <c r="A656" t="s">
        <v>344</v>
      </c>
      <c r="B656" t="s">
        <v>379</v>
      </c>
      <c r="C656" t="s">
        <v>376</v>
      </c>
      <c r="D656" t="s">
        <v>499</v>
      </c>
      <c r="E656">
        <f>VLOOKUP(A656,home!$A$2:$E$405,3,FALSE)</f>
        <v>1.4666666666666699</v>
      </c>
      <c r="F656">
        <f>VLOOKUP(B656,home!$B$2:$E$405,3,FALSE)</f>
        <v>1.5</v>
      </c>
      <c r="G656">
        <f>VLOOKUP(C656,away!$B$2:$E$405,4,FALSE)</f>
        <v>1.02</v>
      </c>
      <c r="H656">
        <f>VLOOKUP(A656,away!$A$2:$E$405,3,FALSE)</f>
        <v>1.511111111</v>
      </c>
      <c r="I656">
        <f>VLOOKUP(C656,away!$B$2:$E$405,3,FALSE)</f>
        <v>2.0499999999999998</v>
      </c>
      <c r="J656">
        <f>VLOOKUP(B656,home!$B$2:$E$405,4,FALSE)</f>
        <v>0.4</v>
      </c>
      <c r="K656" s="3">
        <f t="shared" si="842"/>
        <v>2.2440000000000047</v>
      </c>
      <c r="L656" s="3">
        <f t="shared" si="843"/>
        <v>1.2391111110199999</v>
      </c>
      <c r="M656" s="5">
        <f t="shared" si="844"/>
        <v>3.071171469494199E-2</v>
      </c>
      <c r="N656" s="5">
        <f t="shared" si="845"/>
        <v>6.891708777544997E-2</v>
      </c>
      <c r="O656" s="5">
        <f t="shared" si="846"/>
        <v>3.8055226916978831E-2</v>
      </c>
      <c r="P656" s="5">
        <f t="shared" si="847"/>
        <v>8.5395929201700665E-2</v>
      </c>
      <c r="Q656" s="5">
        <f t="shared" si="848"/>
        <v>7.7324972484055038E-2</v>
      </c>
      <c r="R656" s="5">
        <f t="shared" si="849"/>
        <v>2.3577327252607926E-2</v>
      </c>
      <c r="S656" s="5">
        <f t="shared" si="850"/>
        <v>5.9362240082144413E-2</v>
      </c>
      <c r="T656" s="5">
        <f t="shared" si="851"/>
        <v>9.5814232564308363E-2</v>
      </c>
      <c r="U656" s="5">
        <f t="shared" si="852"/>
        <v>5.2907522354852299E-2</v>
      </c>
      <c r="V656" s="5">
        <f t="shared" si="853"/>
        <v>1.8340065207698306E-2</v>
      </c>
      <c r="W656" s="5">
        <f t="shared" si="854"/>
        <v>5.7839079418073286E-2</v>
      </c>
      <c r="X656" s="5">
        <f t="shared" si="855"/>
        <v>7.1669045958102792E-2</v>
      </c>
      <c r="Y656" s="5">
        <f t="shared" si="856"/>
        <v>4.4402955581444109E-2</v>
      </c>
      <c r="Z656" s="5">
        <f t="shared" si="857"/>
        <v>9.7383093889537101E-3</v>
      </c>
      <c r="AA656" s="5">
        <f t="shared" si="858"/>
        <v>2.1852766268812173E-2</v>
      </c>
      <c r="AB656" s="5">
        <f t="shared" si="859"/>
        <v>2.4518803753607311E-2</v>
      </c>
      <c r="AC656" s="5">
        <f t="shared" si="860"/>
        <v>3.1872343452405711E-3</v>
      </c>
      <c r="AD656" s="5">
        <f t="shared" si="861"/>
        <v>3.2447723553539171E-2</v>
      </c>
      <c r="AE656" s="5">
        <f t="shared" si="862"/>
        <v>4.0206334782495738E-2</v>
      </c>
      <c r="AF656" s="5">
        <f t="shared" si="863"/>
        <v>2.4910058081190189E-2</v>
      </c>
      <c r="AG656" s="5">
        <f t="shared" si="864"/>
        <v>1.0288776581518767E-2</v>
      </c>
      <c r="AH656" s="5">
        <f t="shared" si="865"/>
        <v>3.016711841600734E-3</v>
      </c>
      <c r="AI656" s="5">
        <f t="shared" si="866"/>
        <v>6.7695013725520611E-3</v>
      </c>
      <c r="AJ656" s="5">
        <f t="shared" si="867"/>
        <v>7.5953805400034297E-3</v>
      </c>
      <c r="AK656" s="5">
        <f t="shared" si="868"/>
        <v>5.6813446439225772E-3</v>
      </c>
      <c r="AL656" s="5">
        <f t="shared" si="869"/>
        <v>3.5449253315734692E-4</v>
      </c>
      <c r="AM656" s="5">
        <f t="shared" si="870"/>
        <v>1.4562538330828413E-2</v>
      </c>
      <c r="AN656" s="5">
        <f t="shared" si="871"/>
        <v>1.804460305038413E-2</v>
      </c>
      <c r="AO656" s="5">
        <f t="shared" si="872"/>
        <v>1.1179634066838182E-2</v>
      </c>
      <c r="AP656" s="5">
        <f t="shared" si="873"/>
        <v>4.6176029297856332E-3</v>
      </c>
      <c r="AQ656" s="5">
        <f t="shared" si="874"/>
        <v>1.4304307741439717E-3</v>
      </c>
      <c r="AR656" s="5">
        <f t="shared" si="875"/>
        <v>7.4760823233461485E-4</v>
      </c>
      <c r="AS656" s="5">
        <f t="shared" si="876"/>
        <v>1.6776328733588792E-3</v>
      </c>
      <c r="AT656" s="5">
        <f t="shared" si="877"/>
        <v>1.8823040839086665E-3</v>
      </c>
      <c r="AU656" s="5">
        <f t="shared" si="878"/>
        <v>1.4079634547636854E-3</v>
      </c>
      <c r="AV656" s="5">
        <f t="shared" si="879"/>
        <v>7.8986749812242892E-4</v>
      </c>
      <c r="AW656" s="5">
        <f t="shared" si="880"/>
        <v>2.7380268015287845E-5</v>
      </c>
      <c r="AX656" s="5">
        <f t="shared" si="881"/>
        <v>5.4463893357298418E-3</v>
      </c>
      <c r="AY656" s="5">
        <f t="shared" si="882"/>
        <v>6.7486815408436835E-3</v>
      </c>
      <c r="AZ656" s="5">
        <f t="shared" si="883"/>
        <v>4.1811831409974921E-3</v>
      </c>
      <c r="BA656" s="5">
        <f t="shared" si="884"/>
        <v>1.7269834957398316E-3</v>
      </c>
      <c r="BB656" s="5">
        <f t="shared" si="885"/>
        <v>5.3498110952984691E-4</v>
      </c>
      <c r="BC656" s="5">
        <f t="shared" si="886"/>
        <v>1.325802074008481E-4</v>
      </c>
      <c r="BD656" s="5">
        <f t="shared" si="887"/>
        <v>1.5439494456264061E-4</v>
      </c>
      <c r="BE656" s="5">
        <f t="shared" si="888"/>
        <v>3.4646225559856626E-4</v>
      </c>
      <c r="BF656" s="5">
        <f t="shared" si="889"/>
        <v>3.8873065078159219E-4</v>
      </c>
      <c r="BG656" s="5">
        <f t="shared" si="890"/>
        <v>2.9077052678463152E-4</v>
      </c>
      <c r="BH656" s="5">
        <f t="shared" si="891"/>
        <v>1.6312226552617857E-4</v>
      </c>
      <c r="BI656" s="5">
        <f t="shared" si="892"/>
        <v>7.3209272768149115E-5</v>
      </c>
      <c r="BJ656" s="8">
        <f t="shared" si="893"/>
        <v>0.59242587476239938</v>
      </c>
      <c r="BK656" s="8">
        <f t="shared" si="894"/>
        <v>0.20410035760572695</v>
      </c>
      <c r="BL656" s="8">
        <f t="shared" si="895"/>
        <v>0.19189665100344741</v>
      </c>
      <c r="BM656" s="8">
        <f t="shared" si="896"/>
        <v>0.66745763316196427</v>
      </c>
      <c r="BN656" s="8">
        <f t="shared" si="897"/>
        <v>0.32398225832573441</v>
      </c>
    </row>
    <row r="657" spans="1:66" x14ac:dyDescent="0.25">
      <c r="A657" t="s">
        <v>344</v>
      </c>
      <c r="B657" t="s">
        <v>411</v>
      </c>
      <c r="C657" t="s">
        <v>424</v>
      </c>
      <c r="D657" t="s">
        <v>499</v>
      </c>
      <c r="E657">
        <f>VLOOKUP(A657,home!$A$2:$E$405,3,FALSE)</f>
        <v>1.4666666666666699</v>
      </c>
      <c r="F657">
        <f>VLOOKUP(B657,home!$B$2:$E$405,3,FALSE)</f>
        <v>1.88</v>
      </c>
      <c r="G657">
        <f>VLOOKUP(C657,away!$B$2:$E$405,4,FALSE)</f>
        <v>0.68</v>
      </c>
      <c r="H657">
        <f>VLOOKUP(A657,away!$A$2:$E$405,3,FALSE)</f>
        <v>1.511111111</v>
      </c>
      <c r="I657">
        <f>VLOOKUP(C657,away!$B$2:$E$405,3,FALSE)</f>
        <v>1.36</v>
      </c>
      <c r="J657">
        <f>VLOOKUP(B657,home!$B$2:$E$405,4,FALSE)</f>
        <v>0.66</v>
      </c>
      <c r="K657" s="3">
        <f t="shared" si="842"/>
        <v>1.8749866666666708</v>
      </c>
      <c r="L657" s="3">
        <f t="shared" si="843"/>
        <v>1.3563733332336001</v>
      </c>
      <c r="M657" s="5">
        <f t="shared" si="844"/>
        <v>3.9503737160182503E-2</v>
      </c>
      <c r="N657" s="5">
        <f t="shared" si="845"/>
        <v>7.406898045884687E-2</v>
      </c>
      <c r="O657" s="5">
        <f t="shared" si="846"/>
        <v>5.3581815647140763E-2</v>
      </c>
      <c r="P657" s="5">
        <f t="shared" si="847"/>
        <v>0.10046518991418051</v>
      </c>
      <c r="Q657" s="5">
        <f t="shared" si="848"/>
        <v>6.9439175386966076E-2</v>
      </c>
      <c r="R657" s="5">
        <f t="shared" si="849"/>
        <v>3.633847294501031E-2</v>
      </c>
      <c r="S657" s="5">
        <f t="shared" si="850"/>
        <v>6.3875313515057694E-2</v>
      </c>
      <c r="T657" s="5">
        <f t="shared" si="851"/>
        <v>9.4185445776611726E-2</v>
      </c>
      <c r="U657" s="5">
        <f t="shared" si="852"/>
        <v>6.813415225892186E-2</v>
      </c>
      <c r="V657" s="5">
        <f t="shared" si="853"/>
        <v>1.8049615792880554E-2</v>
      </c>
      <c r="W657" s="5">
        <f t="shared" si="854"/>
        <v>4.3399175998296596E-2</v>
      </c>
      <c r="X657" s="5">
        <f t="shared" si="855"/>
        <v>5.8865485008401199E-2</v>
      </c>
      <c r="Y657" s="5">
        <f t="shared" si="856"/>
        <v>3.9921787056628841E-2</v>
      </c>
      <c r="Z657" s="5">
        <f t="shared" si="857"/>
        <v>1.6429511891014211E-2</v>
      </c>
      <c r="AA657" s="5">
        <f t="shared" si="858"/>
        <v>3.0805115735493164E-2</v>
      </c>
      <c r="AB657" s="5">
        <f t="shared" si="859"/>
        <v>2.8879590634586682E-2</v>
      </c>
      <c r="AC657" s="5">
        <f t="shared" si="860"/>
        <v>2.8689660283861321E-3</v>
      </c>
      <c r="AD657" s="5">
        <f t="shared" si="861"/>
        <v>2.0343219085281576E-2</v>
      </c>
      <c r="AE657" s="5">
        <f t="shared" si="862"/>
        <v>2.7592999879404754E-2</v>
      </c>
      <c r="AF657" s="5">
        <f t="shared" si="863"/>
        <v>1.8713204610171282E-2</v>
      </c>
      <c r="AG657" s="5">
        <f t="shared" si="864"/>
        <v>8.4606972375268E-3</v>
      </c>
      <c r="AH657" s="5">
        <f t="shared" si="865"/>
        <v>5.5711379517539988E-3</v>
      </c>
      <c r="AI657" s="5">
        <f t="shared" si="866"/>
        <v>1.0445809377699414E-2</v>
      </c>
      <c r="AJ657" s="5">
        <f t="shared" si="867"/>
        <v>9.7928766528640413E-3</v>
      </c>
      <c r="AK657" s="5">
        <f t="shared" si="868"/>
        <v>6.1205043841438015E-3</v>
      </c>
      <c r="AL657" s="5">
        <f t="shared" si="869"/>
        <v>2.9185210070673082E-4</v>
      </c>
      <c r="AM657" s="5">
        <f t="shared" si="870"/>
        <v>7.6286529083963838E-3</v>
      </c>
      <c r="AN657" s="5">
        <f t="shared" si="871"/>
        <v>1.0347301373443798E-2</v>
      </c>
      <c r="AO657" s="5">
        <f t="shared" si="872"/>
        <v>7.0174018269352897E-3</v>
      </c>
      <c r="AP657" s="5">
        <f t="shared" si="873"/>
        <v>3.1727389022132581E-3</v>
      </c>
      <c r="AQ657" s="5">
        <f t="shared" si="874"/>
        <v>1.0758546100687267E-3</v>
      </c>
      <c r="AR657" s="5">
        <f t="shared" si="875"/>
        <v>1.5113085907049568E-3</v>
      </c>
      <c r="AS657" s="5">
        <f t="shared" si="876"/>
        <v>2.8336834567905902E-3</v>
      </c>
      <c r="AT657" s="5">
        <f t="shared" si="877"/>
        <v>2.6565593495181403E-3</v>
      </c>
      <c r="AU657" s="5">
        <f t="shared" si="878"/>
        <v>1.6603377865183982E-3</v>
      </c>
      <c r="AV657" s="5">
        <f t="shared" si="879"/>
        <v>7.7827780297121227E-4</v>
      </c>
      <c r="AW657" s="5">
        <f t="shared" si="880"/>
        <v>2.061758289788963E-5</v>
      </c>
      <c r="AX657" s="5">
        <f t="shared" si="881"/>
        <v>2.3839370813118536E-3</v>
      </c>
      <c r="AY657" s="5">
        <f t="shared" si="882"/>
        <v>3.2335086851981382E-3</v>
      </c>
      <c r="AZ657" s="5">
        <f t="shared" si="883"/>
        <v>2.1929224766909982E-3</v>
      </c>
      <c r="BA657" s="5">
        <f t="shared" si="884"/>
        <v>9.9147385641075035E-4</v>
      </c>
      <c r="BB657" s="5">
        <f t="shared" si="885"/>
        <v>3.3620217485845504E-4</v>
      </c>
      <c r="BC657" s="5">
        <f t="shared" si="886"/>
        <v>9.1203132910629674E-5</v>
      </c>
      <c r="BD657" s="5">
        <f t="shared" si="887"/>
        <v>3.4164977845317602E-4</v>
      </c>
      <c r="BE657" s="5">
        <f t="shared" si="888"/>
        <v>6.40588779269327E-4</v>
      </c>
      <c r="BF657" s="5">
        <f t="shared" si="889"/>
        <v>6.0054770997313388E-4</v>
      </c>
      <c r="BG657" s="5">
        <f t="shared" si="890"/>
        <v>3.7533964963227612E-4</v>
      </c>
      <c r="BH657" s="5">
        <f t="shared" si="891"/>
        <v>1.7593920963296432E-4</v>
      </c>
      <c r="BI657" s="5">
        <f t="shared" si="892"/>
        <v>6.5976734441136115E-5</v>
      </c>
      <c r="BJ657" s="8">
        <f t="shared" si="893"/>
        <v>0.49346136752657399</v>
      </c>
      <c r="BK657" s="8">
        <f t="shared" si="894"/>
        <v>0.22828818319659225</v>
      </c>
      <c r="BL657" s="8">
        <f t="shared" si="895"/>
        <v>0.26130968443551938</v>
      </c>
      <c r="BM657" s="8">
        <f t="shared" si="896"/>
        <v>0.62287848443507254</v>
      </c>
      <c r="BN657" s="8">
        <f t="shared" si="897"/>
        <v>0.37339737151232705</v>
      </c>
    </row>
    <row r="658" spans="1:66" x14ac:dyDescent="0.25">
      <c r="A658" t="s">
        <v>344</v>
      </c>
      <c r="B658" t="s">
        <v>421</v>
      </c>
      <c r="C658" t="s">
        <v>345</v>
      </c>
      <c r="D658" t="s">
        <v>499</v>
      </c>
      <c r="E658">
        <f>VLOOKUP(A658,home!$A$2:$E$405,3,FALSE)</f>
        <v>1.4666666666666699</v>
      </c>
      <c r="F658">
        <f>VLOOKUP(B658,home!$B$2:$E$405,3,FALSE)</f>
        <v>1.23</v>
      </c>
      <c r="G658">
        <f>VLOOKUP(C658,away!$B$2:$E$405,4,FALSE)</f>
        <v>2.2200000000000002</v>
      </c>
      <c r="H658">
        <f>VLOOKUP(A658,away!$A$2:$E$405,3,FALSE)</f>
        <v>1.511111111</v>
      </c>
      <c r="I658">
        <f>VLOOKUP(C658,away!$B$2:$E$405,3,FALSE)</f>
        <v>0.85</v>
      </c>
      <c r="J658">
        <f>VLOOKUP(B658,home!$B$2:$E$405,4,FALSE)</f>
        <v>0.93</v>
      </c>
      <c r="K658" s="3">
        <f t="shared" si="842"/>
        <v>4.0048800000000098</v>
      </c>
      <c r="L658" s="3">
        <f t="shared" si="843"/>
        <v>1.1945333332454999</v>
      </c>
      <c r="M658" s="5">
        <f t="shared" si="844"/>
        <v>5.5198017552308383E-3</v>
      </c>
      <c r="N658" s="5">
        <f t="shared" si="845"/>
        <v>2.2106143653488928E-2</v>
      </c>
      <c r="O658" s="5">
        <f t="shared" si="846"/>
        <v>6.5935871895302532E-3</v>
      </c>
      <c r="P658" s="5">
        <f t="shared" si="847"/>
        <v>2.6406525463605984E-2</v>
      </c>
      <c r="Q658" s="5">
        <f t="shared" si="848"/>
        <v>4.4266226297492488E-2</v>
      </c>
      <c r="R658" s="5">
        <f t="shared" si="849"/>
        <v>3.9381298417772012E-3</v>
      </c>
      <c r="S658" s="5">
        <f t="shared" si="850"/>
        <v>3.1581957920828914E-2</v>
      </c>
      <c r="T658" s="5">
        <f t="shared" si="851"/>
        <v>5.2877482849343301E-2</v>
      </c>
      <c r="U658" s="5">
        <f t="shared" si="852"/>
        <v>1.5771737440736715E-2</v>
      </c>
      <c r="V658" s="5">
        <f t="shared" si="853"/>
        <v>1.6787434142833336E-2</v>
      </c>
      <c r="W658" s="5">
        <f t="shared" si="854"/>
        <v>5.9093641458100719E-2</v>
      </c>
      <c r="X658" s="5">
        <f t="shared" si="855"/>
        <v>7.0589324504559514E-2</v>
      </c>
      <c r="Y658" s="5">
        <f t="shared" si="856"/>
        <v>4.2160650545989872E-2</v>
      </c>
      <c r="Z658" s="5">
        <f t="shared" si="857"/>
        <v>1.5680757888838985E-3</v>
      </c>
      <c r="AA658" s="5">
        <f t="shared" si="858"/>
        <v>6.279955365385362E-3</v>
      </c>
      <c r="AB658" s="5">
        <f t="shared" si="859"/>
        <v>1.2575233821862297E-2</v>
      </c>
      <c r="AC658" s="5">
        <f t="shared" si="860"/>
        <v>5.0194036264668155E-3</v>
      </c>
      <c r="AD658" s="5">
        <f t="shared" si="861"/>
        <v>5.9165735700679754E-2</v>
      </c>
      <c r="AE658" s="5">
        <f t="shared" si="862"/>
        <v>7.0675443480455263E-2</v>
      </c>
      <c r="AF658" s="5">
        <f t="shared" si="863"/>
        <v>4.2212086539656087E-2</v>
      </c>
      <c r="AG658" s="5">
        <f t="shared" si="864"/>
        <v>1.6807914812487636E-2</v>
      </c>
      <c r="AH658" s="5">
        <f t="shared" si="865"/>
        <v>4.682796997192624E-4</v>
      </c>
      <c r="AI658" s="5">
        <f t="shared" si="866"/>
        <v>1.875404003811684E-3</v>
      </c>
      <c r="AJ658" s="5">
        <f t="shared" si="867"/>
        <v>3.7553839933926786E-3</v>
      </c>
      <c r="AK658" s="5">
        <f t="shared" si="868"/>
        <v>5.0132874158195029E-3</v>
      </c>
      <c r="AL658" s="5">
        <f t="shared" si="869"/>
        <v>9.6050558010570507E-4</v>
      </c>
      <c r="AM658" s="5">
        <f t="shared" si="870"/>
        <v>4.739033431858778E-2</v>
      </c>
      <c r="AN658" s="5">
        <f t="shared" si="871"/>
        <v>5.6609334017201265E-2</v>
      </c>
      <c r="AO658" s="5">
        <f t="shared" si="872"/>
        <v>3.381086822818765E-2</v>
      </c>
      <c r="AP658" s="5">
        <f t="shared" si="873"/>
        <v>1.3462736374847127E-2</v>
      </c>
      <c r="AQ658" s="5">
        <f t="shared" si="874"/>
        <v>4.0204218391128935E-3</v>
      </c>
      <c r="AR658" s="5">
        <f t="shared" si="875"/>
        <v>1.1187514211937043E-4</v>
      </c>
      <c r="AS658" s="5">
        <f t="shared" si="876"/>
        <v>4.4804651917102525E-4</v>
      </c>
      <c r="AT658" s="5">
        <f t="shared" si="877"/>
        <v>8.9718627184883024E-4</v>
      </c>
      <c r="AU658" s="5">
        <f t="shared" si="878"/>
        <v>1.1977077854673174E-3</v>
      </c>
      <c r="AV658" s="5">
        <f t="shared" si="879"/>
        <v>1.1991689889655906E-3</v>
      </c>
      <c r="AW658" s="5">
        <f t="shared" si="880"/>
        <v>1.2763952293798453E-4</v>
      </c>
      <c r="AX658" s="5">
        <f t="shared" si="881"/>
        <v>3.1632100350971047E-2</v>
      </c>
      <c r="AY658" s="5">
        <f t="shared" si="882"/>
        <v>3.7785598269801594E-2</v>
      </c>
      <c r="AZ658" s="5">
        <f t="shared" si="883"/>
        <v>2.2568078324950749E-2</v>
      </c>
      <c r="BA658" s="5">
        <f t="shared" si="884"/>
        <v>8.986107275482982E-3</v>
      </c>
      <c r="BB658" s="5">
        <f t="shared" si="885"/>
        <v>2.6835511691710805E-3</v>
      </c>
      <c r="BC658" s="5">
        <f t="shared" si="886"/>
        <v>6.4111826460895767E-4</v>
      </c>
      <c r="BD658" s="5">
        <f t="shared" si="887"/>
        <v>2.2273097737194225E-5</v>
      </c>
      <c r="BE658" s="5">
        <f t="shared" si="888"/>
        <v>8.9201083665734607E-5</v>
      </c>
      <c r="BF658" s="5">
        <f t="shared" si="889"/>
        <v>1.7861981797561409E-4</v>
      </c>
      <c r="BG658" s="5">
        <f t="shared" si="890"/>
        <v>2.3845031220472637E-4</v>
      </c>
      <c r="BH658" s="5">
        <f t="shared" si="891"/>
        <v>2.3874122158561674E-4</v>
      </c>
      <c r="BI658" s="5">
        <f t="shared" si="892"/>
        <v>1.912259887007614E-4</v>
      </c>
      <c r="BJ658" s="8">
        <f t="shared" si="893"/>
        <v>0.73954489827517667</v>
      </c>
      <c r="BK658" s="8">
        <f t="shared" si="894"/>
        <v>0.12406122675887318</v>
      </c>
      <c r="BL658" s="8">
        <f t="shared" si="895"/>
        <v>6.1083495001476751E-2</v>
      </c>
      <c r="BM658" s="8">
        <f t="shared" si="896"/>
        <v>0.77976932287642142</v>
      </c>
      <c r="BN658" s="8">
        <f t="shared" si="897"/>
        <v>0.1088304142011257</v>
      </c>
    </row>
    <row r="659" spans="1:66" x14ac:dyDescent="0.25">
      <c r="A659" t="s">
        <v>344</v>
      </c>
      <c r="B659" t="s">
        <v>422</v>
      </c>
      <c r="C659" t="s">
        <v>358</v>
      </c>
      <c r="D659" t="s">
        <v>499</v>
      </c>
      <c r="E659">
        <f>VLOOKUP(A659,home!$A$2:$E$405,3,FALSE)</f>
        <v>1.4666666666666699</v>
      </c>
      <c r="F659">
        <f>VLOOKUP(B659,home!$B$2:$E$405,3,FALSE)</f>
        <v>0.51</v>
      </c>
      <c r="G659">
        <f>VLOOKUP(C659,away!$B$2:$E$405,4,FALSE)</f>
        <v>1.36</v>
      </c>
      <c r="H659">
        <f>VLOOKUP(A659,away!$A$2:$E$405,3,FALSE)</f>
        <v>1.511111111</v>
      </c>
      <c r="I659">
        <f>VLOOKUP(C659,away!$B$2:$E$405,3,FALSE)</f>
        <v>0.41</v>
      </c>
      <c r="J659">
        <f>VLOOKUP(B659,home!$B$2:$E$405,4,FALSE)</f>
        <v>0.33</v>
      </c>
      <c r="K659" s="3">
        <f t="shared" si="842"/>
        <v>1.0172800000000024</v>
      </c>
      <c r="L659" s="3">
        <f t="shared" si="843"/>
        <v>0.20445333331830001</v>
      </c>
      <c r="M659" s="5">
        <f t="shared" si="844"/>
        <v>0.29471887788429235</v>
      </c>
      <c r="N659" s="5">
        <f t="shared" si="845"/>
        <v>0.29981162009413365</v>
      </c>
      <c r="O659" s="5">
        <f t="shared" si="846"/>
        <v>6.0256256975272586E-2</v>
      </c>
      <c r="P659" s="5">
        <f t="shared" si="847"/>
        <v>6.1297485095805439E-2</v>
      </c>
      <c r="Q659" s="5">
        <f t="shared" si="848"/>
        <v>0.15249618244468049</v>
      </c>
      <c r="R659" s="5">
        <f t="shared" si="849"/>
        <v>6.1597962959392726E-3</v>
      </c>
      <c r="S659" s="5">
        <f t="shared" si="850"/>
        <v>3.1872590806226279E-3</v>
      </c>
      <c r="T659" s="5">
        <f t="shared" si="851"/>
        <v>3.1178352819130551E-2</v>
      </c>
      <c r="U659" s="5">
        <f t="shared" si="852"/>
        <v>6.2662375759331172E-3</v>
      </c>
      <c r="V659" s="5">
        <f t="shared" si="853"/>
        <v>7.365624240272322E-5</v>
      </c>
      <c r="W659" s="5">
        <f t="shared" si="854"/>
        <v>5.1710438825774981E-2</v>
      </c>
      <c r="X659" s="5">
        <f t="shared" si="855"/>
        <v>1.0572371585281735E-2</v>
      </c>
      <c r="Y659" s="5">
        <f t="shared" si="856"/>
        <v>1.080778305845265E-3</v>
      </c>
      <c r="Z659" s="5">
        <f t="shared" si="857"/>
        <v>4.1979696175550082E-4</v>
      </c>
      <c r="AA659" s="5">
        <f t="shared" si="858"/>
        <v>4.2705105325463683E-4</v>
      </c>
      <c r="AB659" s="5">
        <f t="shared" si="859"/>
        <v>2.1721524772743897E-4</v>
      </c>
      <c r="AC659" s="5">
        <f t="shared" si="860"/>
        <v>9.5746802285484638E-7</v>
      </c>
      <c r="AD659" s="5">
        <f t="shared" si="861"/>
        <v>1.3150998802171122E-2</v>
      </c>
      <c r="AE659" s="5">
        <f t="shared" si="862"/>
        <v>2.6887655415688567E-3</v>
      </c>
      <c r="AF659" s="5">
        <f t="shared" si="863"/>
        <v>2.7486353874256838E-4</v>
      </c>
      <c r="AG659" s="5">
        <f t="shared" si="864"/>
        <v>1.8732255567860609E-5</v>
      </c>
      <c r="AH659" s="5">
        <f t="shared" si="865"/>
        <v>2.1457222036951753E-5</v>
      </c>
      <c r="AI659" s="5">
        <f t="shared" si="866"/>
        <v>2.1828002833750333E-5</v>
      </c>
      <c r="AJ659" s="5">
        <f t="shared" si="867"/>
        <v>1.1102595361358794E-5</v>
      </c>
      <c r="AK659" s="5">
        <f t="shared" si="868"/>
        <v>3.7648160697343671E-6</v>
      </c>
      <c r="AL659" s="5">
        <f t="shared" si="869"/>
        <v>7.9656087566534936E-9</v>
      </c>
      <c r="AM659" s="5">
        <f t="shared" si="870"/>
        <v>2.6756496122945349E-3</v>
      </c>
      <c r="AN659" s="5">
        <f t="shared" si="871"/>
        <v>5.4704548202543478E-4</v>
      </c>
      <c r="AO659" s="5">
        <f t="shared" si="872"/>
        <v>5.5922636138408149E-5</v>
      </c>
      <c r="AP659" s="5">
        <f t="shared" si="873"/>
        <v>3.8111897888146588E-6</v>
      </c>
      <c r="AQ659" s="5">
        <f t="shared" si="874"/>
        <v>1.9480261405795614E-7</v>
      </c>
      <c r="AR659" s="5">
        <f t="shared" si="875"/>
        <v>8.7740011384113405E-7</v>
      </c>
      <c r="AS659" s="5">
        <f t="shared" si="876"/>
        <v>8.9256158780831087E-7</v>
      </c>
      <c r="AT659" s="5">
        <f t="shared" si="877"/>
        <v>4.5399252602282029E-7</v>
      </c>
      <c r="AU659" s="5">
        <f t="shared" si="878"/>
        <v>1.5394583895749858E-7</v>
      </c>
      <c r="AV659" s="5">
        <f t="shared" si="879"/>
        <v>3.9151505763671124E-8</v>
      </c>
      <c r="AW659" s="5">
        <f t="shared" si="880"/>
        <v>4.6020483009394194E-11</v>
      </c>
      <c r="AX659" s="5">
        <f t="shared" si="881"/>
        <v>4.5364747293249829E-4</v>
      </c>
      <c r="AY659" s="5">
        <f t="shared" si="882"/>
        <v>9.2749737992472555E-5</v>
      </c>
      <c r="AZ659" s="5">
        <f t="shared" si="883"/>
        <v>9.4814965484799911E-6</v>
      </c>
      <c r="BA659" s="5">
        <f t="shared" si="884"/>
        <v>6.4617452472756389E-7</v>
      </c>
      <c r="BB659" s="5">
        <f t="shared" si="885"/>
        <v>3.302813387147967E-8</v>
      </c>
      <c r="BC659" s="5">
        <f t="shared" si="886"/>
        <v>1.3505424126614137E-9</v>
      </c>
      <c r="BD659" s="5">
        <f t="shared" si="887"/>
        <v>2.9897896321445967E-8</v>
      </c>
      <c r="BE659" s="5">
        <f t="shared" si="888"/>
        <v>3.0414531969880628E-8</v>
      </c>
      <c r="BF659" s="5">
        <f t="shared" si="889"/>
        <v>1.5470047541160116E-8</v>
      </c>
      <c r="BG659" s="5">
        <f t="shared" si="890"/>
        <v>5.2457899875571335E-9</v>
      </c>
      <c r="BH659" s="5">
        <f t="shared" si="891"/>
        <v>1.3341093096355331E-9</v>
      </c>
      <c r="BI659" s="5">
        <f t="shared" si="892"/>
        <v>2.7143254370120777E-10</v>
      </c>
      <c r="BJ659" s="8">
        <f t="shared" si="893"/>
        <v>0.56682228719643268</v>
      </c>
      <c r="BK659" s="8">
        <f t="shared" si="894"/>
        <v>0.35937099347474727</v>
      </c>
      <c r="BL659" s="8">
        <f t="shared" si="895"/>
        <v>7.3387209469808881E-2</v>
      </c>
      <c r="BM659" s="8">
        <f t="shared" si="896"/>
        <v>0.12516731862064862</v>
      </c>
      <c r="BN659" s="8">
        <f t="shared" si="897"/>
        <v>0.87474021879012398</v>
      </c>
    </row>
    <row r="660" spans="1:66" x14ac:dyDescent="0.25">
      <c r="A660" t="s">
        <v>340</v>
      </c>
      <c r="B660" t="s">
        <v>352</v>
      </c>
      <c r="C660" t="s">
        <v>377</v>
      </c>
      <c r="D660" t="s">
        <v>499</v>
      </c>
      <c r="E660">
        <f>VLOOKUP(A660,home!$A$2:$E$405,3,FALSE)</f>
        <v>1.3592592592592601</v>
      </c>
      <c r="F660">
        <f>VLOOKUP(B660,home!$B$2:$E$405,3,FALSE)</f>
        <v>1.25</v>
      </c>
      <c r="G660">
        <f>VLOOKUP(C660,away!$B$2:$E$405,4,FALSE)</f>
        <v>0.85</v>
      </c>
      <c r="H660">
        <f>VLOOKUP(A660,away!$A$2:$E$405,3,FALSE)</f>
        <v>1.118518519</v>
      </c>
      <c r="I660">
        <f>VLOOKUP(C660,away!$B$2:$E$405,3,FALSE)</f>
        <v>0.74</v>
      </c>
      <c r="J660">
        <f>VLOOKUP(B660,home!$B$2:$E$405,4,FALSE)</f>
        <v>0.83</v>
      </c>
      <c r="K660" s="3">
        <f t="shared" si="842"/>
        <v>1.4442129629629639</v>
      </c>
      <c r="L660" s="3">
        <f t="shared" si="843"/>
        <v>0.68699407436979987</v>
      </c>
      <c r="M660" s="5">
        <f t="shared" si="844"/>
        <v>0.11869393933673619</v>
      </c>
      <c r="N660" s="5">
        <f t="shared" si="845"/>
        <v>0.17141932581525407</v>
      </c>
      <c r="O660" s="5">
        <f t="shared" si="846"/>
        <v>8.1542032987946267E-2</v>
      </c>
      <c r="P660" s="5">
        <f t="shared" si="847"/>
        <v>0.11776406106754561</v>
      </c>
      <c r="Q660" s="5">
        <f t="shared" si="848"/>
        <v>0.12378300622238092</v>
      </c>
      <c r="R660" s="5">
        <f t="shared" si="849"/>
        <v>2.8009446737392907E-2</v>
      </c>
      <c r="S660" s="5">
        <f t="shared" si="850"/>
        <v>2.9210366924834849E-2</v>
      </c>
      <c r="T660" s="5">
        <f t="shared" si="851"/>
        <v>8.5038191782455752E-2</v>
      </c>
      <c r="U660" s="5">
        <f t="shared" si="852"/>
        <v>4.0451606063563531E-2</v>
      </c>
      <c r="V660" s="5">
        <f t="shared" si="853"/>
        <v>3.2201695044545876E-3</v>
      </c>
      <c r="W660" s="5">
        <f t="shared" si="854"/>
        <v>5.9589674060295902E-2</v>
      </c>
      <c r="X660" s="5">
        <f t="shared" si="855"/>
        <v>4.0937752973051057E-2</v>
      </c>
      <c r="Y660" s="5">
        <f t="shared" si="856"/>
        <v>1.4061996855250364E-2</v>
      </c>
      <c r="Z660" s="5">
        <f t="shared" si="857"/>
        <v>6.4141079783218181E-3</v>
      </c>
      <c r="AA660" s="5">
        <f t="shared" si="858"/>
        <v>9.2633378881365382E-3</v>
      </c>
      <c r="AB660" s="5">
        <f t="shared" si="859"/>
        <v>6.6891163291763799E-3</v>
      </c>
      <c r="AC660" s="5">
        <f t="shared" si="860"/>
        <v>1.9968386775344604E-4</v>
      </c>
      <c r="AD660" s="5">
        <f t="shared" si="861"/>
        <v>2.1515044934154303E-2</v>
      </c>
      <c r="AE660" s="5">
        <f t="shared" si="862"/>
        <v>1.4780708379563986E-2</v>
      </c>
      <c r="AF660" s="5">
        <f t="shared" si="863"/>
        <v>5.0771295358742518E-3</v>
      </c>
      <c r="AG660" s="5">
        <f t="shared" si="864"/>
        <v>1.1626526353178345E-3</v>
      </c>
      <c r="AH660" s="5">
        <f t="shared" si="865"/>
        <v>1.1016135433687864E-3</v>
      </c>
      <c r="AI660" s="5">
        <f t="shared" si="866"/>
        <v>1.5909645595087645E-3</v>
      </c>
      <c r="AJ660" s="5">
        <f t="shared" si="867"/>
        <v>1.14884582022861E-3</v>
      </c>
      <c r="AK660" s="5">
        <f t="shared" si="868"/>
        <v>5.5305934200665906E-4</v>
      </c>
      <c r="AL660" s="5">
        <f t="shared" si="869"/>
        <v>7.9247797579980954E-6</v>
      </c>
      <c r="AM660" s="5">
        <f t="shared" si="870"/>
        <v>6.2144613585272566E-3</v>
      </c>
      <c r="AN660" s="5">
        <f t="shared" si="871"/>
        <v>4.2692981287083221E-3</v>
      </c>
      <c r="AO660" s="5">
        <f t="shared" si="872"/>
        <v>1.4664912580703458E-3</v>
      </c>
      <c r="AP660" s="5">
        <f t="shared" si="873"/>
        <v>3.3582360146981358E-4</v>
      </c>
      <c r="AQ660" s="5">
        <f t="shared" si="874"/>
        <v>5.7677206060821777E-5</v>
      </c>
      <c r="AR660" s="5">
        <f t="shared" si="875"/>
        <v>1.5136039530797498E-4</v>
      </c>
      <c r="AS660" s="5">
        <f t="shared" si="876"/>
        <v>2.1859664498297604E-4</v>
      </c>
      <c r="AT660" s="5">
        <f t="shared" si="877"/>
        <v>1.5785005417231351E-4</v>
      </c>
      <c r="AU660" s="5">
        <f t="shared" si="878"/>
        <v>7.5989698146687075E-5</v>
      </c>
      <c r="AV660" s="5">
        <f t="shared" si="879"/>
        <v>2.7436326778772044E-5</v>
      </c>
      <c r="AW660" s="5">
        <f t="shared" si="880"/>
        <v>2.1840819538394712E-7</v>
      </c>
      <c r="AX660" s="5">
        <f t="shared" si="881"/>
        <v>1.4958342753029158E-3</v>
      </c>
      <c r="AY660" s="5">
        <f t="shared" si="882"/>
        <v>1.027629283372347E-3</v>
      </c>
      <c r="AZ660" s="5">
        <f t="shared" si="883"/>
        <v>3.5298761416284311E-4</v>
      </c>
      <c r="BA660" s="5">
        <f t="shared" si="884"/>
        <v>8.0833466418602163E-5</v>
      </c>
      <c r="BB660" s="5">
        <f t="shared" si="885"/>
        <v>1.3883028110087472E-5</v>
      </c>
      <c r="BC660" s="5">
        <f t="shared" si="886"/>
        <v>1.9075116091878914E-6</v>
      </c>
      <c r="BD660" s="5">
        <f t="shared" si="887"/>
        <v>1.7330615778474874E-5</v>
      </c>
      <c r="BE660" s="5">
        <f t="shared" si="888"/>
        <v>2.5029099963403891E-5</v>
      </c>
      <c r="BF660" s="5">
        <f t="shared" si="889"/>
        <v>1.8073675309221877E-5</v>
      </c>
      <c r="BG660" s="5">
        <f t="shared" si="890"/>
        <v>8.7007453899872954E-6</v>
      </c>
      <c r="BH660" s="5">
        <f t="shared" si="891"/>
        <v>3.1414323199149749E-6</v>
      </c>
      <c r="BI660" s="5">
        <f t="shared" si="892"/>
        <v>9.0737945573840446E-7</v>
      </c>
      <c r="BJ660" s="8">
        <f t="shared" si="893"/>
        <v>0.55268230992541101</v>
      </c>
      <c r="BK660" s="8">
        <f t="shared" si="894"/>
        <v>0.27012377476445498</v>
      </c>
      <c r="BL660" s="8">
        <f t="shared" si="895"/>
        <v>0.17105443933893394</v>
      </c>
      <c r="BM660" s="8">
        <f t="shared" si="896"/>
        <v>0.35803540896468883</v>
      </c>
      <c r="BN660" s="8">
        <f t="shared" si="897"/>
        <v>0.64121181216725598</v>
      </c>
    </row>
    <row r="661" spans="1:66" x14ac:dyDescent="0.25">
      <c r="A661" t="s">
        <v>340</v>
      </c>
      <c r="B661" t="s">
        <v>365</v>
      </c>
      <c r="C661" t="s">
        <v>413</v>
      </c>
      <c r="D661" t="s">
        <v>499</v>
      </c>
      <c r="E661">
        <f>VLOOKUP(A661,home!$A$2:$E$405,3,FALSE)</f>
        <v>1.3592592592592601</v>
      </c>
      <c r="F661">
        <f>VLOOKUP(B661,home!$B$2:$E$405,3,FALSE)</f>
        <v>1.08</v>
      </c>
      <c r="G661">
        <f>VLOOKUP(C661,away!$B$2:$E$405,4,FALSE)</f>
        <v>0.68</v>
      </c>
      <c r="H661">
        <f>VLOOKUP(A661,away!$A$2:$E$405,3,FALSE)</f>
        <v>1.118518519</v>
      </c>
      <c r="I661">
        <f>VLOOKUP(C661,away!$B$2:$E$405,3,FALSE)</f>
        <v>1.21</v>
      </c>
      <c r="J661">
        <f>VLOOKUP(B661,home!$B$2:$E$405,4,FALSE)</f>
        <v>1.31</v>
      </c>
      <c r="K661" s="3">
        <f t="shared" si="842"/>
        <v>0.99824000000000068</v>
      </c>
      <c r="L661" s="3">
        <f t="shared" si="843"/>
        <v>1.7729637044669002</v>
      </c>
      <c r="M661" s="5">
        <f t="shared" si="844"/>
        <v>6.2586623584559797E-2</v>
      </c>
      <c r="N661" s="5">
        <f t="shared" si="845"/>
        <v>6.2476471127051007E-2</v>
      </c>
      <c r="O661" s="5">
        <f t="shared" si="846"/>
        <v>0.11096381200055658</v>
      </c>
      <c r="P661" s="5">
        <f t="shared" si="847"/>
        <v>0.11076851569143567</v>
      </c>
      <c r="Q661" s="5">
        <f t="shared" si="848"/>
        <v>3.1183256268933715E-2</v>
      </c>
      <c r="R661" s="5">
        <f t="shared" si="849"/>
        <v>9.8367405593137752E-2</v>
      </c>
      <c r="S661" s="5">
        <f t="shared" si="850"/>
        <v>4.9010728514162792E-2</v>
      </c>
      <c r="T661" s="5">
        <f t="shared" si="851"/>
        <v>5.52867815519094E-2</v>
      </c>
      <c r="U661" s="5">
        <f t="shared" si="852"/>
        <v>9.819427895929389E-2</v>
      </c>
      <c r="V661" s="5">
        <f t="shared" si="853"/>
        <v>9.637923213087771E-3</v>
      </c>
      <c r="W661" s="5">
        <f t="shared" si="854"/>
        <v>1.0376124579300141E-2</v>
      </c>
      <c r="X661" s="5">
        <f t="shared" si="855"/>
        <v>1.839649227212603E-2</v>
      </c>
      <c r="Y661" s="5">
        <f t="shared" si="856"/>
        <v>1.6308156543992636E-2</v>
      </c>
      <c r="Z661" s="5">
        <f t="shared" si="857"/>
        <v>5.8133946606402538E-2</v>
      </c>
      <c r="AA661" s="5">
        <f t="shared" si="858"/>
        <v>5.8031630860375306E-2</v>
      </c>
      <c r="AB661" s="5">
        <f t="shared" si="859"/>
        <v>2.8964747595030538E-2</v>
      </c>
      <c r="AC661" s="5">
        <f t="shared" si="860"/>
        <v>1.06610085701797E-3</v>
      </c>
      <c r="AD661" s="5">
        <f t="shared" si="861"/>
        <v>2.5894656500101442E-3</v>
      </c>
      <c r="AE661" s="5">
        <f t="shared" si="862"/>
        <v>4.5910286114317746E-3</v>
      </c>
      <c r="AF661" s="5">
        <f t="shared" si="863"/>
        <v>4.0698635471188042E-3</v>
      </c>
      <c r="AG661" s="5">
        <f t="shared" si="864"/>
        <v>2.4052401170581851E-3</v>
      </c>
      <c r="AH661" s="5">
        <f t="shared" si="865"/>
        <v>2.5767344332642102E-2</v>
      </c>
      <c r="AI661" s="5">
        <f t="shared" si="866"/>
        <v>2.5721993806616668E-2</v>
      </c>
      <c r="AJ661" s="5">
        <f t="shared" si="867"/>
        <v>1.2838361548758519E-2</v>
      </c>
      <c r="AK661" s="5">
        <f t="shared" si="868"/>
        <v>4.2719220108109052E-3</v>
      </c>
      <c r="AL661" s="5">
        <f t="shared" si="869"/>
        <v>7.5473257859771296E-5</v>
      </c>
      <c r="AM661" s="5">
        <f t="shared" si="870"/>
        <v>5.1698163809322573E-4</v>
      </c>
      <c r="AN661" s="5">
        <f t="shared" si="871"/>
        <v>9.1658968021513171E-4</v>
      </c>
      <c r="AO661" s="5">
        <f t="shared" si="872"/>
        <v>8.1254011745517584E-4</v>
      </c>
      <c r="AP661" s="5">
        <f t="shared" si="873"/>
        <v>4.80201378890433E-4</v>
      </c>
      <c r="AQ661" s="5">
        <f t="shared" si="874"/>
        <v>2.1284490390192386E-4</v>
      </c>
      <c r="AR661" s="5">
        <f t="shared" si="875"/>
        <v>9.136913252455069E-3</v>
      </c>
      <c r="AS661" s="5">
        <f t="shared" si="876"/>
        <v>9.1208322851307547E-3</v>
      </c>
      <c r="AT661" s="5">
        <f t="shared" si="877"/>
        <v>4.5523898101544639E-3</v>
      </c>
      <c r="AU661" s="5">
        <f t="shared" si="878"/>
        <v>1.5147925346961988E-3</v>
      </c>
      <c r="AV661" s="5">
        <f t="shared" si="879"/>
        <v>3.7803162495878359E-4</v>
      </c>
      <c r="AW661" s="5">
        <f t="shared" si="880"/>
        <v>3.7104399686889387E-6</v>
      </c>
      <c r="AX661" s="5">
        <f t="shared" si="881"/>
        <v>8.6011958401696994E-5</v>
      </c>
      <c r="AY661" s="5">
        <f t="shared" si="882"/>
        <v>1.5249608039632559E-4</v>
      </c>
      <c r="AZ661" s="5">
        <f t="shared" si="883"/>
        <v>1.3518500780807587E-4</v>
      </c>
      <c r="BA661" s="5">
        <f t="shared" si="884"/>
        <v>7.9892704077264346E-5</v>
      </c>
      <c r="BB661" s="5">
        <f t="shared" si="885"/>
        <v>3.5411716145176096E-5</v>
      </c>
      <c r="BC661" s="5">
        <f t="shared" si="886"/>
        <v>1.2556737487656355E-5</v>
      </c>
      <c r="BD661" s="5">
        <f t="shared" si="887"/>
        <v>2.6999025945775783E-3</v>
      </c>
      <c r="BE661" s="5">
        <f t="shared" si="888"/>
        <v>2.6951507660111233E-3</v>
      </c>
      <c r="BF661" s="5">
        <f t="shared" si="889"/>
        <v>1.3452036503314726E-3</v>
      </c>
      <c r="BG661" s="5">
        <f t="shared" si="890"/>
        <v>4.4761203063563016E-4</v>
      </c>
      <c r="BH661" s="5">
        <f t="shared" si="891"/>
        <v>1.1170605836542792E-4</v>
      </c>
      <c r="BI661" s="5">
        <f t="shared" si="892"/>
        <v>2.2301891140540973E-5</v>
      </c>
      <c r="BJ661" s="8">
        <f t="shared" si="893"/>
        <v>0.2111235921918039</v>
      </c>
      <c r="BK661" s="8">
        <f t="shared" si="894"/>
        <v>0.23329786119852011</v>
      </c>
      <c r="BL661" s="8">
        <f t="shared" si="895"/>
        <v>0.49514633320567941</v>
      </c>
      <c r="BM661" s="8">
        <f t="shared" si="896"/>
        <v>0.52120686329630384</v>
      </c>
      <c r="BN661" s="8">
        <f t="shared" si="897"/>
        <v>0.47634608426567449</v>
      </c>
    </row>
    <row r="662" spans="1:66" x14ac:dyDescent="0.25">
      <c r="A662" t="s">
        <v>340</v>
      </c>
      <c r="B662" t="s">
        <v>390</v>
      </c>
      <c r="C662" t="s">
        <v>405</v>
      </c>
      <c r="D662" t="s">
        <v>499</v>
      </c>
      <c r="E662">
        <f>VLOOKUP(A662,home!$A$2:$E$405,3,FALSE)</f>
        <v>1.3592592592592601</v>
      </c>
      <c r="F662">
        <f>VLOOKUP(B662,home!$B$2:$E$405,3,FALSE)</f>
        <v>0.68</v>
      </c>
      <c r="G662">
        <f>VLOOKUP(C662,away!$B$2:$E$405,4,FALSE)</f>
        <v>0.91</v>
      </c>
      <c r="H662">
        <f>VLOOKUP(A662,away!$A$2:$E$405,3,FALSE)</f>
        <v>1.118518519</v>
      </c>
      <c r="I662">
        <f>VLOOKUP(C662,away!$B$2:$E$405,3,FALSE)</f>
        <v>0.56999999999999995</v>
      </c>
      <c r="J662">
        <f>VLOOKUP(B662,home!$B$2:$E$405,4,FALSE)</f>
        <v>1.24</v>
      </c>
      <c r="K662" s="3">
        <f t="shared" si="842"/>
        <v>0.84110962962963021</v>
      </c>
      <c r="L662" s="3">
        <f t="shared" si="843"/>
        <v>0.79056888922919988</v>
      </c>
      <c r="M662" s="5">
        <f t="shared" si="844"/>
        <v>0.19560097849586608</v>
      </c>
      <c r="N662" s="5">
        <f t="shared" si="845"/>
        <v>0.16452186657785117</v>
      </c>
      <c r="O662" s="5">
        <f t="shared" si="846"/>
        <v>0.15463604830162145</v>
      </c>
      <c r="P662" s="5">
        <f t="shared" si="847"/>
        <v>0.13006586931436642</v>
      </c>
      <c r="Q662" s="5">
        <f t="shared" si="848"/>
        <v>6.9190463131635918E-2</v>
      </c>
      <c r="R662" s="5">
        <f t="shared" si="849"/>
        <v>6.1125224470302872E-2</v>
      </c>
      <c r="S662" s="5">
        <f t="shared" si="850"/>
        <v>2.162199096675196E-2</v>
      </c>
      <c r="T662" s="5">
        <f t="shared" si="851"/>
        <v>5.4699827583231317E-2</v>
      </c>
      <c r="U662" s="5">
        <f t="shared" si="852"/>
        <v>5.1413014915244457E-2</v>
      </c>
      <c r="V662" s="5">
        <f t="shared" si="853"/>
        <v>1.5975170318812016E-3</v>
      </c>
      <c r="W662" s="5">
        <f t="shared" si="854"/>
        <v>1.9398921606184293E-2</v>
      </c>
      <c r="X662" s="5">
        <f t="shared" si="855"/>
        <v>1.5336183906445443E-2</v>
      </c>
      <c r="Y662" s="5">
        <f t="shared" si="856"/>
        <v>6.0621549379666516E-3</v>
      </c>
      <c r="Z662" s="5">
        <f t="shared" si="857"/>
        <v>1.6107900271124284E-2</v>
      </c>
      <c r="AA662" s="5">
        <f t="shared" si="858"/>
        <v>1.3548510031156367E-2</v>
      </c>
      <c r="AB662" s="5">
        <f t="shared" si="859"/>
        <v>5.6978911271696308E-3</v>
      </c>
      <c r="AC662" s="5">
        <f t="shared" si="860"/>
        <v>6.6392319166148193E-5</v>
      </c>
      <c r="AD662" s="5">
        <f t="shared" si="861"/>
        <v>4.0791549418479744E-3</v>
      </c>
      <c r="AE662" s="5">
        <f t="shared" si="862"/>
        <v>3.2248529913705549E-3</v>
      </c>
      <c r="AF662" s="5">
        <f t="shared" si="863"/>
        <v>1.2747342236576408E-3</v>
      </c>
      <c r="AG662" s="5">
        <f t="shared" si="864"/>
        <v>3.3592173975315585E-4</v>
      </c>
      <c r="AH662" s="5">
        <f t="shared" si="865"/>
        <v>3.1836012062893631E-3</v>
      </c>
      <c r="AI662" s="5">
        <f t="shared" si="866"/>
        <v>2.67775763151049E-3</v>
      </c>
      <c r="AJ662" s="5">
        <f t="shared" si="867"/>
        <v>1.126143864838852E-3</v>
      </c>
      <c r="AK662" s="5">
        <f t="shared" si="868"/>
        <v>3.1573681635476244E-4</v>
      </c>
      <c r="AL662" s="5">
        <f t="shared" si="869"/>
        <v>1.7659164641294354E-6</v>
      </c>
      <c r="AM662" s="5">
        <f t="shared" si="870"/>
        <v>6.862033004679252E-4</v>
      </c>
      <c r="AN662" s="5">
        <f t="shared" si="871"/>
        <v>5.4249098103633861E-4</v>
      </c>
      <c r="AO662" s="5">
        <f t="shared" si="872"/>
        <v>2.144382461473785E-4</v>
      </c>
      <c r="AP662" s="5">
        <f t="shared" si="873"/>
        <v>5.6509402021663596E-5</v>
      </c>
      <c r="AQ662" s="5">
        <f t="shared" si="874"/>
        <v>1.1168643796818223E-5</v>
      </c>
      <c r="AR662" s="5">
        <f t="shared" si="875"/>
        <v>5.0337121388098461E-4</v>
      </c>
      <c r="AS662" s="5">
        <f t="shared" si="876"/>
        <v>4.2339037527365232E-4</v>
      </c>
      <c r="AT662" s="5">
        <f t="shared" si="877"/>
        <v>1.7805886086758594E-4</v>
      </c>
      <c r="AU662" s="5">
        <f t="shared" si="878"/>
        <v>4.9922340838869695E-5</v>
      </c>
      <c r="AV662" s="5">
        <f t="shared" si="879"/>
        <v>1.0497540403306461E-5</v>
      </c>
      <c r="AW662" s="5">
        <f t="shared" si="880"/>
        <v>3.2618199136519908E-8</v>
      </c>
      <c r="AX662" s="5">
        <f t="shared" si="881"/>
        <v>9.6195367317867728E-5</v>
      </c>
      <c r="AY662" s="5">
        <f t="shared" si="882"/>
        <v>7.6049064689481571E-5</v>
      </c>
      <c r="AZ662" s="5">
        <f t="shared" si="883"/>
        <v>3.0061012299241499E-5</v>
      </c>
      <c r="BA662" s="5">
        <f t="shared" si="884"/>
        <v>7.9217670341722236E-6</v>
      </c>
      <c r="BB662" s="5">
        <f t="shared" si="885"/>
        <v>1.5656756412345067E-6</v>
      </c>
      <c r="BC662" s="5">
        <f t="shared" si="886"/>
        <v>2.4755489051679589E-7</v>
      </c>
      <c r="BD662" s="5">
        <f t="shared" si="887"/>
        <v>6.6324936904640645E-5</v>
      </c>
      <c r="BE662" s="5">
        <f t="shared" si="888"/>
        <v>5.5786543115070886E-5</v>
      </c>
      <c r="BF662" s="5">
        <f t="shared" si="889"/>
        <v>2.3461299308917333E-5</v>
      </c>
      <c r="BG662" s="5">
        <f t="shared" si="890"/>
        <v>6.5778415907844536E-6</v>
      </c>
      <c r="BH662" s="5">
        <f t="shared" si="891"/>
        <v>1.3831714760467721E-6</v>
      </c>
      <c r="BI662" s="5">
        <f t="shared" si="892"/>
        <v>2.3267976958639392E-7</v>
      </c>
      <c r="BJ662" s="8">
        <f t="shared" si="893"/>
        <v>0.3398469326552867</v>
      </c>
      <c r="BK662" s="8">
        <f t="shared" si="894"/>
        <v>0.3490305631091854</v>
      </c>
      <c r="BL662" s="8">
        <f t="shared" si="895"/>
        <v>0.29504293516791769</v>
      </c>
      <c r="BM662" s="8">
        <f t="shared" si="896"/>
        <v>0.22481186446537993</v>
      </c>
      <c r="BN662" s="8">
        <f t="shared" si="897"/>
        <v>0.77514045029164402</v>
      </c>
    </row>
    <row r="663" spans="1:66" x14ac:dyDescent="0.25">
      <c r="A663" t="s">
        <v>340</v>
      </c>
      <c r="B663" t="s">
        <v>429</v>
      </c>
      <c r="C663" t="s">
        <v>415</v>
      </c>
      <c r="D663" t="s">
        <v>499</v>
      </c>
      <c r="E663">
        <f>VLOOKUP(A663,home!$A$2:$E$405,3,FALSE)</f>
        <v>1.3592592592592601</v>
      </c>
      <c r="F663">
        <f>VLOOKUP(B663,home!$B$2:$E$405,3,FALSE)</f>
        <v>0.79</v>
      </c>
      <c r="G663">
        <f>VLOOKUP(C663,away!$B$2:$E$405,4,FALSE)</f>
        <v>0.62</v>
      </c>
      <c r="H663">
        <f>VLOOKUP(A663,away!$A$2:$E$405,3,FALSE)</f>
        <v>1.118518519</v>
      </c>
      <c r="I663">
        <f>VLOOKUP(C663,away!$B$2:$E$405,3,FALSE)</f>
        <v>0.91</v>
      </c>
      <c r="J663">
        <f>VLOOKUP(B663,home!$B$2:$E$405,4,FALSE)</f>
        <v>1.44</v>
      </c>
      <c r="K663" s="3">
        <f t="shared" si="842"/>
        <v>0.66576518518518557</v>
      </c>
      <c r="L663" s="3">
        <f t="shared" si="843"/>
        <v>1.4657066672975998</v>
      </c>
      <c r="M663" s="5">
        <f t="shared" si="844"/>
        <v>0.11866251154484544</v>
      </c>
      <c r="N663" s="5">
        <f t="shared" si="845"/>
        <v>7.9001368973193237E-2</v>
      </c>
      <c r="O663" s="5">
        <f t="shared" si="846"/>
        <v>0.17392443432955837</v>
      </c>
      <c r="P663" s="5">
        <f t="shared" si="847"/>
        <v>0.11579283322964708</v>
      </c>
      <c r="Q663" s="5">
        <f t="shared" si="848"/>
        <v>2.6298180522160586E-2</v>
      </c>
      <c r="R663" s="5">
        <f t="shared" si="849"/>
        <v>0.12746110150139864</v>
      </c>
      <c r="S663" s="5">
        <f t="shared" si="850"/>
        <v>2.8248138465958687E-2</v>
      </c>
      <c r="T663" s="5">
        <f t="shared" si="851"/>
        <v>3.854541852912665E-2</v>
      </c>
      <c r="U663" s="5">
        <f t="shared" si="852"/>
        <v>8.4859163844986402E-2</v>
      </c>
      <c r="V663" s="5">
        <f t="shared" si="853"/>
        <v>3.0627776426635609E-3</v>
      </c>
      <c r="W663" s="5">
        <f t="shared" si="854"/>
        <v>5.8361376751232281E-3</v>
      </c>
      <c r="X663" s="5">
        <f t="shared" si="855"/>
        <v>8.5540659016948295E-3</v>
      </c>
      <c r="Y663" s="5">
        <f t="shared" si="856"/>
        <v>6.2688757123085829E-3</v>
      </c>
      <c r="Z663" s="5">
        <f t="shared" si="857"/>
        <v>6.2273528763898717E-2</v>
      </c>
      <c r="AA663" s="5">
        <f t="shared" si="858"/>
        <v>4.1459547409632008E-2</v>
      </c>
      <c r="AB663" s="5">
        <f t="shared" si="859"/>
        <v>1.3801161629433817E-2</v>
      </c>
      <c r="AC663" s="5">
        <f t="shared" si="860"/>
        <v>1.867943043780951E-4</v>
      </c>
      <c r="AD663" s="5">
        <f t="shared" si="861"/>
        <v>9.713743200111634E-4</v>
      </c>
      <c r="AE663" s="5">
        <f t="shared" si="862"/>
        <v>1.4237498172820346E-3</v>
      </c>
      <c r="AF663" s="5">
        <f t="shared" si="863"/>
        <v>1.0433997998770088E-3</v>
      </c>
      <c r="AG663" s="5">
        <f t="shared" si="864"/>
        <v>5.0977268111223792E-4</v>
      </c>
      <c r="AH663" s="5">
        <f t="shared" si="865"/>
        <v>2.2818681576348806E-2</v>
      </c>
      <c r="AI663" s="5">
        <f t="shared" si="866"/>
        <v>1.5191883765359643E-2</v>
      </c>
      <c r="AJ663" s="5">
        <f t="shared" si="867"/>
        <v>5.0571136541782387E-3</v>
      </c>
      <c r="AK663" s="5">
        <f t="shared" si="868"/>
        <v>1.1222834028255019E-3</v>
      </c>
      <c r="AL663" s="5">
        <f t="shared" si="869"/>
        <v>7.2910783544055996E-6</v>
      </c>
      <c r="AM663" s="5">
        <f t="shared" si="870"/>
        <v>1.2934144080927325E-4</v>
      </c>
      <c r="AN663" s="5">
        <f t="shared" si="871"/>
        <v>1.8957661215202964E-4</v>
      </c>
      <c r="AO663" s="5">
        <f t="shared" si="872"/>
        <v>1.3893185219746054E-4</v>
      </c>
      <c r="AP663" s="5">
        <f t="shared" si="873"/>
        <v>6.7877780688607552E-5</v>
      </c>
      <c r="AQ663" s="5">
        <f t="shared" si="874"/>
        <v>2.487222892916409E-5</v>
      </c>
      <c r="AR663" s="5">
        <f t="shared" si="875"/>
        <v>6.6890987450790602E-3</v>
      </c>
      <c r="AS663" s="5">
        <f t="shared" si="876"/>
        <v>4.4533690647395527E-3</v>
      </c>
      <c r="AT663" s="5">
        <f t="shared" si="877"/>
        <v>1.4824490400421526E-3</v>
      </c>
      <c r="AU663" s="5">
        <f t="shared" si="878"/>
        <v>3.2898765322375475E-4</v>
      </c>
      <c r="AV663" s="5">
        <f t="shared" si="879"/>
        <v>5.4757131468038168E-5</v>
      </c>
      <c r="AW663" s="5">
        <f t="shared" si="880"/>
        <v>1.9763206522168115E-7</v>
      </c>
      <c r="AX663" s="5">
        <f t="shared" si="881"/>
        <v>1.4351838048750743E-5</v>
      </c>
      <c r="AY663" s="5">
        <f t="shared" si="882"/>
        <v>2.1035584716029343E-5</v>
      </c>
      <c r="AZ663" s="5">
        <f t="shared" si="883"/>
        <v>1.5415998384393849E-5</v>
      </c>
      <c r="BA663" s="5">
        <f t="shared" si="884"/>
        <v>7.5317772050183652E-6</v>
      </c>
      <c r="BB663" s="5">
        <f t="shared" si="885"/>
        <v>2.7598440164988751E-6</v>
      </c>
      <c r="BC663" s="5">
        <f t="shared" si="886"/>
        <v>8.0902435513675648E-7</v>
      </c>
      <c r="BD663" s="5">
        <f t="shared" si="887"/>
        <v>1.6340427714790669E-3</v>
      </c>
      <c r="BE663" s="5">
        <f t="shared" si="888"/>
        <v>1.0878887883542746E-3</v>
      </c>
      <c r="BF663" s="5">
        <f t="shared" si="889"/>
        <v>3.6213924031978543E-4</v>
      </c>
      <c r="BG663" s="5">
        <f t="shared" si="890"/>
        <v>8.0366566131441459E-5</v>
      </c>
      <c r="BH663" s="5">
        <f t="shared" si="891"/>
        <v>1.3376315445799144E-5</v>
      </c>
      <c r="BI663" s="5">
        <f t="shared" si="892"/>
        <v>1.7810970259735859E-6</v>
      </c>
      <c r="BJ663" s="8">
        <f t="shared" si="893"/>
        <v>0.16906484791339188</v>
      </c>
      <c r="BK663" s="8">
        <f t="shared" si="894"/>
        <v>0.2659813818505633</v>
      </c>
      <c r="BL663" s="8">
        <f t="shared" si="895"/>
        <v>0.50188362752703031</v>
      </c>
      <c r="BM663" s="8">
        <f t="shared" si="896"/>
        <v>0.35804211800142999</v>
      </c>
      <c r="BN663" s="8">
        <f t="shared" si="897"/>
        <v>0.64114043010080335</v>
      </c>
    </row>
    <row r="664" spans="1:66" x14ac:dyDescent="0.25">
      <c r="A664" t="s">
        <v>342</v>
      </c>
      <c r="B664" t="s">
        <v>414</v>
      </c>
      <c r="C664" t="s">
        <v>420</v>
      </c>
      <c r="D664" t="s">
        <v>499</v>
      </c>
      <c r="E664">
        <f>VLOOKUP(A664,home!$A$2:$E$405,3,FALSE)</f>
        <v>1.1786833855799399</v>
      </c>
      <c r="F664">
        <f>VLOOKUP(B664,home!$B$2:$E$405,3,FALSE)</f>
        <v>0.67</v>
      </c>
      <c r="G664">
        <f>VLOOKUP(C664,away!$B$2:$E$405,4,FALSE)</f>
        <v>0.79</v>
      </c>
      <c r="H664">
        <f>VLOOKUP(A664,away!$A$2:$E$405,3,FALSE)</f>
        <v>0.84639498400000002</v>
      </c>
      <c r="I664">
        <f>VLOOKUP(C664,away!$B$2:$E$405,3,FALSE)</f>
        <v>0.79</v>
      </c>
      <c r="J664">
        <f>VLOOKUP(B664,home!$B$2:$E$405,4,FALSE)</f>
        <v>1.27</v>
      </c>
      <c r="K664" s="3">
        <f t="shared" si="842"/>
        <v>0.62387711598746232</v>
      </c>
      <c r="L664" s="3">
        <f t="shared" si="843"/>
        <v>0.84918808744719998</v>
      </c>
      <c r="M664" s="5">
        <f t="shared" si="844"/>
        <v>0.2292217958262931</v>
      </c>
      <c r="N664" s="5">
        <f t="shared" si="845"/>
        <v>0.14300623290157466</v>
      </c>
      <c r="O664" s="5">
        <f t="shared" si="846"/>
        <v>0.19465241839894237</v>
      </c>
      <c r="P664" s="5">
        <f t="shared" si="847"/>
        <v>0.12143918941071702</v>
      </c>
      <c r="Q664" s="5">
        <f t="shared" si="848"/>
        <v>4.4609158075432864E-2</v>
      </c>
      <c r="R664" s="5">
        <f t="shared" si="849"/>
        <v>8.2648257448585005E-2</v>
      </c>
      <c r="S664" s="5">
        <f t="shared" si="850"/>
        <v>1.6084287132873489E-2</v>
      </c>
      <c r="T664" s="5">
        <f t="shared" si="851"/>
        <v>3.7881565628706641E-2</v>
      </c>
      <c r="U664" s="5">
        <f t="shared" si="852"/>
        <v>5.1562356498412516E-2</v>
      </c>
      <c r="V664" s="5">
        <f t="shared" si="853"/>
        <v>9.4680873732617748E-4</v>
      </c>
      <c r="W664" s="5">
        <f t="shared" si="854"/>
        <v>9.2768776289099564E-3</v>
      </c>
      <c r="X664" s="5">
        <f t="shared" si="855"/>
        <v>7.8778139711757605E-3</v>
      </c>
      <c r="Y664" s="5">
        <f t="shared" si="856"/>
        <v>3.3448728897237877E-3</v>
      </c>
      <c r="Z664" s="5">
        <f t="shared" si="857"/>
        <v>2.3394638557869236E-2</v>
      </c>
      <c r="AA664" s="5">
        <f t="shared" si="858"/>
        <v>1.4595379633052545E-2</v>
      </c>
      <c r="AB664" s="5">
        <f t="shared" si="859"/>
        <v>4.5528616761054824E-3</v>
      </c>
      <c r="AC664" s="5">
        <f t="shared" si="860"/>
        <v>3.1350554267047206E-5</v>
      </c>
      <c r="AD664" s="5">
        <f t="shared" si="861"/>
        <v>1.4469079151232379E-3</v>
      </c>
      <c r="AE664" s="5">
        <f t="shared" si="862"/>
        <v>1.2286969651557178E-3</v>
      </c>
      <c r="AF664" s="5">
        <f t="shared" si="863"/>
        <v>5.2169741294638141E-4</v>
      </c>
      <c r="AG664" s="5">
        <f t="shared" si="864"/>
        <v>1.476730761086966E-4</v>
      </c>
      <c r="AH664" s="5">
        <f t="shared" si="865"/>
        <v>4.9666120933688739E-3</v>
      </c>
      <c r="AI664" s="5">
        <f t="shared" si="866"/>
        <v>3.0985556290394258E-3</v>
      </c>
      <c r="AJ664" s="5">
        <f t="shared" si="867"/>
        <v>9.6655897478591676E-4</v>
      </c>
      <c r="AK664" s="5">
        <f t="shared" si="868"/>
        <v>2.0100467520707871E-4</v>
      </c>
      <c r="AL664" s="5">
        <f t="shared" si="869"/>
        <v>6.6436717050276315E-7</v>
      </c>
      <c r="AM664" s="5">
        <f t="shared" si="870"/>
        <v>1.8053854743730355E-4</v>
      </c>
      <c r="AN664" s="5">
        <f t="shared" si="871"/>
        <v>1.5331118380877936E-4</v>
      </c>
      <c r="AO664" s="5">
        <f t="shared" si="872"/>
        <v>6.509501548142174E-5</v>
      </c>
      <c r="AP664" s="5">
        <f t="shared" si="873"/>
        <v>1.8425970566338135E-5</v>
      </c>
      <c r="AQ664" s="5">
        <f t="shared" si="874"/>
        <v>3.9117786761467693E-6</v>
      </c>
      <c r="AR664" s="5">
        <f t="shared" si="875"/>
        <v>8.4351756493200982E-4</v>
      </c>
      <c r="AS664" s="5">
        <f t="shared" si="876"/>
        <v>5.2625130569454925E-4</v>
      </c>
      <c r="AT664" s="5">
        <f t="shared" si="877"/>
        <v>1.6415807344067585E-4</v>
      </c>
      <c r="AU664" s="5">
        <f t="shared" si="878"/>
        <v>3.4138155141408967E-5</v>
      </c>
      <c r="AV664" s="5">
        <f t="shared" si="879"/>
        <v>5.3245034436886957E-6</v>
      </c>
      <c r="AW664" s="5">
        <f t="shared" si="880"/>
        <v>9.7770674669668835E-9</v>
      </c>
      <c r="AX664" s="5">
        <f t="shared" si="881"/>
        <v>1.8772311383291753E-5</v>
      </c>
      <c r="AY664" s="5">
        <f t="shared" si="882"/>
        <v>1.5941223200540822E-5</v>
      </c>
      <c r="AZ664" s="5">
        <f t="shared" si="883"/>
        <v>6.7685484206180964E-6</v>
      </c>
      <c r="BA664" s="5">
        <f t="shared" si="884"/>
        <v>1.9159235626994826E-6</v>
      </c>
      <c r="BB664" s="5">
        <f t="shared" si="885"/>
        <v>4.0674486647594969E-7</v>
      </c>
      <c r="BC664" s="5">
        <f t="shared" si="886"/>
        <v>6.9080579048335713E-8</v>
      </c>
      <c r="BD664" s="5">
        <f t="shared" si="887"/>
        <v>1.1938417794878875E-4</v>
      </c>
      <c r="BE664" s="5">
        <f t="shared" si="888"/>
        <v>7.4481056633224322E-5</v>
      </c>
      <c r="BF664" s="5">
        <f t="shared" si="889"/>
        <v>2.3233513404017415E-5</v>
      </c>
      <c r="BG664" s="5">
        <f t="shared" si="890"/>
        <v>4.8316191122514785E-6</v>
      </c>
      <c r="BH664" s="5">
        <f t="shared" si="891"/>
        <v>7.5358414932533876E-7</v>
      </c>
      <c r="BI664" s="5">
        <f t="shared" si="892"/>
        <v>9.4028781146991518E-8</v>
      </c>
      <c r="BJ664" s="8">
        <f t="shared" si="893"/>
        <v>0.24980665279284031</v>
      </c>
      <c r="BK664" s="8">
        <f t="shared" si="894"/>
        <v>0.36774003725184784</v>
      </c>
      <c r="BL664" s="8">
        <f t="shared" si="895"/>
        <v>0.35904017261018017</v>
      </c>
      <c r="BM664" s="8">
        <f t="shared" si="896"/>
        <v>0.18438851770505962</v>
      </c>
      <c r="BN664" s="8">
        <f t="shared" si="897"/>
        <v>0.81557705206154485</v>
      </c>
    </row>
    <row r="665" spans="1:66" x14ac:dyDescent="0.25">
      <c r="A665" t="s">
        <v>342</v>
      </c>
      <c r="B665" t="s">
        <v>400</v>
      </c>
      <c r="C665" t="s">
        <v>406</v>
      </c>
      <c r="D665" t="s">
        <v>499</v>
      </c>
      <c r="E665">
        <f>VLOOKUP(A665,home!$A$2:$E$405,3,FALSE)</f>
        <v>1.1786833855799399</v>
      </c>
      <c r="F665">
        <f>VLOOKUP(B665,home!$B$2:$E$405,3,FALSE)</f>
        <v>1.36</v>
      </c>
      <c r="G665">
        <f>VLOOKUP(C665,away!$B$2:$E$405,4,FALSE)</f>
        <v>0.85</v>
      </c>
      <c r="H665">
        <f>VLOOKUP(A665,away!$A$2:$E$405,3,FALSE)</f>
        <v>0.84639498400000002</v>
      </c>
      <c r="I665">
        <f>VLOOKUP(C665,away!$B$2:$E$405,3,FALSE)</f>
        <v>0.73</v>
      </c>
      <c r="J665">
        <f>VLOOKUP(B665,home!$B$2:$E$405,4,FALSE)</f>
        <v>0.79</v>
      </c>
      <c r="K665" s="3">
        <f t="shared" si="842"/>
        <v>1.3625579937304106</v>
      </c>
      <c r="L665" s="3">
        <f t="shared" si="843"/>
        <v>0.48811598727280003</v>
      </c>
      <c r="M665" s="5">
        <f t="shared" si="844"/>
        <v>0.157131227155034</v>
      </c>
      <c r="N665" s="5">
        <f t="shared" si="845"/>
        <v>0.21410040962476051</v>
      </c>
      <c r="O665" s="5">
        <f t="shared" si="846"/>
        <v>7.6698264074166023E-2</v>
      </c>
      <c r="P665" s="5">
        <f t="shared" si="847"/>
        <v>0.10450583281950088</v>
      </c>
      <c r="Q665" s="5">
        <f t="shared" si="848"/>
        <v>0.14586211229758642</v>
      </c>
      <c r="R665" s="5">
        <f t="shared" si="849"/>
        <v>1.8718824445335739E-2</v>
      </c>
      <c r="S665" s="5">
        <f t="shared" si="850"/>
        <v>1.7376350473164971E-2</v>
      </c>
      <c r="T665" s="5">
        <f t="shared" si="851"/>
        <v>7.119762894983242E-2</v>
      </c>
      <c r="U665" s="5">
        <f t="shared" si="852"/>
        <v>2.5505483881228426E-2</v>
      </c>
      <c r="V665" s="5">
        <f t="shared" si="853"/>
        <v>1.2840859271580133E-3</v>
      </c>
      <c r="W665" s="5">
        <f t="shared" si="854"/>
        <v>6.6248529031159756E-2</v>
      </c>
      <c r="X665" s="5">
        <f t="shared" si="855"/>
        <v>3.2336966153415296E-2</v>
      </c>
      <c r="Y665" s="5">
        <f t="shared" si="856"/>
        <v>7.8920950796907124E-3</v>
      </c>
      <c r="Z665" s="5">
        <f t="shared" si="857"/>
        <v>3.0456524915737589E-3</v>
      </c>
      <c r="AA665" s="5">
        <f t="shared" si="858"/>
        <v>4.1498781485187668E-3</v>
      </c>
      <c r="AB665" s="5">
        <f t="shared" si="859"/>
        <v>2.8272248221357017E-3</v>
      </c>
      <c r="AC665" s="5">
        <f t="shared" si="860"/>
        <v>5.3376750622365837E-5</v>
      </c>
      <c r="AD665" s="5">
        <f t="shared" si="861"/>
        <v>2.256686570107197E-2</v>
      </c>
      <c r="AE665" s="5">
        <f t="shared" si="862"/>
        <v>1.1015247931331433E-2</v>
      </c>
      <c r="AF665" s="5">
        <f t="shared" si="863"/>
        <v>2.688359309528255E-3</v>
      </c>
      <c r="AG665" s="5">
        <f t="shared" si="864"/>
        <v>4.3741038617146904E-4</v>
      </c>
      <c r="AH665" s="5">
        <f t="shared" si="865"/>
        <v>3.7165791820359715E-4</v>
      </c>
      <c r="AI665" s="5">
        <f t="shared" si="866"/>
        <v>5.0640546738151438E-4</v>
      </c>
      <c r="AJ665" s="5">
        <f t="shared" si="867"/>
        <v>3.4500340882473365E-4</v>
      </c>
      <c r="AK665" s="5">
        <f t="shared" si="868"/>
        <v>1.5669571751946061E-4</v>
      </c>
      <c r="AL665" s="5">
        <f t="shared" si="869"/>
        <v>1.4200059091972669E-6</v>
      </c>
      <c r="AM665" s="5">
        <f t="shared" si="870"/>
        <v>6.1497326508872484E-3</v>
      </c>
      <c r="AN665" s="5">
        <f t="shared" si="871"/>
        <v>3.0017828243516032E-3</v>
      </c>
      <c r="AO665" s="5">
        <f t="shared" si="872"/>
        <v>7.3260909344345833E-4</v>
      </c>
      <c r="AP665" s="5">
        <f t="shared" si="873"/>
        <v>1.1919940364372822E-4</v>
      </c>
      <c r="AQ665" s="5">
        <f t="shared" si="874"/>
        <v>1.4545783647971849E-5</v>
      </c>
      <c r="AR665" s="5">
        <f t="shared" si="875"/>
        <v>3.6282434334340503E-5</v>
      </c>
      <c r="AS665" s="5">
        <f t="shared" si="876"/>
        <v>4.9436920934254351E-5</v>
      </c>
      <c r="AT665" s="5">
        <f t="shared" si="877"/>
        <v>3.3680335902193284E-5</v>
      </c>
      <c r="AU665" s="5">
        <f t="shared" si="878"/>
        <v>1.5297136971686271E-5</v>
      </c>
      <c r="AV665" s="5">
        <f t="shared" si="879"/>
        <v>5.2108090654900326E-6</v>
      </c>
      <c r="AW665" s="5">
        <f t="shared" si="880"/>
        <v>2.6234070371931586E-8</v>
      </c>
      <c r="AX665" s="5">
        <f t="shared" si="881"/>
        <v>1.3965612304618871E-3</v>
      </c>
      <c r="AY665" s="5">
        <f t="shared" si="882"/>
        <v>6.8168386379382042E-4</v>
      </c>
      <c r="AZ665" s="5">
        <f t="shared" si="883"/>
        <v>1.6637039609182879E-4</v>
      </c>
      <c r="BA665" s="5">
        <f t="shared" si="884"/>
        <v>2.7069350047109931E-5</v>
      </c>
      <c r="BB665" s="5">
        <f t="shared" si="885"/>
        <v>3.3032456307695202E-6</v>
      </c>
      <c r="BC665" s="5">
        <f t="shared" si="886"/>
        <v>3.2247340045352569E-7</v>
      </c>
      <c r="BD665" s="5">
        <f t="shared" si="887"/>
        <v>2.9516727092945219E-6</v>
      </c>
      <c r="BE665" s="5">
        <f t="shared" si="888"/>
        <v>4.0218252449251487E-6</v>
      </c>
      <c r="BF665" s="5">
        <f t="shared" si="889"/>
        <v>2.7399850684297647E-6</v>
      </c>
      <c r="BG665" s="5">
        <f t="shared" si="890"/>
        <v>1.2444628525636475E-6</v>
      </c>
      <c r="BH665" s="5">
        <f t="shared" si="891"/>
        <v>4.2391320191528676E-7</v>
      </c>
      <c r="BI665" s="5">
        <f t="shared" si="892"/>
        <v>1.1552126438350553E-7</v>
      </c>
      <c r="BJ665" s="8">
        <f t="shared" si="893"/>
        <v>0.58663880477994812</v>
      </c>
      <c r="BK665" s="8">
        <f t="shared" si="894"/>
        <v>0.28103397699518329</v>
      </c>
      <c r="BL665" s="8">
        <f t="shared" si="895"/>
        <v>0.12943084290086346</v>
      </c>
      <c r="BM665" s="8">
        <f t="shared" si="896"/>
        <v>0.28245094912146146</v>
      </c>
      <c r="BN665" s="8">
        <f t="shared" si="897"/>
        <v>0.71701667041638362</v>
      </c>
    </row>
    <row r="666" spans="1:66" x14ac:dyDescent="0.25">
      <c r="A666" t="s">
        <v>342</v>
      </c>
      <c r="B666" t="s">
        <v>393</v>
      </c>
      <c r="C666" t="s">
        <v>384</v>
      </c>
      <c r="D666" t="s">
        <v>499</v>
      </c>
      <c r="E666">
        <f>VLOOKUP(A666,home!$A$2:$E$405,3,FALSE)</f>
        <v>1.1786833855799399</v>
      </c>
      <c r="F666">
        <f>VLOOKUP(B666,home!$B$2:$E$405,3,FALSE)</f>
        <v>1.19</v>
      </c>
      <c r="G666">
        <f>VLOOKUP(C666,away!$B$2:$E$405,4,FALSE)</f>
        <v>1.0900000000000001</v>
      </c>
      <c r="H666">
        <f>VLOOKUP(A666,away!$A$2:$E$405,3,FALSE)</f>
        <v>0.84639498400000002</v>
      </c>
      <c r="I666">
        <f>VLOOKUP(C666,away!$B$2:$E$405,3,FALSE)</f>
        <v>1.0900000000000001</v>
      </c>
      <c r="J666">
        <f>VLOOKUP(B666,home!$B$2:$E$405,4,FALSE)</f>
        <v>0.63</v>
      </c>
      <c r="K666" s="3">
        <f t="shared" ref="K666:K727" si="898">E666*F666*G666</f>
        <v>1.5288702194357402</v>
      </c>
      <c r="L666" s="3">
        <f t="shared" ref="L666:L727" si="899">H666*I666*J666</f>
        <v>0.58121943551280009</v>
      </c>
      <c r="M666" s="5">
        <f t="shared" ref="M666:M727" si="900">_xlfn.POISSON.DIST(0,K666,FALSE) * _xlfn.POISSON.DIST(0,L666,FALSE)</f>
        <v>0.12122709733698138</v>
      </c>
      <c r="N666" s="5">
        <f t="shared" ref="N666:N727" si="901">_xlfn.POISSON.DIST(1,K666,FALSE) * _xlfn.POISSON.DIST(0,L666,FALSE)</f>
        <v>0.18534049890714854</v>
      </c>
      <c r="O666" s="5">
        <f t="shared" ref="O666:O727" si="902">_xlfn.POISSON.DIST(0,K666,FALSE) * _xlfn.POISSON.DIST(1,L666,FALSE)</f>
        <v>7.0459545083055575E-2</v>
      </c>
      <c r="P666" s="5">
        <f t="shared" ref="P666:P727" si="903">_xlfn.POISSON.DIST(1,K666,FALSE) * _xlfn.POISSON.DIST(1,L666,FALSE)</f>
        <v>0.1077235001524736</v>
      </c>
      <c r="Q666" s="5">
        <f t="shared" ref="Q666:Q727" si="904">_xlfn.POISSON.DIST(2,K666,FALSE) * _xlfn.POISSON.DIST(0,L666,FALSE)</f>
        <v>0.14168078461725089</v>
      </c>
      <c r="R666" s="5">
        <f t="shared" ref="R666:R727" si="905">_xlfn.POISSON.DIST(0,K666,FALSE) * _xlfn.POISSON.DIST(2,L666,FALSE)</f>
        <v>2.0476228509831124E-2</v>
      </c>
      <c r="S666" s="5">
        <f t="shared" ref="S666:S727" si="906">_xlfn.POISSON.DIST(2,K666,FALSE) * _xlfn.POISSON.DIST(2,L666,FALSE)</f>
        <v>2.3931020250453475E-2</v>
      </c>
      <c r="T666" s="5">
        <f t="shared" ref="T666:T727" si="907">_xlfn.POISSON.DIST(2,K666,FALSE) * _xlfn.POISSON.DIST(1,L666,FALSE)</f>
        <v>8.2347625658249171E-2</v>
      </c>
      <c r="U666" s="5">
        <f t="shared" ref="U666:U727" si="908">_xlfn.POISSON.DIST(1,K666,FALSE) * _xlfn.POISSON.DIST(2,L666,FALSE)</f>
        <v>3.1305495975041869E-2</v>
      </c>
      <c r="V666" s="5">
        <f t="shared" ref="V666:V727" si="909">_xlfn.POISSON.DIST(3,K666,FALSE) * _xlfn.POISSON.DIST(3,L666,FALSE)</f>
        <v>2.3628135588572778E-3</v>
      </c>
      <c r="W666" s="5">
        <f t="shared" ref="W666:W727" si="910">_xlfn.POISSON.DIST(3,K666,FALSE) * _xlfn.POISSON.DIST(0,L666,FALSE)</f>
        <v>7.2203844089201427E-2</v>
      </c>
      <c r="X666" s="5">
        <f t="shared" ref="X666:X727" si="911">_xlfn.POISSON.DIST(3,K666,FALSE) * _xlfn.POISSON.DIST(1,L666,FALSE)</f>
        <v>4.1966277503379876E-2</v>
      </c>
      <c r="Y666" s="5">
        <f t="shared" ref="Y666:Y727" si="912">_xlfn.POISSON.DIST(3,K666,FALSE) * _xlfn.POISSON.DIST(2,L666,FALSE)</f>
        <v>1.2195808060543985E-2</v>
      </c>
      <c r="Z666" s="5">
        <f t="shared" ref="Z666:Z727" si="913">_xlfn.POISSON.DIST(0,K666,FALSE) * _xlfn.POISSON.DIST(3,L666,FALSE)</f>
        <v>3.9670606586383831E-3</v>
      </c>
      <c r="AA666" s="5">
        <f t="shared" ref="AA666:AA727" si="914">_xlfn.POISSON.DIST(1,K666,FALSE) * _xlfn.POISSON.DIST(3,L666,FALSE)</f>
        <v>6.065120899687357E-3</v>
      </c>
      <c r="AB666" s="5">
        <f t="shared" ref="AB666:AB727" si="915">_xlfn.POISSON.DIST(2,K666,FALSE) * _xlfn.POISSON.DIST(3,L666,FALSE)</f>
        <v>4.6363913604046524E-3</v>
      </c>
      <c r="AC666" s="5">
        <f t="shared" ref="AC666:AC727" si="916">_xlfn.POISSON.DIST(4,K666,FALSE) * _xlfn.POISSON.DIST(4,L666,FALSE)</f>
        <v>1.3122609979490419E-4</v>
      </c>
      <c r="AD666" s="5">
        <f t="shared" ref="AD666:AD727" si="917">_xlfn.POISSON.DIST(4,K666,FALSE) * _xlfn.POISSON.DIST(0,L666,FALSE)</f>
        <v>2.7597576739190329E-2</v>
      </c>
      <c r="AE666" s="5">
        <f t="shared" ref="AE666:AE727" si="918">_xlfn.POISSON.DIST(4,K666,FALSE) * _xlfn.POISSON.DIST(1,L666,FALSE)</f>
        <v>1.6040247973873382E-2</v>
      </c>
      <c r="AF666" s="5">
        <f t="shared" ref="AF666:AF727" si="919">_xlfn.POISSON.DIST(4,K666,FALSE) * _xlfn.POISSON.DIST(2,L666,FALSE)</f>
        <v>4.6614519364300113E-3</v>
      </c>
      <c r="AG666" s="5">
        <f t="shared" ref="AG666:AG727" si="920">_xlfn.POISSON.DIST(4,K666,FALSE) * _xlfn.POISSON.DIST(3,L666,FALSE)</f>
        <v>9.0310882105396669E-4</v>
      </c>
      <c r="AH666" s="5">
        <f t="shared" ref="AH666:AH727" si="921">_xlfn.POISSON.DIST(0,K666,FALSE) * _xlfn.POISSON.DIST(4,L666,FALSE)</f>
        <v>5.7643318916470929E-4</v>
      </c>
      <c r="AI666" s="5">
        <f t="shared" ref="AI666:AI727" si="922">_xlfn.POISSON.DIST(1,K666,FALSE) * _xlfn.POISSON.DIST(4,L666,FALSE)</f>
        <v>8.8129153640829265E-4</v>
      </c>
      <c r="AJ666" s="5">
        <f t="shared" ref="AJ666:AJ727" si="923">_xlfn.POISSON.DIST(2,K666,FALSE) * _xlfn.POISSON.DIST(4,L666,FALSE)</f>
        <v>6.7369019232770358E-4</v>
      </c>
      <c r="AK666" s="5">
        <f t="shared" ref="AK666:AK727" si="924">_xlfn.POISSON.DIST(3,K666,FALSE) * _xlfn.POISSON.DIST(4,L666,FALSE)</f>
        <v>3.433282907252542E-4</v>
      </c>
      <c r="AL666" s="5">
        <f t="shared" ref="AL666:AL727" si="925">_xlfn.POISSON.DIST(5,K666,FALSE) * _xlfn.POISSON.DIST(5,L666,FALSE)</f>
        <v>4.6643481834659244E-6</v>
      </c>
      <c r="AM666" s="5">
        <f t="shared" ref="AM666:AM727" si="926">_xlfn.POISSON.DIST(5,K666,FALSE) * _xlfn.POISSON.DIST(0,L666,FALSE)</f>
        <v>8.4386226410281262E-3</v>
      </c>
      <c r="AN666" s="5">
        <f t="shared" ref="AN666:AN727" si="927">_xlfn.POISSON.DIST(5,K666,FALSE) * _xlfn.POISSON.DIST(1,L666,FALSE)</f>
        <v>4.9046914879239019E-3</v>
      </c>
      <c r="AO666" s="5">
        <f t="shared" ref="AO666:AO727" si="928">_xlfn.POISSON.DIST(5,K666,FALSE) * _xlfn.POISSON.DIST(2,L666,FALSE)</f>
        <v>1.4253510089877826E-3</v>
      </c>
      <c r="AP666" s="5">
        <f t="shared" ref="AP666:AP727" si="929">_xlfn.POISSON.DIST(5,K666,FALSE) * _xlfn.POISSON.DIST(3,L666,FALSE)</f>
        <v>2.7614723628382641E-4</v>
      </c>
      <c r="AQ666" s="5">
        <f t="shared" ref="AQ666:AQ727" si="930">_xlfn.POISSON.DIST(5,K666,FALSE) * _xlfn.POISSON.DIST(4,L666,FALSE)</f>
        <v>4.0125535197826337E-5</v>
      </c>
      <c r="AR666" s="5">
        <f t="shared" ref="AR666:AR727" si="931">_xlfn.POISSON.DIST(0,K666,FALSE) * _xlfn.POISSON.DIST(5,L666,FALSE)</f>
        <v>6.7006834563431114E-5</v>
      </c>
      <c r="AS666" s="5">
        <f t="shared" ref="AS666:AS727" si="932">_xlfn.POISSON.DIST(1,K666,FALSE) * _xlfn.POISSON.DIST(5,L666,FALSE)</f>
        <v>1.0244475386268726E-4</v>
      </c>
      <c r="AT666" s="5">
        <f t="shared" ref="AT666:AT727" si="933">_xlfn.POISSON.DIST(2,K666,FALSE) * _xlfn.POISSON.DIST(5,L666,FALSE)</f>
        <v>7.8312366659043545E-5</v>
      </c>
      <c r="AU666" s="5">
        <f t="shared" ref="AU666:AU727" si="934">_xlfn.POISSON.DIST(3,K666,FALSE) * _xlfn.POISSON.DIST(5,L666,FALSE)</f>
        <v>3.9909815066181364E-5</v>
      </c>
      <c r="AV666" s="5">
        <f t="shared" ref="AV666:AV727" si="935">_xlfn.POISSON.DIST(4,K666,FALSE) * _xlfn.POISSON.DIST(5,L666,FALSE)</f>
        <v>1.525423192946812E-5</v>
      </c>
      <c r="AW666" s="5">
        <f t="shared" ref="AW666:AW727" si="936">_xlfn.POISSON.DIST(6,K666,FALSE) * _xlfn.POISSON.DIST(6,L666,FALSE)</f>
        <v>1.1513283821357074E-7</v>
      </c>
      <c r="AX666" s="5">
        <f t="shared" ref="AX666:AX727" si="937">_xlfn.POISSON.DIST(6,K666,FALSE) * _xlfn.POISSON.DIST(0,L666,FALSE)</f>
        <v>2.150259808154011E-3</v>
      </c>
      <c r="AY666" s="5">
        <f t="shared" ref="AY666:AY727" si="938">_xlfn.POISSON.DIST(6,K666,FALSE) * _xlfn.POISSON.DIST(1,L666,FALSE)</f>
        <v>1.2497727919011359E-3</v>
      </c>
      <c r="AZ666" s="5">
        <f t="shared" ref="AZ666:AZ727" si="939">_xlfn.POISSON.DIST(6,K666,FALSE) * _xlfn.POISSON.DIST(2,L666,FALSE)</f>
        <v>3.6319611831401715E-4</v>
      </c>
      <c r="BA666" s="5">
        <f t="shared" ref="BA666:BA727" si="940">_xlfn.POISSON.DIST(6,K666,FALSE) * _xlfn.POISSON.DIST(3,L666,FALSE)</f>
        <v>7.0365547622304404E-5</v>
      </c>
      <c r="BB666" s="5">
        <f t="shared" ref="BB666:BB727" si="941">_xlfn.POISSON.DIST(6,K666,FALSE) * _xlfn.POISSON.DIST(4,L666,FALSE)</f>
        <v>1.0224455967146201E-5</v>
      </c>
      <c r="BC666" s="5">
        <f t="shared" ref="BC666:BC727" si="942">_xlfn.POISSON.DIST(6,K666,FALSE) * _xlfn.POISSON.DIST(5,L666,FALSE)</f>
        <v>1.1885305051300394E-6</v>
      </c>
      <c r="BD666" s="5">
        <f t="shared" ref="BD666:BD727" si="943">_xlfn.POISSON.DIST(0,K666,FALSE) * _xlfn.POISSON.DIST(6,L666,FALSE)</f>
        <v>6.490945760076166E-6</v>
      </c>
      <c r="BE666" s="5">
        <f t="shared" ref="BE666:BE727" si="944">_xlfn.POISSON.DIST(1,K666,FALSE) * _xlfn.POISSON.DIST(6,L666,FALSE)</f>
        <v>9.923813668553136E-6</v>
      </c>
      <c r="BF666" s="5">
        <f t="shared" ref="BF666:BF727" si="945">_xlfn.POISSON.DIST(2,K666,FALSE) * _xlfn.POISSON.DIST(6,L666,FALSE)</f>
        <v>7.5861115905401165E-6</v>
      </c>
      <c r="BG666" s="5">
        <f t="shared" ref="BG666:BG727" si="946">_xlfn.POISSON.DIST(3,K666,FALSE) * _xlfn.POISSON.DIST(6,L666,FALSE)</f>
        <v>3.8660600306976945E-6</v>
      </c>
      <c r="BH666" s="5">
        <f t="shared" ref="BH666:BH727" si="947">_xlfn.POISSON.DIST(4,K666,FALSE) * _xlfn.POISSON.DIST(6,L666,FALSE)</f>
        <v>1.4776760118711314E-6</v>
      </c>
      <c r="BI666" s="5">
        <f t="shared" ref="BI666:BI727" si="948">_xlfn.POISSON.DIST(5,K666,FALSE) * _xlfn.POISSON.DIST(6,L666,FALSE)</f>
        <v>4.5183496970486965E-7</v>
      </c>
      <c r="BJ666" s="8">
        <f t="shared" ref="BJ666:BJ727" si="949">SUM(N666,Q666,T666,W666,X666,Y666,AD666,AE666,AF666,AG666,AM666,AN666,AO666,AP666,AQ666,AX666,AY666,AZ666,BA666,BB666,BC666)</f>
        <v>0.60386716946820651</v>
      </c>
      <c r="BK666" s="8">
        <f t="shared" ref="BK666:BK727" si="950">SUM(M666,P666,S666,V666,AC666,AL666,AY666)</f>
        <v>0.25663009453864521</v>
      </c>
      <c r="BL666" s="8">
        <f t="shared" ref="BL666:BL727" si="951">SUM(O666,R666,U666,AA666,AB666,AH666,AI666,AJ666,AK666,AR666,AS666,AT666,AU666,AV666,BD666,BE666,BF666,BG666,BH666,BI666)</f>
        <v>0.13575024948075873</v>
      </c>
      <c r="BM666" s="8">
        <f t="shared" ref="BM666:BM727" si="952">SUM(S666:BI666)</f>
        <v>0.35205726188044534</v>
      </c>
      <c r="BN666" s="8">
        <f t="shared" ref="BN666:BN727" si="953">SUM(M666:R666)</f>
        <v>0.64690765460674116</v>
      </c>
    </row>
    <row r="667" spans="1:66" x14ac:dyDescent="0.25">
      <c r="A667" t="s">
        <v>342</v>
      </c>
      <c r="B667" t="s">
        <v>380</v>
      </c>
      <c r="C667" t="s">
        <v>396</v>
      </c>
      <c r="D667" t="s">
        <v>499</v>
      </c>
      <c r="E667">
        <f>VLOOKUP(A667,home!$A$2:$E$405,3,FALSE)</f>
        <v>1.1786833855799399</v>
      </c>
      <c r="F667">
        <f>VLOOKUP(B667,home!$B$2:$E$405,3,FALSE)</f>
        <v>1.39</v>
      </c>
      <c r="G667">
        <f>VLOOKUP(C667,away!$B$2:$E$405,4,FALSE)</f>
        <v>1.02</v>
      </c>
      <c r="H667">
        <f>VLOOKUP(A667,away!$A$2:$E$405,3,FALSE)</f>
        <v>0.84639498400000002</v>
      </c>
      <c r="I667">
        <f>VLOOKUP(C667,away!$B$2:$E$405,3,FALSE)</f>
        <v>0.51</v>
      </c>
      <c r="J667">
        <f>VLOOKUP(B667,home!$B$2:$E$405,4,FALSE)</f>
        <v>0.68</v>
      </c>
      <c r="K667" s="3">
        <f t="shared" si="898"/>
        <v>1.6711373040752386</v>
      </c>
      <c r="L667" s="3">
        <f t="shared" si="899"/>
        <v>0.29352978045120004</v>
      </c>
      <c r="M667" s="5">
        <f t="shared" si="900"/>
        <v>0.14020255444697102</v>
      </c>
      <c r="N667" s="5">
        <f t="shared" si="901"/>
        <v>0.23429771886297301</v>
      </c>
      <c r="O667" s="5">
        <f t="shared" si="902"/>
        <v>4.1153625025516831E-2</v>
      </c>
      <c r="P667" s="5">
        <f t="shared" si="903"/>
        <v>6.8773357978065469E-2</v>
      </c>
      <c r="Q667" s="5">
        <f t="shared" si="904"/>
        <v>0.19577182912582344</v>
      </c>
      <c r="R667" s="5">
        <f t="shared" si="905"/>
        <v>6.0399072592554831E-3</v>
      </c>
      <c r="S667" s="5">
        <f t="shared" si="906"/>
        <v>8.4338241664635456E-3</v>
      </c>
      <c r="T667" s="5">
        <f t="shared" si="907"/>
        <v>5.7464862021832812E-2</v>
      </c>
      <c r="U667" s="5">
        <f t="shared" si="908"/>
        <v>1.0093514334096672E-2</v>
      </c>
      <c r="V667" s="5">
        <f t="shared" si="909"/>
        <v>4.59670186001132E-4</v>
      </c>
      <c r="W667" s="5">
        <f t="shared" si="910"/>
        <v>0.10905386891306898</v>
      </c>
      <c r="X667" s="5">
        <f t="shared" si="911"/>
        <v>3.201055819940709E-2</v>
      </c>
      <c r="Y667" s="5">
        <f t="shared" si="912"/>
        <v>4.6980260601961624E-3</v>
      </c>
      <c r="Z667" s="5">
        <f t="shared" si="913"/>
        <v>5.9096421725162384E-4</v>
      </c>
      <c r="AA667" s="5">
        <f t="shared" si="914"/>
        <v>9.875823488228123E-4</v>
      </c>
      <c r="AB667" s="5">
        <f t="shared" si="915"/>
        <v>8.2519285198202322E-4</v>
      </c>
      <c r="AC667" s="5">
        <f t="shared" si="916"/>
        <v>1.409258482236536E-5</v>
      </c>
      <c r="AD667" s="5">
        <f t="shared" si="917"/>
        <v>4.5560997123590151E-2</v>
      </c>
      <c r="AE667" s="5">
        <f t="shared" si="918"/>
        <v>1.3373509482825176E-2</v>
      </c>
      <c r="AF667" s="5">
        <f t="shared" si="919"/>
        <v>1.9627616511778577E-3</v>
      </c>
      <c r="AG667" s="5">
        <f t="shared" si="920"/>
        <v>1.9204299884942384E-4</v>
      </c>
      <c r="AH667" s="5">
        <f t="shared" si="921"/>
        <v>4.3366399236096105E-5</v>
      </c>
      <c r="AI667" s="5">
        <f t="shared" si="922"/>
        <v>7.2471207506860129E-5</v>
      </c>
      <c r="AJ667" s="5">
        <f t="shared" si="923"/>
        <v>6.0554669168045719E-5</v>
      </c>
      <c r="AK667" s="5">
        <f t="shared" si="924"/>
        <v>3.3731722194218639E-5</v>
      </c>
      <c r="AL667" s="5">
        <f t="shared" si="925"/>
        <v>2.765126169484636E-7</v>
      </c>
      <c r="AM667" s="5">
        <f t="shared" si="926"/>
        <v>1.5227736380819229E-2</v>
      </c>
      <c r="AN667" s="5">
        <f t="shared" si="927"/>
        <v>4.4697941166306201E-3</v>
      </c>
      <c r="AO667" s="5">
        <f t="shared" si="928"/>
        <v>6.560088428583258E-4</v>
      </c>
      <c r="AP667" s="5">
        <f t="shared" si="929"/>
        <v>6.4186043872750063E-5</v>
      </c>
      <c r="AQ667" s="5">
        <f t="shared" si="930"/>
        <v>4.7101288414998544E-6</v>
      </c>
      <c r="AR667" s="5">
        <f t="shared" si="931"/>
        <v>2.5458659293460769E-6</v>
      </c>
      <c r="AS667" s="5">
        <f t="shared" si="932"/>
        <v>4.2544915257044046E-6</v>
      </c>
      <c r="AT667" s="5">
        <f t="shared" si="933"/>
        <v>3.5549197492383038E-6</v>
      </c>
      <c r="AU667" s="5">
        <f t="shared" si="934"/>
        <v>1.9802530019819746E-6</v>
      </c>
      <c r="AV667" s="5">
        <f t="shared" si="935"/>
        <v>8.2731866577976397E-7</v>
      </c>
      <c r="AW667" s="5">
        <f t="shared" si="936"/>
        <v>3.7677038184463743E-9</v>
      </c>
      <c r="AX667" s="5">
        <f t="shared" si="937"/>
        <v>4.2412730537684483E-3</v>
      </c>
      <c r="AY667" s="5">
        <f t="shared" si="938"/>
        <v>1.2449399483062435E-3</v>
      </c>
      <c r="AZ667" s="5">
        <f t="shared" si="939"/>
        <v>1.8271347485062999E-4</v>
      </c>
      <c r="BA667" s="5">
        <f t="shared" si="940"/>
        <v>1.7877282052793761E-5</v>
      </c>
      <c r="BB667" s="5">
        <f t="shared" si="941"/>
        <v>1.3118786690051829E-6</v>
      </c>
      <c r="BC667" s="5">
        <f t="shared" si="942"/>
        <v>7.7015091538340794E-8</v>
      </c>
      <c r="BD667" s="5">
        <f t="shared" si="943"/>
        <v>1.2454791121652402E-7</v>
      </c>
      <c r="BE667" s="5">
        <f t="shared" si="944"/>
        <v>2.0813666057858414E-7</v>
      </c>
      <c r="BF667" s="5">
        <f t="shared" si="945"/>
        <v>1.7391246891925903E-7</v>
      </c>
      <c r="BG667" s="5">
        <f t="shared" si="946"/>
        <v>9.6877204818266438E-8</v>
      </c>
      <c r="BH667" s="5">
        <f t="shared" si="947"/>
        <v>4.0473777721585635E-8</v>
      </c>
      <c r="BI667" s="5">
        <f t="shared" si="948"/>
        <v>1.3527447957478213E-8</v>
      </c>
      <c r="BJ667" s="8">
        <f t="shared" si="949"/>
        <v>0.7204968026055053</v>
      </c>
      <c r="BK667" s="8">
        <f t="shared" si="950"/>
        <v>0.21912871582324672</v>
      </c>
      <c r="BL667" s="8">
        <f t="shared" si="951"/>
        <v>5.9323766142122307E-2</v>
      </c>
      <c r="BM667" s="8">
        <f t="shared" si="952"/>
        <v>0.31205631990891819</v>
      </c>
      <c r="BN667" s="8">
        <f t="shared" si="953"/>
        <v>0.68623899269860533</v>
      </c>
    </row>
    <row r="668" spans="1:66" x14ac:dyDescent="0.25">
      <c r="A668" t="s">
        <v>40</v>
      </c>
      <c r="B668" t="s">
        <v>41</v>
      </c>
      <c r="C668" t="s">
        <v>334</v>
      </c>
      <c r="D668" t="s">
        <v>499</v>
      </c>
      <c r="E668">
        <f>VLOOKUP(A668,home!$A$2:$E$405,3,FALSE)</f>
        <v>1.45333333333333</v>
      </c>
      <c r="F668">
        <f>VLOOKUP(B668,home!$B$2:$E$405,3,FALSE)</f>
        <v>0.74</v>
      </c>
      <c r="G668">
        <f>VLOOKUP(C668,away!$B$2:$E$405,4,FALSE)</f>
        <v>1.08</v>
      </c>
      <c r="H668">
        <f>VLOOKUP(A668,away!$A$2:$E$405,3,FALSE)</f>
        <v>1.163333333</v>
      </c>
      <c r="I668">
        <f>VLOOKUP(C668,away!$B$2:$E$405,3,FALSE)</f>
        <v>0.64</v>
      </c>
      <c r="J668">
        <f>VLOOKUP(B668,home!$B$2:$E$405,4,FALSE)</f>
        <v>1.47</v>
      </c>
      <c r="K668" s="3">
        <f t="shared" si="898"/>
        <v>1.1615039999999974</v>
      </c>
      <c r="L668" s="3">
        <f t="shared" si="899"/>
        <v>1.0944639996864001</v>
      </c>
      <c r="M668" s="5">
        <f t="shared" si="900"/>
        <v>0.10477207529747043</v>
      </c>
      <c r="N668" s="5">
        <f t="shared" si="901"/>
        <v>0.12169318454631284</v>
      </c>
      <c r="O668" s="5">
        <f t="shared" si="902"/>
        <v>0.11466926458551416</v>
      </c>
      <c r="P668" s="5">
        <f t="shared" si="903"/>
        <v>0.13318880949313275</v>
      </c>
      <c r="Q668" s="5">
        <f t="shared" si="904"/>
        <v>7.0673560311640127E-2</v>
      </c>
      <c r="R668" s="5">
        <f t="shared" si="905"/>
        <v>6.2750690979679946E-2</v>
      </c>
      <c r="S668" s="5">
        <f t="shared" si="906"/>
        <v>4.2328213228172776E-2</v>
      </c>
      <c r="T668" s="5">
        <f t="shared" si="907"/>
        <v>7.7349667490755669E-2</v>
      </c>
      <c r="U668" s="5">
        <f t="shared" si="908"/>
        <v>7.2885178575662013E-2</v>
      </c>
      <c r="V668" s="5">
        <f t="shared" si="909"/>
        <v>5.9787393113684816E-3</v>
      </c>
      <c r="W668" s="5">
        <f t="shared" si="910"/>
        <v>2.7362540998737025E-2</v>
      </c>
      <c r="X668" s="5">
        <f t="shared" si="911"/>
        <v>2.9947316063060826E-2</v>
      </c>
      <c r="Y668" s="5">
        <f t="shared" si="912"/>
        <v>1.6388129659125162E-2</v>
      </c>
      <c r="Z668" s="5">
        <f t="shared" si="913"/>
        <v>2.2892790744235274E-2</v>
      </c>
      <c r="AA668" s="5">
        <f t="shared" si="914"/>
        <v>2.6590068020592189E-2</v>
      </c>
      <c r="AB668" s="5">
        <f t="shared" si="915"/>
        <v>1.5442235183094923E-2</v>
      </c>
      <c r="AC668" s="5">
        <f t="shared" si="916"/>
        <v>4.7501992354003343E-4</v>
      </c>
      <c r="AD668" s="5">
        <f t="shared" si="917"/>
        <v>7.945425205049244E-3</v>
      </c>
      <c r="AE668" s="5">
        <f t="shared" si="918"/>
        <v>8.6959818491273311E-3</v>
      </c>
      <c r="AF668" s="5">
        <f t="shared" si="919"/>
        <v>4.7587195378981173E-3</v>
      </c>
      <c r="AG668" s="5">
        <f t="shared" si="920"/>
        <v>1.7360824062779305E-3</v>
      </c>
      <c r="AH668" s="5">
        <f t="shared" si="921"/>
        <v>6.2638338304798844E-3</v>
      </c>
      <c r="AI668" s="5">
        <f t="shared" si="922"/>
        <v>7.275468049437692E-3</v>
      </c>
      <c r="AJ668" s="5">
        <f t="shared" si="923"/>
        <v>4.22524262064703E-3</v>
      </c>
      <c r="AK668" s="5">
        <f t="shared" si="924"/>
        <v>1.6358787349506655E-3</v>
      </c>
      <c r="AL668" s="5">
        <f t="shared" si="925"/>
        <v>2.4154275047883296E-5</v>
      </c>
      <c r="AM668" s="5">
        <f t="shared" si="926"/>
        <v>1.8457286314730993E-3</v>
      </c>
      <c r="AN668" s="5">
        <f t="shared" si="927"/>
        <v>2.0200835403377535E-3</v>
      </c>
      <c r="AO668" s="5">
        <f t="shared" si="928"/>
        <v>1.1054543556293605E-3</v>
      </c>
      <c r="AP668" s="5">
        <f t="shared" si="929"/>
        <v>4.0329333184428734E-4</v>
      </c>
      <c r="AQ668" s="5">
        <f t="shared" si="930"/>
        <v>1.1034750825428834E-4</v>
      </c>
      <c r="AR668" s="5">
        <f t="shared" si="931"/>
        <v>1.3711081254955998E-3</v>
      </c>
      <c r="AS668" s="5">
        <f t="shared" si="932"/>
        <v>1.5925475721956376E-3</v>
      </c>
      <c r="AT668" s="5">
        <f t="shared" si="933"/>
        <v>9.2487518764775901E-4</v>
      </c>
      <c r="AU668" s="5">
        <f t="shared" si="934"/>
        <v>3.5808207665120678E-4</v>
      </c>
      <c r="AV668" s="5">
        <f t="shared" si="935"/>
        <v>1.0397844108967059E-4</v>
      </c>
      <c r="AW668" s="5">
        <f t="shared" si="936"/>
        <v>8.5293060321211957E-7</v>
      </c>
      <c r="AX668" s="5">
        <f t="shared" si="937"/>
        <v>3.5730353139508739E-4</v>
      </c>
      <c r="AY668" s="5">
        <f t="shared" si="938"/>
        <v>3.9105585207274246E-4</v>
      </c>
      <c r="AZ668" s="5">
        <f t="shared" si="939"/>
        <v>2.1399827598015346E-4</v>
      </c>
      <c r="BA668" s="5">
        <f t="shared" si="940"/>
        <v>7.8071136351744286E-5</v>
      </c>
      <c r="BB668" s="5">
        <f t="shared" si="941"/>
        <v>2.1361512037898089E-5</v>
      </c>
      <c r="BC668" s="5">
        <f t="shared" si="942"/>
        <v>4.6758811808694254E-6</v>
      </c>
      <c r="BD668" s="5">
        <f t="shared" si="943"/>
        <v>2.5010474717207271E-4</v>
      </c>
      <c r="BE668" s="5">
        <f t="shared" si="944"/>
        <v>2.9049766425935051E-4</v>
      </c>
      <c r="BF668" s="5">
        <f t="shared" si="945"/>
        <v>1.6870709951394598E-4</v>
      </c>
      <c r="BG668" s="5">
        <f t="shared" si="946"/>
        <v>6.5317990304615301E-5</v>
      </c>
      <c r="BH668" s="5">
        <f t="shared" si="947"/>
        <v>1.8966776752692929E-5</v>
      </c>
      <c r="BI668" s="5">
        <f t="shared" si="948"/>
        <v>4.4059974130719593E-6</v>
      </c>
      <c r="BJ668" s="8">
        <f t="shared" si="949"/>
        <v>0.37310198162454161</v>
      </c>
      <c r="BK668" s="8">
        <f t="shared" si="950"/>
        <v>0.28715806738080507</v>
      </c>
      <c r="BL668" s="8">
        <f t="shared" si="951"/>
        <v>0.31688645225855416</v>
      </c>
      <c r="BM668" s="8">
        <f t="shared" si="952"/>
        <v>0.39190150387291633</v>
      </c>
      <c r="BN668" s="8">
        <f t="shared" si="953"/>
        <v>0.60774758521375039</v>
      </c>
    </row>
    <row r="669" spans="1:66" x14ac:dyDescent="0.25">
      <c r="A669" t="s">
        <v>40</v>
      </c>
      <c r="B669" t="s">
        <v>233</v>
      </c>
      <c r="C669" t="s">
        <v>235</v>
      </c>
      <c r="D669" t="s">
        <v>499</v>
      </c>
      <c r="E669">
        <f>VLOOKUP(A669,home!$A$2:$E$405,3,FALSE)</f>
        <v>1.45333333333333</v>
      </c>
      <c r="F669">
        <f>VLOOKUP(B669,home!$B$2:$E$405,3,FALSE)</f>
        <v>1.33</v>
      </c>
      <c r="G669">
        <f>VLOOKUP(C669,away!$B$2:$E$405,4,FALSE)</f>
        <v>0.93</v>
      </c>
      <c r="H669">
        <f>VLOOKUP(A669,away!$A$2:$E$405,3,FALSE)</f>
        <v>1.163333333</v>
      </c>
      <c r="I669">
        <f>VLOOKUP(C669,away!$B$2:$E$405,3,FALSE)</f>
        <v>0.93</v>
      </c>
      <c r="J669">
        <f>VLOOKUP(B669,home!$B$2:$E$405,4,FALSE)</f>
        <v>0.92</v>
      </c>
      <c r="K669" s="3">
        <f t="shared" si="898"/>
        <v>1.797627999999996</v>
      </c>
      <c r="L669" s="3">
        <f t="shared" si="899"/>
        <v>0.99534799971480015</v>
      </c>
      <c r="M669" s="5">
        <f t="shared" si="900"/>
        <v>6.1238696121064848E-2</v>
      </c>
      <c r="N669" s="5">
        <f t="shared" si="901"/>
        <v>0.1100843948307173</v>
      </c>
      <c r="O669" s="5">
        <f t="shared" si="902"/>
        <v>6.0953813689244393E-2</v>
      </c>
      <c r="P669" s="5">
        <f t="shared" si="903"/>
        <v>0.10957228219456876</v>
      </c>
      <c r="Q669" s="5">
        <f t="shared" si="904"/>
        <v>9.8945395255376142E-2</v>
      </c>
      <c r="R669" s="5">
        <f t="shared" si="905"/>
        <v>3.0335128265289002E-2</v>
      </c>
      <c r="S669" s="5">
        <f t="shared" si="906"/>
        <v>4.9013474264666651E-2</v>
      </c>
      <c r="T669" s="5">
        <f t="shared" si="907"/>
        <v>9.8485101248428936E-2</v>
      </c>
      <c r="U669" s="5">
        <f t="shared" si="908"/>
        <v>5.453127595327481E-2</v>
      </c>
      <c r="V669" s="5">
        <f t="shared" si="909"/>
        <v>9.7442350337279271E-3</v>
      </c>
      <c r="W669" s="5">
        <f t="shared" si="910"/>
        <v>5.9289004327376958E-2</v>
      </c>
      <c r="X669" s="5">
        <f t="shared" si="911"/>
        <v>5.9013191862336792E-2</v>
      </c>
      <c r="Y669" s="5">
        <f t="shared" si="912"/>
        <v>2.936933123848132E-2</v>
      </c>
      <c r="Z669" s="5">
        <f t="shared" si="913"/>
        <v>1.0064669746649102E-2</v>
      </c>
      <c r="AA669" s="5">
        <f t="shared" si="914"/>
        <v>1.8092532147329289E-2</v>
      </c>
      <c r="AB669" s="5">
        <f t="shared" si="915"/>
        <v>1.6261821189469595E-2</v>
      </c>
      <c r="AC669" s="5">
        <f t="shared" si="916"/>
        <v>1.0896889329328951E-3</v>
      </c>
      <c r="AD669" s="5">
        <f t="shared" si="917"/>
        <v>2.6644893567753444E-2</v>
      </c>
      <c r="AE669" s="5">
        <f t="shared" si="918"/>
        <v>2.6520941515277136E-2</v>
      </c>
      <c r="AF669" s="5">
        <f t="shared" si="919"/>
        <v>1.3198783043892149E-2</v>
      </c>
      <c r="AG669" s="5">
        <f t="shared" si="920"/>
        <v>4.3791274338025573E-3</v>
      </c>
      <c r="AH669" s="5">
        <f t="shared" si="921"/>
        <v>2.5044622250293114E-3</v>
      </c>
      <c r="AI669" s="5">
        <f t="shared" si="922"/>
        <v>4.5020914206549802E-3</v>
      </c>
      <c r="AJ669" s="5">
        <f t="shared" si="923"/>
        <v>4.046542798164578E-3</v>
      </c>
      <c r="AK669" s="5">
        <f t="shared" si="924"/>
        <v>2.4247262123929915E-3</v>
      </c>
      <c r="AL669" s="5">
        <f t="shared" si="925"/>
        <v>7.7989709661731819E-5</v>
      </c>
      <c r="AM669" s="5">
        <f t="shared" si="926"/>
        <v>9.5795213468826759E-3</v>
      </c>
      <c r="AN669" s="5">
        <f t="shared" si="927"/>
        <v>9.5349574108448999E-3</v>
      </c>
      <c r="AO669" s="5">
        <f t="shared" si="928"/>
        <v>4.745300393125141E-3</v>
      </c>
      <c r="AP669" s="5">
        <f t="shared" si="929"/>
        <v>1.5744084181143214E-3</v>
      </c>
      <c r="AQ669" s="5">
        <f t="shared" si="930"/>
        <v>3.9177106742605797E-4</v>
      </c>
      <c r="AR669" s="5">
        <f t="shared" si="931"/>
        <v>4.9856229320884081E-4</v>
      </c>
      <c r="AS669" s="5">
        <f t="shared" si="932"/>
        <v>8.9622953801641995E-4</v>
      </c>
      <c r="AT669" s="5">
        <f t="shared" si="933"/>
        <v>8.0554365598268889E-4</v>
      </c>
      <c r="AU669" s="5">
        <f t="shared" si="934"/>
        <v>4.826892770722818E-4</v>
      </c>
      <c r="AV669" s="5">
        <f t="shared" si="935"/>
        <v>2.1692393994122254E-4</v>
      </c>
      <c r="AW669" s="5">
        <f t="shared" si="936"/>
        <v>3.8762303252187387E-6</v>
      </c>
      <c r="AX669" s="5">
        <f t="shared" si="937"/>
        <v>2.870069299958995E-3</v>
      </c>
      <c r="AY669" s="5">
        <f t="shared" si="938"/>
        <v>2.8567177367570429E-3</v>
      </c>
      <c r="AZ669" s="5">
        <f t="shared" si="939"/>
        <v>1.4217141425154566E-3</v>
      </c>
      <c r="BA669" s="5">
        <f t="shared" si="940"/>
        <v>4.7170010930633409E-4</v>
      </c>
      <c r="BB669" s="5">
        <f t="shared" si="941"/>
        <v>1.1737644006582801E-4</v>
      </c>
      <c r="BC669" s="5">
        <f t="shared" si="942"/>
        <v>2.3366080966633219E-5</v>
      </c>
      <c r="BD669" s="5">
        <f t="shared" si="943"/>
        <v>8.270716354644053E-5</v>
      </c>
      <c r="BE669" s="5">
        <f t="shared" si="944"/>
        <v>1.4867671299166043E-4</v>
      </c>
      <c r="BF669" s="5">
        <f t="shared" si="945"/>
        <v>1.3363271111088603E-4</v>
      </c>
      <c r="BG669" s="5">
        <f t="shared" si="946"/>
        <v>8.0073967736279746E-5</v>
      </c>
      <c r="BH669" s="5">
        <f t="shared" si="947"/>
        <v>3.5985801618458199E-5</v>
      </c>
      <c r="BI669" s="5">
        <f t="shared" si="948"/>
        <v>1.2937816918357127E-5</v>
      </c>
      <c r="BJ669" s="8">
        <f t="shared" si="949"/>
        <v>0.55951706676940594</v>
      </c>
      <c r="BK669" s="8">
        <f t="shared" si="950"/>
        <v>0.23359308399337986</v>
      </c>
      <c r="BL669" s="8">
        <f t="shared" si="951"/>
        <v>0.1970463567789924</v>
      </c>
      <c r="BM669" s="8">
        <f t="shared" si="952"/>
        <v>0.5262386254257353</v>
      </c>
      <c r="BN669" s="8">
        <f t="shared" si="953"/>
        <v>0.4711297103562605</v>
      </c>
    </row>
    <row r="670" spans="1:66" x14ac:dyDescent="0.25">
      <c r="A670" t="s">
        <v>40</v>
      </c>
      <c r="B670" t="s">
        <v>318</v>
      </c>
      <c r="C670" t="s">
        <v>236</v>
      </c>
      <c r="D670" t="s">
        <v>499</v>
      </c>
      <c r="E670">
        <f>VLOOKUP(A670,home!$A$2:$E$405,3,FALSE)</f>
        <v>1.45333333333333</v>
      </c>
      <c r="F670">
        <f>VLOOKUP(B670,home!$B$2:$E$405,3,FALSE)</f>
        <v>0.88</v>
      </c>
      <c r="G670">
        <f>VLOOKUP(C670,away!$B$2:$E$405,4,FALSE)</f>
        <v>0.93</v>
      </c>
      <c r="H670">
        <f>VLOOKUP(A670,away!$A$2:$E$405,3,FALSE)</f>
        <v>1.163333333</v>
      </c>
      <c r="I670">
        <f>VLOOKUP(C670,away!$B$2:$E$405,3,FALSE)</f>
        <v>0.74</v>
      </c>
      <c r="J670">
        <f>VLOOKUP(B670,home!$B$2:$E$405,4,FALSE)</f>
        <v>0.98</v>
      </c>
      <c r="K670" s="3">
        <f t="shared" si="898"/>
        <v>1.1894079999999974</v>
      </c>
      <c r="L670" s="3">
        <f t="shared" si="899"/>
        <v>0.84364933309159995</v>
      </c>
      <c r="M670" s="5">
        <f t="shared" si="900"/>
        <v>0.13093459790383044</v>
      </c>
      <c r="N670" s="5">
        <f t="shared" si="901"/>
        <v>0.15573465822359883</v>
      </c>
      <c r="O670" s="5">
        <f t="shared" si="902"/>
        <v>0.11046288620018335</v>
      </c>
      <c r="P670" s="5">
        <f t="shared" si="903"/>
        <v>0.1313854405495874</v>
      </c>
      <c r="Q670" s="5">
        <f t="shared" si="904"/>
        <v>9.2616024184206946E-2</v>
      </c>
      <c r="R670" s="5">
        <f t="shared" si="905"/>
        <v>4.6595970137078994E-2</v>
      </c>
      <c r="S670" s="5">
        <f t="shared" si="906"/>
        <v>3.2959458891621517E-2</v>
      </c>
      <c r="T670" s="5">
        <f t="shared" si="907"/>
        <v>7.8135447036601677E-2</v>
      </c>
      <c r="U670" s="5">
        <f t="shared" si="908"/>
        <v>5.5421619648802725E-2</v>
      </c>
      <c r="V670" s="5">
        <f t="shared" si="909"/>
        <v>3.6747718972153626E-3</v>
      </c>
      <c r="W670" s="5">
        <f t="shared" si="910"/>
        <v>3.6719413364296308E-2</v>
      </c>
      <c r="X670" s="5">
        <f t="shared" si="911"/>
        <v>3.0978308596303357E-2</v>
      </c>
      <c r="Y670" s="5">
        <f t="shared" si="912"/>
        <v>1.3067414693788554E-2</v>
      </c>
      <c r="Z670" s="5">
        <f t="shared" si="913"/>
        <v>1.3103553043634268E-2</v>
      </c>
      <c r="AA670" s="5">
        <f t="shared" si="914"/>
        <v>1.5585470818522911E-2</v>
      </c>
      <c r="AB670" s="5">
        <f t="shared" si="915"/>
        <v>9.2687418376588334E-3</v>
      </c>
      <c r="AC670" s="5">
        <f t="shared" si="916"/>
        <v>2.3046406964066012E-4</v>
      </c>
      <c r="AD670" s="5">
        <f t="shared" si="917"/>
        <v>1.0918591002700212E-2</v>
      </c>
      <c r="AE670" s="5">
        <f t="shared" si="918"/>
        <v>9.2114620177279755E-3</v>
      </c>
      <c r="AF670" s="5">
        <f t="shared" si="919"/>
        <v>3.8856218940274052E-3</v>
      </c>
      <c r="AG670" s="5">
        <f t="shared" si="920"/>
        <v>1.0927007731807801E-3</v>
      </c>
      <c r="AH670" s="5">
        <f t="shared" si="921"/>
        <v>2.7637009465981128E-3</v>
      </c>
      <c r="AI670" s="5">
        <f t="shared" si="922"/>
        <v>3.2871680154913608E-3</v>
      </c>
      <c r="AJ670" s="5">
        <f t="shared" si="923"/>
        <v>1.954891967484771E-3</v>
      </c>
      <c r="AK670" s="5">
        <f t="shared" si="924"/>
        <v>7.7505471508737328E-4</v>
      </c>
      <c r="AL670" s="5">
        <f t="shared" si="925"/>
        <v>9.2503047491935855E-6</v>
      </c>
      <c r="AM670" s="5">
        <f t="shared" si="926"/>
        <v>2.5973318974679203E-3</v>
      </c>
      <c r="AN670" s="5">
        <f t="shared" si="927"/>
        <v>2.1912373231163509E-3</v>
      </c>
      <c r="AO670" s="5">
        <f t="shared" si="928"/>
        <v>9.2431795314626604E-4</v>
      </c>
      <c r="AP670" s="5">
        <f t="shared" si="929"/>
        <v>2.5993340824548007E-4</v>
      </c>
      <c r="AQ670" s="5">
        <f t="shared" si="930"/>
        <v>5.4823161628631445E-5</v>
      </c>
      <c r="AR670" s="5">
        <f t="shared" si="931"/>
        <v>4.6631889209242442E-4</v>
      </c>
      <c r="AS670" s="5">
        <f t="shared" si="932"/>
        <v>5.5464342080586515E-4</v>
      </c>
      <c r="AT670" s="5">
        <f t="shared" si="933"/>
        <v>3.2984866092693063E-4</v>
      </c>
      <c r="AU670" s="5">
        <f t="shared" si="934"/>
        <v>1.3077487869859254E-4</v>
      </c>
      <c r="AV670" s="5">
        <f t="shared" si="935"/>
        <v>3.8886171730783809E-5</v>
      </c>
      <c r="AW670" s="5">
        <f t="shared" si="936"/>
        <v>2.5783766691066322E-7</v>
      </c>
      <c r="AX670" s="5">
        <f t="shared" si="937"/>
        <v>5.1488122291725347E-4</v>
      </c>
      <c r="AY670" s="5">
        <f t="shared" si="938"/>
        <v>4.3437920033552821E-4</v>
      </c>
      <c r="AZ670" s="5">
        <f t="shared" si="939"/>
        <v>1.8323186133596545E-4</v>
      </c>
      <c r="BA670" s="5">
        <f t="shared" si="940"/>
        <v>5.152781253907326E-5</v>
      </c>
      <c r="BB670" s="5">
        <f t="shared" si="941"/>
        <v>1.0867851171064532E-5</v>
      </c>
      <c r="BC670" s="5">
        <f t="shared" si="942"/>
        <v>1.8337310785214716E-6</v>
      </c>
      <c r="BD670" s="5">
        <f t="shared" si="943"/>
        <v>6.5568270386964588E-5</v>
      </c>
      <c r="BE670" s="5">
        <f t="shared" si="944"/>
        <v>7.7987425344418592E-5</v>
      </c>
      <c r="BF670" s="5">
        <f t="shared" si="945"/>
        <v>4.6379433802027033E-5</v>
      </c>
      <c r="BG670" s="5">
        <f t="shared" si="946"/>
        <v>1.8388023199867074E-5</v>
      </c>
      <c r="BH670" s="5">
        <f t="shared" si="947"/>
        <v>5.4677154745268623E-6</v>
      </c>
      <c r="BI670" s="5">
        <f t="shared" si="948"/>
        <v>1.3006689054252043E-6</v>
      </c>
      <c r="BJ670" s="8">
        <f t="shared" si="949"/>
        <v>0.43958400720941415</v>
      </c>
      <c r="BK670" s="8">
        <f t="shared" si="950"/>
        <v>0.29962836281698008</v>
      </c>
      <c r="BL670" s="8">
        <f t="shared" si="951"/>
        <v>0.24785106784827621</v>
      </c>
      <c r="BM670" s="8">
        <f t="shared" si="952"/>
        <v>0.33200329235715009</v>
      </c>
      <c r="BN670" s="8">
        <f t="shared" si="953"/>
        <v>0.6677295771984858</v>
      </c>
    </row>
    <row r="671" spans="1:66" x14ac:dyDescent="0.25">
      <c r="A671" t="s">
        <v>40</v>
      </c>
      <c r="B671" t="s">
        <v>239</v>
      </c>
      <c r="C671" t="s">
        <v>333</v>
      </c>
      <c r="D671" t="s">
        <v>499</v>
      </c>
      <c r="E671">
        <f>VLOOKUP(A671,home!$A$2:$E$405,3,FALSE)</f>
        <v>1.45333333333333</v>
      </c>
      <c r="F671">
        <f>VLOOKUP(B671,home!$B$2:$E$405,3,FALSE)</f>
        <v>0.88</v>
      </c>
      <c r="G671">
        <f>VLOOKUP(C671,away!$B$2:$E$405,4,FALSE)</f>
        <v>1.28</v>
      </c>
      <c r="H671">
        <f>VLOOKUP(A671,away!$A$2:$E$405,3,FALSE)</f>
        <v>1.163333333</v>
      </c>
      <c r="I671">
        <f>VLOOKUP(C671,away!$B$2:$E$405,3,FALSE)</f>
        <v>0.64</v>
      </c>
      <c r="J671">
        <f>VLOOKUP(B671,home!$B$2:$E$405,4,FALSE)</f>
        <v>1.17</v>
      </c>
      <c r="K671" s="3">
        <f t="shared" si="898"/>
        <v>1.6370346666666629</v>
      </c>
      <c r="L671" s="3">
        <f t="shared" si="899"/>
        <v>0.87110399975039998</v>
      </c>
      <c r="M671" s="5">
        <f t="shared" si="900"/>
        <v>8.1419647410658894E-2</v>
      </c>
      <c r="N671" s="5">
        <f t="shared" si="901"/>
        <v>0.13328678535902519</v>
      </c>
      <c r="O671" s="5">
        <f t="shared" si="902"/>
        <v>7.0924980517692263E-2</v>
      </c>
      <c r="P671" s="5">
        <f t="shared" si="903"/>
        <v>0.11610665184011991</v>
      </c>
      <c r="Q671" s="5">
        <f t="shared" si="904"/>
        <v>0.10909754412064146</v>
      </c>
      <c r="R671" s="5">
        <f t="shared" si="905"/>
        <v>3.089151710559046E-2</v>
      </c>
      <c r="S671" s="5">
        <f t="shared" si="906"/>
        <v>4.1392818042829106E-2</v>
      </c>
      <c r="T671" s="5">
        <f t="shared" si="907"/>
        <v>9.5035307046436521E-2</v>
      </c>
      <c r="U671" s="5">
        <f t="shared" si="908"/>
        <v>5.057048440777779E-2</v>
      </c>
      <c r="V671" s="5">
        <f t="shared" si="909"/>
        <v>6.5585882878559732E-3</v>
      </c>
      <c r="W671" s="5">
        <f t="shared" si="910"/>
        <v>5.9532153924561945E-2</v>
      </c>
      <c r="X671" s="5">
        <f t="shared" si="911"/>
        <v>5.1858697397442387E-2</v>
      </c>
      <c r="Y671" s="5">
        <f t="shared" si="912"/>
        <v>2.2587159362378859E-2</v>
      </c>
      <c r="Z671" s="5">
        <f t="shared" si="913"/>
        <v>8.969908036345918E-3</v>
      </c>
      <c r="AA671" s="5">
        <f t="shared" si="914"/>
        <v>1.4684050412310159E-2</v>
      </c>
      <c r="AB671" s="5">
        <f t="shared" si="915"/>
        <v>1.2019149786016321E-2</v>
      </c>
      <c r="AC671" s="5">
        <f t="shared" si="916"/>
        <v>5.845454315375506E-4</v>
      </c>
      <c r="AD671" s="5">
        <f t="shared" si="917"/>
        <v>2.4364049938960922E-2</v>
      </c>
      <c r="AE671" s="5">
        <f t="shared" si="918"/>
        <v>2.1223621351947348E-2</v>
      </c>
      <c r="AF671" s="5">
        <f t="shared" si="919"/>
        <v>9.2439907244346621E-3</v>
      </c>
      <c r="AG671" s="5">
        <f t="shared" si="920"/>
        <v>2.6841590979035444E-3</v>
      </c>
      <c r="AH671" s="5">
        <f t="shared" si="921"/>
        <v>1.9534306919635458E-3</v>
      </c>
      <c r="AI671" s="5">
        <f t="shared" si="922"/>
        <v>3.1978337616749715E-3</v>
      </c>
      <c r="AJ671" s="5">
        <f t="shared" si="923"/>
        <v>2.6174823630494945E-3</v>
      </c>
      <c r="AK671" s="5">
        <f t="shared" si="924"/>
        <v>1.4283031225668663E-3</v>
      </c>
      <c r="AL671" s="5">
        <f t="shared" si="925"/>
        <v>3.3343113149064312E-5</v>
      </c>
      <c r="AM671" s="5">
        <f t="shared" si="926"/>
        <v>7.9769588740953596E-3</v>
      </c>
      <c r="AN671" s="5">
        <f t="shared" si="927"/>
        <v>6.9487607810689153E-3</v>
      </c>
      <c r="AO671" s="5">
        <f t="shared" si="928"/>
        <v>3.0265466548489222E-3</v>
      </c>
      <c r="AP671" s="5">
        <f t="shared" si="929"/>
        <v>8.7881229882336327E-4</v>
      </c>
      <c r="AQ671" s="5">
        <f t="shared" si="930"/>
        <v>1.9138422713371882E-4</v>
      </c>
      <c r="AR671" s="5">
        <f t="shared" si="931"/>
        <v>3.403282578009274E-4</v>
      </c>
      <c r="AS671" s="5">
        <f t="shared" si="932"/>
        <v>5.571291560663872E-4</v>
      </c>
      <c r="AT671" s="5">
        <f t="shared" si="933"/>
        <v>4.5601987114570885E-4</v>
      </c>
      <c r="AU671" s="5">
        <f t="shared" si="934"/>
        <v>2.4884011258479669E-4</v>
      </c>
      <c r="AV671" s="5">
        <f t="shared" si="935"/>
        <v>1.0183997268963683E-4</v>
      </c>
      <c r="AW671" s="5">
        <f t="shared" si="936"/>
        <v>1.3207831800303967E-6</v>
      </c>
      <c r="AX671" s="5">
        <f t="shared" si="937"/>
        <v>2.1764263685780626E-3</v>
      </c>
      <c r="AY671" s="5">
        <f t="shared" si="938"/>
        <v>1.8958937148305889E-3</v>
      </c>
      <c r="AZ671" s="5">
        <f t="shared" si="939"/>
        <v>8.2576029904528499E-4</v>
      </c>
      <c r="BA671" s="5">
        <f t="shared" si="940"/>
        <v>2.3977436644447809E-4</v>
      </c>
      <c r="BB671" s="5">
        <f t="shared" si="941"/>
        <v>5.2217102411850727E-5</v>
      </c>
      <c r="BC671" s="5">
        <f t="shared" si="942"/>
        <v>9.0973053532678881E-6</v>
      </c>
      <c r="BD671" s="5">
        <f t="shared" si="943"/>
        <v>4.9410217766412165E-5</v>
      </c>
      <c r="BE671" s="5">
        <f t="shared" si="944"/>
        <v>8.088623937116575E-5</v>
      </c>
      <c r="BF671" s="5">
        <f t="shared" si="945"/>
        <v>6.6206788953448141E-5</v>
      </c>
      <c r="BG671" s="5">
        <f t="shared" si="946"/>
        <v>3.6127602895159355E-5</v>
      </c>
      <c r="BH671" s="5">
        <f t="shared" si="947"/>
        <v>1.4785534590735684E-5</v>
      </c>
      <c r="BI671" s="5">
        <f t="shared" si="948"/>
        <v>4.8408865380466781E-6</v>
      </c>
      <c r="BJ671" s="8">
        <f t="shared" si="949"/>
        <v>0.55313510031636659</v>
      </c>
      <c r="BK671" s="8">
        <f t="shared" si="950"/>
        <v>0.24799148784098107</v>
      </c>
      <c r="BL671" s="8">
        <f t="shared" si="951"/>
        <v>0.19024364680904429</v>
      </c>
      <c r="BM671" s="8">
        <f t="shared" si="952"/>
        <v>0.4567184437173592</v>
      </c>
      <c r="BN671" s="8">
        <f t="shared" si="953"/>
        <v>0.54172712635372822</v>
      </c>
    </row>
    <row r="672" spans="1:66" x14ac:dyDescent="0.25">
      <c r="A672" t="s">
        <v>10</v>
      </c>
      <c r="B672" t="s">
        <v>245</v>
      </c>
      <c r="C672" t="s">
        <v>241</v>
      </c>
      <c r="D672" t="s">
        <v>500</v>
      </c>
      <c r="E672">
        <f>VLOOKUP(A672,home!$A$2:$E$405,3,FALSE)</f>
        <v>1.4962962962963</v>
      </c>
      <c r="F672">
        <f>VLOOKUP(B672,home!$B$2:$E$405,3,FALSE)</f>
        <v>1.34</v>
      </c>
      <c r="G672">
        <f>VLOOKUP(C672,away!$B$2:$E$405,4,FALSE)</f>
        <v>0.94</v>
      </c>
      <c r="H672">
        <f>VLOOKUP(A672,away!$A$2:$E$405,3,FALSE)</f>
        <v>1.388888889</v>
      </c>
      <c r="I672">
        <f>VLOOKUP(C672,away!$B$2:$E$405,3,FALSE)</f>
        <v>0.98</v>
      </c>
      <c r="J672">
        <f>VLOOKUP(B672,home!$B$2:$E$405,4,FALSE)</f>
        <v>0.53</v>
      </c>
      <c r="K672" s="3">
        <f t="shared" si="898"/>
        <v>1.8847348148148195</v>
      </c>
      <c r="L672" s="3">
        <f t="shared" si="899"/>
        <v>0.72138888894659992</v>
      </c>
      <c r="M672" s="5">
        <f t="shared" si="900"/>
        <v>7.3820138605954752E-2</v>
      </c>
      <c r="N672" s="5">
        <f t="shared" si="901"/>
        <v>0.13913138526509841</v>
      </c>
      <c r="O672" s="5">
        <f t="shared" si="902"/>
        <v>5.3253027770833697E-2</v>
      </c>
      <c r="P672" s="5">
        <f t="shared" si="903"/>
        <v>0.10036783543399068</v>
      </c>
      <c r="Q672" s="5">
        <f t="shared" si="904"/>
        <v>0.13111288282127234</v>
      </c>
      <c r="R672" s="5">
        <f t="shared" si="905"/>
        <v>1.9208071268322073E-2</v>
      </c>
      <c r="S672" s="5">
        <f t="shared" si="906"/>
        <v>3.4115698574738375E-2</v>
      </c>
      <c r="T672" s="5">
        <f t="shared" si="907"/>
        <v>9.4583376865023383E-2</v>
      </c>
      <c r="U672" s="5">
        <f t="shared" si="908"/>
        <v>3.6202120644850858E-2</v>
      </c>
      <c r="V672" s="5">
        <f t="shared" si="909"/>
        <v>5.1538462793595764E-3</v>
      </c>
      <c r="W672" s="5">
        <f t="shared" si="910"/>
        <v>8.2371004974662598E-2</v>
      </c>
      <c r="X672" s="5">
        <f t="shared" si="911"/>
        <v>5.9421527760086704E-2</v>
      </c>
      <c r="Y672" s="5">
        <f t="shared" si="912"/>
        <v>2.1433014945179241E-2</v>
      </c>
      <c r="Z672" s="5">
        <f t="shared" si="913"/>
        <v>4.6188297303539905E-3</v>
      </c>
      <c r="AA672" s="5">
        <f t="shared" si="914"/>
        <v>8.7052691964999099E-3</v>
      </c>
      <c r="AB672" s="5">
        <f t="shared" si="915"/>
        <v>8.2035619634892084E-3</v>
      </c>
      <c r="AC672" s="5">
        <f t="shared" si="916"/>
        <v>4.3795670546966454E-4</v>
      </c>
      <c r="AD672" s="5">
        <f t="shared" si="917"/>
        <v>3.8811875201757821E-2</v>
      </c>
      <c r="AE672" s="5">
        <f t="shared" si="918"/>
        <v>2.7998455529730168E-2</v>
      </c>
      <c r="AF672" s="5">
        <f t="shared" si="919"/>
        <v>1.0098887363406415E-2</v>
      </c>
      <c r="AG672" s="5">
        <f t="shared" si="920"/>
        <v>2.4284083782282044E-3</v>
      </c>
      <c r="AH672" s="5">
        <f t="shared" si="921"/>
        <v>8.3299311185339696E-4</v>
      </c>
      <c r="AI672" s="5">
        <f t="shared" si="922"/>
        <v>1.5699711184110321E-3</v>
      </c>
      <c r="AJ672" s="5">
        <f t="shared" si="923"/>
        <v>1.4794896125615163E-3</v>
      </c>
      <c r="AK672" s="5">
        <f t="shared" si="924"/>
        <v>9.2948186031719272E-4</v>
      </c>
      <c r="AL672" s="5">
        <f t="shared" si="925"/>
        <v>2.3818306154329686E-5</v>
      </c>
      <c r="AM672" s="5">
        <f t="shared" si="926"/>
        <v>1.4630018484200187E-2</v>
      </c>
      <c r="AN672" s="5">
        <f t="shared" si="927"/>
        <v>1.0553932779585391E-2</v>
      </c>
      <c r="AO672" s="5">
        <f t="shared" si="928"/>
        <v>3.8067449209411028E-3</v>
      </c>
      <c r="AP672" s="5">
        <f t="shared" si="929"/>
        <v>9.153811630069384E-4</v>
      </c>
      <c r="AQ672" s="5">
        <f t="shared" si="930"/>
        <v>1.6508645003605538E-4</v>
      </c>
      <c r="AR672" s="5">
        <f t="shared" si="931"/>
        <v>1.2018239509201864E-4</v>
      </c>
      <c r="AS672" s="5">
        <f t="shared" si="932"/>
        <v>2.265119441577572E-4</v>
      </c>
      <c r="AT672" s="5">
        <f t="shared" si="933"/>
        <v>2.1345747356275768E-4</v>
      </c>
      <c r="AU672" s="5">
        <f t="shared" si="934"/>
        <v>1.3410357730204775E-4</v>
      </c>
      <c r="AV672" s="5">
        <f t="shared" si="935"/>
        <v>6.3187420233094962E-5</v>
      </c>
      <c r="AW672" s="5">
        <f t="shared" si="936"/>
        <v>8.9955573007844093E-7</v>
      </c>
      <c r="AX672" s="5">
        <f t="shared" si="937"/>
        <v>4.5956175297594028E-3</v>
      </c>
      <c r="AY672" s="5">
        <f t="shared" si="938"/>
        <v>3.3152274238166537E-3</v>
      </c>
      <c r="AZ672" s="5">
        <f t="shared" si="939"/>
        <v>1.1957841139361969E-3</v>
      </c>
      <c r="BA672" s="5">
        <f t="shared" si="940"/>
        <v>2.8754179112414259E-4</v>
      </c>
      <c r="BB672" s="5">
        <f t="shared" si="941"/>
        <v>5.1857363306190113E-5</v>
      </c>
      <c r="BC672" s="5">
        <f t="shared" si="942"/>
        <v>7.4818651398305371E-6</v>
      </c>
      <c r="BD672" s="5">
        <f t="shared" si="943"/>
        <v>1.4449707411062097E-5</v>
      </c>
      <c r="BE672" s="5">
        <f t="shared" si="944"/>
        <v>2.7233866621516443E-5</v>
      </c>
      <c r="BF672" s="5">
        <f t="shared" si="945"/>
        <v>2.5664308281797653E-5</v>
      </c>
      <c r="BG672" s="5">
        <f t="shared" si="946"/>
        <v>1.6123471772281442E-5</v>
      </c>
      <c r="BH672" s="5">
        <f t="shared" si="947"/>
        <v>7.5971171462257087E-6</v>
      </c>
      <c r="BI672" s="5">
        <f t="shared" si="948"/>
        <v>2.8637102355436412E-6</v>
      </c>
      <c r="BJ672" s="8">
        <f t="shared" si="949"/>
        <v>0.64691549298929729</v>
      </c>
      <c r="BK672" s="8">
        <f t="shared" si="950"/>
        <v>0.21723452132948404</v>
      </c>
      <c r="BL672" s="8">
        <f t="shared" si="951"/>
        <v>0.13123536153895501</v>
      </c>
      <c r="BM672" s="8">
        <f t="shared" si="952"/>
        <v>0.47979653655453192</v>
      </c>
      <c r="BN672" s="8">
        <f t="shared" si="953"/>
        <v>0.51689334116547192</v>
      </c>
    </row>
    <row r="673" spans="1:66" x14ac:dyDescent="0.25">
      <c r="A673" t="s">
        <v>10</v>
      </c>
      <c r="B673" t="s">
        <v>50</v>
      </c>
      <c r="C673" t="s">
        <v>247</v>
      </c>
      <c r="D673" t="s">
        <v>500</v>
      </c>
      <c r="E673">
        <f>VLOOKUP(A673,home!$A$2:$E$405,3,FALSE)</f>
        <v>1.4962962962963</v>
      </c>
      <c r="F673">
        <f>VLOOKUP(B673,home!$B$2:$E$405,3,FALSE)</f>
        <v>1.02</v>
      </c>
      <c r="G673">
        <f>VLOOKUP(C673,away!$B$2:$E$405,4,FALSE)</f>
        <v>1.38</v>
      </c>
      <c r="H673">
        <f>VLOOKUP(A673,away!$A$2:$E$405,3,FALSE)</f>
        <v>1.388888889</v>
      </c>
      <c r="I673">
        <f>VLOOKUP(C673,away!$B$2:$E$405,3,FALSE)</f>
        <v>1.25</v>
      </c>
      <c r="J673">
        <f>VLOOKUP(B673,home!$B$2:$E$405,4,FALSE)</f>
        <v>1.25</v>
      </c>
      <c r="K673" s="3">
        <f t="shared" si="898"/>
        <v>2.1061866666666718</v>
      </c>
      <c r="L673" s="3">
        <f t="shared" si="899"/>
        <v>2.1701388890625002</v>
      </c>
      <c r="M673" s="5">
        <f t="shared" si="900"/>
        <v>1.3893619740071436E-2</v>
      </c>
      <c r="N673" s="5">
        <f t="shared" si="901"/>
        <v>2.9262556648275321E-2</v>
      </c>
      <c r="O673" s="5">
        <f t="shared" si="902"/>
        <v>3.0151084507775452E-2</v>
      </c>
      <c r="P673" s="5">
        <f t="shared" si="903"/>
        <v>6.3503812175816687E-2</v>
      </c>
      <c r="Q673" s="5">
        <f t="shared" si="904"/>
        <v>3.0816203322587839E-2</v>
      </c>
      <c r="R673" s="5">
        <f t="shared" si="905"/>
        <v>3.2716020518866691E-2</v>
      </c>
      <c r="S673" s="5">
        <f t="shared" si="906"/>
        <v>7.2564497882980639E-2</v>
      </c>
      <c r="T673" s="5">
        <f t="shared" si="907"/>
        <v>6.6875441243604908E-2</v>
      </c>
      <c r="U673" s="5">
        <f t="shared" si="908"/>
        <v>6.8906046203230265E-2</v>
      </c>
      <c r="V673" s="5">
        <f t="shared" si="909"/>
        <v>3.6852425233102448E-2</v>
      </c>
      <c r="W673" s="5">
        <f t="shared" si="910"/>
        <v>2.1634892185107894E-2</v>
      </c>
      <c r="X673" s="5">
        <f t="shared" si="911"/>
        <v>4.6950720891577015E-2</v>
      </c>
      <c r="Y673" s="5">
        <f t="shared" si="912"/>
        <v>5.0944792638165232E-2</v>
      </c>
      <c r="Z673" s="5">
        <f t="shared" si="913"/>
        <v>2.366610280778644E-2</v>
      </c>
      <c r="AA673" s="5">
        <f t="shared" si="914"/>
        <v>4.9845230185722469E-2</v>
      </c>
      <c r="AB673" s="5">
        <f t="shared" si="915"/>
        <v>5.249167960704991E-2</v>
      </c>
      <c r="AC673" s="5">
        <f t="shared" si="916"/>
        <v>1.0527626772257524E-2</v>
      </c>
      <c r="AD673" s="5">
        <f t="shared" si="917"/>
        <v>1.1391780363761308E-2</v>
      </c>
      <c r="AE673" s="5">
        <f t="shared" si="918"/>
        <v>2.4721745583056971E-2</v>
      </c>
      <c r="AF673" s="5">
        <f t="shared" si="919"/>
        <v>2.6824810747650515E-2</v>
      </c>
      <c r="AG673" s="5">
        <f t="shared" si="920"/>
        <v>1.9404521665072703E-2</v>
      </c>
      <c r="AH673" s="5">
        <f t="shared" si="921"/>
        <v>1.2839682513932147E-2</v>
      </c>
      <c r="AI673" s="5">
        <f t="shared" si="922"/>
        <v>2.7042768115077095E-2</v>
      </c>
      <c r="AJ673" s="5">
        <f t="shared" si="923"/>
        <v>2.8478558816867002E-2</v>
      </c>
      <c r="AK673" s="5">
        <f t="shared" si="924"/>
        <v>1.9993720288655949E-2</v>
      </c>
      <c r="AL673" s="5">
        <f t="shared" si="925"/>
        <v>1.924752356002234E-3</v>
      </c>
      <c r="AM673" s="5">
        <f t="shared" si="926"/>
        <v>4.7986431823498566E-3</v>
      </c>
      <c r="AN673" s="5">
        <f t="shared" si="927"/>
        <v>1.0413722184752059E-2</v>
      </c>
      <c r="AO673" s="5">
        <f t="shared" si="928"/>
        <v>1.1299611746511673E-2</v>
      </c>
      <c r="AP673" s="5">
        <f t="shared" si="929"/>
        <v>8.1739089608041399E-3</v>
      </c>
      <c r="AQ673" s="5">
        <f t="shared" si="930"/>
        <v>4.434629427874379E-3</v>
      </c>
      <c r="AR673" s="5">
        <f t="shared" si="931"/>
        <v>5.5727788693399815E-3</v>
      </c>
      <c r="AS673" s="5">
        <f t="shared" si="932"/>
        <v>1.1737312550885637E-2</v>
      </c>
      <c r="AT673" s="5">
        <f t="shared" si="933"/>
        <v>1.2360485598587359E-2</v>
      </c>
      <c r="AU673" s="5">
        <f t="shared" si="934"/>
        <v>8.6778299870900345E-3</v>
      </c>
      <c r="AV673" s="5">
        <f t="shared" si="935"/>
        <v>4.5692824536023137E-3</v>
      </c>
      <c r="AW673" s="5">
        <f t="shared" si="936"/>
        <v>2.4437498487964664E-4</v>
      </c>
      <c r="AX673" s="5">
        <f t="shared" si="937"/>
        <v>1.6844730481260315E-3</v>
      </c>
      <c r="AY673" s="5">
        <f t="shared" si="938"/>
        <v>3.6555404693159499E-3</v>
      </c>
      <c r="AZ673" s="5">
        <f t="shared" si="939"/>
        <v>3.9665152665021635E-3</v>
      </c>
      <c r="BA673" s="5">
        <f t="shared" si="940"/>
        <v>2.8692963446321504E-3</v>
      </c>
      <c r="BB673" s="5">
        <f t="shared" si="941"/>
        <v>1.5566928954327771E-3</v>
      </c>
      <c r="BC673" s="5">
        <f t="shared" si="942"/>
        <v>6.7564795814119445E-4</v>
      </c>
      <c r="BD673" s="5">
        <f t="shared" si="943"/>
        <v>2.0156173574167428E-3</v>
      </c>
      <c r="BE673" s="5">
        <f t="shared" si="944"/>
        <v>4.2452664032930545E-3</v>
      </c>
      <c r="BF673" s="5">
        <f t="shared" si="945"/>
        <v>4.4706617475319061E-3</v>
      </c>
      <c r="BG673" s="5">
        <f t="shared" si="946"/>
        <v>3.1386827212761402E-3</v>
      </c>
      <c r="BH673" s="5">
        <f t="shared" si="947"/>
        <v>1.6526629246122184E-3</v>
      </c>
      <c r="BI673" s="5">
        <f t="shared" si="948"/>
        <v>6.9616332326252045E-4</v>
      </c>
      <c r="BJ673" s="8">
        <f t="shared" si="949"/>
        <v>0.38235614677330204</v>
      </c>
      <c r="BK673" s="8">
        <f t="shared" si="950"/>
        <v>0.2029222746295469</v>
      </c>
      <c r="BL673" s="8">
        <f t="shared" si="951"/>
        <v>0.38160153469407487</v>
      </c>
      <c r="BM673" s="8">
        <f t="shared" si="952"/>
        <v>0.78679159650688046</v>
      </c>
      <c r="BN673" s="8">
        <f t="shared" si="953"/>
        <v>0.20034329691339342</v>
      </c>
    </row>
    <row r="674" spans="1:66" x14ac:dyDescent="0.25">
      <c r="A674" t="s">
        <v>10</v>
      </c>
      <c r="B674" t="s">
        <v>12</v>
      </c>
      <c r="C674" t="s">
        <v>48</v>
      </c>
      <c r="D674" t="s">
        <v>500</v>
      </c>
      <c r="E674">
        <f>VLOOKUP(A674,home!$A$2:$E$405,3,FALSE)</f>
        <v>1.4962962962963</v>
      </c>
      <c r="F674">
        <f>VLOOKUP(B674,home!$B$2:$E$405,3,FALSE)</f>
        <v>0.85</v>
      </c>
      <c r="G674">
        <f>VLOOKUP(C674,away!$B$2:$E$405,4,FALSE)</f>
        <v>1.02</v>
      </c>
      <c r="H674">
        <f>VLOOKUP(A674,away!$A$2:$E$405,3,FALSE)</f>
        <v>1.388888889</v>
      </c>
      <c r="I674">
        <f>VLOOKUP(C674,away!$B$2:$E$405,3,FALSE)</f>
        <v>1.2</v>
      </c>
      <c r="J674">
        <f>VLOOKUP(B674,home!$B$2:$E$405,4,FALSE)</f>
        <v>0.43</v>
      </c>
      <c r="K674" s="3">
        <f t="shared" si="898"/>
        <v>1.297288888888892</v>
      </c>
      <c r="L674" s="3">
        <f t="shared" si="899"/>
        <v>0.71666666672399992</v>
      </c>
      <c r="M674" s="5">
        <f t="shared" si="900"/>
        <v>0.13345972185547433</v>
      </c>
      <c r="N674" s="5">
        <f t="shared" si="901"/>
        <v>0.17313581427730887</v>
      </c>
      <c r="O674" s="5">
        <f t="shared" si="902"/>
        <v>9.5646134004074956E-2</v>
      </c>
      <c r="P674" s="5">
        <f t="shared" si="903"/>
        <v>0.12408066690866447</v>
      </c>
      <c r="Q674" s="5">
        <f t="shared" si="904"/>
        <v>0.11230358406534183</v>
      </c>
      <c r="R674" s="5">
        <f t="shared" si="905"/>
        <v>3.4273198020868707E-2</v>
      </c>
      <c r="S674" s="5">
        <f t="shared" si="906"/>
        <v>2.884018430139456E-2</v>
      </c>
      <c r="T674" s="5">
        <f t="shared" si="907"/>
        <v>8.0484235253267034E-2</v>
      </c>
      <c r="U674" s="5">
        <f t="shared" si="908"/>
        <v>4.4462238979161732E-2</v>
      </c>
      <c r="V674" s="5">
        <f t="shared" si="909"/>
        <v>2.979266996259456E-3</v>
      </c>
      <c r="W674" s="5">
        <f t="shared" si="910"/>
        <v>4.8563397263455862E-2</v>
      </c>
      <c r="X674" s="5">
        <f t="shared" si="911"/>
        <v>3.4803768041594331E-2</v>
      </c>
      <c r="Y674" s="5">
        <f t="shared" si="912"/>
        <v>1.2471350215902339E-2</v>
      </c>
      <c r="Z674" s="5">
        <f t="shared" si="913"/>
        <v>8.1874861945291904E-3</v>
      </c>
      <c r="AA674" s="5">
        <f t="shared" si="914"/>
        <v>1.0621534868093916E-2</v>
      </c>
      <c r="AB674" s="5">
        <f t="shared" si="915"/>
        <v>6.8895995836620915E-3</v>
      </c>
      <c r="AC674" s="5">
        <f t="shared" si="916"/>
        <v>1.7311844664413421E-4</v>
      </c>
      <c r="AD674" s="5">
        <f t="shared" si="917"/>
        <v>1.5750188919144627E-2</v>
      </c>
      <c r="AE674" s="5">
        <f t="shared" si="918"/>
        <v>1.1287635392956659E-2</v>
      </c>
      <c r="AF674" s="5">
        <f t="shared" si="919"/>
        <v>4.0447360161330473E-3</v>
      </c>
      <c r="AG674" s="5">
        <f t="shared" si="920"/>
        <v>9.6624249282019413E-4</v>
      </c>
      <c r="AH674" s="5">
        <f t="shared" si="921"/>
        <v>1.4669246099705002E-3</v>
      </c>
      <c r="AI674" s="5">
        <f t="shared" si="922"/>
        <v>1.9030249973524013E-3</v>
      </c>
      <c r="AJ674" s="5">
        <f t="shared" si="923"/>
        <v>1.2343865921715419E-3</v>
      </c>
      <c r="AK674" s="5">
        <f t="shared" si="924"/>
        <v>5.337853368725219E-4</v>
      </c>
      <c r="AL674" s="5">
        <f t="shared" si="925"/>
        <v>6.4380929362517213E-6</v>
      </c>
      <c r="AM674" s="5">
        <f t="shared" si="926"/>
        <v>4.0865090165414534E-3</v>
      </c>
      <c r="AN674" s="5">
        <f t="shared" si="927"/>
        <v>2.9286647954223344E-3</v>
      </c>
      <c r="AO674" s="5">
        <f t="shared" si="928"/>
        <v>1.0494382184436247E-3</v>
      </c>
      <c r="AP674" s="5">
        <f t="shared" si="929"/>
        <v>2.5069912998158854E-4</v>
      </c>
      <c r="AQ674" s="5">
        <f t="shared" si="930"/>
        <v>4.4916927458627945E-5</v>
      </c>
      <c r="AR674" s="5">
        <f t="shared" si="931"/>
        <v>2.1025919411259245E-4</v>
      </c>
      <c r="AS674" s="5">
        <f t="shared" si="932"/>
        <v>2.7276691630899892E-4</v>
      </c>
      <c r="AT674" s="5">
        <f t="shared" si="933"/>
        <v>1.7692874489207535E-4</v>
      </c>
      <c r="AU674" s="5">
        <f t="shared" si="934"/>
        <v>7.6509231624515556E-5</v>
      </c>
      <c r="AV674" s="5">
        <f t="shared" si="935"/>
        <v>2.4813644020977665E-5</v>
      </c>
      <c r="AW674" s="5">
        <f t="shared" si="936"/>
        <v>1.6626798916554076E-7</v>
      </c>
      <c r="AX674" s="5">
        <f t="shared" si="937"/>
        <v>8.8356379025058369E-4</v>
      </c>
      <c r="AY674" s="5">
        <f t="shared" si="938"/>
        <v>6.3322071639690923E-4</v>
      </c>
      <c r="AZ674" s="5">
        <f t="shared" si="939"/>
        <v>2.2690409006037807E-4</v>
      </c>
      <c r="BA674" s="5">
        <f t="shared" si="940"/>
        <v>5.4204865963204489E-5</v>
      </c>
      <c r="BB674" s="5">
        <f t="shared" si="941"/>
        <v>9.7117051525177376E-6</v>
      </c>
      <c r="BC674" s="5">
        <f t="shared" si="942"/>
        <v>1.3920110719722367E-6</v>
      </c>
      <c r="BD674" s="5">
        <f t="shared" si="943"/>
        <v>2.5114292632124343E-5</v>
      </c>
      <c r="BE674" s="5">
        <f t="shared" si="944"/>
        <v>3.2580492783959075E-5</v>
      </c>
      <c r="BF674" s="5">
        <f t="shared" si="945"/>
        <v>2.1133155641577421E-5</v>
      </c>
      <c r="BG674" s="5">
        <f t="shared" si="946"/>
        <v>9.1386026669926652E-6</v>
      </c>
      <c r="BH674" s="5">
        <f t="shared" si="947"/>
        <v>2.9638519249649948E-6</v>
      </c>
      <c r="BI674" s="5">
        <f t="shared" si="948"/>
        <v>7.6899443411380819E-7</v>
      </c>
      <c r="BJ674" s="8">
        <f t="shared" si="949"/>
        <v>0.50398017720466803</v>
      </c>
      <c r="BK674" s="8">
        <f t="shared" si="950"/>
        <v>0.29017261731777017</v>
      </c>
      <c r="BL674" s="8">
        <f t="shared" si="951"/>
        <v>0.19788380411327131</v>
      </c>
      <c r="BM674" s="8">
        <f t="shared" si="952"/>
        <v>0.32669191125009761</v>
      </c>
      <c r="BN674" s="8">
        <f t="shared" si="953"/>
        <v>0.67289911913173317</v>
      </c>
    </row>
    <row r="675" spans="1:66" x14ac:dyDescent="0.25">
      <c r="A675" t="s">
        <v>10</v>
      </c>
      <c r="B675" t="s">
        <v>240</v>
      </c>
      <c r="C675" t="s">
        <v>242</v>
      </c>
      <c r="D675" t="s">
        <v>500</v>
      </c>
      <c r="E675">
        <f>VLOOKUP(A675,home!$A$2:$E$405,3,FALSE)</f>
        <v>1.4962962962963</v>
      </c>
      <c r="F675">
        <f>VLOOKUP(B675,home!$B$2:$E$405,3,FALSE)</f>
        <v>1.07</v>
      </c>
      <c r="G675">
        <f>VLOOKUP(C675,away!$B$2:$E$405,4,FALSE)</f>
        <v>1.02</v>
      </c>
      <c r="H675">
        <f>VLOOKUP(A675,away!$A$2:$E$405,3,FALSE)</f>
        <v>1.388888889</v>
      </c>
      <c r="I675">
        <f>VLOOKUP(C675,away!$B$2:$E$405,3,FALSE)</f>
        <v>0.62</v>
      </c>
      <c r="J675">
        <f>VLOOKUP(B675,home!$B$2:$E$405,4,FALSE)</f>
        <v>1.01</v>
      </c>
      <c r="K675" s="3">
        <f t="shared" si="898"/>
        <v>1.6330577777777819</v>
      </c>
      <c r="L675" s="3">
        <f t="shared" si="899"/>
        <v>0.86972222229179996</v>
      </c>
      <c r="M675" s="5">
        <f t="shared" si="900"/>
        <v>8.1857119221152394E-2</v>
      </c>
      <c r="N675" s="5">
        <f t="shared" si="901"/>
        <v>0.13367740521058608</v>
      </c>
      <c r="O675" s="5">
        <f t="shared" si="902"/>
        <v>7.1192955639425459E-2</v>
      </c>
      <c r="P675" s="5">
        <f t="shared" si="903"/>
        <v>0.11626220992995236</v>
      </c>
      <c r="Q675" s="5">
        <f t="shared" si="904"/>
        <v>0.10915146314614992</v>
      </c>
      <c r="R675" s="5">
        <f t="shared" si="905"/>
        <v>3.0959047795121319E-2</v>
      </c>
      <c r="S675" s="5">
        <f t="shared" si="906"/>
        <v>4.1281997175095619E-2</v>
      </c>
      <c r="T675" s="5">
        <f t="shared" si="907"/>
        <v>9.4931453093870993E-2</v>
      </c>
      <c r="U675" s="5">
        <f t="shared" si="908"/>
        <v>5.0557913794416959E-2</v>
      </c>
      <c r="V675" s="5">
        <f t="shared" si="909"/>
        <v>6.5147882982837984E-3</v>
      </c>
      <c r="W675" s="5">
        <f t="shared" si="910"/>
        <v>5.9416881948881672E-2</v>
      </c>
      <c r="X675" s="5">
        <f t="shared" si="911"/>
        <v>5.1676182610230895E-2</v>
      </c>
      <c r="Y675" s="5">
        <f t="shared" si="912"/>
        <v>2.2471962189663439E-2</v>
      </c>
      <c r="Z675" s="5">
        <f t="shared" si="913"/>
        <v>8.9752572828036576E-3</v>
      </c>
      <c r="AA675" s="5">
        <f t="shared" si="914"/>
        <v>1.4657113713239193E-2</v>
      </c>
      <c r="AB675" s="5">
        <f t="shared" si="915"/>
        <v>1.1967956774589327E-2</v>
      </c>
      <c r="AC675" s="5">
        <f t="shared" si="916"/>
        <v>5.7831231723561656E-4</v>
      </c>
      <c r="AD675" s="5">
        <f t="shared" si="917"/>
        <v>2.4257800299481384E-2</v>
      </c>
      <c r="AE675" s="5">
        <f t="shared" si="918"/>
        <v>2.1097547984375638E-2</v>
      </c>
      <c r="AF675" s="5">
        <f t="shared" si="919"/>
        <v>9.1745031589395322E-3</v>
      </c>
      <c r="AG675" s="5">
        <f t="shared" si="920"/>
        <v>2.65975642527201E-3</v>
      </c>
      <c r="AH675" s="5">
        <f t="shared" si="921"/>
        <v>1.9514951774101644E-3</v>
      </c>
      <c r="AI675" s="5">
        <f t="shared" si="922"/>
        <v>3.1869043777655011E-3</v>
      </c>
      <c r="AJ675" s="5">
        <f t="shared" si="923"/>
        <v>2.6021994905720078E-3</v>
      </c>
      <c r="AK675" s="5">
        <f t="shared" si="924"/>
        <v>1.4165140391359994E-3</v>
      </c>
      <c r="AL675" s="5">
        <f t="shared" si="925"/>
        <v>3.2855232957746365E-5</v>
      </c>
      <c r="AM675" s="5">
        <f t="shared" si="926"/>
        <v>7.9228778901696585E-3</v>
      </c>
      <c r="AN675" s="5">
        <f t="shared" si="927"/>
        <v>6.8907029655849213E-3</v>
      </c>
      <c r="AO675" s="5">
        <f t="shared" si="928"/>
        <v>2.9964987481906069E-3</v>
      </c>
      <c r="AP675" s="5">
        <f t="shared" si="929"/>
        <v>8.6870718345697729E-4</v>
      </c>
      <c r="AQ675" s="5">
        <f t="shared" si="930"/>
        <v>1.8888348552926313E-4</v>
      </c>
      <c r="AR675" s="5">
        <f t="shared" si="931"/>
        <v>3.3945174449777978E-4</v>
      </c>
      <c r="AS675" s="5">
        <f t="shared" si="932"/>
        <v>5.5434431153233564E-4</v>
      </c>
      <c r="AT675" s="5">
        <f t="shared" si="933"/>
        <v>4.5263814475737536E-4</v>
      </c>
      <c r="AU675" s="5">
        <f t="shared" si="934"/>
        <v>2.4639474760497905E-4</v>
      </c>
      <c r="AV675" s="5">
        <f t="shared" si="935"/>
        <v>1.0059421474497619E-4</v>
      </c>
      <c r="AW675" s="5">
        <f t="shared" si="936"/>
        <v>1.2962362643372898E-6</v>
      </c>
      <c r="AX675" s="5">
        <f t="shared" si="937"/>
        <v>2.1564195601541962E-3</v>
      </c>
      <c r="AY675" s="5">
        <f t="shared" si="938"/>
        <v>1.8754860120508132E-3</v>
      </c>
      <c r="AZ675" s="5">
        <f t="shared" si="939"/>
        <v>8.1557593113900935E-4</v>
      </c>
      <c r="BA675" s="5">
        <f t="shared" si="940"/>
        <v>2.3644150375930781E-4</v>
      </c>
      <c r="BB675" s="5">
        <f t="shared" si="941"/>
        <v>5.1409607522890029E-5</v>
      </c>
      <c r="BC675" s="5">
        <f t="shared" si="942"/>
        <v>8.9424156203914322E-6</v>
      </c>
      <c r="BD675" s="5">
        <f t="shared" si="943"/>
        <v>4.9204787597572865E-5</v>
      </c>
      <c r="BE675" s="5">
        <f t="shared" si="944"/>
        <v>8.0354261090120102E-5</v>
      </c>
      <c r="BF675" s="5">
        <f t="shared" si="945"/>
        <v>6.5611575525403626E-5</v>
      </c>
      <c r="BG675" s="5">
        <f t="shared" si="946"/>
        <v>3.5715831241338246E-5</v>
      </c>
      <c r="BH675" s="5">
        <f t="shared" si="947"/>
        <v>1.4581503999616533E-5</v>
      </c>
      <c r="BI675" s="5">
        <f t="shared" si="948"/>
        <v>4.7624877036543233E-6</v>
      </c>
      <c r="BJ675" s="8">
        <f t="shared" si="949"/>
        <v>0.55252690137062976</v>
      </c>
      <c r="BK675" s="8">
        <f t="shared" si="950"/>
        <v>0.24840276818672835</v>
      </c>
      <c r="BL675" s="8">
        <f t="shared" si="951"/>
        <v>0.19043575441197111</v>
      </c>
      <c r="BM675" s="8">
        <f t="shared" si="952"/>
        <v>0.45536629053395866</v>
      </c>
      <c r="BN675" s="8">
        <f t="shared" si="953"/>
        <v>0.54310020094238753</v>
      </c>
    </row>
    <row r="676" spans="1:66" x14ac:dyDescent="0.25">
      <c r="A676" t="s">
        <v>13</v>
      </c>
      <c r="B676" t="s">
        <v>55</v>
      </c>
      <c r="C676" t="s">
        <v>52</v>
      </c>
      <c r="D676" t="s">
        <v>500</v>
      </c>
      <c r="E676">
        <f>VLOOKUP(A676,home!$A$2:$E$405,3,FALSE)</f>
        <v>1.6044444444444399</v>
      </c>
      <c r="F676">
        <f>VLOOKUP(B676,home!$B$2:$E$405,3,FALSE)</f>
        <v>1.1399999999999999</v>
      </c>
      <c r="G676">
        <f>VLOOKUP(C676,away!$B$2:$E$405,4,FALSE)</f>
        <v>1.25</v>
      </c>
      <c r="H676">
        <f>VLOOKUP(A676,away!$A$2:$E$405,3,FALSE)</f>
        <v>1.4044444439999999</v>
      </c>
      <c r="I676">
        <f>VLOOKUP(C676,away!$B$2:$E$405,3,FALSE)</f>
        <v>0.68</v>
      </c>
      <c r="J676">
        <f>VLOOKUP(B676,home!$B$2:$E$405,4,FALSE)</f>
        <v>1.01</v>
      </c>
      <c r="K676" s="3">
        <f t="shared" si="898"/>
        <v>2.2863333333333267</v>
      </c>
      <c r="L676" s="3">
        <f t="shared" si="899"/>
        <v>0.96457244413919996</v>
      </c>
      <c r="M676" s="5">
        <f t="shared" si="900"/>
        <v>3.8739102928768213E-2</v>
      </c>
      <c r="N676" s="5">
        <f t="shared" si="901"/>
        <v>8.8570502329473458E-2</v>
      </c>
      <c r="O676" s="5">
        <f t="shared" si="902"/>
        <v>3.7366671195761987E-2</v>
      </c>
      <c r="P676" s="5">
        <f t="shared" si="903"/>
        <v>8.543266591057691E-2</v>
      </c>
      <c r="Q676" s="5">
        <f t="shared" si="904"/>
        <v>0.10125084591297613</v>
      </c>
      <c r="R676" s="5">
        <f t="shared" si="905"/>
        <v>1.8021430682320989E-2</v>
      </c>
      <c r="S676" s="5">
        <f t="shared" si="906"/>
        <v>4.71018935183454E-2</v>
      </c>
      <c r="T676" s="5">
        <f t="shared" si="907"/>
        <v>9.7663775913440901E-2</v>
      </c>
      <c r="U676" s="5">
        <f t="shared" si="908"/>
        <v>4.1202997683346433E-2</v>
      </c>
      <c r="V676" s="5">
        <f t="shared" si="909"/>
        <v>1.1541712603549163E-2</v>
      </c>
      <c r="W676" s="5">
        <f t="shared" si="910"/>
        <v>7.7164394679677895E-2</v>
      </c>
      <c r="X676" s="5">
        <f t="shared" si="911"/>
        <v>7.4430648776698777E-2</v>
      </c>
      <c r="Y676" s="5">
        <f t="shared" si="912"/>
        <v>3.5896876404703341E-2</v>
      </c>
      <c r="Z676" s="5">
        <f t="shared" si="913"/>
        <v>5.7943251467105104E-3</v>
      </c>
      <c r="AA676" s="5">
        <f t="shared" si="914"/>
        <v>1.3247758727095757E-2</v>
      </c>
      <c r="AB676" s="5">
        <f t="shared" si="915"/>
        <v>1.5144396184858258E-2</v>
      </c>
      <c r="AC676" s="5">
        <f t="shared" si="916"/>
        <v>1.5908332962497815E-3</v>
      </c>
      <c r="AD676" s="5">
        <f t="shared" si="917"/>
        <v>4.4105881925659104E-2</v>
      </c>
      <c r="AE676" s="5">
        <f t="shared" si="918"/>
        <v>4.2543318329947954E-2</v>
      </c>
      <c r="AF676" s="5">
        <f t="shared" si="919"/>
        <v>2.0518056271654962E-2</v>
      </c>
      <c r="AG676" s="5">
        <f t="shared" si="920"/>
        <v>6.5970505623119567E-3</v>
      </c>
      <c r="AH676" s="5">
        <f t="shared" si="921"/>
        <v>1.3972615922249459E-3</v>
      </c>
      <c r="AI676" s="5">
        <f t="shared" si="922"/>
        <v>3.1946057536902921E-3</v>
      </c>
      <c r="AJ676" s="5">
        <f t="shared" si="923"/>
        <v>3.6519668107602753E-3</v>
      </c>
      <c r="AK676" s="5">
        <f t="shared" si="924"/>
        <v>2.7832044838894056E-3</v>
      </c>
      <c r="AL676" s="5">
        <f t="shared" si="925"/>
        <v>1.4033275862668611E-4</v>
      </c>
      <c r="AM676" s="5">
        <f t="shared" si="926"/>
        <v>2.0168149608539656E-2</v>
      </c>
      <c r="AN676" s="5">
        <f t="shared" si="927"/>
        <v>1.9453641361674143E-2</v>
      </c>
      <c r="AO676" s="5">
        <f t="shared" si="928"/>
        <v>9.3822231978187304E-3</v>
      </c>
      <c r="AP676" s="5">
        <f t="shared" si="929"/>
        <v>3.0166113204598381E-3</v>
      </c>
      <c r="AQ676" s="5">
        <f t="shared" si="930"/>
        <v>7.274350385984812E-4</v>
      </c>
      <c r="AR676" s="5">
        <f t="shared" si="931"/>
        <v>2.6955200582284936E-4</v>
      </c>
      <c r="AS676" s="5">
        <f t="shared" si="932"/>
        <v>6.1628573597963937E-4</v>
      </c>
      <c r="AT676" s="5">
        <f t="shared" si="933"/>
        <v>7.0451731051405586E-4</v>
      </c>
      <c r="AU676" s="5">
        <f t="shared" si="934"/>
        <v>5.3692047031287705E-4</v>
      </c>
      <c r="AV676" s="5">
        <f t="shared" si="935"/>
        <v>3.0689479215633444E-4</v>
      </c>
      <c r="AW676" s="5">
        <f t="shared" si="936"/>
        <v>8.5966839544444537E-6</v>
      </c>
      <c r="AX676" s="5">
        <f t="shared" si="937"/>
        <v>7.6851854536096149E-3</v>
      </c>
      <c r="AY676" s="5">
        <f t="shared" si="938"/>
        <v>7.4129181166512521E-3</v>
      </c>
      <c r="AZ676" s="5">
        <f t="shared" si="939"/>
        <v>3.5751482729910258E-3</v>
      </c>
      <c r="BA676" s="5">
        <f t="shared" si="940"/>
        <v>1.1494965026129982E-3</v>
      </c>
      <c r="BB676" s="5">
        <f t="shared" si="941"/>
        <v>2.7719316276372038E-4</v>
      </c>
      <c r="BC676" s="5">
        <f t="shared" si="942"/>
        <v>5.3474577301135387E-5</v>
      </c>
      <c r="BD676" s="5">
        <f t="shared" si="943"/>
        <v>4.3333739513194923E-5</v>
      </c>
      <c r="BE676" s="5">
        <f t="shared" si="944"/>
        <v>9.9075373107001033E-5</v>
      </c>
      <c r="BF676" s="5">
        <f t="shared" si="945"/>
        <v>1.1325966402348638E-4</v>
      </c>
      <c r="BG676" s="5">
        <f t="shared" si="946"/>
        <v>8.6316448393010064E-5</v>
      </c>
      <c r="BH676" s="5">
        <f t="shared" si="947"/>
        <v>4.9337043293971197E-5</v>
      </c>
      <c r="BI676" s="5">
        <f t="shared" si="948"/>
        <v>2.2560185330223161E-5</v>
      </c>
      <c r="BJ676" s="8">
        <f t="shared" si="949"/>
        <v>0.66164282771956506</v>
      </c>
      <c r="BK676" s="8">
        <f t="shared" si="950"/>
        <v>0.19195945913276743</v>
      </c>
      <c r="BL676" s="8">
        <f t="shared" si="951"/>
        <v>0.13885834588239498</v>
      </c>
      <c r="BM676" s="8">
        <f t="shared" si="952"/>
        <v>0.62146941748886342</v>
      </c>
      <c r="BN676" s="8">
        <f t="shared" si="953"/>
        <v>0.36938121895987769</v>
      </c>
    </row>
    <row r="677" spans="1:66" x14ac:dyDescent="0.25">
      <c r="A677" t="s">
        <v>13</v>
      </c>
      <c r="B677" t="s">
        <v>54</v>
      </c>
      <c r="C677" t="s">
        <v>15</v>
      </c>
      <c r="D677" t="s">
        <v>500</v>
      </c>
      <c r="E677">
        <f>VLOOKUP(A677,home!$A$2:$E$405,3,FALSE)</f>
        <v>1.6044444444444399</v>
      </c>
      <c r="F677">
        <f>VLOOKUP(B677,home!$B$2:$E$405,3,FALSE)</f>
        <v>0.68</v>
      </c>
      <c r="G677">
        <f>VLOOKUP(C677,away!$B$2:$E$405,4,FALSE)</f>
        <v>0.47</v>
      </c>
      <c r="H677">
        <f>VLOOKUP(A677,away!$A$2:$E$405,3,FALSE)</f>
        <v>1.4044444439999999</v>
      </c>
      <c r="I677">
        <f>VLOOKUP(C677,away!$B$2:$E$405,3,FALSE)</f>
        <v>0.93</v>
      </c>
      <c r="J677">
        <f>VLOOKUP(B677,home!$B$2:$E$405,4,FALSE)</f>
        <v>1.42</v>
      </c>
      <c r="K677" s="3">
        <f t="shared" si="898"/>
        <v>0.51278044444444304</v>
      </c>
      <c r="L677" s="3">
        <f t="shared" si="899"/>
        <v>1.8547093327463999</v>
      </c>
      <c r="M677" s="5">
        <f t="shared" si="900"/>
        <v>9.3715678497214253E-2</v>
      </c>
      <c r="N677" s="5">
        <f t="shared" si="901"/>
        <v>4.8055567271214066E-2</v>
      </c>
      <c r="O677" s="5">
        <f t="shared" si="902"/>
        <v>0.17381534353344438</v>
      </c>
      <c r="P677" s="5">
        <f t="shared" si="903"/>
        <v>8.9129109108343166E-2</v>
      </c>
      <c r="Q677" s="5">
        <f t="shared" si="904"/>
        <v>1.2320977571681489E-2</v>
      </c>
      <c r="R677" s="5">
        <f t="shared" si="905"/>
        <v>0.16118846991300051</v>
      </c>
      <c r="S677" s="5">
        <f t="shared" si="906"/>
        <v>2.1191753124540101E-2</v>
      </c>
      <c r="T677" s="5">
        <f t="shared" si="907"/>
        <v>2.2851832090756731E-2</v>
      </c>
      <c r="U677" s="5">
        <f t="shared" si="908"/>
        <v>8.2654295241308143E-2</v>
      </c>
      <c r="V677" s="5">
        <f t="shared" si="909"/>
        <v>2.2394000742129499E-3</v>
      </c>
      <c r="W677" s="5">
        <f t="shared" si="910"/>
        <v>2.1059854517322838E-3</v>
      </c>
      <c r="X677" s="5">
        <f t="shared" si="911"/>
        <v>3.9059908719560089E-3</v>
      </c>
      <c r="Y677" s="5">
        <f t="shared" si="912"/>
        <v>3.6222388619195304E-3</v>
      </c>
      <c r="Z677" s="5">
        <f t="shared" si="913"/>
        <v>9.9652586492918097E-2</v>
      </c>
      <c r="AA677" s="5">
        <f t="shared" si="914"/>
        <v>5.1099897591876844E-2</v>
      </c>
      <c r="AB677" s="5">
        <f t="shared" si="915"/>
        <v>1.3101514099114066E-2</v>
      </c>
      <c r="AC677" s="5">
        <f t="shared" si="916"/>
        <v>1.3311255434548952E-4</v>
      </c>
      <c r="AD677" s="5">
        <f t="shared" si="917"/>
        <v>2.6997703898320275E-4</v>
      </c>
      <c r="AE677" s="5">
        <f t="shared" si="918"/>
        <v>5.0072893382938478E-4</v>
      </c>
      <c r="AF677" s="5">
        <f t="shared" si="919"/>
        <v>4.6435331337475738E-4</v>
      </c>
      <c r="AG677" s="5">
        <f t="shared" si="920"/>
        <v>2.8708014133595872E-4</v>
      </c>
      <c r="AH677" s="5">
        <f t="shared" si="921"/>
        <v>4.6206645550183244E-2</v>
      </c>
      <c r="AI677" s="5">
        <f t="shared" si="922"/>
        <v>2.3693864241509814E-2</v>
      </c>
      <c r="AJ677" s="5">
        <f t="shared" si="923"/>
        <v>6.0748751181838494E-3</v>
      </c>
      <c r="AK677" s="5">
        <f t="shared" si="924"/>
        <v>1.0383590543489346E-3</v>
      </c>
      <c r="AL677" s="5">
        <f t="shared" si="925"/>
        <v>5.0639139875840774E-6</v>
      </c>
      <c r="AM677" s="5">
        <f t="shared" si="926"/>
        <v>2.7687789207920289E-5</v>
      </c>
      <c r="AN677" s="5">
        <f t="shared" si="927"/>
        <v>5.135280104704481E-5</v>
      </c>
      <c r="AO677" s="5">
        <f t="shared" si="928"/>
        <v>4.7622259682311569E-5</v>
      </c>
      <c r="AP677" s="5">
        <f t="shared" si="929"/>
        <v>2.9441816493085286E-5</v>
      </c>
      <c r="AQ677" s="5">
        <f t="shared" si="930"/>
        <v>1.3651502955683038E-5</v>
      </c>
      <c r="AR677" s="5">
        <f t="shared" si="931"/>
        <v>1.7139979347365952E-2</v>
      </c>
      <c r="AS677" s="5">
        <f t="shared" si="932"/>
        <v>8.7890462275108886E-3</v>
      </c>
      <c r="AT677" s="5">
        <f t="shared" si="933"/>
        <v>2.2534255153928945E-3</v>
      </c>
      <c r="AU677" s="5">
        <f t="shared" si="934"/>
        <v>3.8517084576853897E-4</v>
      </c>
      <c r="AV677" s="5">
        <f t="shared" si="935"/>
        <v>4.9377019370058338E-5</v>
      </c>
      <c r="AW677" s="5">
        <f t="shared" si="936"/>
        <v>1.3377998145033002E-7</v>
      </c>
      <c r="AX677" s="5">
        <f t="shared" si="937"/>
        <v>2.3662928092869042E-6</v>
      </c>
      <c r="AY677" s="5">
        <f t="shared" si="938"/>
        <v>4.3887853573951175E-6</v>
      </c>
      <c r="AZ677" s="5">
        <f t="shared" si="939"/>
        <v>4.0699605808907362E-6</v>
      </c>
      <c r="BA677" s="5">
        <f t="shared" si="940"/>
        <v>2.5161979577626687E-6</v>
      </c>
      <c r="BB677" s="5">
        <f t="shared" si="941"/>
        <v>1.166703958824963E-6</v>
      </c>
      <c r="BC677" s="5">
        <f t="shared" si="942"/>
        <v>4.3277934419696601E-7</v>
      </c>
      <c r="BD677" s="5">
        <f t="shared" si="943"/>
        <v>5.2982799431067016E-3</v>
      </c>
      <c r="BE677" s="5">
        <f t="shared" si="944"/>
        <v>2.7168543440173332E-3</v>
      </c>
      <c r="BF677" s="5">
        <f t="shared" si="945"/>
        <v>6.9657488900801189E-4</v>
      </c>
      <c r="BG677" s="5">
        <f t="shared" si="946"/>
        <v>1.1906332705812236E-4</v>
      </c>
      <c r="BH677" s="5">
        <f t="shared" si="947"/>
        <v>1.5263336441474509E-5</v>
      </c>
      <c r="BI677" s="5">
        <f t="shared" si="948"/>
        <v>1.5653480888328725E-6</v>
      </c>
      <c r="BJ677" s="8">
        <f t="shared" si="949"/>
        <v>9.4569428436177785E-2</v>
      </c>
      <c r="BK677" s="8">
        <f t="shared" si="950"/>
        <v>0.20641850605800091</v>
      </c>
      <c r="BL677" s="8">
        <f t="shared" si="951"/>
        <v>0.59633786448609849</v>
      </c>
      <c r="BM677" s="8">
        <f t="shared" si="952"/>
        <v>0.41874898457292165</v>
      </c>
      <c r="BN677" s="8">
        <f t="shared" si="953"/>
        <v>0.57822514589489782</v>
      </c>
    </row>
    <row r="678" spans="1:66" x14ac:dyDescent="0.25">
      <c r="A678" t="s">
        <v>13</v>
      </c>
      <c r="B678" t="s">
        <v>249</v>
      </c>
      <c r="C678" t="s">
        <v>58</v>
      </c>
      <c r="D678" t="s">
        <v>500</v>
      </c>
      <c r="E678">
        <f>VLOOKUP(A678,home!$A$2:$E$405,3,FALSE)</f>
        <v>1.6044444444444399</v>
      </c>
      <c r="F678">
        <f>VLOOKUP(B678,home!$B$2:$E$405,3,FALSE)</f>
        <v>1.1499999999999999</v>
      </c>
      <c r="G678">
        <f>VLOOKUP(C678,away!$B$2:$E$405,4,FALSE)</f>
        <v>0.88</v>
      </c>
      <c r="H678">
        <f>VLOOKUP(A678,away!$A$2:$E$405,3,FALSE)</f>
        <v>1.4044444439999999</v>
      </c>
      <c r="I678">
        <f>VLOOKUP(C678,away!$B$2:$E$405,3,FALSE)</f>
        <v>0.62</v>
      </c>
      <c r="J678">
        <f>VLOOKUP(B678,home!$B$2:$E$405,4,FALSE)</f>
        <v>1.1000000000000001</v>
      </c>
      <c r="K678" s="3">
        <f t="shared" si="898"/>
        <v>1.623697777777773</v>
      </c>
      <c r="L678" s="3">
        <f t="shared" si="899"/>
        <v>0.95783111080799999</v>
      </c>
      <c r="M678" s="5">
        <f t="shared" si="900"/>
        <v>7.5658242528759509E-2</v>
      </c>
      <c r="N678" s="5">
        <f t="shared" si="901"/>
        <v>0.12284612026451859</v>
      </c>
      <c r="O678" s="5">
        <f t="shared" si="902"/>
        <v>7.2467818483102783E-2</v>
      </c>
      <c r="P678" s="5">
        <f t="shared" si="903"/>
        <v>0.117665835831417</v>
      </c>
      <c r="Q678" s="5">
        <f t="shared" si="904"/>
        <v>9.9732486241059959E-2</v>
      </c>
      <c r="R678" s="5">
        <f t="shared" si="905"/>
        <v>3.4705965537751418E-2</v>
      </c>
      <c r="S678" s="5">
        <f t="shared" si="906"/>
        <v>4.5749307871654127E-2</v>
      </c>
      <c r="T678" s="5">
        <f t="shared" si="907"/>
        <v>9.552687807991804E-2</v>
      </c>
      <c r="U678" s="5">
        <f t="shared" si="908"/>
        <v>5.6351999119278948E-2</v>
      </c>
      <c r="V678" s="5">
        <f t="shared" si="909"/>
        <v>7.9056239824185654E-3</v>
      </c>
      <c r="W678" s="5">
        <f t="shared" si="910"/>
        <v>5.3978472093953817E-2</v>
      </c>
      <c r="X678" s="5">
        <f t="shared" si="911"/>
        <v>5.1702259885470413E-2</v>
      </c>
      <c r="Y678" s="5">
        <f t="shared" si="912"/>
        <v>2.4761016508692005E-2</v>
      </c>
      <c r="Z678" s="5">
        <f t="shared" si="913"/>
        <v>1.1080817840896205E-2</v>
      </c>
      <c r="AA678" s="5">
        <f t="shared" si="914"/>
        <v>1.7991899304223468E-2</v>
      </c>
      <c r="AB678" s="5">
        <f t="shared" si="915"/>
        <v>1.4606703459134554E-2</v>
      </c>
      <c r="AC678" s="5">
        <f t="shared" si="916"/>
        <v>7.6844060753408327E-4</v>
      </c>
      <c r="AD678" s="5">
        <f t="shared" si="917"/>
        <v>2.1911181296698078E-2</v>
      </c>
      <c r="AE678" s="5">
        <f t="shared" si="918"/>
        <v>2.0987211120531792E-2</v>
      </c>
      <c r="AF678" s="5">
        <f t="shared" si="919"/>
        <v>1.0051101870170486E-2</v>
      </c>
      <c r="AG678" s="5">
        <f t="shared" si="920"/>
        <v>3.2090860230499217E-3</v>
      </c>
      <c r="AH678" s="5">
        <f t="shared" si="921"/>
        <v>2.6533880153016788E-3</v>
      </c>
      <c r="AI678" s="5">
        <f t="shared" si="922"/>
        <v>4.3083002240275111E-3</v>
      </c>
      <c r="AJ678" s="5">
        <f t="shared" si="923"/>
        <v>3.4976887498764761E-3</v>
      </c>
      <c r="AK678" s="5">
        <f t="shared" si="924"/>
        <v>1.8930631501775845E-3</v>
      </c>
      <c r="AL678" s="5">
        <f t="shared" si="925"/>
        <v>4.7804021531654997E-5</v>
      </c>
      <c r="AM678" s="5">
        <f t="shared" si="926"/>
        <v>7.1154272759869179E-3</v>
      </c>
      <c r="AN678" s="5">
        <f t="shared" si="927"/>
        <v>6.8153776116320914E-3</v>
      </c>
      <c r="AO678" s="5">
        <f t="shared" si="928"/>
        <v>3.263990354162769E-3</v>
      </c>
      <c r="AP678" s="5">
        <f t="shared" si="929"/>
        <v>1.0421171688647743E-3</v>
      </c>
      <c r="AQ678" s="5">
        <f t="shared" si="930"/>
        <v>2.4954306136145869E-4</v>
      </c>
      <c r="AR678" s="5">
        <f t="shared" si="931"/>
        <v>5.0829951802020847E-4</v>
      </c>
      <c r="AS678" s="5">
        <f t="shared" si="932"/>
        <v>8.2532479785492547E-4</v>
      </c>
      <c r="AT678" s="5">
        <f t="shared" si="933"/>
        <v>6.7003902011096626E-4</v>
      </c>
      <c r="AU678" s="5">
        <f t="shared" si="934"/>
        <v>3.6264695599285763E-4</v>
      </c>
      <c r="AV678" s="5">
        <f t="shared" si="935"/>
        <v>1.4720726414086912E-4</v>
      </c>
      <c r="AW678" s="5">
        <f t="shared" si="936"/>
        <v>2.0651712378738571E-6</v>
      </c>
      <c r="AX678" s="5">
        <f t="shared" si="937"/>
        <v>1.9255505759932178E-3</v>
      </c>
      <c r="AY678" s="5">
        <f t="shared" si="938"/>
        <v>1.844352247120568E-3</v>
      </c>
      <c r="AZ678" s="5">
        <f t="shared" si="939"/>
        <v>8.832889807903621E-4</v>
      </c>
      <c r="BA678" s="5">
        <f t="shared" si="940"/>
        <v>2.8201388854496629E-4</v>
      </c>
      <c r="BB678" s="5">
        <f t="shared" si="941"/>
        <v>6.7530419032077129E-5</v>
      </c>
      <c r="BC678" s="5">
        <f t="shared" si="942"/>
        <v>1.2936547254964834E-5</v>
      </c>
      <c r="BD678" s="5">
        <f t="shared" si="943"/>
        <v>8.1144181994744505E-5</v>
      </c>
      <c r="BE678" s="5">
        <f t="shared" si="944"/>
        <v>1.3175362798446182E-4</v>
      </c>
      <c r="BF678" s="5">
        <f t="shared" si="945"/>
        <v>1.0696403648626505E-4</v>
      </c>
      <c r="BG678" s="5">
        <f t="shared" si="946"/>
        <v>5.7892422781629754E-5</v>
      </c>
      <c r="BH678" s="5">
        <f t="shared" si="947"/>
        <v>2.3499949555175876E-5</v>
      </c>
      <c r="BI678" s="5">
        <f t="shared" si="948"/>
        <v>7.6313631741257708E-6</v>
      </c>
      <c r="BJ678" s="8">
        <f t="shared" si="949"/>
        <v>0.52820794151480732</v>
      </c>
      <c r="BK678" s="8">
        <f t="shared" si="950"/>
        <v>0.24963960709043551</v>
      </c>
      <c r="BL678" s="8">
        <f t="shared" si="951"/>
        <v>0.21139922918097068</v>
      </c>
      <c r="BM678" s="8">
        <f t="shared" si="952"/>
        <v>0.47540883966461756</v>
      </c>
      <c r="BN678" s="8">
        <f t="shared" si="953"/>
        <v>0.5230764688866093</v>
      </c>
    </row>
    <row r="679" spans="1:66" x14ac:dyDescent="0.25">
      <c r="A679" t="s">
        <v>16</v>
      </c>
      <c r="B679" t="s">
        <v>17</v>
      </c>
      <c r="C679" t="s">
        <v>64</v>
      </c>
      <c r="D679" t="s">
        <v>500</v>
      </c>
      <c r="E679">
        <f>VLOOKUP(A679,home!$A$2:$E$405,3,FALSE)</f>
        <v>1.56756756756757</v>
      </c>
      <c r="F679">
        <f>VLOOKUP(B679,home!$B$2:$E$405,3,FALSE)</f>
        <v>1.1200000000000001</v>
      </c>
      <c r="G679">
        <f>VLOOKUP(C679,away!$B$2:$E$405,4,FALSE)</f>
        <v>1.01</v>
      </c>
      <c r="H679">
        <f>VLOOKUP(A679,away!$A$2:$E$405,3,FALSE)</f>
        <v>1.261261261</v>
      </c>
      <c r="I679">
        <f>VLOOKUP(C679,away!$B$2:$E$405,3,FALSE)</f>
        <v>0.85</v>
      </c>
      <c r="J679">
        <f>VLOOKUP(B679,home!$B$2:$E$405,4,FALSE)</f>
        <v>0.99</v>
      </c>
      <c r="K679" s="3">
        <f t="shared" si="898"/>
        <v>1.7732324324324353</v>
      </c>
      <c r="L679" s="3">
        <f t="shared" si="899"/>
        <v>1.0613513511315</v>
      </c>
      <c r="M679" s="5">
        <f t="shared" si="900"/>
        <v>5.8742970536216382E-2</v>
      </c>
      <c r="N679" s="5">
        <f t="shared" si="901"/>
        <v>0.10416494053224183</v>
      </c>
      <c r="O679" s="5">
        <f t="shared" si="902"/>
        <v>6.2346931148091145E-2</v>
      </c>
      <c r="P679" s="5">
        <f t="shared" si="903"/>
        <v>0.1105556003744272</v>
      </c>
      <c r="Q679" s="5">
        <f t="shared" si="904"/>
        <v>9.2354325437083606E-2</v>
      </c>
      <c r="R679" s="5">
        <f t="shared" si="905"/>
        <v>3.3085999806464567E-2</v>
      </c>
      <c r="S679" s="5">
        <f t="shared" si="906"/>
        <v>5.2017035666482775E-2</v>
      </c>
      <c r="T679" s="5">
        <f t="shared" si="907"/>
        <v>9.8020388085486937E-2</v>
      </c>
      <c r="U679" s="5">
        <f t="shared" si="908"/>
        <v>5.8669167916276237E-2</v>
      </c>
      <c r="V679" s="5">
        <f t="shared" si="909"/>
        <v>1.0877470965295261E-2</v>
      </c>
      <c r="W679" s="5">
        <f t="shared" si="910"/>
        <v>5.4588561713485501E-2</v>
      </c>
      <c r="X679" s="5">
        <f t="shared" si="911"/>
        <v>5.7937643730933103E-2</v>
      </c>
      <c r="Y679" s="5">
        <f t="shared" si="912"/>
        <v>3.0746098227600663E-2</v>
      </c>
      <c r="Z679" s="5">
        <f t="shared" si="913"/>
        <v>1.1705290199375907E-2</v>
      </c>
      <c r="AA679" s="5">
        <f t="shared" si="914"/>
        <v>2.075620021256688E-2</v>
      </c>
      <c r="AB679" s="5">
        <f t="shared" si="915"/>
        <v>1.8402783695492305E-2</v>
      </c>
      <c r="AC679" s="5">
        <f t="shared" si="916"/>
        <v>1.2794779125765872E-3</v>
      </c>
      <c r="AD679" s="5">
        <f t="shared" si="917"/>
        <v>2.4199552017547993E-2</v>
      </c>
      <c r="AE679" s="5">
        <f t="shared" si="918"/>
        <v>2.568422723060158E-2</v>
      </c>
      <c r="AF679" s="5">
        <f t="shared" si="919"/>
        <v>1.3629994636983724E-2</v>
      </c>
      <c r="AG679" s="5">
        <f t="shared" si="920"/>
        <v>4.8220710746259251E-3</v>
      </c>
      <c r="AH679" s="5">
        <f t="shared" si="921"/>
        <v>3.1058563921234805E-3</v>
      </c>
      <c r="AI679" s="5">
        <f t="shared" si="922"/>
        <v>5.5074052849909457E-3</v>
      </c>
      <c r="AJ679" s="5">
        <f t="shared" si="923"/>
        <v>4.882954834947874E-3</v>
      </c>
      <c r="AK679" s="5">
        <f t="shared" si="924"/>
        <v>2.8862046264774462E-3</v>
      </c>
      <c r="AL679" s="5">
        <f t="shared" si="925"/>
        <v>9.6320255853261184E-5</v>
      </c>
      <c r="AM679" s="5">
        <f t="shared" si="926"/>
        <v>8.5822860975703769E-3</v>
      </c>
      <c r="AN679" s="5">
        <f t="shared" si="927"/>
        <v>9.1088209454534084E-3</v>
      </c>
      <c r="AO679" s="5">
        <f t="shared" si="928"/>
        <v>4.8338297088359409E-3</v>
      </c>
      <c r="AP679" s="5">
        <f t="shared" si="929"/>
        <v>1.7101305642042038E-3</v>
      </c>
      <c r="AQ679" s="5">
        <f t="shared" si="930"/>
        <v>4.5376234623235146E-4</v>
      </c>
      <c r="AR679" s="5">
        <f t="shared" si="931"/>
        <v>6.5928097564013264E-4</v>
      </c>
      <c r="AS679" s="5">
        <f t="shared" si="932"/>
        <v>1.1690584080907812E-3</v>
      </c>
      <c r="AT679" s="5">
        <f t="shared" si="933"/>
        <v>1.0365061423172038E-3</v>
      </c>
      <c r="AU679" s="5">
        <f t="shared" si="934"/>
        <v>6.1265543599076501E-4</v>
      </c>
      <c r="AV679" s="5">
        <f t="shared" si="935"/>
        <v>2.7159512225121454E-4</v>
      </c>
      <c r="AW679" s="5">
        <f t="shared" si="936"/>
        <v>5.0354695004696258E-6</v>
      </c>
      <c r="AX679" s="5">
        <f t="shared" si="937"/>
        <v>2.5363980087709653E-3</v>
      </c>
      <c r="AY679" s="5">
        <f t="shared" si="938"/>
        <v>2.6920094536163103E-3</v>
      </c>
      <c r="AZ679" s="5">
        <f t="shared" si="939"/>
        <v>1.4285839354272209E-3</v>
      </c>
      <c r="BA679" s="5">
        <f t="shared" si="940"/>
        <v>5.0540983002347883E-4</v>
      </c>
      <c r="BB679" s="5">
        <f t="shared" si="941"/>
        <v>1.3410435149264024E-4</v>
      </c>
      <c r="BC679" s="5">
        <f t="shared" si="942"/>
        <v>2.8466366929865471E-5</v>
      </c>
      <c r="BD679" s="5">
        <f t="shared" si="943"/>
        <v>1.1662145904515801E-4</v>
      </c>
      <c r="BE679" s="5">
        <f t="shared" si="944"/>
        <v>2.0679695349646514E-4</v>
      </c>
      <c r="BF679" s="5">
        <f t="shared" si="945"/>
        <v>1.833495324340771E-4</v>
      </c>
      <c r="BG679" s="5">
        <f t="shared" si="946"/>
        <v>1.083737791278094E-4</v>
      </c>
      <c r="BH679" s="5">
        <f t="shared" si="947"/>
        <v>4.8042974993675231E-5</v>
      </c>
      <c r="BI679" s="5">
        <f t="shared" si="948"/>
        <v>1.7038272281865083E-5</v>
      </c>
      <c r="BJ679" s="8">
        <f t="shared" si="949"/>
        <v>0.53816160429514781</v>
      </c>
      <c r="BK679" s="8">
        <f t="shared" si="950"/>
        <v>0.2362608851644678</v>
      </c>
      <c r="BL679" s="8">
        <f t="shared" si="951"/>
        <v>0.21407282297310004</v>
      </c>
      <c r="BM679" s="8">
        <f t="shared" si="952"/>
        <v>0.53626286081345065</v>
      </c>
      <c r="BN679" s="8">
        <f t="shared" si="953"/>
        <v>0.46125076783452468</v>
      </c>
    </row>
    <row r="680" spans="1:66" x14ac:dyDescent="0.25">
      <c r="A680" t="s">
        <v>16</v>
      </c>
      <c r="B680" t="s">
        <v>323</v>
      </c>
      <c r="C680" t="s">
        <v>68</v>
      </c>
      <c r="D680" t="s">
        <v>500</v>
      </c>
      <c r="E680">
        <f>VLOOKUP(A680,home!$A$2:$E$405,3,FALSE)</f>
        <v>1.56756756756757</v>
      </c>
      <c r="F680">
        <f>VLOOKUP(B680,home!$B$2:$E$405,3,FALSE)</f>
        <v>0.64</v>
      </c>
      <c r="G680">
        <f>VLOOKUP(C680,away!$B$2:$E$405,4,FALSE)</f>
        <v>1.06</v>
      </c>
      <c r="H680">
        <f>VLOOKUP(A680,away!$A$2:$E$405,3,FALSE)</f>
        <v>1.261261261</v>
      </c>
      <c r="I680">
        <f>VLOOKUP(C680,away!$B$2:$E$405,3,FALSE)</f>
        <v>0.96</v>
      </c>
      <c r="J680">
        <f>VLOOKUP(B680,home!$B$2:$E$405,4,FALSE)</f>
        <v>1.37</v>
      </c>
      <c r="K680" s="3">
        <f t="shared" si="898"/>
        <v>1.0634378378378395</v>
      </c>
      <c r="L680" s="3">
        <f t="shared" si="899"/>
        <v>1.6588108104672001</v>
      </c>
      <c r="M680" s="5">
        <f t="shared" si="900"/>
        <v>6.5726791691939956E-2</v>
      </c>
      <c r="N680" s="5">
        <f t="shared" si="901"/>
        <v>6.9896357244894694E-2</v>
      </c>
      <c r="O680" s="5">
        <f t="shared" si="902"/>
        <v>0.10902831259591575</v>
      </c>
      <c r="P680" s="5">
        <f t="shared" si="903"/>
        <v>0.11594483301010872</v>
      </c>
      <c r="Q680" s="5">
        <f t="shared" si="904"/>
        <v>3.7165215510626001E-2</v>
      </c>
      <c r="R680" s="5">
        <f t="shared" si="905"/>
        <v>9.0428671790551141E-2</v>
      </c>
      <c r="S680" s="5">
        <f t="shared" si="906"/>
        <v>5.1132894043991996E-2</v>
      </c>
      <c r="T680" s="5">
        <f t="shared" si="907"/>
        <v>6.1650061262369674E-2</v>
      </c>
      <c r="U680" s="5">
        <f t="shared" si="908"/>
        <v>9.6165271207491326E-2</v>
      </c>
      <c r="V680" s="5">
        <f t="shared" si="909"/>
        <v>1.002228688491366E-2</v>
      </c>
      <c r="W680" s="5">
        <f t="shared" si="910"/>
        <v>1.3174298808465821E-2</v>
      </c>
      <c r="X680" s="5">
        <f t="shared" si="911"/>
        <v>2.1853669283808257E-2</v>
      </c>
      <c r="Y680" s="5">
        <f t="shared" si="912"/>
        <v>1.812555142817807E-2</v>
      </c>
      <c r="Z680" s="5">
        <f t="shared" si="913"/>
        <v>5.0001352780785525E-2</v>
      </c>
      <c r="AA680" s="5">
        <f t="shared" si="914"/>
        <v>5.31733304901656E-2</v>
      </c>
      <c r="AB680" s="5">
        <f t="shared" si="915"/>
        <v>2.8273265803549278E-2</v>
      </c>
      <c r="AC680" s="5">
        <f t="shared" si="916"/>
        <v>1.1049835513586472E-3</v>
      </c>
      <c r="AD680" s="5">
        <f t="shared" si="917"/>
        <v>3.5025119599761292E-3</v>
      </c>
      <c r="AE680" s="5">
        <f t="shared" si="918"/>
        <v>5.810004702999064E-3</v>
      </c>
      <c r="AF680" s="5">
        <f t="shared" si="919"/>
        <v>4.8188493051000616E-3</v>
      </c>
      <c r="AG680" s="5">
        <f t="shared" si="920"/>
        <v>2.6645197737707794E-3</v>
      </c>
      <c r="AH680" s="5">
        <f t="shared" si="921"/>
        <v>2.0735696132687817E-2</v>
      </c>
      <c r="AI680" s="5">
        <f t="shared" si="922"/>
        <v>2.2051123861407979E-2</v>
      </c>
      <c r="AJ680" s="5">
        <f t="shared" si="923"/>
        <v>1.1724999740535043E-2</v>
      </c>
      <c r="AK680" s="5">
        <f t="shared" si="924"/>
        <v>4.1562694575746064E-3</v>
      </c>
      <c r="AL680" s="5">
        <f t="shared" si="925"/>
        <v>7.7969503785717961E-5</v>
      </c>
      <c r="AM680" s="5">
        <f t="shared" si="926"/>
        <v>7.4494074914363789E-4</v>
      </c>
      <c r="AN680" s="5">
        <f t="shared" si="927"/>
        <v>1.2357157678370013E-3</v>
      </c>
      <c r="AO680" s="5">
        <f t="shared" si="928"/>
        <v>1.0249093371763975E-3</v>
      </c>
      <c r="AP680" s="5">
        <f t="shared" si="929"/>
        <v>5.6671022941899357E-4</v>
      </c>
      <c r="AQ680" s="5">
        <f t="shared" si="930"/>
        <v>2.3501626374064353E-4</v>
      </c>
      <c r="AR680" s="5">
        <f t="shared" si="931"/>
        <v>6.8793193814930863E-3</v>
      </c>
      <c r="AS680" s="5">
        <f t="shared" si="932"/>
        <v>7.3157285288509505E-3</v>
      </c>
      <c r="AT680" s="5">
        <f t="shared" si="933"/>
        <v>3.8899112644649259E-3</v>
      </c>
      <c r="AU680" s="5">
        <f t="shared" si="934"/>
        <v>1.3788929414878795E-3</v>
      </c>
      <c r="AV680" s="5">
        <f t="shared" si="935"/>
        <v>3.6659173207643223E-4</v>
      </c>
      <c r="AW680" s="5">
        <f t="shared" si="936"/>
        <v>3.8205970433754625E-6</v>
      </c>
      <c r="AX680" s="5">
        <f t="shared" si="937"/>
        <v>1.3203302993110172E-4</v>
      </c>
      <c r="AY680" s="5">
        <f t="shared" si="938"/>
        <v>2.190178173884509E-4</v>
      </c>
      <c r="AZ680" s="5">
        <f t="shared" si="939"/>
        <v>1.8165456158444678E-4</v>
      </c>
      <c r="BA680" s="5">
        <f t="shared" si="940"/>
        <v>1.0044351684232003E-4</v>
      </c>
      <c r="BB680" s="5">
        <f t="shared" si="941"/>
        <v>4.1654197894846206E-5</v>
      </c>
      <c r="BC680" s="5">
        <f t="shared" si="942"/>
        <v>1.3819286753862183E-5</v>
      </c>
      <c r="BD680" s="5">
        <f t="shared" si="943"/>
        <v>1.9019148931128775E-3</v>
      </c>
      <c r="BE680" s="5">
        <f t="shared" si="944"/>
        <v>2.022568261683544E-3</v>
      </c>
      <c r="BF680" s="5">
        <f t="shared" si="945"/>
        <v>1.0754378095420925E-3</v>
      </c>
      <c r="BG680" s="5">
        <f t="shared" si="946"/>
        <v>3.8122041963616852E-4</v>
      </c>
      <c r="BH680" s="5">
        <f t="shared" si="947"/>
        <v>1.0135105469938021E-4</v>
      </c>
      <c r="BI680" s="5">
        <f t="shared" si="948"/>
        <v>2.1556109294418708E-5</v>
      </c>
      <c r="BJ680" s="8">
        <f t="shared" si="949"/>
        <v>0.24315695403790022</v>
      </c>
      <c r="BK680" s="8">
        <f t="shared" si="950"/>
        <v>0.24422877650348715</v>
      </c>
      <c r="BL680" s="8">
        <f t="shared" si="951"/>
        <v>0.46107143347622026</v>
      </c>
      <c r="BM680" s="8">
        <f t="shared" si="952"/>
        <v>0.51005313773401195</v>
      </c>
      <c r="BN680" s="8">
        <f t="shared" si="953"/>
        <v>0.48819018184403629</v>
      </c>
    </row>
    <row r="681" spans="1:66" x14ac:dyDescent="0.25">
      <c r="A681" t="s">
        <v>16</v>
      </c>
      <c r="B681" t="s">
        <v>19</v>
      </c>
      <c r="C681" t="s">
        <v>256</v>
      </c>
      <c r="D681" t="s">
        <v>500</v>
      </c>
      <c r="E681">
        <f>VLOOKUP(A681,home!$A$2:$E$405,3,FALSE)</f>
        <v>1.56756756756757</v>
      </c>
      <c r="F681">
        <f>VLOOKUP(B681,home!$B$2:$E$405,3,FALSE)</f>
        <v>0.9</v>
      </c>
      <c r="G681">
        <f>VLOOKUP(C681,away!$B$2:$E$405,4,FALSE)</f>
        <v>0.87</v>
      </c>
      <c r="H681">
        <f>VLOOKUP(A681,away!$A$2:$E$405,3,FALSE)</f>
        <v>1.261261261</v>
      </c>
      <c r="I681">
        <f>VLOOKUP(C681,away!$B$2:$E$405,3,FALSE)</f>
        <v>0.46</v>
      </c>
      <c r="J681">
        <f>VLOOKUP(B681,home!$B$2:$E$405,4,FALSE)</f>
        <v>1.59</v>
      </c>
      <c r="K681" s="3">
        <f t="shared" si="898"/>
        <v>1.2274054054054073</v>
      </c>
      <c r="L681" s="3">
        <f t="shared" si="899"/>
        <v>0.92248648629540009</v>
      </c>
      <c r="M681" s="5">
        <f t="shared" si="900"/>
        <v>0.1164967513584</v>
      </c>
      <c r="N681" s="5">
        <f t="shared" si="901"/>
        <v>0.1429887423294699</v>
      </c>
      <c r="O681" s="5">
        <f t="shared" si="902"/>
        <v>0.10746667882543927</v>
      </c>
      <c r="P681" s="5">
        <f t="shared" si="903"/>
        <v>0.131905182491311</v>
      </c>
      <c r="Q681" s="5">
        <f t="shared" si="904"/>
        <v>8.7752577623656167E-2</v>
      </c>
      <c r="R681" s="5">
        <f t="shared" si="905"/>
        <v>4.9568279471757869E-2</v>
      </c>
      <c r="S681" s="5">
        <f t="shared" si="906"/>
        <v>3.7337902055608496E-2</v>
      </c>
      <c r="T681" s="5">
        <f t="shared" si="907"/>
        <v>8.0950566995410922E-2</v>
      </c>
      <c r="U681" s="5">
        <f t="shared" si="908"/>
        <v>6.0840374160281499E-2</v>
      </c>
      <c r="V681" s="5">
        <f t="shared" si="909"/>
        <v>4.6973773250798632E-3</v>
      </c>
      <c r="W681" s="5">
        <f t="shared" si="910"/>
        <v>3.5902662704511042E-2</v>
      </c>
      <c r="X681" s="5">
        <f t="shared" si="911"/>
        <v>3.3119721166933291E-2</v>
      </c>
      <c r="Y681" s="5">
        <f t="shared" si="912"/>
        <v>1.5276247603183841E-2</v>
      </c>
      <c r="Z681" s="5">
        <f t="shared" si="913"/>
        <v>1.5242022653870112E-2</v>
      </c>
      <c r="AA681" s="5">
        <f t="shared" si="914"/>
        <v>1.870814099467185E-2</v>
      </c>
      <c r="AB681" s="5">
        <f t="shared" si="915"/>
        <v>1.1481236690973362E-2</v>
      </c>
      <c r="AC681" s="5">
        <f t="shared" si="916"/>
        <v>3.3241721661243643E-4</v>
      </c>
      <c r="AD681" s="5">
        <f t="shared" si="917"/>
        <v>1.1016780567991007E-2</v>
      </c>
      <c r="AE681" s="5">
        <f t="shared" si="918"/>
        <v>1.0162831196453464E-2</v>
      </c>
      <c r="AF681" s="5">
        <f t="shared" si="919"/>
        <v>4.6875372206148166E-3</v>
      </c>
      <c r="AG681" s="5">
        <f t="shared" si="920"/>
        <v>1.4413965800079561E-3</v>
      </c>
      <c r="AH681" s="5">
        <f t="shared" si="921"/>
        <v>3.5151399805008819E-3</v>
      </c>
      <c r="AI681" s="5">
        <f t="shared" si="922"/>
        <v>4.3145018128234406E-3</v>
      </c>
      <c r="AJ681" s="5">
        <f t="shared" si="923"/>
        <v>2.6478214233454605E-3</v>
      </c>
      <c r="AK681" s="5">
        <f t="shared" si="924"/>
        <v>1.0833167758541519E-3</v>
      </c>
      <c r="AL681" s="5">
        <f t="shared" si="925"/>
        <v>1.5055373856948465E-5</v>
      </c>
      <c r="AM681" s="5">
        <f t="shared" si="926"/>
        <v>2.7044112038634781E-3</v>
      </c>
      <c r="AN681" s="5">
        <f t="shared" si="927"/>
        <v>2.4947827889499328E-3</v>
      </c>
      <c r="AO681" s="5">
        <f t="shared" si="928"/>
        <v>1.1507017045243309E-3</v>
      </c>
      <c r="AP681" s="5">
        <f t="shared" si="929"/>
        <v>3.5383559072692597E-4</v>
      </c>
      <c r="AQ681" s="5">
        <f t="shared" si="930"/>
        <v>8.1602137703984794E-5</v>
      </c>
      <c r="AR681" s="5">
        <f t="shared" si="931"/>
        <v>6.4853382588974805E-4</v>
      </c>
      <c r="AS681" s="5">
        <f t="shared" si="932"/>
        <v>7.9601392348532601E-4</v>
      </c>
      <c r="AT681" s="5">
        <f t="shared" si="933"/>
        <v>4.8851589623192778E-4</v>
      </c>
      <c r="AU681" s="5">
        <f t="shared" si="934"/>
        <v>1.9986901722051167E-4</v>
      </c>
      <c r="AV681" s="5">
        <f t="shared" si="935"/>
        <v>6.1330078027380683E-5</v>
      </c>
      <c r="AW681" s="5">
        <f t="shared" si="936"/>
        <v>4.7351864916582072E-7</v>
      </c>
      <c r="AX681" s="5">
        <f t="shared" si="937"/>
        <v>5.5323482167682933E-4</v>
      </c>
      <c r="AY681" s="5">
        <f t="shared" si="938"/>
        <v>5.1035164674492046E-4</v>
      </c>
      <c r="AZ681" s="5">
        <f t="shared" si="939"/>
        <v>2.3539624869039645E-4</v>
      </c>
      <c r="BA681" s="5">
        <f t="shared" si="940"/>
        <v>7.2383286113840669E-5</v>
      </c>
      <c r="BB681" s="5">
        <f t="shared" si="941"/>
        <v>1.6693150818417875E-5</v>
      </c>
      <c r="BC681" s="5">
        <f t="shared" si="942"/>
        <v>3.0798412087362979E-6</v>
      </c>
      <c r="BD681" s="5">
        <f t="shared" si="943"/>
        <v>9.9710615048124375E-5</v>
      </c>
      <c r="BE681" s="5">
        <f t="shared" si="944"/>
        <v>1.223853478863656E-4</v>
      </c>
      <c r="BF681" s="5">
        <f t="shared" si="945"/>
        <v>7.5108218769073196E-5</v>
      </c>
      <c r="BG681" s="5">
        <f t="shared" si="946"/>
        <v>3.0729411235844094E-5</v>
      </c>
      <c r="BH681" s="5">
        <f t="shared" si="947"/>
        <v>9.4293613639501859E-6</v>
      </c>
      <c r="BI681" s="5">
        <f t="shared" si="948"/>
        <v>2.3147298215266683E-6</v>
      </c>
      <c r="BJ681" s="8">
        <f t="shared" si="949"/>
        <v>0.43147553640925423</v>
      </c>
      <c r="BK681" s="8">
        <f t="shared" si="950"/>
        <v>0.29129503746761359</v>
      </c>
      <c r="BL681" s="8">
        <f t="shared" si="951"/>
        <v>0.26215943056062763</v>
      </c>
      <c r="BM681" s="8">
        <f t="shared" si="952"/>
        <v>0.36348393686323555</v>
      </c>
      <c r="BN681" s="8">
        <f t="shared" si="953"/>
        <v>0.63617821210003422</v>
      </c>
    </row>
    <row r="682" spans="1:66" s="10" customFormat="1" x14ac:dyDescent="0.25">
      <c r="A682" t="s">
        <v>69</v>
      </c>
      <c r="B682" t="s">
        <v>74</v>
      </c>
      <c r="C682" t="s">
        <v>324</v>
      </c>
      <c r="D682" t="s">
        <v>500</v>
      </c>
      <c r="E682">
        <f>VLOOKUP(A682,home!$A$2:$E$405,3,FALSE)</f>
        <v>1.3216783216783199</v>
      </c>
      <c r="F682">
        <f>VLOOKUP(B682,home!$B$2:$E$405,3,FALSE)</f>
        <v>1.24</v>
      </c>
      <c r="G682">
        <f>VLOOKUP(C682,away!$B$2:$E$405,4,FALSE)</f>
        <v>0.76</v>
      </c>
      <c r="H682">
        <f>VLOOKUP(A682,away!$A$2:$E$405,3,FALSE)</f>
        <v>1.2832167830000001</v>
      </c>
      <c r="I682">
        <f>VLOOKUP(C682,away!$B$2:$E$405,3,FALSE)</f>
        <v>1.03</v>
      </c>
      <c r="J682">
        <f>VLOOKUP(B682,home!$B$2:$E$405,4,FALSE)</f>
        <v>0.83</v>
      </c>
      <c r="K682" s="3">
        <f t="shared" si="898"/>
        <v>1.2455496503496488</v>
      </c>
      <c r="L682" s="3">
        <f t="shared" si="899"/>
        <v>1.0970220277867</v>
      </c>
      <c r="M682" s="5">
        <f t="shared" si="900"/>
        <v>9.6080232809237762E-2</v>
      </c>
      <c r="N682" s="5">
        <f t="shared" si="901"/>
        <v>0.11967270038105894</v>
      </c>
      <c r="O682" s="5">
        <f t="shared" si="902"/>
        <v>0.10540213182660822</v>
      </c>
      <c r="P682" s="5">
        <f t="shared" si="903"/>
        <v>0.13128358844273944</v>
      </c>
      <c r="Q682" s="5">
        <f t="shared" si="904"/>
        <v>7.4529145058013127E-2</v>
      </c>
      <c r="R682" s="5">
        <f t="shared" si="905"/>
        <v>5.7814230194733411E-2</v>
      </c>
      <c r="S682" s="5">
        <f t="shared" si="906"/>
        <v>4.4846322938825865E-2</v>
      </c>
      <c r="T682" s="5">
        <f t="shared" si="907"/>
        <v>8.1760113840750673E-2</v>
      </c>
      <c r="U682" s="5">
        <f t="shared" si="908"/>
        <v>7.2010494204284292E-2</v>
      </c>
      <c r="V682" s="5">
        <f t="shared" si="909"/>
        <v>6.8086455012384105E-3</v>
      </c>
      <c r="W682" s="5">
        <f t="shared" si="910"/>
        <v>3.0943250189288844E-2</v>
      </c>
      <c r="X682" s="5">
        <f t="shared" si="911"/>
        <v>3.3945427068964834E-2</v>
      </c>
      <c r="Y682" s="5">
        <f t="shared" si="912"/>
        <v>1.8619440618640667E-2</v>
      </c>
      <c r="Z682" s="5">
        <f t="shared" si="913"/>
        <v>2.1141161347717836E-2</v>
      </c>
      <c r="AA682" s="5">
        <f t="shared" si="914"/>
        <v>2.6332366124635454E-2</v>
      </c>
      <c r="AB682" s="5">
        <f t="shared" si="915"/>
        <v>1.6399134709709315E-2</v>
      </c>
      <c r="AC682" s="5">
        <f t="shared" si="916"/>
        <v>5.8145636965449738E-4</v>
      </c>
      <c r="AD682" s="5">
        <f t="shared" si="917"/>
        <v>9.6353386134876064E-3</v>
      </c>
      <c r="AE682" s="5">
        <f t="shared" si="918"/>
        <v>1.0570178704179664E-2</v>
      </c>
      <c r="AF682" s="5">
        <f t="shared" si="919"/>
        <v>5.7978594380634838E-3</v>
      </c>
      <c r="AG682" s="5">
        <f t="shared" si="920"/>
        <v>2.1201265058555531E-3</v>
      </c>
      <c r="AH682" s="5">
        <f t="shared" si="921"/>
        <v>5.7980799228598045E-3</v>
      </c>
      <c r="AI682" s="5">
        <f t="shared" si="922"/>
        <v>7.2217964206173473E-3</v>
      </c>
      <c r="AJ682" s="5">
        <f t="shared" si="923"/>
        <v>4.4975530032981418E-3</v>
      </c>
      <c r="AK682" s="5">
        <f t="shared" si="924"/>
        <v>1.8673085235623383E-3</v>
      </c>
      <c r="AL682" s="5">
        <f t="shared" si="925"/>
        <v>3.1779972424792479E-5</v>
      </c>
      <c r="AM682" s="5">
        <f t="shared" si="926"/>
        <v>2.4002585282059908E-3</v>
      </c>
      <c r="AN682" s="5">
        <f t="shared" si="927"/>
        <v>2.633136477824856E-3</v>
      </c>
      <c r="AO682" s="5">
        <f t="shared" si="928"/>
        <v>1.4443043591712763E-3</v>
      </c>
      <c r="AP682" s="5">
        <f t="shared" si="929"/>
        <v>5.2814456561308125E-4</v>
      </c>
      <c r="AQ682" s="5">
        <f t="shared" si="930"/>
        <v>1.4484655558334703E-4</v>
      </c>
      <c r="AR682" s="5">
        <f t="shared" si="931"/>
        <v>1.2721242788490037E-3</v>
      </c>
      <c r="AS682" s="5">
        <f t="shared" si="932"/>
        <v>1.5844939507216756E-3</v>
      </c>
      <c r="AT682" s="5">
        <f t="shared" si="933"/>
        <v>9.8678294315125855E-4</v>
      </c>
      <c r="AU682" s="5">
        <f t="shared" si="934"/>
        <v>4.0969571660434922E-4</v>
      </c>
      <c r="AV682" s="5">
        <f t="shared" si="935"/>
        <v>1.2757408914157401E-4</v>
      </c>
      <c r="AW682" s="5">
        <f t="shared" si="936"/>
        <v>1.2062224509170041E-6</v>
      </c>
      <c r="AX682" s="5">
        <f t="shared" si="937"/>
        <v>4.9827352842595602E-4</v>
      </c>
      <c r="AY682" s="5">
        <f t="shared" si="938"/>
        <v>5.466170365462761E-4</v>
      </c>
      <c r="AZ682" s="5">
        <f t="shared" si="939"/>
        <v>2.998254649273762E-4</v>
      </c>
      <c r="BA682" s="5">
        <f t="shared" si="940"/>
        <v>1.0963837983890678E-4</v>
      </c>
      <c r="BB682" s="5">
        <f t="shared" si="941"/>
        <v>3.0068929443531488E-5</v>
      </c>
      <c r="BC682" s="5">
        <f t="shared" si="942"/>
        <v>6.5972555903036278E-6</v>
      </c>
      <c r="BD682" s="5">
        <f t="shared" si="943"/>
        <v>2.3259139266327116E-4</v>
      </c>
      <c r="BE682" s="5">
        <f t="shared" si="944"/>
        <v>2.8970412780607524E-4</v>
      </c>
      <c r="BF682" s="5">
        <f t="shared" si="945"/>
        <v>1.8042043754685352E-4</v>
      </c>
      <c r="BG682" s="5">
        <f t="shared" si="946"/>
        <v>7.4907537634138035E-5</v>
      </c>
      <c r="BH682" s="5">
        <f t="shared" si="947"/>
        <v>2.3325264327188448E-5</v>
      </c>
      <c r="BI682" s="5">
        <f t="shared" si="948"/>
        <v>5.81055496540854E-6</v>
      </c>
      <c r="BJ682" s="8">
        <f t="shared" si="949"/>
        <v>0.39623529149947428</v>
      </c>
      <c r="BK682" s="8">
        <f t="shared" si="950"/>
        <v>0.28017864307066703</v>
      </c>
      <c r="BL682" s="8">
        <f t="shared" si="951"/>
        <v>0.30253052522371904</v>
      </c>
      <c r="BM682" s="8">
        <f t="shared" si="952"/>
        <v>0.41475818161509198</v>
      </c>
      <c r="BN682" s="8">
        <f t="shared" si="953"/>
        <v>0.58478202871239093</v>
      </c>
    </row>
    <row r="683" spans="1:66" x14ac:dyDescent="0.25">
      <c r="A683" t="s">
        <v>69</v>
      </c>
      <c r="B683" t="s">
        <v>351</v>
      </c>
      <c r="C683" t="s">
        <v>259</v>
      </c>
      <c r="D683" t="s">
        <v>500</v>
      </c>
      <c r="E683">
        <f>VLOOKUP(A683,home!$A$2:$E$405,3,FALSE)</f>
        <v>1.3216783216783199</v>
      </c>
      <c r="F683">
        <f>VLOOKUP(B683,home!$B$2:$E$405,3,FALSE)</f>
        <v>1.26</v>
      </c>
      <c r="G683">
        <f>VLOOKUP(C683,away!$B$2:$E$405,4,FALSE)</f>
        <v>0.86</v>
      </c>
      <c r="H683">
        <f>VLOOKUP(A683,away!$A$2:$E$405,3,FALSE)</f>
        <v>1.2832167830000001</v>
      </c>
      <c r="I683">
        <f>VLOOKUP(C683,away!$B$2:$E$405,3,FALSE)</f>
        <v>1.19</v>
      </c>
      <c r="J683">
        <f>VLOOKUP(B683,home!$B$2:$E$405,4,FALSE)</f>
        <v>1.04</v>
      </c>
      <c r="K683" s="3">
        <f t="shared" si="898"/>
        <v>1.4321706293706273</v>
      </c>
      <c r="L683" s="3">
        <f t="shared" si="899"/>
        <v>1.5881090906408</v>
      </c>
      <c r="M683" s="5">
        <f t="shared" si="900"/>
        <v>4.8787569593660887E-2</v>
      </c>
      <c r="N683" s="5">
        <f t="shared" si="901"/>
        <v>6.9872124250416584E-2</v>
      </c>
      <c r="O683" s="5">
        <f t="shared" si="902"/>
        <v>7.7479982781963538E-2</v>
      </c>
      <c r="P683" s="5">
        <f t="shared" si="903"/>
        <v>0.11096455570447009</v>
      </c>
      <c r="Q683" s="5">
        <f t="shared" si="904"/>
        <v>5.0034402081590906E-2</v>
      </c>
      <c r="R683" s="5">
        <f t="shared" si="905"/>
        <v>6.1523332499364487E-2</v>
      </c>
      <c r="S683" s="5">
        <f t="shared" si="906"/>
        <v>6.3095644675699988E-2</v>
      </c>
      <c r="T683" s="5">
        <f t="shared" si="907"/>
        <v>7.9460088790551497E-2</v>
      </c>
      <c r="U683" s="5">
        <f t="shared" si="908"/>
        <v>8.8111909826593199E-2</v>
      </c>
      <c r="V683" s="5">
        <f t="shared" si="909"/>
        <v>1.5945273302284121E-2</v>
      </c>
      <c r="W683" s="5">
        <f t="shared" si="910"/>
        <v>2.3885933706458362E-2</v>
      </c>
      <c r="X683" s="5">
        <f t="shared" si="911"/>
        <v>3.7933468457670025E-2</v>
      </c>
      <c r="Y683" s="5">
        <f t="shared" si="912"/>
        <v>3.0121243048580909E-2</v>
      </c>
      <c r="Z683" s="5">
        <f t="shared" si="913"/>
        <v>3.2568587876252449E-2</v>
      </c>
      <c r="AA683" s="5">
        <f t="shared" si="914"/>
        <v>4.664377499644505E-2</v>
      </c>
      <c r="AB683" s="5">
        <f t="shared" si="915"/>
        <v>3.3400922296440323E-2</v>
      </c>
      <c r="AC683" s="5">
        <f t="shared" si="916"/>
        <v>2.2666636480240397E-3</v>
      </c>
      <c r="AD683" s="5">
        <f t="shared" si="917"/>
        <v>8.5521831773708885E-3</v>
      </c>
      <c r="AE683" s="5">
        <f t="shared" si="918"/>
        <v>1.3581799848808031E-2</v>
      </c>
      <c r="AF683" s="5">
        <f t="shared" si="919"/>
        <v>1.078468990357794E-2</v>
      </c>
      <c r="AG683" s="5">
        <f t="shared" si="920"/>
        <v>5.7090880252047274E-3</v>
      </c>
      <c r="AH683" s="5">
        <f t="shared" si="921"/>
        <v>1.2930617618902561E-2</v>
      </c>
      <c r="AI683" s="5">
        <f t="shared" si="922"/>
        <v>1.8518850773414603E-2</v>
      </c>
      <c r="AJ683" s="5">
        <f t="shared" si="923"/>
        <v>1.3261077083690962E-2</v>
      </c>
      <c r="AK683" s="5">
        <f t="shared" si="924"/>
        <v>6.3307083710273633E-3</v>
      </c>
      <c r="AL683" s="5">
        <f t="shared" si="925"/>
        <v>2.0621590846135656E-4</v>
      </c>
      <c r="AM683" s="5">
        <f t="shared" si="926"/>
        <v>2.4496371127256324E-3</v>
      </c>
      <c r="AN683" s="5">
        <f t="shared" si="927"/>
        <v>3.8902909674906594E-3</v>
      </c>
      <c r="AO683" s="5">
        <f t="shared" si="928"/>
        <v>3.0891032253548552E-3</v>
      </c>
      <c r="AP683" s="5">
        <f t="shared" si="929"/>
        <v>1.6352776380379542E-3</v>
      </c>
      <c r="AQ683" s="5">
        <f t="shared" si="930"/>
        <v>6.4924982067242245E-4</v>
      </c>
      <c r="AR683" s="5">
        <f t="shared" si="931"/>
        <v>4.107046277635848E-3</v>
      </c>
      <c r="AS683" s="5">
        <f t="shared" si="932"/>
        <v>5.8819910522960248E-3</v>
      </c>
      <c r="AT683" s="5">
        <f t="shared" si="933"/>
        <v>4.212007413659599E-3</v>
      </c>
      <c r="AU683" s="5">
        <f t="shared" si="934"/>
        <v>2.0107711028448721E-3</v>
      </c>
      <c r="AV683" s="5">
        <f t="shared" si="935"/>
        <v>7.1994182897040283E-4</v>
      </c>
      <c r="AW683" s="5">
        <f t="shared" si="936"/>
        <v>1.3028510274345067E-5</v>
      </c>
      <c r="AX683" s="5">
        <f t="shared" si="937"/>
        <v>5.8471638757698482E-4</v>
      </c>
      <c r="AY683" s="5">
        <f t="shared" si="938"/>
        <v>9.2859341055765907E-4</v>
      </c>
      <c r="AZ683" s="5">
        <f t="shared" si="939"/>
        <v>7.3735381840788156E-4</v>
      </c>
      <c r="BA683" s="5">
        <f t="shared" si="940"/>
        <v>3.9033276734408754E-4</v>
      </c>
      <c r="BB683" s="5">
        <f t="shared" si="941"/>
        <v>1.5497275404853143E-4</v>
      </c>
      <c r="BC683" s="5">
        <f t="shared" si="942"/>
        <v>4.9222727901222693E-5</v>
      </c>
      <c r="BD683" s="5">
        <f t="shared" si="943"/>
        <v>1.0870729215326596E-3</v>
      </c>
      <c r="BE683" s="5">
        <f t="shared" si="944"/>
        <v>1.5568739102031957E-3</v>
      </c>
      <c r="BF683" s="5">
        <f t="shared" si="945"/>
        <v>1.1148545439132105E-3</v>
      </c>
      <c r="BG683" s="5">
        <f t="shared" si="946"/>
        <v>5.3222064460429542E-4</v>
      </c>
      <c r="BH683" s="5">
        <f t="shared" si="947"/>
        <v>1.9055769388674369E-4</v>
      </c>
      <c r="BI683" s="5">
        <f t="shared" si="948"/>
        <v>5.4582226477038641E-5</v>
      </c>
      <c r="BJ683" s="8">
        <f t="shared" si="949"/>
        <v>0.34449377192034775</v>
      </c>
      <c r="BK683" s="8">
        <f t="shared" si="950"/>
        <v>0.24219451624315816</v>
      </c>
      <c r="BL683" s="8">
        <f t="shared" si="951"/>
        <v>0.37966909586386594</v>
      </c>
      <c r="BM683" s="8">
        <f t="shared" si="952"/>
        <v>0.57934844009187425</v>
      </c>
      <c r="BN683" s="8">
        <f t="shared" si="953"/>
        <v>0.41866196691146651</v>
      </c>
    </row>
    <row r="684" spans="1:66" x14ac:dyDescent="0.25">
      <c r="A684" t="s">
        <v>21</v>
      </c>
      <c r="B684" t="s">
        <v>270</v>
      </c>
      <c r="C684" t="s">
        <v>267</v>
      </c>
      <c r="D684" t="s">
        <v>500</v>
      </c>
      <c r="E684">
        <f>VLOOKUP(A684,home!$A$2:$E$405,3,FALSE)</f>
        <v>1.36551724137931</v>
      </c>
      <c r="F684">
        <f>VLOOKUP(B684,home!$B$2:$E$405,3,FALSE)</f>
        <v>0.78</v>
      </c>
      <c r="G684">
        <f>VLOOKUP(C684,away!$B$2:$E$405,4,FALSE)</f>
        <v>1.03</v>
      </c>
      <c r="H684">
        <f>VLOOKUP(A684,away!$A$2:$E$405,3,FALSE)</f>
        <v>1.3172413789999999</v>
      </c>
      <c r="I684">
        <f>VLOOKUP(C684,away!$B$2:$E$405,3,FALSE)</f>
        <v>1.1200000000000001</v>
      </c>
      <c r="J684">
        <f>VLOOKUP(B684,home!$B$2:$E$405,4,FALSE)</f>
        <v>0.92</v>
      </c>
      <c r="K684" s="3">
        <f t="shared" si="898"/>
        <v>1.0970565517241377</v>
      </c>
      <c r="L684" s="3">
        <f t="shared" si="899"/>
        <v>1.3572855169216</v>
      </c>
      <c r="M684" s="5">
        <f t="shared" si="900"/>
        <v>8.5919706117659173E-2</v>
      </c>
      <c r="N684" s="5">
        <f t="shared" si="901"/>
        <v>9.4258776518590465E-2</v>
      </c>
      <c r="O684" s="5">
        <f t="shared" si="902"/>
        <v>0.11661757273165899</v>
      </c>
      <c r="P684" s="5">
        <f t="shared" si="903"/>
        <v>0.12793607221143263</v>
      </c>
      <c r="Q684" s="5">
        <f t="shared" si="904"/>
        <v>5.170360416861048E-2</v>
      </c>
      <c r="R684" s="5">
        <f t="shared" si="905"/>
        <v>7.9141671243616041E-2</v>
      </c>
      <c r="S684" s="5">
        <f t="shared" si="906"/>
        <v>4.7624809582317837E-2</v>
      </c>
      <c r="T684" s="5">
        <f t="shared" si="907"/>
        <v>7.0176553110702269E-2</v>
      </c>
      <c r="U684" s="5">
        <f t="shared" si="908"/>
        <v>8.6822888952206759E-2</v>
      </c>
      <c r="V684" s="5">
        <f t="shared" si="909"/>
        <v>7.8793605398088992E-3</v>
      </c>
      <c r="W684" s="5">
        <f t="shared" si="910"/>
        <v>1.8907259233641862E-2</v>
      </c>
      <c r="X684" s="5">
        <f t="shared" si="911"/>
        <v>2.5662549122504288E-2</v>
      </c>
      <c r="Y684" s="5">
        <f t="shared" si="912"/>
        <v>1.7415703125632096E-2</v>
      </c>
      <c r="Z684" s="5">
        <f t="shared" si="913"/>
        <v>3.5805948054643599E-2</v>
      </c>
      <c r="AA684" s="5">
        <f t="shared" si="914"/>
        <v>3.9281149904040899E-2</v>
      </c>
      <c r="AB684" s="5">
        <f t="shared" si="915"/>
        <v>2.1546821430743022E-2</v>
      </c>
      <c r="AC684" s="5">
        <f t="shared" si="916"/>
        <v>7.3328233166066804E-4</v>
      </c>
      <c r="AD684" s="5">
        <f t="shared" si="917"/>
        <v>5.1855831543533761E-3</v>
      </c>
      <c r="AE684" s="5">
        <f t="shared" si="918"/>
        <v>7.0383169121964627E-3</v>
      </c>
      <c r="AF684" s="5">
        <f t="shared" si="919"/>
        <v>4.776502804214309E-3</v>
      </c>
      <c r="AG684" s="5">
        <f t="shared" si="920"/>
        <v>2.1610260258984981E-3</v>
      </c>
      <c r="AH684" s="5">
        <f t="shared" si="921"/>
        <v>1.2149723678553716E-2</v>
      </c>
      <c r="AI684" s="5">
        <f t="shared" si="922"/>
        <v>1.3328933963195245E-2</v>
      </c>
      <c r="AJ684" s="5">
        <f t="shared" si="923"/>
        <v>7.3112971659108584E-3</v>
      </c>
      <c r="AK684" s="5">
        <f t="shared" si="924"/>
        <v>2.6736354858215433E-3</v>
      </c>
      <c r="AL684" s="5">
        <f t="shared" si="925"/>
        <v>4.3674852056052561E-5</v>
      </c>
      <c r="AM684" s="5">
        <f t="shared" si="926"/>
        <v>1.1377755947987386E-3</v>
      </c>
      <c r="AN684" s="5">
        <f t="shared" si="927"/>
        <v>1.5442863363271868E-3</v>
      </c>
      <c r="AO684" s="5">
        <f t="shared" si="928"/>
        <v>1.0480187391384049E-3</v>
      </c>
      <c r="AP684" s="5">
        <f t="shared" si="929"/>
        <v>4.7415355203166479E-4</v>
      </c>
      <c r="AQ684" s="5">
        <f t="shared" si="930"/>
        <v>1.6089043724237763E-4</v>
      </c>
      <c r="AR684" s="5">
        <f t="shared" si="931"/>
        <v>3.298128796700077E-3</v>
      </c>
      <c r="AS684" s="5">
        <f t="shared" si="932"/>
        <v>3.6182338048498662E-3</v>
      </c>
      <c r="AT684" s="5">
        <f t="shared" si="933"/>
        <v>1.9847035506401502E-3</v>
      </c>
      <c r="AU684" s="5">
        <f t="shared" si="934"/>
        <v>7.2577734448664541E-4</v>
      </c>
      <c r="AV684" s="5">
        <f t="shared" si="935"/>
        <v>1.9905469771550521E-4</v>
      </c>
      <c r="AW684" s="5">
        <f t="shared" si="936"/>
        <v>1.8064634215368117E-6</v>
      </c>
      <c r="AX684" s="5">
        <f t="shared" si="937"/>
        <v>2.0803402844429725E-4</v>
      </c>
      <c r="AY684" s="5">
        <f t="shared" si="938"/>
        <v>2.8236157383430084E-4</v>
      </c>
      <c r="AZ684" s="5">
        <f t="shared" si="939"/>
        <v>1.916226373502428E-4</v>
      </c>
      <c r="BA684" s="5">
        <f t="shared" si="940"/>
        <v>8.6695543463268253E-5</v>
      </c>
      <c r="BB684" s="5">
        <f t="shared" si="941"/>
        <v>2.9417651381085253E-5</v>
      </c>
      <c r="BC684" s="5">
        <f t="shared" si="942"/>
        <v>7.9856304322791453E-6</v>
      </c>
      <c r="BD684" s="5">
        <f t="shared" si="943"/>
        <v>7.4608374145051387E-4</v>
      </c>
      <c r="BE684" s="5">
        <f t="shared" si="944"/>
        <v>8.1849605669314393E-4</v>
      </c>
      <c r="BF684" s="5">
        <f t="shared" si="945"/>
        <v>4.4896823077779233E-4</v>
      </c>
      <c r="BG684" s="5">
        <f t="shared" si="946"/>
        <v>1.6418117969692396E-4</v>
      </c>
      <c r="BH684" s="5">
        <f t="shared" si="947"/>
        <v>4.5029009714077103E-5</v>
      </c>
      <c r="BI684" s="5">
        <f t="shared" si="948"/>
        <v>9.8798740248956271E-6</v>
      </c>
      <c r="BJ684" s="8">
        <f t="shared" si="949"/>
        <v>0.302457115900788</v>
      </c>
      <c r="BK684" s="8">
        <f t="shared" si="950"/>
        <v>0.27041926720876958</v>
      </c>
      <c r="BL684" s="8">
        <f t="shared" si="951"/>
        <v>0.39093223084249673</v>
      </c>
      <c r="BM684" s="8">
        <f t="shared" si="952"/>
        <v>0.44375660390471722</v>
      </c>
      <c r="BN684" s="8">
        <f t="shared" si="953"/>
        <v>0.55557740299156788</v>
      </c>
    </row>
    <row r="685" spans="1:66" x14ac:dyDescent="0.25">
      <c r="A685" t="s">
        <v>21</v>
      </c>
      <c r="B685" t="s">
        <v>264</v>
      </c>
      <c r="C685" t="s">
        <v>152</v>
      </c>
      <c r="D685" t="s">
        <v>500</v>
      </c>
      <c r="E685">
        <f>VLOOKUP(A685,home!$A$2:$E$405,3,FALSE)</f>
        <v>1.36551724137931</v>
      </c>
      <c r="F685">
        <f>VLOOKUP(B685,home!$B$2:$E$405,3,FALSE)</f>
        <v>1.52</v>
      </c>
      <c r="G685">
        <f>VLOOKUP(C685,away!$B$2:$E$405,4,FALSE)</f>
        <v>1.1200000000000001</v>
      </c>
      <c r="H685">
        <f>VLOOKUP(A685,away!$A$2:$E$405,3,FALSE)</f>
        <v>1.3172413789999999</v>
      </c>
      <c r="I685">
        <f>VLOOKUP(C685,away!$B$2:$E$405,3,FALSE)</f>
        <v>0.88</v>
      </c>
      <c r="J685">
        <f>VLOOKUP(B685,home!$B$2:$E$405,4,FALSE)</f>
        <v>1.36</v>
      </c>
      <c r="K685" s="3">
        <f t="shared" si="898"/>
        <v>2.3246565517241375</v>
      </c>
      <c r="L685" s="3">
        <f t="shared" si="899"/>
        <v>1.5764744823871999</v>
      </c>
      <c r="M685" s="5">
        <f t="shared" si="900"/>
        <v>2.0219030095713467E-2</v>
      </c>
      <c r="N685" s="5">
        <f t="shared" si="901"/>
        <v>4.7002300781507834E-2</v>
      </c>
      <c r="O685" s="5">
        <f t="shared" si="902"/>
        <v>3.1874785004511109E-2</v>
      </c>
      <c r="P685" s="5">
        <f t="shared" si="903"/>
        <v>7.4097927795535048E-2</v>
      </c>
      <c r="Q685" s="5">
        <f t="shared" si="904"/>
        <v>5.463210322892037E-2</v>
      </c>
      <c r="R685" s="5">
        <f t="shared" si="905"/>
        <v>2.5124892595594969E-2</v>
      </c>
      <c r="S685" s="5">
        <f t="shared" si="906"/>
        <v>6.7887812590431071E-2</v>
      </c>
      <c r="T685" s="5">
        <f t="shared" si="907"/>
        <v>8.6126116659536331E-2</v>
      </c>
      <c r="U685" s="5">
        <f t="shared" si="908"/>
        <v>5.8406746183715122E-2</v>
      </c>
      <c r="V685" s="5">
        <f t="shared" si="909"/>
        <v>2.7643628643740124E-2</v>
      </c>
      <c r="W685" s="5">
        <f t="shared" si="910"/>
        <v>4.2333625568526385E-2</v>
      </c>
      <c r="X685" s="5">
        <f t="shared" si="911"/>
        <v>6.6737880455716173E-2</v>
      </c>
      <c r="Y685" s="5">
        <f t="shared" si="912"/>
        <v>5.2605282773521993E-2</v>
      </c>
      <c r="Z685" s="5">
        <f t="shared" si="913"/>
        <v>1.3202917349891525E-2</v>
      </c>
      <c r="AA685" s="5">
        <f t="shared" si="914"/>
        <v>3.0692248319297621E-2</v>
      </c>
      <c r="AB685" s="5">
        <f t="shared" si="915"/>
        <v>3.5674468071299689E-2</v>
      </c>
      <c r="AC685" s="5">
        <f t="shared" si="916"/>
        <v>6.3317070278407495E-3</v>
      </c>
      <c r="AD685" s="5">
        <f t="shared" si="917"/>
        <v>2.460278500902784E-2</v>
      </c>
      <c r="AE685" s="5">
        <f t="shared" si="918"/>
        <v>3.8785662762390732E-2</v>
      </c>
      <c r="AF685" s="5">
        <f t="shared" si="919"/>
        <v>3.0572303813692213E-2</v>
      </c>
      <c r="AG685" s="5">
        <f t="shared" si="920"/>
        <v>1.6065485610024886E-2</v>
      </c>
      <c r="AH685" s="5">
        <f t="shared" si="921"/>
        <v>5.2035155737928081E-3</v>
      </c>
      <c r="AI685" s="5">
        <f t="shared" si="922"/>
        <v>1.2096386570616038E-2</v>
      </c>
      <c r="AJ685" s="5">
        <f t="shared" si="923"/>
        <v>1.4059972146785222E-2</v>
      </c>
      <c r="AK685" s="5">
        <f t="shared" si="924"/>
        <v>1.0894868789361052E-2</v>
      </c>
      <c r="AL685" s="5">
        <f t="shared" si="925"/>
        <v>9.2816790508836692E-4</v>
      </c>
      <c r="AM685" s="5">
        <f t="shared" si="926"/>
        <v>1.1438605072379381E-2</v>
      </c>
      <c r="AN685" s="5">
        <f t="shared" si="927"/>
        <v>1.8032669010710888E-2</v>
      </c>
      <c r="AO685" s="5">
        <f t="shared" si="928"/>
        <v>1.4214021272360074E-2</v>
      </c>
      <c r="AP685" s="5">
        <f t="shared" si="929"/>
        <v>7.4693472759948323E-3</v>
      </c>
      <c r="AQ685" s="5">
        <f t="shared" si="930"/>
        <v>2.9438088451735501E-3</v>
      </c>
      <c r="AR685" s="5">
        <f t="shared" si="931"/>
        <v>1.6406419041577506E-3</v>
      </c>
      <c r="AS685" s="5">
        <f t="shared" si="932"/>
        <v>3.8139289515334795E-3</v>
      </c>
      <c r="AT685" s="5">
        <f t="shared" si="933"/>
        <v>4.4330374624963371E-3</v>
      </c>
      <c r="AU685" s="5">
        <f t="shared" si="934"/>
        <v>3.4350965270768855E-3</v>
      </c>
      <c r="AV685" s="5">
        <f t="shared" si="935"/>
        <v>1.9963549118685291E-3</v>
      </c>
      <c r="AW685" s="5">
        <f t="shared" si="936"/>
        <v>9.4486506149844628E-5</v>
      </c>
      <c r="AX685" s="5">
        <f t="shared" si="937"/>
        <v>4.4318047040152846E-3</v>
      </c>
      <c r="AY685" s="5">
        <f t="shared" si="938"/>
        <v>6.9866270268036544E-3</v>
      </c>
      <c r="AZ685" s="5">
        <f t="shared" si="939"/>
        <v>5.5071196128563564E-3</v>
      </c>
      <c r="BA685" s="5">
        <f t="shared" si="940"/>
        <v>2.8939445137073738E-3</v>
      </c>
      <c r="BB685" s="5">
        <f t="shared" si="941"/>
        <v>1.1405574198260278E-3</v>
      </c>
      <c r="BC685" s="5">
        <f t="shared" si="942"/>
        <v>3.5961193361062362E-4</v>
      </c>
      <c r="BD685" s="5">
        <f t="shared" si="943"/>
        <v>4.3107168277330653E-4</v>
      </c>
      <c r="BE685" s="5">
        <f t="shared" si="944"/>
        <v>1.0020936116217161E-3</v>
      </c>
      <c r="BF685" s="5">
        <f t="shared" si="945"/>
        <v>1.1647617398486631E-3</v>
      </c>
      <c r="BG685" s="5">
        <f t="shared" si="946"/>
        <v>9.0255700324559998E-4</v>
      </c>
      <c r="BH685" s="5">
        <f t="shared" si="947"/>
        <v>5.2453376272484714E-4</v>
      </c>
      <c r="BI685" s="5">
        <f t="shared" si="948"/>
        <v>2.4387216962376576E-4</v>
      </c>
      <c r="BJ685" s="8">
        <f t="shared" si="949"/>
        <v>0.53488166335030263</v>
      </c>
      <c r="BK685" s="8">
        <f t="shared" si="950"/>
        <v>0.20409490108515249</v>
      </c>
      <c r="BL685" s="8">
        <f t="shared" si="951"/>
        <v>0.24361583298194456</v>
      </c>
      <c r="BM685" s="8">
        <f t="shared" si="952"/>
        <v>0.73595213474485477</v>
      </c>
      <c r="BN685" s="8">
        <f t="shared" si="953"/>
        <v>0.25295103950178283</v>
      </c>
    </row>
    <row r="686" spans="1:66" x14ac:dyDescent="0.25">
      <c r="A686" t="s">
        <v>21</v>
      </c>
      <c r="B686" t="s">
        <v>372</v>
      </c>
      <c r="C686" t="s">
        <v>273</v>
      </c>
      <c r="D686" t="s">
        <v>500</v>
      </c>
      <c r="E686">
        <f>VLOOKUP(A686,home!$A$2:$E$405,3,FALSE)</f>
        <v>1.36551724137931</v>
      </c>
      <c r="F686">
        <f>VLOOKUP(B686,home!$B$2:$E$405,3,FALSE)</f>
        <v>0.24</v>
      </c>
      <c r="G686">
        <f>VLOOKUP(C686,away!$B$2:$E$405,4,FALSE)</f>
        <v>1.1200000000000001</v>
      </c>
      <c r="H686">
        <f>VLOOKUP(A686,away!$A$2:$E$405,3,FALSE)</f>
        <v>1.3172413789999999</v>
      </c>
      <c r="I686">
        <f>VLOOKUP(C686,away!$B$2:$E$405,3,FALSE)</f>
        <v>1.1200000000000001</v>
      </c>
      <c r="J686">
        <f>VLOOKUP(B686,home!$B$2:$E$405,4,FALSE)</f>
        <v>1.06</v>
      </c>
      <c r="K686" s="3">
        <f t="shared" si="898"/>
        <v>0.36705103448275855</v>
      </c>
      <c r="L686" s="3">
        <f t="shared" si="899"/>
        <v>1.5638289651488</v>
      </c>
      <c r="M686" s="5">
        <f t="shared" si="900"/>
        <v>0.14502052430729007</v>
      </c>
      <c r="N686" s="5">
        <f t="shared" si="901"/>
        <v>5.3229933468222843E-2</v>
      </c>
      <c r="O686" s="5">
        <f t="shared" si="902"/>
        <v>0.22678729645280579</v>
      </c>
      <c r="P686" s="5">
        <f t="shared" si="903"/>
        <v>8.3242511770550406E-2</v>
      </c>
      <c r="Q686" s="5">
        <f t="shared" si="904"/>
        <v>9.7690510724798042E-3</v>
      </c>
      <c r="R686" s="5">
        <f t="shared" si="905"/>
        <v>0.17732827156034273</v>
      </c>
      <c r="S686" s="5">
        <f t="shared" si="906"/>
        <v>1.1945405312401519E-2</v>
      </c>
      <c r="T686" s="5">
        <f t="shared" si="907"/>
        <v>1.5277125029161866E-2</v>
      </c>
      <c r="U686" s="5">
        <f t="shared" si="908"/>
        <v>6.5088525519263335E-2</v>
      </c>
      <c r="V686" s="5">
        <f t="shared" si="909"/>
        <v>7.6185809412633056E-4</v>
      </c>
      <c r="W686" s="5">
        <f t="shared" si="910"/>
        <v>1.1952467673562049E-3</v>
      </c>
      <c r="X686" s="5">
        <f t="shared" si="911"/>
        <v>1.8691615152921024E-3</v>
      </c>
      <c r="Y686" s="5">
        <f t="shared" si="912"/>
        <v>1.4615244590776059E-3</v>
      </c>
      <c r="Z686" s="5">
        <f t="shared" si="913"/>
        <v>9.2437029135278709E-2</v>
      </c>
      <c r="AA686" s="5">
        <f t="shared" si="914"/>
        <v>3.392910716861694E-2</v>
      </c>
      <c r="AB686" s="5">
        <f t="shared" si="915"/>
        <v>6.2268569426586137E-3</v>
      </c>
      <c r="AC686" s="5">
        <f t="shared" si="916"/>
        <v>2.7331899084081985E-5</v>
      </c>
      <c r="AD686" s="5">
        <f t="shared" si="917"/>
        <v>1.0967914060506701E-4</v>
      </c>
      <c r="AE686" s="5">
        <f t="shared" si="918"/>
        <v>1.7151941695083166E-4</v>
      </c>
      <c r="AF686" s="5">
        <f t="shared" si="919"/>
        <v>1.3411351615657234E-4</v>
      </c>
      <c r="AG686" s="5">
        <f t="shared" si="920"/>
        <v>6.9910200394533121E-5</v>
      </c>
      <c r="AH686" s="5">
        <f t="shared" si="921"/>
        <v>3.6138925903513086E-2</v>
      </c>
      <c r="AI686" s="5">
        <f t="shared" si="922"/>
        <v>1.3264830137980237E-2</v>
      </c>
      <c r="AJ686" s="5">
        <f t="shared" si="923"/>
        <v>2.4344348121918599E-3</v>
      </c>
      <c r="AK686" s="5">
        <f t="shared" si="924"/>
        <v>2.9785393873195409E-4</v>
      </c>
      <c r="AL686" s="5">
        <f t="shared" si="925"/>
        <v>6.2754591243849808E-7</v>
      </c>
      <c r="AM686" s="5">
        <f t="shared" si="926"/>
        <v>8.0515684040539639E-6</v>
      </c>
      <c r="AN686" s="5">
        <f t="shared" si="927"/>
        <v>1.2591275885136485E-5</v>
      </c>
      <c r="AO686" s="5">
        <f t="shared" si="928"/>
        <v>9.8453009686780157E-6</v>
      </c>
      <c r="AP686" s="5">
        <f t="shared" si="929"/>
        <v>5.1321222751420728E-6</v>
      </c>
      <c r="AQ686" s="5">
        <f t="shared" si="930"/>
        <v>2.0064403666381327E-6</v>
      </c>
      <c r="AR686" s="5">
        <f t="shared" si="931"/>
        <v>1.1303019819456009E-2</v>
      </c>
      <c r="AS686" s="5">
        <f t="shared" si="932"/>
        <v>4.1487851175104505E-3</v>
      </c>
      <c r="AT686" s="5">
        <f t="shared" si="933"/>
        <v>7.6140793461444201E-4</v>
      </c>
      <c r="AU686" s="5">
        <f t="shared" si="934"/>
        <v>9.3158523354537189E-5</v>
      </c>
      <c r="AV686" s="5">
        <f t="shared" si="935"/>
        <v>8.5484830920422742E-6</v>
      </c>
      <c r="AW686" s="5">
        <f t="shared" si="936"/>
        <v>1.0005958783391114E-8</v>
      </c>
      <c r="AX686" s="5">
        <f t="shared" si="937"/>
        <v>4.9255608531944969E-7</v>
      </c>
      <c r="AY686" s="5">
        <f t="shared" si="938"/>
        <v>7.7027347318285903E-7</v>
      </c>
      <c r="AZ686" s="5">
        <f t="shared" si="939"/>
        <v>6.0228798422456132E-7</v>
      </c>
      <c r="BA686" s="5">
        <f t="shared" si="940"/>
        <v>3.1395846503048411E-7</v>
      </c>
      <c r="BB686" s="5">
        <f t="shared" si="941"/>
        <v>1.227443353670819E-7</v>
      </c>
      <c r="BC686" s="5">
        <f t="shared" si="942"/>
        <v>3.8390229390996191E-8</v>
      </c>
      <c r="BD686" s="5">
        <f t="shared" si="943"/>
        <v>2.9459982978860474E-3</v>
      </c>
      <c r="BE686" s="5">
        <f t="shared" si="944"/>
        <v>1.0813317228235196E-3</v>
      </c>
      <c r="BF686" s="5">
        <f t="shared" si="945"/>
        <v>1.9845196374069821E-4</v>
      </c>
      <c r="BG686" s="5">
        <f t="shared" si="946"/>
        <v>2.4280666195386062E-5</v>
      </c>
      <c r="BH686" s="5">
        <f t="shared" si="947"/>
        <v>2.2280609112367496E-6</v>
      </c>
      <c r="BI686" s="5">
        <f t="shared" si="948"/>
        <v>1.6356241247200949E-7</v>
      </c>
      <c r="BJ686" s="8">
        <f t="shared" si="949"/>
        <v>8.3327231504169583E-2</v>
      </c>
      <c r="BK686" s="8">
        <f t="shared" si="950"/>
        <v>0.240999029202838</v>
      </c>
      <c r="BL686" s="8">
        <f t="shared" si="951"/>
        <v>0.58206347658810142</v>
      </c>
      <c r="BM686" s="8">
        <f t="shared" si="952"/>
        <v>0.30344841753118168</v>
      </c>
      <c r="BN686" s="8">
        <f t="shared" si="953"/>
        <v>0.69537758863169163</v>
      </c>
    </row>
    <row r="687" spans="1:66" x14ac:dyDescent="0.25">
      <c r="A687" t="s">
        <v>21</v>
      </c>
      <c r="B687" t="s">
        <v>22</v>
      </c>
      <c r="C687" t="s">
        <v>269</v>
      </c>
      <c r="D687" t="s">
        <v>500</v>
      </c>
      <c r="E687">
        <f>VLOOKUP(A687,home!$A$2:$E$405,3,FALSE)</f>
        <v>1.36551724137931</v>
      </c>
      <c r="F687">
        <f>VLOOKUP(B687,home!$B$2:$E$405,3,FALSE)</f>
        <v>1.32</v>
      </c>
      <c r="G687">
        <f>VLOOKUP(C687,away!$B$2:$E$405,4,FALSE)</f>
        <v>1.05</v>
      </c>
      <c r="H687">
        <f>VLOOKUP(A687,away!$A$2:$E$405,3,FALSE)</f>
        <v>1.3172413789999999</v>
      </c>
      <c r="I687">
        <f>VLOOKUP(C687,away!$B$2:$E$405,3,FALSE)</f>
        <v>0.94</v>
      </c>
      <c r="J687">
        <f>VLOOKUP(B687,home!$B$2:$E$405,4,FALSE)</f>
        <v>1.47</v>
      </c>
      <c r="K687" s="3">
        <f t="shared" si="898"/>
        <v>1.8926068965517238</v>
      </c>
      <c r="L687" s="3">
        <f t="shared" si="899"/>
        <v>1.8201641375021997</v>
      </c>
      <c r="M687" s="5">
        <f t="shared" si="900"/>
        <v>2.4409789111285832E-2</v>
      </c>
      <c r="N687" s="5">
        <f t="shared" si="901"/>
        <v>4.619813521539274E-2</v>
      </c>
      <c r="O687" s="5">
        <f t="shared" si="902"/>
        <v>4.4429822744354162E-2</v>
      </c>
      <c r="P687" s="5">
        <f t="shared" si="903"/>
        <v>8.4088188938535313E-2</v>
      </c>
      <c r="Q687" s="5">
        <f t="shared" si="904"/>
        <v>4.3717454658240687E-2</v>
      </c>
      <c r="R687" s="5">
        <f t="shared" si="905"/>
        <v>4.0434784997426518E-2</v>
      </c>
      <c r="S687" s="5">
        <f t="shared" si="906"/>
        <v>7.2417908720211269E-2</v>
      </c>
      <c r="T687" s="5">
        <f t="shared" si="907"/>
        <v>7.9572943151808184E-2</v>
      </c>
      <c r="U687" s="5">
        <f t="shared" si="908"/>
        <v>7.6527152946715582E-2</v>
      </c>
      <c r="V687" s="5">
        <f t="shared" si="909"/>
        <v>2.7718801043468171E-2</v>
      </c>
      <c r="W687" s="5">
        <f t="shared" si="910"/>
        <v>2.75799853952912E-2</v>
      </c>
      <c r="X687" s="5">
        <f t="shared" si="911"/>
        <v>5.0200100329343474E-2</v>
      </c>
      <c r="Y687" s="5">
        <f t="shared" si="912"/>
        <v>4.568621115924168E-2</v>
      </c>
      <c r="Z687" s="5">
        <f t="shared" si="913"/>
        <v>2.4532648519975907E-2</v>
      </c>
      <c r="AA687" s="5">
        <f t="shared" si="914"/>
        <v>4.6430659779585839E-2</v>
      </c>
      <c r="AB687" s="5">
        <f t="shared" si="915"/>
        <v>4.3937493455145464E-2</v>
      </c>
      <c r="AC687" s="5">
        <f t="shared" si="916"/>
        <v>5.9679534936435798E-3</v>
      </c>
      <c r="AD687" s="5">
        <f t="shared" si="917"/>
        <v>1.3049517641480985E-2</v>
      </c>
      <c r="AE687" s="5">
        <f t="shared" si="918"/>
        <v>2.3752264022725976E-2</v>
      </c>
      <c r="AF687" s="5">
        <f t="shared" si="919"/>
        <v>2.1616509579324782E-2</v>
      </c>
      <c r="AG687" s="5">
        <f t="shared" si="920"/>
        <v>1.3115198504753244E-2</v>
      </c>
      <c r="AH687" s="5">
        <f t="shared" si="921"/>
        <v>1.1163361758501638E-2</v>
      </c>
      <c r="AI687" s="5">
        <f t="shared" si="922"/>
        <v>2.1127855452841977E-2</v>
      </c>
      <c r="AJ687" s="5">
        <f t="shared" si="923"/>
        <v>1.999336246969834E-2</v>
      </c>
      <c r="AK687" s="5">
        <f t="shared" si="924"/>
        <v>1.2613191898469827E-2</v>
      </c>
      <c r="AL687" s="5">
        <f t="shared" si="925"/>
        <v>8.2234942491636858E-4</v>
      </c>
      <c r="AM687" s="5">
        <f t="shared" si="926"/>
        <v>4.9395214169880601E-3</v>
      </c>
      <c r="AN687" s="5">
        <f t="shared" si="927"/>
        <v>8.9907397396257159E-3</v>
      </c>
      <c r="AO687" s="5">
        <f t="shared" si="928"/>
        <v>8.1823110218412973E-3</v>
      </c>
      <c r="AP687" s="5">
        <f t="shared" si="929"/>
        <v>4.96438302794817E-3</v>
      </c>
      <c r="AQ687" s="5">
        <f t="shared" si="930"/>
        <v>2.258997988073959E-3</v>
      </c>
      <c r="AR687" s="5">
        <f t="shared" si="931"/>
        <v>4.0638301453576357E-3</v>
      </c>
      <c r="AS687" s="5">
        <f t="shared" si="932"/>
        <v>7.6912329595186547E-3</v>
      </c>
      <c r="AT687" s="5">
        <f t="shared" si="933"/>
        <v>7.2782402710854675E-3</v>
      </c>
      <c r="AU687" s="5">
        <f t="shared" si="934"/>
        <v>4.5916159106056138E-3</v>
      </c>
      <c r="AV687" s="5">
        <f t="shared" si="935"/>
        <v>2.1725309846822019E-3</v>
      </c>
      <c r="AW687" s="5">
        <f t="shared" si="936"/>
        <v>7.8690963672862477E-5</v>
      </c>
      <c r="AX687" s="5">
        <f t="shared" si="937"/>
        <v>1.5580953832427565E-3</v>
      </c>
      <c r="AY687" s="5">
        <f t="shared" si="938"/>
        <v>2.8359893393862111E-3</v>
      </c>
      <c r="AZ687" s="5">
        <f t="shared" si="939"/>
        <v>2.5809830449446684E-3</v>
      </c>
      <c r="BA687" s="5">
        <f t="shared" si="940"/>
        <v>1.5659375926365046E-3</v>
      </c>
      <c r="BB687" s="5">
        <f t="shared" si="941"/>
        <v>7.1256586192087351E-4</v>
      </c>
      <c r="BC687" s="5">
        <f t="shared" si="942"/>
        <v>2.593973654953437E-4</v>
      </c>
      <c r="BD687" s="5">
        <f t="shared" si="943"/>
        <v>1.2328063152467195E-3</v>
      </c>
      <c r="BE687" s="5">
        <f t="shared" si="944"/>
        <v>2.3332177343484595E-3</v>
      </c>
      <c r="BF687" s="5">
        <f t="shared" si="945"/>
        <v>2.2079319875923415E-3</v>
      </c>
      <c r="BG687" s="5">
        <f t="shared" si="946"/>
        <v>1.3929157689448067E-3</v>
      </c>
      <c r="BH687" s="5">
        <f t="shared" si="947"/>
        <v>6.5906049765514707E-4</v>
      </c>
      <c r="BI687" s="5">
        <f t="shared" si="948"/>
        <v>2.4946848862138855E-4</v>
      </c>
      <c r="BJ687" s="8">
        <f t="shared" si="949"/>
        <v>0.40333724143970651</v>
      </c>
      <c r="BK687" s="8">
        <f t="shared" si="950"/>
        <v>0.21826098007144673</v>
      </c>
      <c r="BL687" s="8">
        <f t="shared" si="951"/>
        <v>0.35053053656639777</v>
      </c>
      <c r="BM687" s="8">
        <f t="shared" si="952"/>
        <v>0.71062593255657858</v>
      </c>
      <c r="BN687" s="8">
        <f t="shared" si="953"/>
        <v>0.28327817566523528</v>
      </c>
    </row>
    <row r="688" spans="1:66" x14ac:dyDescent="0.25">
      <c r="A688" t="s">
        <v>21</v>
      </c>
      <c r="B688" t="s">
        <v>266</v>
      </c>
      <c r="C688" t="s">
        <v>397</v>
      </c>
      <c r="D688" t="s">
        <v>500</v>
      </c>
      <c r="E688">
        <f>VLOOKUP(A688,home!$A$2:$E$405,3,FALSE)</f>
        <v>1.36551724137931</v>
      </c>
      <c r="F688">
        <f>VLOOKUP(B688,home!$B$2:$E$405,3,FALSE)</f>
        <v>0.73</v>
      </c>
      <c r="G688">
        <f>VLOOKUP(C688,away!$B$2:$E$405,4,FALSE)</f>
        <v>1.36</v>
      </c>
      <c r="H688">
        <f>VLOOKUP(A688,away!$A$2:$E$405,3,FALSE)</f>
        <v>1.3172413789999999</v>
      </c>
      <c r="I688">
        <f>VLOOKUP(C688,away!$B$2:$E$405,3,FALSE)</f>
        <v>0.68</v>
      </c>
      <c r="J688">
        <f>VLOOKUP(B688,home!$B$2:$E$405,4,FALSE)</f>
        <v>1.19</v>
      </c>
      <c r="K688" s="3">
        <f t="shared" si="898"/>
        <v>1.3556855172413791</v>
      </c>
      <c r="L688" s="3">
        <f t="shared" si="899"/>
        <v>1.0659117238867999</v>
      </c>
      <c r="M688" s="5">
        <f t="shared" si="900"/>
        <v>8.8779701561921165E-2</v>
      </c>
      <c r="N688" s="5">
        <f t="shared" si="901"/>
        <v>0.12035735563250836</v>
      </c>
      <c r="O688" s="5">
        <f t="shared" si="902"/>
        <v>9.4631324738023007E-2</v>
      </c>
      <c r="P688" s="5">
        <f t="shared" si="903"/>
        <v>0.12829031642470365</v>
      </c>
      <c r="Q688" s="5">
        <f t="shared" si="904"/>
        <v>8.1583361962230871E-2</v>
      </c>
      <c r="R688" s="5">
        <f t="shared" si="905"/>
        <v>5.0434319242598835E-2</v>
      </c>
      <c r="S688" s="5">
        <f t="shared" si="906"/>
        <v>4.6346194565858451E-2</v>
      </c>
      <c r="T688" s="5">
        <f t="shared" si="907"/>
        <v>8.6960661989642293E-2</v>
      </c>
      <c r="U688" s="5">
        <f t="shared" si="908"/>
        <v>6.8373076169119432E-2</v>
      </c>
      <c r="V688" s="5">
        <f t="shared" si="909"/>
        <v>7.4413505957000347E-3</v>
      </c>
      <c r="W688" s="5">
        <f t="shared" si="910"/>
        <v>3.6867127420019193E-2</v>
      </c>
      <c r="X688" s="5">
        <f t="shared" si="911"/>
        <v>3.9297103343026968E-2</v>
      </c>
      <c r="Y688" s="5">
        <f t="shared" si="912"/>
        <v>2.0943621584061798E-2</v>
      </c>
      <c r="Z688" s="5">
        <f t="shared" si="913"/>
        <v>1.7919510722311911E-2</v>
      </c>
      <c r="AA688" s="5">
        <f t="shared" si="914"/>
        <v>2.4293221162289862E-2</v>
      </c>
      <c r="AB688" s="5">
        <f t="shared" si="915"/>
        <v>1.6466984048429077E-2</v>
      </c>
      <c r="AC688" s="5">
        <f t="shared" si="916"/>
        <v>6.7206608447235644E-4</v>
      </c>
      <c r="AD688" s="5">
        <f t="shared" si="917"/>
        <v>1.2495057676403151E-2</v>
      </c>
      <c r="AE688" s="5">
        <f t="shared" si="918"/>
        <v>1.3318628467919875E-2</v>
      </c>
      <c r="AF688" s="5">
        <f t="shared" si="919"/>
        <v>7.0982411150241403E-3</v>
      </c>
      <c r="AG688" s="5">
        <f t="shared" si="920"/>
        <v>2.5220328078265145E-3</v>
      </c>
      <c r="AH688" s="5">
        <f t="shared" si="921"/>
        <v>4.7751541413068701E-3</v>
      </c>
      <c r="AI688" s="5">
        <f t="shared" si="922"/>
        <v>6.4736073119649176E-3</v>
      </c>
      <c r="AJ688" s="5">
        <f t="shared" si="923"/>
        <v>4.3880878385693673E-3</v>
      </c>
      <c r="AK688" s="5">
        <f t="shared" si="924"/>
        <v>1.9829557103771718E-3</v>
      </c>
      <c r="AL688" s="5">
        <f t="shared" si="925"/>
        <v>3.8846524202442671E-5</v>
      </c>
      <c r="AM688" s="5">
        <f t="shared" si="926"/>
        <v>3.3878737457990913E-3</v>
      </c>
      <c r="AN688" s="5">
        <f t="shared" si="927"/>
        <v>3.6111743446955399E-3</v>
      </c>
      <c r="AO688" s="5">
        <f t="shared" si="928"/>
        <v>1.9245965355051036E-3</v>
      </c>
      <c r="AP688" s="5">
        <f t="shared" si="929"/>
        <v>6.8381667031560268E-4</v>
      </c>
      <c r="AQ688" s="5">
        <f t="shared" si="930"/>
        <v>1.8222205146965886E-4</v>
      </c>
      <c r="AR688" s="5">
        <f t="shared" si="931"/>
        <v>1.01797855651712E-3</v>
      </c>
      <c r="AS688" s="5">
        <f t="shared" si="932"/>
        <v>1.3800587859325443E-3</v>
      </c>
      <c r="AT688" s="5">
        <f t="shared" si="933"/>
        <v>9.3546285451523567E-4</v>
      </c>
      <c r="AU688" s="5">
        <f t="shared" si="934"/>
        <v>4.2273114792786129E-4</v>
      </c>
      <c r="AV688" s="5">
        <f t="shared" si="935"/>
        <v>1.432726237331563E-4</v>
      </c>
      <c r="AW688" s="5">
        <f t="shared" si="936"/>
        <v>1.559300654145129E-6</v>
      </c>
      <c r="AX688" s="5">
        <f t="shared" si="937"/>
        <v>7.654818952370204E-4</v>
      </c>
      <c r="AY688" s="5">
        <f t="shared" si="938"/>
        <v>8.1593612655622727E-4</v>
      </c>
      <c r="AZ688" s="5">
        <f t="shared" si="939"/>
        <v>4.3485794161953308E-4</v>
      </c>
      <c r="BA688" s="5">
        <f t="shared" si="940"/>
        <v>1.5450672606584734E-4</v>
      </c>
      <c r="BB688" s="5">
        <f t="shared" si="941"/>
        <v>4.1172632683238216E-5</v>
      </c>
      <c r="BC688" s="5">
        <f t="shared" si="942"/>
        <v>8.777278376069694E-6</v>
      </c>
      <c r="BD688" s="5">
        <f t="shared" si="943"/>
        <v>1.8084587967615983E-4</v>
      </c>
      <c r="BE688" s="5">
        <f t="shared" si="944"/>
        <v>2.4517013992974695E-4</v>
      </c>
      <c r="BF688" s="5">
        <f t="shared" si="945"/>
        <v>1.6618680398140017E-4</v>
      </c>
      <c r="BG688" s="5">
        <f t="shared" si="946"/>
        <v>7.5099014438072029E-5</v>
      </c>
      <c r="BH688" s="5">
        <f t="shared" si="947"/>
        <v>2.5452661558198898E-5</v>
      </c>
      <c r="BI688" s="5">
        <f t="shared" si="948"/>
        <v>6.9011609299393233E-6</v>
      </c>
      <c r="BJ688" s="8">
        <f t="shared" si="949"/>
        <v>0.43345360794698606</v>
      </c>
      <c r="BK688" s="8">
        <f t="shared" si="950"/>
        <v>0.27238441188341433</v>
      </c>
      <c r="BL688" s="8">
        <f t="shared" si="951"/>
        <v>0.27641788999181788</v>
      </c>
      <c r="BM688" s="8">
        <f t="shared" si="952"/>
        <v>0.43528466415664219</v>
      </c>
      <c r="BN688" s="8">
        <f t="shared" si="953"/>
        <v>0.56407637956198586</v>
      </c>
    </row>
    <row r="689" spans="1:66" x14ac:dyDescent="0.25">
      <c r="A689" t="s">
        <v>21</v>
      </c>
      <c r="B689" t="s">
        <v>272</v>
      </c>
      <c r="C689" t="s">
        <v>151</v>
      </c>
      <c r="D689" t="s">
        <v>500</v>
      </c>
      <c r="E689">
        <f>VLOOKUP(A689,home!$A$2:$E$405,3,FALSE)</f>
        <v>1.36551724137931</v>
      </c>
      <c r="F689">
        <f>VLOOKUP(B689,home!$B$2:$E$405,3,FALSE)</f>
        <v>1.17</v>
      </c>
      <c r="G689">
        <f>VLOOKUP(C689,away!$B$2:$E$405,4,FALSE)</f>
        <v>1.36</v>
      </c>
      <c r="H689">
        <f>VLOOKUP(A689,away!$A$2:$E$405,3,FALSE)</f>
        <v>1.3172413789999999</v>
      </c>
      <c r="I689">
        <f>VLOOKUP(C689,away!$B$2:$E$405,3,FALSE)</f>
        <v>0.57999999999999996</v>
      </c>
      <c r="J689">
        <f>VLOOKUP(B689,home!$B$2:$E$405,4,FALSE)</f>
        <v>0.4</v>
      </c>
      <c r="K689" s="3">
        <f t="shared" si="898"/>
        <v>2.1728110344827583</v>
      </c>
      <c r="L689" s="3">
        <f t="shared" si="899"/>
        <v>0.30559999992799997</v>
      </c>
      <c r="M689" s="5">
        <f t="shared" si="900"/>
        <v>8.3876396469945907E-2</v>
      </c>
      <c r="N689" s="5">
        <f t="shared" si="901"/>
        <v>0.18224755978254914</v>
      </c>
      <c r="O689" s="5">
        <f t="shared" si="902"/>
        <v>2.5632626755176365E-2</v>
      </c>
      <c r="P689" s="5">
        <f t="shared" si="903"/>
        <v>5.5694854256425189E-2</v>
      </c>
      <c r="Q689" s="5">
        <f t="shared" si="904"/>
        <v>0.19799475445153952</v>
      </c>
      <c r="R689" s="5">
        <f t="shared" si="905"/>
        <v>3.9166653672681731E-3</v>
      </c>
      <c r="S689" s="5">
        <f t="shared" si="906"/>
        <v>9.2454996911911433E-3</v>
      </c>
      <c r="T689" s="5">
        <f t="shared" si="907"/>
        <v>6.050719694613485E-2</v>
      </c>
      <c r="U689" s="5">
        <f t="shared" si="908"/>
        <v>8.5101737283767524E-3</v>
      </c>
      <c r="V689" s="5">
        <f t="shared" si="909"/>
        <v>6.8212377511581742E-4</v>
      </c>
      <c r="W689" s="5">
        <f t="shared" si="910"/>
        <v>0.14340172908066973</v>
      </c>
      <c r="X689" s="5">
        <f t="shared" si="911"/>
        <v>4.3823568396727741E-2</v>
      </c>
      <c r="Y689" s="5">
        <f t="shared" si="912"/>
        <v>6.6962412494423491E-3</v>
      </c>
      <c r="Z689" s="5">
        <f t="shared" si="913"/>
        <v>3.9897764531838457E-4</v>
      </c>
      <c r="AA689" s="5">
        <f t="shared" si="914"/>
        <v>8.669030302597342E-4</v>
      </c>
      <c r="AB689" s="5">
        <f t="shared" si="915"/>
        <v>9.4180823498744588E-4</v>
      </c>
      <c r="AC689" s="5">
        <f t="shared" si="916"/>
        <v>2.8308607843514885E-5</v>
      </c>
      <c r="AD689" s="5">
        <f t="shared" si="917"/>
        <v>7.789621482759658E-2</v>
      </c>
      <c r="AE689" s="5">
        <f t="shared" si="918"/>
        <v>2.3805083245704985E-2</v>
      </c>
      <c r="AF689" s="5">
        <f t="shared" si="919"/>
        <v>3.6374167190867382E-3</v>
      </c>
      <c r="AG689" s="5">
        <f t="shared" si="920"/>
        <v>3.7053151636367101E-4</v>
      </c>
      <c r="AH689" s="5">
        <f t="shared" si="921"/>
        <v>3.0481892095142971E-5</v>
      </c>
      <c r="AI689" s="5">
        <f t="shared" si="922"/>
        <v>6.6231391496239408E-5</v>
      </c>
      <c r="AJ689" s="5">
        <f t="shared" si="923"/>
        <v>7.1954149136088281E-5</v>
      </c>
      <c r="AK689" s="5">
        <f t="shared" si="924"/>
        <v>5.21142564065702E-5</v>
      </c>
      <c r="AL689" s="5">
        <f t="shared" si="925"/>
        <v>7.518891389721496E-7</v>
      </c>
      <c r="AM689" s="5">
        <f t="shared" si="926"/>
        <v>3.3850751024368256E-2</v>
      </c>
      <c r="AN689" s="5">
        <f t="shared" si="927"/>
        <v>1.0344789510609685E-2</v>
      </c>
      <c r="AO689" s="5">
        <f t="shared" si="928"/>
        <v>1.580683836848747E-3</v>
      </c>
      <c r="AP689" s="5">
        <f t="shared" si="929"/>
        <v>1.6101899347572261E-4</v>
      </c>
      <c r="AQ689" s="5">
        <f t="shared" si="930"/>
        <v>1.2301851098646859E-5</v>
      </c>
      <c r="AR689" s="5">
        <f t="shared" si="931"/>
        <v>1.8630532444161996E-6</v>
      </c>
      <c r="AS689" s="5">
        <f t="shared" si="932"/>
        <v>4.0480626472964217E-6</v>
      </c>
      <c r="AT689" s="5">
        <f t="shared" si="933"/>
        <v>4.3978375941615769E-6</v>
      </c>
      <c r="AU689" s="5">
        <f t="shared" si="934"/>
        <v>3.1852233508191264E-6</v>
      </c>
      <c r="AV689" s="5">
        <f t="shared" si="935"/>
        <v>1.7302221109879863E-6</v>
      </c>
      <c r="AW689" s="5">
        <f t="shared" si="936"/>
        <v>1.3868408281732012E-8</v>
      </c>
      <c r="AX689" s="5">
        <f t="shared" si="937"/>
        <v>1.225854755854598E-2</v>
      </c>
      <c r="AY689" s="5">
        <f t="shared" si="938"/>
        <v>3.7462121330090361E-3</v>
      </c>
      <c r="AZ689" s="5">
        <f t="shared" si="939"/>
        <v>5.7242121378891695E-4</v>
      </c>
      <c r="BA689" s="5">
        <f t="shared" si="940"/>
        <v>5.831064096422623E-5</v>
      </c>
      <c r="BB689" s="5">
        <f t="shared" si="941"/>
        <v>4.4549329686172901E-6</v>
      </c>
      <c r="BC689" s="5">
        <f t="shared" si="942"/>
        <v>2.7228550297773781E-7</v>
      </c>
      <c r="BD689" s="5">
        <f t="shared" si="943"/>
        <v>9.4891511893241744E-8</v>
      </c>
      <c r="BE689" s="5">
        <f t="shared" si="944"/>
        <v>2.0618132412038754E-7</v>
      </c>
      <c r="BF689" s="5">
        <f t="shared" si="945"/>
        <v>2.2399652807652215E-7</v>
      </c>
      <c r="BG689" s="5">
        <f t="shared" si="946"/>
        <v>1.6223404263016473E-7</v>
      </c>
      <c r="BH689" s="5">
        <f t="shared" si="947"/>
        <v>8.8125979498892051E-8</v>
      </c>
      <c r="BI689" s="5">
        <f t="shared" si="948"/>
        <v>3.8296220135958792E-8</v>
      </c>
      <c r="BJ689" s="8">
        <f t="shared" si="949"/>
        <v>0.80297006019699602</v>
      </c>
      <c r="BK689" s="8">
        <f t="shared" si="950"/>
        <v>0.1532741468226696</v>
      </c>
      <c r="BL689" s="8">
        <f t="shared" si="951"/>
        <v>4.010499692975654E-2</v>
      </c>
      <c r="BM689" s="8">
        <f t="shared" si="952"/>
        <v>0.44363912624723545</v>
      </c>
      <c r="BN689" s="8">
        <f t="shared" si="953"/>
        <v>0.54936285708290433</v>
      </c>
    </row>
    <row r="690" spans="1:66" x14ac:dyDescent="0.25">
      <c r="A690" t="s">
        <v>21</v>
      </c>
      <c r="B690" t="s">
        <v>274</v>
      </c>
      <c r="C690" t="s">
        <v>153</v>
      </c>
      <c r="D690" t="s">
        <v>500</v>
      </c>
      <c r="E690">
        <f>VLOOKUP(A690,home!$A$2:$E$405,3,FALSE)</f>
        <v>1.36551724137931</v>
      </c>
      <c r="F690">
        <f>VLOOKUP(B690,home!$B$2:$E$405,3,FALSE)</f>
        <v>1.52</v>
      </c>
      <c r="G690">
        <f>VLOOKUP(C690,away!$B$2:$E$405,4,FALSE)</f>
        <v>0.47</v>
      </c>
      <c r="H690">
        <f>VLOOKUP(A690,away!$A$2:$E$405,3,FALSE)</f>
        <v>1.3172413789999999</v>
      </c>
      <c r="I690">
        <f>VLOOKUP(C690,away!$B$2:$E$405,3,FALSE)</f>
        <v>1.46</v>
      </c>
      <c r="J690">
        <f>VLOOKUP(B690,home!$B$2:$E$405,4,FALSE)</f>
        <v>0.65</v>
      </c>
      <c r="K690" s="3">
        <f t="shared" si="898"/>
        <v>0.97552551724137915</v>
      </c>
      <c r="L690" s="3">
        <f t="shared" si="899"/>
        <v>1.250062068671</v>
      </c>
      <c r="M690" s="5">
        <f t="shared" si="900"/>
        <v>0.10800393839392633</v>
      </c>
      <c r="N690" s="5">
        <f t="shared" si="901"/>
        <v>0.10536059786584101</v>
      </c>
      <c r="O690" s="5">
        <f t="shared" si="902"/>
        <v>0.13501162665332675</v>
      </c>
      <c r="P690" s="5">
        <f t="shared" si="903"/>
        <v>0.13170728692458655</v>
      </c>
      <c r="Q690" s="5">
        <f t="shared" si="904"/>
        <v>5.1390975864967756E-2</v>
      </c>
      <c r="R690" s="5">
        <f t="shared" si="905"/>
        <v>8.4386456654447203E-2</v>
      </c>
      <c r="S690" s="5">
        <f t="shared" si="906"/>
        <v>4.0153187205465103E-2</v>
      </c>
      <c r="T690" s="5">
        <f t="shared" si="907"/>
        <v>6.4241909600783006E-2</v>
      </c>
      <c r="U690" s="5">
        <f t="shared" si="908"/>
        <v>8.2321141775996823E-2</v>
      </c>
      <c r="V690" s="5">
        <f t="shared" si="909"/>
        <v>5.4406116283546302E-3</v>
      </c>
      <c r="W690" s="5">
        <f t="shared" si="910"/>
        <v>1.6711069437403966E-2</v>
      </c>
      <c r="X690" s="5">
        <f t="shared" si="911"/>
        <v>2.0889874030625925E-2</v>
      </c>
      <c r="Y690" s="5">
        <f t="shared" si="912"/>
        <v>1.3056819572500425E-2</v>
      </c>
      <c r="Z690" s="5">
        <f t="shared" si="913"/>
        <v>3.5162769524424667E-2</v>
      </c>
      <c r="AA690" s="5">
        <f t="shared" si="914"/>
        <v>3.4302178927953772E-2</v>
      </c>
      <c r="AB690" s="5">
        <f t="shared" si="915"/>
        <v>1.673132542059922E-2</v>
      </c>
      <c r="AC690" s="5">
        <f t="shared" si="916"/>
        <v>4.1466554798642055E-4</v>
      </c>
      <c r="AD690" s="5">
        <f t="shared" si="917"/>
        <v>4.0755186641450265E-3</v>
      </c>
      <c r="AE690" s="5">
        <f t="shared" si="918"/>
        <v>5.094651292208402E-3</v>
      </c>
      <c r="AF690" s="5">
        <f t="shared" si="919"/>
        <v>3.1843151667477099E-3</v>
      </c>
      <c r="AG690" s="5">
        <f t="shared" si="920"/>
        <v>1.326863868215028E-3</v>
      </c>
      <c r="AH690" s="5">
        <f t="shared" si="921"/>
        <v>1.0988911102975967E-2</v>
      </c>
      <c r="AI690" s="5">
        <f t="shared" si="922"/>
        <v>1.0719963187650162E-2</v>
      </c>
      <c r="AJ690" s="5">
        <f t="shared" si="923"/>
        <v>5.2287988167204844E-3</v>
      </c>
      <c r="AK690" s="5">
        <f t="shared" si="924"/>
        <v>1.7002755567441206E-3</v>
      </c>
      <c r="AL690" s="5">
        <f t="shared" si="925"/>
        <v>2.0226845471946122E-5</v>
      </c>
      <c r="AM690" s="5">
        <f t="shared" si="926"/>
        <v>7.9515449057339458E-4</v>
      </c>
      <c r="AN690" s="5">
        <f t="shared" si="927"/>
        <v>9.9399246739921262E-4</v>
      </c>
      <c r="AO690" s="5">
        <f t="shared" si="928"/>
        <v>6.2127614002022581E-4</v>
      </c>
      <c r="AP690" s="5">
        <f t="shared" si="929"/>
        <v>2.5887791226987257E-4</v>
      </c>
      <c r="AQ690" s="5">
        <f t="shared" si="930"/>
        <v>8.090336463632658E-5</v>
      </c>
      <c r="AR690" s="5">
        <f t="shared" si="931"/>
        <v>2.7473641891655708E-3</v>
      </c>
      <c r="AS690" s="5">
        <f t="shared" si="932"/>
        <v>2.6801238716861854E-3</v>
      </c>
      <c r="AT690" s="5">
        <f t="shared" si="933"/>
        <v>1.3072646130988168E-3</v>
      </c>
      <c r="AU690" s="5">
        <f t="shared" si="934"/>
        <v>4.2508999595485827E-4</v>
      </c>
      <c r="AV690" s="5">
        <f t="shared" si="935"/>
        <v>1.0367153454449972E-4</v>
      </c>
      <c r="AW690" s="5">
        <f t="shared" si="936"/>
        <v>6.8516609974502951E-7</v>
      </c>
      <c r="AX690" s="5">
        <f t="shared" si="937"/>
        <v>1.2928224928390264E-4</v>
      </c>
      <c r="AY690" s="5">
        <f t="shared" si="938"/>
        <v>1.616108359822752E-4</v>
      </c>
      <c r="AZ690" s="5">
        <f t="shared" si="939"/>
        <v>1.0101178797382634E-4</v>
      </c>
      <c r="BA690" s="5">
        <f t="shared" si="940"/>
        <v>4.2090334878239286E-5</v>
      </c>
      <c r="BB690" s="5">
        <f t="shared" si="941"/>
        <v>1.3153882772236726E-5</v>
      </c>
      <c r="BC690" s="5">
        <f t="shared" si="942"/>
        <v>3.2886339818636137E-6</v>
      </c>
      <c r="BD690" s="5">
        <f t="shared" si="943"/>
        <v>5.7239596028348962E-4</v>
      </c>
      <c r="BE690" s="5">
        <f t="shared" si="944"/>
        <v>5.5838686522242714E-4</v>
      </c>
      <c r="BF690" s="5">
        <f t="shared" si="945"/>
        <v>2.7236031775845022E-4</v>
      </c>
      <c r="BG690" s="5">
        <f t="shared" si="946"/>
        <v>8.856481328577953E-5</v>
      </c>
      <c r="BH690" s="5">
        <f t="shared" si="947"/>
        <v>2.1599308822499058E-5</v>
      </c>
      <c r="BI690" s="5">
        <f t="shared" si="948"/>
        <v>4.2141353822249371E-6</v>
      </c>
      <c r="BJ690" s="8">
        <f t="shared" si="949"/>
        <v>0.28853323746320964</v>
      </c>
      <c r="BK690" s="8">
        <f t="shared" si="950"/>
        <v>0.28590152738177321</v>
      </c>
      <c r="BL690" s="8">
        <f t="shared" si="951"/>
        <v>0.39017171370161929</v>
      </c>
      <c r="BM690" s="8">
        <f t="shared" si="952"/>
        <v>0.38374744004404865</v>
      </c>
      <c r="BN690" s="8">
        <f t="shared" si="953"/>
        <v>0.61586088235709557</v>
      </c>
    </row>
    <row r="691" spans="1:66" x14ac:dyDescent="0.25">
      <c r="A691" t="s">
        <v>175</v>
      </c>
      <c r="B691" t="s">
        <v>176</v>
      </c>
      <c r="C691" t="s">
        <v>283</v>
      </c>
      <c r="D691" t="s">
        <v>500</v>
      </c>
      <c r="E691">
        <f>VLOOKUP(A691,home!$A$2:$E$405,3,FALSE)</f>
        <v>1.2032967032966999</v>
      </c>
      <c r="F691">
        <f>VLOOKUP(B691,home!$B$2:$E$405,3,FALSE)</f>
        <v>0.83</v>
      </c>
      <c r="G691">
        <f>VLOOKUP(C691,away!$B$2:$E$405,4,FALSE)</f>
        <v>0.77</v>
      </c>
      <c r="H691">
        <f>VLOOKUP(A691,away!$A$2:$E$405,3,FALSE)</f>
        <v>1.0549450549999999</v>
      </c>
      <c r="I691">
        <f>VLOOKUP(C691,away!$B$2:$E$405,3,FALSE)</f>
        <v>0.96</v>
      </c>
      <c r="J691">
        <f>VLOOKUP(B691,home!$B$2:$E$405,4,FALSE)</f>
        <v>0.73</v>
      </c>
      <c r="K691" s="3">
        <f t="shared" si="898"/>
        <v>0.76902692307692089</v>
      </c>
      <c r="L691" s="3">
        <f t="shared" si="899"/>
        <v>0.73930549454399985</v>
      </c>
      <c r="M691" s="5">
        <f t="shared" si="900"/>
        <v>0.22127867087345005</v>
      </c>
      <c r="N691" s="5">
        <f t="shared" si="901"/>
        <v>0.17016925540435998</v>
      </c>
      <c r="O691" s="5">
        <f t="shared" si="902"/>
        <v>0.16359253720213496</v>
      </c>
      <c r="P691" s="5">
        <f t="shared" si="903"/>
        <v>0.12580706552290458</v>
      </c>
      <c r="Q691" s="5">
        <f t="shared" si="904"/>
        <v>6.5432369442952804E-2</v>
      </c>
      <c r="R691" s="5">
        <f t="shared" si="905"/>
        <v>6.0472430809966032E-2</v>
      </c>
      <c r="S691" s="5">
        <f t="shared" si="906"/>
        <v>1.7881770611926879E-2</v>
      </c>
      <c r="T691" s="5">
        <f t="shared" si="907"/>
        <v>4.8374510250207926E-2</v>
      </c>
      <c r="U691" s="5">
        <f t="shared" si="908"/>
        <v>4.6504927396770167E-2</v>
      </c>
      <c r="V691" s="5">
        <f t="shared" si="909"/>
        <v>1.1296229009732954E-3</v>
      </c>
      <c r="W691" s="5">
        <f t="shared" si="910"/>
        <v>1.6773084580782114E-2</v>
      </c>
      <c r="X691" s="5">
        <f t="shared" si="911"/>
        <v>1.240043359102346E-2</v>
      </c>
      <c r="Y691" s="5">
        <f t="shared" si="912"/>
        <v>4.5838543442858126E-3</v>
      </c>
      <c r="Z691" s="5">
        <f t="shared" si="913"/>
        <v>1.4902533455413257E-2</v>
      </c>
      <c r="AA691" s="5">
        <f t="shared" si="914"/>
        <v>1.1460449449267331E-2</v>
      </c>
      <c r="AB691" s="5">
        <f t="shared" si="915"/>
        <v>4.4066970885243226E-3</v>
      </c>
      <c r="AC691" s="5">
        <f t="shared" si="916"/>
        <v>4.0140149341426079E-5</v>
      </c>
      <c r="AD691" s="5">
        <f t="shared" si="917"/>
        <v>3.2247384064169535E-3</v>
      </c>
      <c r="AE691" s="5">
        <f t="shared" si="918"/>
        <v>2.3840668223311158E-3</v>
      </c>
      <c r="AF691" s="5">
        <f t="shared" si="919"/>
        <v>8.8127685055472372E-4</v>
      </c>
      <c r="AG691" s="5">
        <f t="shared" si="920"/>
        <v>2.1717760594317962E-4</v>
      </c>
      <c r="AH691" s="5">
        <f t="shared" si="921"/>
        <v>2.7543812165531996E-3</v>
      </c>
      <c r="AI691" s="5">
        <f t="shared" si="922"/>
        <v>2.1181933119467731E-3</v>
      </c>
      <c r="AJ691" s="5">
        <f t="shared" si="923"/>
        <v>8.1447384258426952E-4</v>
      </c>
      <c r="AK691" s="5">
        <f t="shared" si="924"/>
        <v>2.0878410436307246E-4</v>
      </c>
      <c r="AL691" s="5">
        <f t="shared" si="925"/>
        <v>9.1286058043687897E-7</v>
      </c>
      <c r="AM691" s="5">
        <f t="shared" si="926"/>
        <v>4.9598213088296078E-4</v>
      </c>
      <c r="AN691" s="5">
        <f t="shared" si="927"/>
        <v>3.6668231455741414E-4</v>
      </c>
      <c r="AO691" s="5">
        <f t="shared" si="928"/>
        <v>1.3554512495220377E-4</v>
      </c>
      <c r="AP691" s="5">
        <f t="shared" si="929"/>
        <v>3.34030852119391E-5</v>
      </c>
      <c r="AQ691" s="5">
        <f t="shared" si="930"/>
        <v>6.1737711079770004E-6</v>
      </c>
      <c r="AR691" s="5">
        <f t="shared" si="931"/>
        <v>4.0726583349331351E-4</v>
      </c>
      <c r="AS691" s="5">
        <f t="shared" si="932"/>
        <v>3.1319839080572051E-4</v>
      </c>
      <c r="AT691" s="5">
        <f t="shared" si="933"/>
        <v>1.2042899739698307E-4</v>
      </c>
      <c r="AU691" s="5">
        <f t="shared" si="934"/>
        <v>3.0871047105813475E-5</v>
      </c>
      <c r="AV691" s="5">
        <f t="shared" si="935"/>
        <v>5.9351665919866045E-6</v>
      </c>
      <c r="AW691" s="5">
        <f t="shared" si="936"/>
        <v>1.4416752113595014E-8</v>
      </c>
      <c r="AX691" s="5">
        <f t="shared" si="937"/>
        <v>6.3570602002342957E-5</v>
      </c>
      <c r="AY691" s="5">
        <f t="shared" si="938"/>
        <v>4.6998095351801941E-5</v>
      </c>
      <c r="AZ691" s="5">
        <f t="shared" si="939"/>
        <v>1.7372975063344996E-5</v>
      </c>
      <c r="BA691" s="5">
        <f t="shared" si="940"/>
        <v>4.2813119736356179E-6</v>
      </c>
      <c r="BB691" s="5">
        <f t="shared" si="941"/>
        <v>7.9129936649145707E-7</v>
      </c>
      <c r="BC691" s="5">
        <f t="shared" si="942"/>
        <v>1.170023938952641E-7</v>
      </c>
      <c r="BD691" s="5">
        <f t="shared" si="943"/>
        <v>5.01823114069414E-5</v>
      </c>
      <c r="BE691" s="5">
        <f t="shared" si="944"/>
        <v>3.8591548534168016E-5</v>
      </c>
      <c r="BF691" s="5">
        <f t="shared" si="945"/>
        <v>1.4838969913002438E-5</v>
      </c>
      <c r="BG691" s="5">
        <f t="shared" si="946"/>
        <v>3.8038557912757575E-6</v>
      </c>
      <c r="BH691" s="5">
        <f t="shared" si="947"/>
        <v>7.3131687874828036E-7</v>
      </c>
      <c r="BI691" s="5">
        <f t="shared" si="948"/>
        <v>1.1248047381160157E-7</v>
      </c>
      <c r="BJ691" s="8">
        <f t="shared" si="949"/>
        <v>0.32561168501172205</v>
      </c>
      <c r="BK691" s="8">
        <f t="shared" si="950"/>
        <v>0.36618518101452852</v>
      </c>
      <c r="BL691" s="8">
        <f t="shared" si="951"/>
        <v>0.29331883434050199</v>
      </c>
      <c r="BM691" s="8">
        <f t="shared" si="952"/>
        <v>0.19321892088779755</v>
      </c>
      <c r="BN691" s="8">
        <f t="shared" si="953"/>
        <v>0.80675232925576834</v>
      </c>
    </row>
    <row r="692" spans="1:66" x14ac:dyDescent="0.25">
      <c r="A692" t="s">
        <v>175</v>
      </c>
      <c r="B692" t="s">
        <v>276</v>
      </c>
      <c r="C692" t="s">
        <v>282</v>
      </c>
      <c r="D692" t="s">
        <v>500</v>
      </c>
      <c r="E692">
        <f>VLOOKUP(A692,home!$A$2:$E$405,3,FALSE)</f>
        <v>1.2032967032966999</v>
      </c>
      <c r="F692">
        <f>VLOOKUP(B692,home!$B$2:$E$405,3,FALSE)</f>
        <v>2.2400000000000002</v>
      </c>
      <c r="G692">
        <f>VLOOKUP(C692,away!$B$2:$E$405,4,FALSE)</f>
        <v>0.57999999999999996</v>
      </c>
      <c r="H692">
        <f>VLOOKUP(A692,away!$A$2:$E$405,3,FALSE)</f>
        <v>1.0549450549999999</v>
      </c>
      <c r="I692">
        <f>VLOOKUP(C692,away!$B$2:$E$405,3,FALSE)</f>
        <v>1.1499999999999999</v>
      </c>
      <c r="J692">
        <f>VLOOKUP(B692,home!$B$2:$E$405,4,FALSE)</f>
        <v>0.22</v>
      </c>
      <c r="K692" s="3">
        <f t="shared" si="898"/>
        <v>1.5633230769230726</v>
      </c>
      <c r="L692" s="3">
        <f t="shared" si="899"/>
        <v>0.26690109891499997</v>
      </c>
      <c r="M692" s="5">
        <f t="shared" si="900"/>
        <v>0.16037761095965378</v>
      </c>
      <c r="N692" s="5">
        <f t="shared" si="901"/>
        <v>0.25072202023501744</v>
      </c>
      <c r="O692" s="5">
        <f t="shared" si="902"/>
        <v>4.2804960606493934E-2</v>
      </c>
      <c r="P692" s="5">
        <f t="shared" si="903"/>
        <v>6.6917982722915006E-2</v>
      </c>
      <c r="Q692" s="5">
        <f t="shared" si="904"/>
        <v>0.19597976006308818</v>
      </c>
      <c r="R692" s="5">
        <f t="shared" si="905"/>
        <v>5.7123455124432568E-3</v>
      </c>
      <c r="S692" s="5">
        <f t="shared" si="906"/>
        <v>6.9804263589368582E-3</v>
      </c>
      <c r="T692" s="5">
        <f t="shared" si="907"/>
        <v>5.2307213325936255E-2</v>
      </c>
      <c r="U692" s="5">
        <f t="shared" si="908"/>
        <v>8.9302415629604979E-3</v>
      </c>
      <c r="V692" s="5">
        <f t="shared" si="909"/>
        <v>3.2362237519787648E-4</v>
      </c>
      <c r="W692" s="5">
        <f t="shared" si="910"/>
        <v>0.10212656050549081</v>
      </c>
      <c r="X692" s="5">
        <f t="shared" si="911"/>
        <v>2.7257691227324733E-2</v>
      </c>
      <c r="Y692" s="5">
        <f t="shared" si="912"/>
        <v>3.6375538712293621E-3</v>
      </c>
      <c r="Z692" s="5">
        <f t="shared" si="913"/>
        <v>5.0821043155109145E-4</v>
      </c>
      <c r="AA692" s="5">
        <f t="shared" si="914"/>
        <v>7.9449709557685483E-4</v>
      </c>
      <c r="AB692" s="5">
        <f t="shared" si="915"/>
        <v>6.2102782203182674E-4</v>
      </c>
      <c r="AC692" s="5">
        <f t="shared" si="916"/>
        <v>8.4395182963257643E-6</v>
      </c>
      <c r="AD692" s="5">
        <f t="shared" si="917"/>
        <v>3.9914202201253565E-2</v>
      </c>
      <c r="AE692" s="5">
        <f t="shared" si="918"/>
        <v>1.0653144429830086E-2</v>
      </c>
      <c r="AF692" s="5">
        <f t="shared" si="919"/>
        <v>1.4216679776109303E-3</v>
      </c>
      <c r="AG692" s="5">
        <f t="shared" si="920"/>
        <v>1.2648158183887435E-4</v>
      </c>
      <c r="AH692" s="5">
        <f t="shared" si="921"/>
        <v>3.3910480665263158E-5</v>
      </c>
      <c r="AI692" s="5">
        <f t="shared" si="922"/>
        <v>5.3013036973559565E-5</v>
      </c>
      <c r="AJ692" s="5">
        <f t="shared" si="923"/>
        <v>4.1438252039270881E-5</v>
      </c>
      <c r="AK692" s="5">
        <f t="shared" si="924"/>
        <v>2.1593791893448908E-5</v>
      </c>
      <c r="AL692" s="5">
        <f t="shared" si="925"/>
        <v>1.4085645400599666E-7</v>
      </c>
      <c r="AM692" s="5">
        <f t="shared" si="926"/>
        <v>1.2479758679638674E-2</v>
      </c>
      <c r="AN692" s="5">
        <f t="shared" si="927"/>
        <v>3.3308613057895708E-3</v>
      </c>
      <c r="AO692" s="5">
        <f t="shared" si="928"/>
        <v>4.4450527142434409E-4</v>
      </c>
      <c r="AP692" s="5">
        <f t="shared" si="929"/>
        <v>3.9546315138889272E-5</v>
      </c>
      <c r="AQ692" s="5">
        <f t="shared" si="930"/>
        <v>2.6387387421521106E-6</v>
      </c>
      <c r="AR692" s="5">
        <f t="shared" si="931"/>
        <v>1.81014891085892E-6</v>
      </c>
      <c r="AS692" s="5">
        <f t="shared" si="932"/>
        <v>2.8298475650129156E-6</v>
      </c>
      <c r="AT692" s="5">
        <f t="shared" si="933"/>
        <v>2.2119830012796283E-6</v>
      </c>
      <c r="AU692" s="5">
        <f t="shared" si="934"/>
        <v>1.1526813572206667E-6</v>
      </c>
      <c r="AV692" s="5">
        <f t="shared" si="935"/>
        <v>4.5050334152051907E-7</v>
      </c>
      <c r="AW692" s="5">
        <f t="shared" si="936"/>
        <v>1.632575786327533E-9</v>
      </c>
      <c r="AX692" s="5">
        <f t="shared" si="937"/>
        <v>3.2516491230516953E-3</v>
      </c>
      <c r="AY692" s="5">
        <f t="shared" si="938"/>
        <v>8.6786872422849341E-4</v>
      </c>
      <c r="AZ692" s="5">
        <f t="shared" si="939"/>
        <v>1.1581755810527196E-4</v>
      </c>
      <c r="BA692" s="5">
        <f t="shared" si="940"/>
        <v>1.0303944510649654E-5</v>
      </c>
      <c r="BB692" s="5">
        <f t="shared" si="941"/>
        <v>6.8753352826289335E-7</v>
      </c>
      <c r="BC692" s="5">
        <f t="shared" si="942"/>
        <v>3.6700690846854699E-8</v>
      </c>
      <c r="BD692" s="5">
        <f t="shared" si="943"/>
        <v>8.0521788918005993E-8</v>
      </c>
      <c r="BE692" s="5">
        <f t="shared" si="944"/>
        <v>1.2588157081064729E-7</v>
      </c>
      <c r="BF692" s="5">
        <f t="shared" si="945"/>
        <v>9.8396782303805407E-8</v>
      </c>
      <c r="BG692" s="5">
        <f t="shared" si="946"/>
        <v>5.1275320156838252E-8</v>
      </c>
      <c r="BH692" s="5">
        <f t="shared" si="947"/>
        <v>2.0039972819451007E-8</v>
      </c>
      <c r="BI692" s="5">
        <f t="shared" si="948"/>
        <v>6.2657903939117752E-9</v>
      </c>
      <c r="BJ692" s="8">
        <f t="shared" si="949"/>
        <v>0.70468996931346894</v>
      </c>
      <c r="BK692" s="8">
        <f t="shared" si="950"/>
        <v>0.23547609151568236</v>
      </c>
      <c r="BL692" s="8">
        <f t="shared" si="951"/>
        <v>5.9021865706479208E-2</v>
      </c>
      <c r="BM692" s="8">
        <f t="shared" si="952"/>
        <v>0.27631358977591741</v>
      </c>
      <c r="BN692" s="8">
        <f t="shared" si="953"/>
        <v>0.72251468009961151</v>
      </c>
    </row>
    <row r="693" spans="1:66" x14ac:dyDescent="0.25">
      <c r="A693" t="s">
        <v>175</v>
      </c>
      <c r="B693" t="s">
        <v>279</v>
      </c>
      <c r="C693" t="s">
        <v>284</v>
      </c>
      <c r="D693" t="s">
        <v>500</v>
      </c>
      <c r="E693">
        <f>VLOOKUP(A693,home!$A$2:$E$405,3,FALSE)</f>
        <v>1.2032967032966999</v>
      </c>
      <c r="F693">
        <f>VLOOKUP(B693,home!$B$2:$E$405,3,FALSE)</f>
        <v>1.92</v>
      </c>
      <c r="G693">
        <f>VLOOKUP(C693,away!$B$2:$E$405,4,FALSE)</f>
        <v>0.89</v>
      </c>
      <c r="H693">
        <f>VLOOKUP(A693,away!$A$2:$E$405,3,FALSE)</f>
        <v>1.0549450549999999</v>
      </c>
      <c r="I693">
        <f>VLOOKUP(C693,away!$B$2:$E$405,3,FALSE)</f>
        <v>1.28</v>
      </c>
      <c r="J693">
        <f>VLOOKUP(B693,home!$B$2:$E$405,4,FALSE)</f>
        <v>0.8</v>
      </c>
      <c r="K693" s="3">
        <f t="shared" si="898"/>
        <v>2.0561934065934007</v>
      </c>
      <c r="L693" s="3">
        <f t="shared" si="899"/>
        <v>1.0802637363199998</v>
      </c>
      <c r="M693" s="5">
        <f t="shared" si="900"/>
        <v>4.3436414629615859E-2</v>
      </c>
      <c r="N693" s="5">
        <f t="shared" si="901"/>
        <v>8.9313669367473245E-2</v>
      </c>
      <c r="O693" s="5">
        <f t="shared" si="902"/>
        <v>4.6922783560133526E-2</v>
      </c>
      <c r="P693" s="5">
        <f t="shared" si="903"/>
        <v>9.6482318175355755E-2</v>
      </c>
      <c r="Q693" s="5">
        <f t="shared" si="904"/>
        <v>9.1823089036030758E-2</v>
      </c>
      <c r="R693" s="5">
        <f t="shared" si="905"/>
        <v>2.534449074360225E-2</v>
      </c>
      <c r="S693" s="5">
        <f t="shared" si="906"/>
        <v>5.3577383169556229E-2</v>
      </c>
      <c r="T693" s="5">
        <f t="shared" si="907"/>
        <v>9.9193153242506577E-2</v>
      </c>
      <c r="U693" s="5">
        <f t="shared" si="908"/>
        <v>5.2113174760462413E-2</v>
      </c>
      <c r="V693" s="5">
        <f t="shared" si="909"/>
        <v>1.3223083734508275E-2</v>
      </c>
      <c r="W693" s="5">
        <f t="shared" si="910"/>
        <v>6.2935343416308409E-2</v>
      </c>
      <c r="X693" s="5">
        <f t="shared" si="911"/>
        <v>6.798676922548362E-2</v>
      </c>
      <c r="Y693" s="5">
        <f t="shared" si="912"/>
        <v>3.6721820671923255E-2</v>
      </c>
      <c r="Z693" s="5">
        <f t="shared" si="913"/>
        <v>9.1262447552704733E-3</v>
      </c>
      <c r="AA693" s="5">
        <f t="shared" si="914"/>
        <v>1.8765324292744748E-2</v>
      </c>
      <c r="AB693" s="5">
        <f t="shared" si="915"/>
        <v>1.9292568041664366E-2</v>
      </c>
      <c r="AC693" s="5">
        <f t="shared" si="916"/>
        <v>1.8357203613185878E-3</v>
      </c>
      <c r="AD693" s="5">
        <f t="shared" si="917"/>
        <v>3.2351809543576179E-2</v>
      </c>
      <c r="AE693" s="5">
        <f t="shared" si="918"/>
        <v>3.4948486654256629E-2</v>
      </c>
      <c r="AF693" s="5">
        <f t="shared" si="919"/>
        <v>1.8876791385928456E-2</v>
      </c>
      <c r="AG693" s="5">
        <f t="shared" si="920"/>
        <v>6.7973043974320878E-3</v>
      </c>
      <c r="AH693" s="5">
        <f t="shared" si="921"/>
        <v>2.4646878144748206E-3</v>
      </c>
      <c r="AI693" s="5">
        <f t="shared" si="922"/>
        <v>5.0678748334342244E-3</v>
      </c>
      <c r="AJ693" s="5">
        <f t="shared" si="923"/>
        <v>5.2102654089740416E-3</v>
      </c>
      <c r="AK693" s="5">
        <f t="shared" si="924"/>
        <v>3.5711044601780314E-3</v>
      </c>
      <c r="AL693" s="5">
        <f t="shared" si="925"/>
        <v>1.6310237158566833E-4</v>
      </c>
      <c r="AM693" s="5">
        <f t="shared" si="926"/>
        <v>1.3304315494973363E-2</v>
      </c>
      <c r="AN693" s="5">
        <f t="shared" si="927"/>
        <v>1.4372169565779991E-2</v>
      </c>
      <c r="AO693" s="5">
        <f t="shared" si="928"/>
        <v>7.76286679707704E-3</v>
      </c>
      <c r="AP693" s="5">
        <f t="shared" si="929"/>
        <v>2.7953144969216385E-3</v>
      </c>
      <c r="AQ693" s="5">
        <f t="shared" si="930"/>
        <v>7.5491922065850736E-4</v>
      </c>
      <c r="AR693" s="5">
        <f t="shared" si="931"/>
        <v>5.3250257346538891E-4</v>
      </c>
      <c r="AS693" s="5">
        <f t="shared" si="932"/>
        <v>1.0949282805535507E-3</v>
      </c>
      <c r="AT693" s="5">
        <f t="shared" si="933"/>
        <v>1.1256921555834302E-3</v>
      </c>
      <c r="AU693" s="5">
        <f t="shared" si="934"/>
        <v>7.715469293881873E-4</v>
      </c>
      <c r="AV693" s="5">
        <f t="shared" si="935"/>
        <v>3.9661242727134365E-4</v>
      </c>
      <c r="AW693" s="5">
        <f t="shared" si="936"/>
        <v>1.0063557555381242E-5</v>
      </c>
      <c r="AX693" s="5">
        <f t="shared" si="937"/>
        <v>4.5593743000004383E-3</v>
      </c>
      <c r="AY693" s="5">
        <f t="shared" si="938"/>
        <v>4.9253267165998565E-3</v>
      </c>
      <c r="AZ693" s="5">
        <f t="shared" si="939"/>
        <v>2.6603259207354387E-3</v>
      </c>
      <c r="BA693" s="5">
        <f t="shared" si="940"/>
        <v>9.5795120632086964E-4</v>
      </c>
      <c r="BB693" s="5">
        <f t="shared" si="941"/>
        <v>2.5870998733810839E-4</v>
      </c>
      <c r="BC693" s="5">
        <f t="shared" si="942"/>
        <v>5.5895003509032975E-5</v>
      </c>
      <c r="BD693" s="5">
        <f t="shared" si="943"/>
        <v>9.5873869935289368E-5</v>
      </c>
      <c r="BE693" s="5">
        <f t="shared" si="944"/>
        <v>1.9713521922553527E-4</v>
      </c>
      <c r="BF693" s="5">
        <f t="shared" si="945"/>
        <v>2.0267406898944512E-4</v>
      </c>
      <c r="BG693" s="5">
        <f t="shared" si="946"/>
        <v>1.3891236144785105E-4</v>
      </c>
      <c r="BH693" s="5">
        <f t="shared" si="947"/>
        <v>7.1407670425847639E-5</v>
      </c>
      <c r="BI693" s="5">
        <f t="shared" si="948"/>
        <v>2.9365596221964504E-5</v>
      </c>
      <c r="BJ693" s="8">
        <f t="shared" si="949"/>
        <v>0.59335540565083356</v>
      </c>
      <c r="BK693" s="8">
        <f t="shared" si="950"/>
        <v>0.21364334915854027</v>
      </c>
      <c r="BL693" s="8">
        <f t="shared" si="951"/>
        <v>0.18340892506817627</v>
      </c>
      <c r="BM693" s="8">
        <f t="shared" si="952"/>
        <v>0.60129589596156441</v>
      </c>
      <c r="BN693" s="8">
        <f t="shared" si="953"/>
        <v>0.39332276551221135</v>
      </c>
    </row>
    <row r="694" spans="1:66" x14ac:dyDescent="0.25">
      <c r="A694" t="s">
        <v>24</v>
      </c>
      <c r="B694" t="s">
        <v>181</v>
      </c>
      <c r="C694" t="s">
        <v>292</v>
      </c>
      <c r="D694" t="s">
        <v>500</v>
      </c>
      <c r="E694">
        <f>VLOOKUP(A694,home!$A$2:$E$405,3,FALSE)</f>
        <v>1.6156716417910399</v>
      </c>
      <c r="F694">
        <f>VLOOKUP(B694,home!$B$2:$E$405,3,FALSE)</f>
        <v>0.71</v>
      </c>
      <c r="G694">
        <f>VLOOKUP(C694,away!$B$2:$E$405,4,FALSE)</f>
        <v>0.67</v>
      </c>
      <c r="H694">
        <f>VLOOKUP(A694,away!$A$2:$E$405,3,FALSE)</f>
        <v>1.3992537309999999</v>
      </c>
      <c r="I694">
        <f>VLOOKUP(C694,away!$B$2:$E$405,3,FALSE)</f>
        <v>1.19</v>
      </c>
      <c r="J694">
        <f>VLOOKUP(B694,home!$B$2:$E$405,4,FALSE)</f>
        <v>0.77</v>
      </c>
      <c r="K694" s="3">
        <f t="shared" si="898"/>
        <v>0.76857499999999768</v>
      </c>
      <c r="L694" s="3">
        <f t="shared" si="899"/>
        <v>1.2821361937153</v>
      </c>
      <c r="M694" s="5">
        <f t="shared" si="900"/>
        <v>0.1286433806825483</v>
      </c>
      <c r="N694" s="5">
        <f t="shared" si="901"/>
        <v>9.8872086308089246E-2</v>
      </c>
      <c r="O694" s="5">
        <f t="shared" si="902"/>
        <v>0.16493833445499079</v>
      </c>
      <c r="P694" s="5">
        <f t="shared" si="903"/>
        <v>0.12676748040374416</v>
      </c>
      <c r="Q694" s="5">
        <f t="shared" si="904"/>
        <v>3.7995306867119737E-2</v>
      </c>
      <c r="R694" s="5">
        <f t="shared" si="905"/>
        <v>0.10573670416793154</v>
      </c>
      <c r="S694" s="5">
        <f t="shared" si="906"/>
        <v>3.1229733707732306E-2</v>
      </c>
      <c r="T694" s="5">
        <f t="shared" si="907"/>
        <v>4.871515812565369E-2</v>
      </c>
      <c r="U694" s="5">
        <f t="shared" si="908"/>
        <v>8.1266587405867743E-2</v>
      </c>
      <c r="V694" s="5">
        <f t="shared" si="909"/>
        <v>3.4193706964721071E-3</v>
      </c>
      <c r="W694" s="5">
        <f t="shared" si="910"/>
        <v>9.734080991798821E-3</v>
      </c>
      <c r="X694" s="5">
        <f t="shared" si="911"/>
        <v>1.248041755214139E-2</v>
      </c>
      <c r="Y694" s="5">
        <f t="shared" si="912"/>
        <v>8.0007975281400946E-3</v>
      </c>
      <c r="Z694" s="5">
        <f t="shared" si="913"/>
        <v>4.5189618472624142E-2</v>
      </c>
      <c r="AA694" s="5">
        <f t="shared" si="914"/>
        <v>3.4731611017596996E-2</v>
      </c>
      <c r="AB694" s="5">
        <f t="shared" si="915"/>
        <v>1.3346923968924767E-2</v>
      </c>
      <c r="AC694" s="5">
        <f t="shared" si="916"/>
        <v>2.1059430217975096E-4</v>
      </c>
      <c r="AD694" s="5">
        <f t="shared" si="917"/>
        <v>1.8703428245679385E-3</v>
      </c>
      <c r="AE694" s="5">
        <f t="shared" si="918"/>
        <v>2.3980342300342597E-3</v>
      </c>
      <c r="AF694" s="5">
        <f t="shared" si="919"/>
        <v>1.5373032400475635E-3</v>
      </c>
      <c r="AG694" s="5">
        <f t="shared" si="920"/>
        <v>6.5701070826026031E-4</v>
      </c>
      <c r="AH694" s="5">
        <f t="shared" si="921"/>
        <v>1.4484811355984239E-2</v>
      </c>
      <c r="AI694" s="5">
        <f t="shared" si="922"/>
        <v>1.1132663887925552E-2</v>
      </c>
      <c r="AJ694" s="5">
        <f t="shared" si="923"/>
        <v>4.2781435738311778E-3</v>
      </c>
      <c r="AK694" s="5">
        <f t="shared" si="924"/>
        <v>1.0960247324190958E-3</v>
      </c>
      <c r="AL694" s="5">
        <f t="shared" si="925"/>
        <v>8.3009351691682915E-6</v>
      </c>
      <c r="AM694" s="5">
        <f t="shared" si="926"/>
        <v>2.874997472784599E-4</v>
      </c>
      <c r="AN694" s="5">
        <f t="shared" si="927"/>
        <v>3.6861383166971525E-4</v>
      </c>
      <c r="AO694" s="5">
        <f t="shared" si="928"/>
        <v>2.3630656754391059E-4</v>
      </c>
      <c r="AP694" s="5">
        <f t="shared" si="929"/>
        <v>1.0099240102022565E-4</v>
      </c>
      <c r="AQ694" s="5">
        <f t="shared" si="930"/>
        <v>3.2371503159560334E-5</v>
      </c>
      <c r="AR694" s="5">
        <f t="shared" si="931"/>
        <v>3.7143001797291537E-3</v>
      </c>
      <c r="AS694" s="5">
        <f t="shared" si="932"/>
        <v>2.8547182606353254E-3</v>
      </c>
      <c r="AT694" s="5">
        <f t="shared" si="933"/>
        <v>1.0970325435838944E-3</v>
      </c>
      <c r="AU694" s="5">
        <f t="shared" si="934"/>
        <v>2.810505957283297E-4</v>
      </c>
      <c r="AV694" s="5">
        <f t="shared" si="935"/>
        <v>5.4002115402975074E-5</v>
      </c>
      <c r="AW694" s="5">
        <f t="shared" si="936"/>
        <v>2.2721915223808845E-7</v>
      </c>
      <c r="AX694" s="5">
        <f t="shared" si="937"/>
        <v>3.6827519710756925E-5</v>
      </c>
      <c r="AY694" s="5">
        <f t="shared" si="938"/>
        <v>4.7217895945925067E-5</v>
      </c>
      <c r="AZ694" s="5">
        <f t="shared" si="939"/>
        <v>3.0269886691676742E-5</v>
      </c>
      <c r="BA694" s="5">
        <f t="shared" si="940"/>
        <v>1.2936705769019942E-5</v>
      </c>
      <c r="BB694" s="5">
        <f t="shared" si="941"/>
        <v>4.1466546734764991E-6</v>
      </c>
      <c r="BC694" s="5">
        <f t="shared" si="942"/>
        <v>1.0633152079405829E-6</v>
      </c>
      <c r="BD694" s="5">
        <f t="shared" si="943"/>
        <v>7.9370644912566475E-4</v>
      </c>
      <c r="BE694" s="5">
        <f t="shared" si="944"/>
        <v>6.100229341367559E-4</v>
      </c>
      <c r="BF694" s="5">
        <f t="shared" si="945"/>
        <v>2.344241883020779E-4</v>
      </c>
      <c r="BG694" s="5">
        <f t="shared" si="946"/>
        <v>6.0057523508089659E-5</v>
      </c>
      <c r="BH694" s="5">
        <f t="shared" si="947"/>
        <v>1.1539677782557464E-5</v>
      </c>
      <c r="BI694" s="5">
        <f t="shared" si="948"/>
        <v>1.7738215703458162E-6</v>
      </c>
      <c r="BJ694" s="8">
        <f t="shared" si="949"/>
        <v>0.22341878440452367</v>
      </c>
      <c r="BK694" s="8">
        <f t="shared" si="950"/>
        <v>0.29032607862379167</v>
      </c>
      <c r="BL694" s="8">
        <f t="shared" si="951"/>
        <v>0.44072443285497698</v>
      </c>
      <c r="BM694" s="8">
        <f t="shared" si="952"/>
        <v>0.33665863079469904</v>
      </c>
      <c r="BN694" s="8">
        <f t="shared" si="953"/>
        <v>0.66295329288442384</v>
      </c>
    </row>
    <row r="695" spans="1:66" x14ac:dyDescent="0.25">
      <c r="A695" t="s">
        <v>24</v>
      </c>
      <c r="B695" t="s">
        <v>295</v>
      </c>
      <c r="C695" t="s">
        <v>289</v>
      </c>
      <c r="D695" t="s">
        <v>500</v>
      </c>
      <c r="E695">
        <f>VLOOKUP(A695,home!$A$2:$E$405,3,FALSE)</f>
        <v>1.6156716417910399</v>
      </c>
      <c r="F695">
        <f>VLOOKUP(B695,home!$B$2:$E$405,3,FALSE)</f>
        <v>1.38</v>
      </c>
      <c r="G695">
        <f>VLOOKUP(C695,away!$B$2:$E$405,4,FALSE)</f>
        <v>1.1399999999999999</v>
      </c>
      <c r="H695">
        <f>VLOOKUP(A695,away!$A$2:$E$405,3,FALSE)</f>
        <v>1.3992537309999999</v>
      </c>
      <c r="I695">
        <f>VLOOKUP(C695,away!$B$2:$E$405,3,FALSE)</f>
        <v>0.67</v>
      </c>
      <c r="J695">
        <f>VLOOKUP(B695,home!$B$2:$E$405,4,FALSE)</f>
        <v>0.49</v>
      </c>
      <c r="K695" s="3">
        <f t="shared" si="898"/>
        <v>2.5417746268656636</v>
      </c>
      <c r="L695" s="3">
        <f t="shared" si="899"/>
        <v>0.45937499988729996</v>
      </c>
      <c r="M695" s="5">
        <f t="shared" si="900"/>
        <v>4.9729864709844668E-2</v>
      </c>
      <c r="N695" s="5">
        <f t="shared" si="901"/>
        <v>0.12640210831694534</v>
      </c>
      <c r="O695" s="5">
        <f t="shared" si="902"/>
        <v>2.2844656595480337E-2</v>
      </c>
      <c r="P695" s="5">
        <f t="shared" si="903"/>
        <v>5.8065968493851247E-2</v>
      </c>
      <c r="Q695" s="5">
        <f t="shared" si="904"/>
        <v>0.16064283585116854</v>
      </c>
      <c r="R695" s="5">
        <f t="shared" si="905"/>
        <v>5.2471320604870917E-3</v>
      </c>
      <c r="S695" s="5">
        <f t="shared" si="906"/>
        <v>1.694985858498356E-2</v>
      </c>
      <c r="T695" s="5">
        <f t="shared" si="907"/>
        <v>7.3795302701026078E-2</v>
      </c>
      <c r="U695" s="5">
        <f t="shared" si="908"/>
        <v>1.3337027135159437E-2</v>
      </c>
      <c r="V695" s="5">
        <f t="shared" si="909"/>
        <v>2.1990138573077431E-3</v>
      </c>
      <c r="W695" s="5">
        <f t="shared" si="910"/>
        <v>0.13610596138474865</v>
      </c>
      <c r="X695" s="5">
        <f t="shared" si="911"/>
        <v>6.2523675995779751E-2</v>
      </c>
      <c r="Y695" s="5">
        <f t="shared" si="912"/>
        <v>1.4360906826757449E-2</v>
      </c>
      <c r="Z695" s="5">
        <f t="shared" si="913"/>
        <v>8.0346709656496879E-4</v>
      </c>
      <c r="AA695" s="5">
        <f t="shared" si="914"/>
        <v>2.0422322795702612E-3</v>
      </c>
      <c r="AB695" s="5">
        <f t="shared" si="915"/>
        <v>2.595447095188858E-3</v>
      </c>
      <c r="AC695" s="5">
        <f t="shared" si="916"/>
        <v>1.6047684588147524E-4</v>
      </c>
      <c r="AD695" s="5">
        <f t="shared" si="917"/>
        <v>8.6487669803227987E-2</v>
      </c>
      <c r="AE695" s="5">
        <f t="shared" si="918"/>
        <v>3.9730273306110689E-2</v>
      </c>
      <c r="AF695" s="5">
        <f t="shared" si="919"/>
        <v>9.1255471477584959E-3</v>
      </c>
      <c r="AG695" s="5">
        <f t="shared" si="920"/>
        <v>1.3973494066577034E-3</v>
      </c>
      <c r="AH695" s="5">
        <f t="shared" si="921"/>
        <v>9.2273174348495401E-5</v>
      </c>
      <c r="AI695" s="5">
        <f t="shared" si="922"/>
        <v>2.345376132993572E-4</v>
      </c>
      <c r="AJ695" s="5">
        <f t="shared" si="923"/>
        <v>2.9807087726496857E-4</v>
      </c>
      <c r="AK695" s="5">
        <f t="shared" si="924"/>
        <v>2.5254299761322881E-4</v>
      </c>
      <c r="AL695" s="5">
        <f t="shared" si="925"/>
        <v>7.4950885399064392E-6</v>
      </c>
      <c r="AM695" s="5">
        <f t="shared" si="926"/>
        <v>4.3966432928516083E-2</v>
      </c>
      <c r="AN695" s="5">
        <f t="shared" si="927"/>
        <v>2.0197080121582056E-2</v>
      </c>
      <c r="AO695" s="5">
        <f t="shared" si="928"/>
        <v>4.6390168392877722E-3</v>
      </c>
      <c r="AP695" s="5">
        <f t="shared" si="929"/>
        <v>7.1034945334166779E-4</v>
      </c>
      <c r="AQ695" s="5">
        <f t="shared" si="930"/>
        <v>8.1579195012193025E-5</v>
      </c>
      <c r="AR695" s="5">
        <f t="shared" si="931"/>
        <v>8.4775978911881786E-6</v>
      </c>
      <c r="AS695" s="5">
        <f t="shared" si="932"/>
        <v>2.1548143216591965E-5</v>
      </c>
      <c r="AT695" s="5">
        <f t="shared" si="933"/>
        <v>2.7385261842000467E-5</v>
      </c>
      <c r="AU695" s="5">
        <f t="shared" si="934"/>
        <v>2.3202387900023079E-5</v>
      </c>
      <c r="AV695" s="5">
        <f t="shared" si="935"/>
        <v>1.474381021174339E-5</v>
      </c>
      <c r="AW695" s="5">
        <f t="shared" si="936"/>
        <v>2.4309647597302833E-7</v>
      </c>
      <c r="AX695" s="5">
        <f t="shared" si="937"/>
        <v>1.8625460608582216E-2</v>
      </c>
      <c r="AY695" s="5">
        <f t="shared" si="938"/>
        <v>8.5560709649683646E-3</v>
      </c>
      <c r="AZ695" s="5">
        <f t="shared" si="939"/>
        <v>1.9652225492840362E-3</v>
      </c>
      <c r="BA695" s="5">
        <f t="shared" si="940"/>
        <v>3.0092470278529122E-4</v>
      </c>
      <c r="BB695" s="5">
        <f t="shared" si="941"/>
        <v>3.4559321327019719E-5</v>
      </c>
      <c r="BC695" s="5">
        <f t="shared" si="942"/>
        <v>3.1751376461409694E-6</v>
      </c>
      <c r="BD695" s="5">
        <f t="shared" si="943"/>
        <v>6.4906608838485733E-7</v>
      </c>
      <c r="BE695" s="5">
        <f t="shared" si="944"/>
        <v>1.6497797146155763E-6</v>
      </c>
      <c r="BF695" s="5">
        <f t="shared" si="945"/>
        <v>2.0966841092637741E-6</v>
      </c>
      <c r="BG695" s="5">
        <f t="shared" si="946"/>
        <v>1.7764328231596985E-6</v>
      </c>
      <c r="BH695" s="5">
        <f t="shared" si="947"/>
        <v>1.1288229690596653E-6</v>
      </c>
      <c r="BI695" s="5">
        <f t="shared" si="948"/>
        <v>5.7384271619580401E-7</v>
      </c>
      <c r="BJ695" s="8">
        <f t="shared" si="949"/>
        <v>0.8096515025625135</v>
      </c>
      <c r="BK695" s="8">
        <f t="shared" si="950"/>
        <v>0.13566874854537694</v>
      </c>
      <c r="BL695" s="8">
        <f t="shared" si="951"/>
        <v>4.7047151657894262E-2</v>
      </c>
      <c r="BM695" s="8">
        <f t="shared" si="952"/>
        <v>0.56168247596608023</v>
      </c>
      <c r="BN695" s="8">
        <f t="shared" si="953"/>
        <v>0.42293256602777729</v>
      </c>
    </row>
    <row r="696" spans="1:66" x14ac:dyDescent="0.25">
      <c r="A696" t="s">
        <v>24</v>
      </c>
      <c r="B696" t="s">
        <v>184</v>
      </c>
      <c r="C696" t="s">
        <v>182</v>
      </c>
      <c r="D696" t="s">
        <v>500</v>
      </c>
      <c r="E696">
        <f>VLOOKUP(A696,home!$A$2:$E$405,3,FALSE)</f>
        <v>1.6156716417910399</v>
      </c>
      <c r="F696">
        <f>VLOOKUP(B696,home!$B$2:$E$405,3,FALSE)</f>
        <v>1</v>
      </c>
      <c r="G696">
        <f>VLOOKUP(C696,away!$B$2:$E$405,4,FALSE)</f>
        <v>1.24</v>
      </c>
      <c r="H696">
        <f>VLOOKUP(A696,away!$A$2:$E$405,3,FALSE)</f>
        <v>1.3992537309999999</v>
      </c>
      <c r="I696">
        <f>VLOOKUP(C696,away!$B$2:$E$405,3,FALSE)</f>
        <v>1</v>
      </c>
      <c r="J696">
        <f>VLOOKUP(B696,home!$B$2:$E$405,4,FALSE)</f>
        <v>1.1499999999999999</v>
      </c>
      <c r="K696" s="3">
        <f t="shared" si="898"/>
        <v>2.0034328358208895</v>
      </c>
      <c r="L696" s="3">
        <f t="shared" si="899"/>
        <v>1.6091417906499998</v>
      </c>
      <c r="M696" s="5">
        <f t="shared" si="900"/>
        <v>2.6982288047733421E-2</v>
      </c>
      <c r="N696" s="5">
        <f t="shared" si="901"/>
        <v>5.4057201860406655E-2</v>
      </c>
      <c r="O696" s="5">
        <f t="shared" si="902"/>
        <v>4.3418327304963852E-2</v>
      </c>
      <c r="P696" s="5">
        <f t="shared" si="903"/>
        <v>8.6985702599183271E-2</v>
      </c>
      <c r="Q696" s="5">
        <f t="shared" si="904"/>
        <v>5.4149986609868403E-2</v>
      </c>
      <c r="R696" s="5">
        <f t="shared" si="905"/>
        <v>3.4933122473268657E-2</v>
      </c>
      <c r="S696" s="5">
        <f t="shared" si="906"/>
        <v>7.0106290127137386E-2</v>
      </c>
      <c r="T696" s="5">
        <f t="shared" si="907"/>
        <v>8.7135006417077165E-2</v>
      </c>
      <c r="U696" s="5">
        <f t="shared" si="908"/>
        <v>6.9986164620699065E-2</v>
      </c>
      <c r="V696" s="5">
        <f t="shared" si="909"/>
        <v>2.5112131552302592E-2</v>
      </c>
      <c r="W696" s="5">
        <f t="shared" si="910"/>
        <v>3.6161953744490626E-2</v>
      </c>
      <c r="X696" s="5">
        <f t="shared" si="911"/>
        <v>5.8189711001812111E-2</v>
      </c>
      <c r="Y696" s="5">
        <f t="shared" si="912"/>
        <v>4.6817747879430972E-2</v>
      </c>
      <c r="Z696" s="5">
        <f t="shared" si="913"/>
        <v>1.8737449083210424E-2</v>
      </c>
      <c r="AA696" s="5">
        <f t="shared" si="914"/>
        <v>3.7539220752825779E-2</v>
      </c>
      <c r="AB696" s="5">
        <f t="shared" si="915"/>
        <v>3.7603653743670085E-2</v>
      </c>
      <c r="AC696" s="5">
        <f t="shared" si="916"/>
        <v>5.0597923788371401E-3</v>
      </c>
      <c r="AD696" s="5">
        <f t="shared" si="917"/>
        <v>1.8112011384787165E-2</v>
      </c>
      <c r="AE696" s="5">
        <f t="shared" si="918"/>
        <v>2.9144794431989602E-2</v>
      </c>
      <c r="AF696" s="5">
        <f t="shared" si="919"/>
        <v>2.344905335020895E-2</v>
      </c>
      <c r="AG696" s="5">
        <f t="shared" si="920"/>
        <v>1.25776172323342E-2</v>
      </c>
      <c r="AH696" s="5">
        <f t="shared" si="921"/>
        <v>7.5378030924926091E-3</v>
      </c>
      <c r="AI696" s="5">
        <f t="shared" si="922"/>
        <v>1.5101482225451936E-2</v>
      </c>
      <c r="AJ696" s="5">
        <f t="shared" si="923"/>
        <v>1.5127402680017969E-2</v>
      </c>
      <c r="AK696" s="5">
        <f t="shared" si="924"/>
        <v>1.0102245083277644E-2</v>
      </c>
      <c r="AL696" s="5">
        <f t="shared" si="925"/>
        <v>6.5247186495159207E-4</v>
      </c>
      <c r="AM696" s="5">
        <f t="shared" si="926"/>
        <v>7.2572396662088836E-3</v>
      </c>
      <c r="AN696" s="5">
        <f t="shared" si="927"/>
        <v>1.1677927631659571E-2</v>
      </c>
      <c r="AO696" s="5">
        <f t="shared" si="928"/>
        <v>9.3957206901448976E-3</v>
      </c>
      <c r="AP696" s="5">
        <f t="shared" si="929"/>
        <v>5.0396822719290029E-3</v>
      </c>
      <c r="AQ696" s="5">
        <f t="shared" si="930"/>
        <v>2.0273908388397251E-3</v>
      </c>
      <c r="AR696" s="5">
        <f t="shared" si="931"/>
        <v>2.4258787931641323E-3</v>
      </c>
      <c r="AS696" s="5">
        <f t="shared" si="932"/>
        <v>4.860085229946574E-3</v>
      </c>
      <c r="AT696" s="5">
        <f t="shared" si="933"/>
        <v>4.8684271672815443E-3</v>
      </c>
      <c r="AU696" s="5">
        <f t="shared" si="934"/>
        <v>3.2511889485781088E-3</v>
      </c>
      <c r="AV696" s="5">
        <f t="shared" si="935"/>
        <v>1.6283846737598436E-3</v>
      </c>
      <c r="AW696" s="5">
        <f t="shared" si="936"/>
        <v>5.8428991453999883E-5</v>
      </c>
      <c r="AX696" s="5">
        <f t="shared" si="937"/>
        <v>2.4232320407841183E-3</v>
      </c>
      <c r="AY696" s="5">
        <f t="shared" si="938"/>
        <v>3.8993239452678095E-3</v>
      </c>
      <c r="AZ696" s="5">
        <f t="shared" si="939"/>
        <v>3.1372825578063327E-3</v>
      </c>
      <c r="BA696" s="5">
        <f t="shared" si="940"/>
        <v>1.6827774909478311E-3</v>
      </c>
      <c r="BB696" s="5">
        <f t="shared" si="941"/>
        <v>6.7695689626232709E-4</v>
      </c>
      <c r="BC696" s="5">
        <f t="shared" si="942"/>
        <v>2.1786392644888543E-4</v>
      </c>
      <c r="BD696" s="5">
        <f t="shared" si="943"/>
        <v>6.5059715752199875E-4</v>
      </c>
      <c r="BE696" s="5">
        <f t="shared" si="944"/>
        <v>1.3034277082713077E-3</v>
      </c>
      <c r="BF696" s="5">
        <f t="shared" si="945"/>
        <v>1.3056649349347548E-3</v>
      </c>
      <c r="BG696" s="5">
        <f t="shared" si="946"/>
        <v>8.7193733440941133E-4</v>
      </c>
      <c r="BH696" s="5">
        <f t="shared" si="947"/>
        <v>4.3671697163348837E-4</v>
      </c>
      <c r="BI696" s="5">
        <f t="shared" si="948"/>
        <v>1.7498662418615827E-4</v>
      </c>
      <c r="BJ696" s="8">
        <f t="shared" si="949"/>
        <v>0.46723048186870531</v>
      </c>
      <c r="BK696" s="8">
        <f t="shared" si="950"/>
        <v>0.21879800051541323</v>
      </c>
      <c r="BL696" s="8">
        <f t="shared" si="951"/>
        <v>0.29312671752035496</v>
      </c>
      <c r="BM696" s="8">
        <f t="shared" si="952"/>
        <v>0.69352512513844544</v>
      </c>
      <c r="BN696" s="8">
        <f t="shared" si="953"/>
        <v>0.30052662889542425</v>
      </c>
    </row>
    <row r="697" spans="1:66" x14ac:dyDescent="0.25">
      <c r="A697" t="s">
        <v>24</v>
      </c>
      <c r="B697" t="s">
        <v>185</v>
      </c>
      <c r="C697" t="s">
        <v>25</v>
      </c>
      <c r="D697" t="s">
        <v>500</v>
      </c>
      <c r="E697">
        <f>VLOOKUP(A697,home!$A$2:$E$405,3,FALSE)</f>
        <v>1.6156716417910399</v>
      </c>
      <c r="F697">
        <f>VLOOKUP(B697,home!$B$2:$E$405,3,FALSE)</f>
        <v>0.56999999999999995</v>
      </c>
      <c r="G697">
        <f>VLOOKUP(C697,away!$B$2:$E$405,4,FALSE)</f>
        <v>1</v>
      </c>
      <c r="H697">
        <f>VLOOKUP(A697,away!$A$2:$E$405,3,FALSE)</f>
        <v>1.3992537309999999</v>
      </c>
      <c r="I697">
        <f>VLOOKUP(C697,away!$B$2:$E$405,3,FALSE)</f>
        <v>1</v>
      </c>
      <c r="J697">
        <f>VLOOKUP(B697,home!$B$2:$E$405,4,FALSE)</f>
        <v>0.66</v>
      </c>
      <c r="K697" s="3">
        <f t="shared" si="898"/>
        <v>0.92093283582089269</v>
      </c>
      <c r="L697" s="3">
        <f t="shared" si="899"/>
        <v>0.92350746246000004</v>
      </c>
      <c r="M697" s="5">
        <f t="shared" si="900"/>
        <v>0.15811379269001199</v>
      </c>
      <c r="N697" s="5">
        <f t="shared" si="901"/>
        <v>0.14561218348440946</v>
      </c>
      <c r="O697" s="5">
        <f t="shared" si="902"/>
        <v>0.14601926746707947</v>
      </c>
      <c r="P697" s="5">
        <f t="shared" si="903"/>
        <v>0.13447393807294691</v>
      </c>
      <c r="Q697" s="5">
        <f t="shared" si="904"/>
        <v>6.7049520533184678E-2</v>
      </c>
      <c r="R697" s="5">
        <f t="shared" si="905"/>
        <v>6.7424941584395298E-2</v>
      </c>
      <c r="S697" s="5">
        <f t="shared" si="906"/>
        <v>2.8592129303196889E-2</v>
      </c>
      <c r="T697" s="5">
        <f t="shared" si="907"/>
        <v>6.1920732566761047E-2</v>
      </c>
      <c r="U697" s="5">
        <f t="shared" si="908"/>
        <v>6.2093842658375191E-2</v>
      </c>
      <c r="V697" s="5">
        <f t="shared" si="909"/>
        <v>2.7019191964906589E-3</v>
      </c>
      <c r="W697" s="5">
        <f t="shared" si="910"/>
        <v>2.0582701695018982E-2</v>
      </c>
      <c r="X697" s="5">
        <f t="shared" si="911"/>
        <v>1.900827861293812E-2</v>
      </c>
      <c r="Y697" s="5">
        <f t="shared" si="912"/>
        <v>8.777143573783586E-3</v>
      </c>
      <c r="Z697" s="5">
        <f t="shared" si="913"/>
        <v>2.0755812236372882E-2</v>
      </c>
      <c r="AA697" s="5">
        <f t="shared" si="914"/>
        <v>1.9114709022608863E-2</v>
      </c>
      <c r="AB697" s="5">
        <f t="shared" si="915"/>
        <v>8.8016815930411912E-3</v>
      </c>
      <c r="AC697" s="5">
        <f t="shared" si="916"/>
        <v>1.4362192432957466E-4</v>
      </c>
      <c r="AD697" s="5">
        <f t="shared" si="917"/>
        <v>4.7388214602123307E-3</v>
      </c>
      <c r="AE697" s="5">
        <f t="shared" si="918"/>
        <v>4.3763369817716811E-3</v>
      </c>
      <c r="AF697" s="5">
        <f t="shared" si="919"/>
        <v>2.0207899304529103E-3</v>
      </c>
      <c r="AG697" s="5">
        <f t="shared" si="920"/>
        <v>6.220715269457625E-4</v>
      </c>
      <c r="AH697" s="5">
        <f t="shared" si="921"/>
        <v>4.7920368724272341E-3</v>
      </c>
      <c r="AI697" s="5">
        <f t="shared" si="922"/>
        <v>4.4131441062826944E-3</v>
      </c>
      <c r="AJ697" s="5">
        <f t="shared" si="923"/>
        <v>2.0321046583425899E-3</v>
      </c>
      <c r="AK697" s="5">
        <f t="shared" si="924"/>
        <v>6.2381063523076266E-4</v>
      </c>
      <c r="AL697" s="5">
        <f t="shared" si="925"/>
        <v>4.8859509166483289E-6</v>
      </c>
      <c r="AM697" s="5">
        <f t="shared" si="926"/>
        <v>8.7282725716044925E-4</v>
      </c>
      <c r="AN697" s="5">
        <f t="shared" si="927"/>
        <v>8.0606248542616841E-4</v>
      </c>
      <c r="AO697" s="5">
        <f t="shared" si="928"/>
        <v>3.7220236025006071E-4</v>
      </c>
      <c r="AP697" s="5">
        <f t="shared" si="929"/>
        <v>1.1457721907871881E-4</v>
      </c>
      <c r="AQ697" s="5">
        <f t="shared" si="930"/>
        <v>2.6453229211777775E-5</v>
      </c>
      <c r="AR697" s="5">
        <f t="shared" si="931"/>
        <v>8.8509636241400618E-4</v>
      </c>
      <c r="AS697" s="5">
        <f t="shared" si="932"/>
        <v>8.1511430301268724E-4</v>
      </c>
      <c r="AT697" s="5">
        <f t="shared" si="933"/>
        <v>3.753327632958222E-4</v>
      </c>
      <c r="AU697" s="5">
        <f t="shared" si="934"/>
        <v>1.1521875535950447E-4</v>
      </c>
      <c r="AV697" s="5">
        <f t="shared" si="935"/>
        <v>2.652718377824553E-5</v>
      </c>
      <c r="AW697" s="5">
        <f t="shared" si="936"/>
        <v>1.1542900875632918E-7</v>
      </c>
      <c r="AX697" s="5">
        <f t="shared" si="937"/>
        <v>1.339692135197573E-4</v>
      </c>
      <c r="AY697" s="5">
        <f t="shared" si="938"/>
        <v>1.2372156842539299E-4</v>
      </c>
      <c r="AZ697" s="5">
        <f t="shared" si="939"/>
        <v>5.7128895854052974E-5</v>
      </c>
      <c r="BA697" s="5">
        <f t="shared" si="940"/>
        <v>1.7586320547772696E-5</v>
      </c>
      <c r="BB697" s="5">
        <f t="shared" si="941"/>
        <v>4.0602745657704297E-6</v>
      </c>
      <c r="BC697" s="5">
        <f t="shared" si="942"/>
        <v>7.4993877222510573E-7</v>
      </c>
      <c r="BD697" s="5">
        <f t="shared" si="943"/>
        <v>1.3623218261425585E-4</v>
      </c>
      <c r="BE697" s="5">
        <f t="shared" si="944"/>
        <v>1.2546069026501635E-4</v>
      </c>
      <c r="BF697" s="5">
        <f t="shared" si="945"/>
        <v>5.7770434634904074E-5</v>
      </c>
      <c r="BG697" s="5">
        <f t="shared" si="946"/>
        <v>1.773423006497591E-5</v>
      </c>
      <c r="BH697" s="5">
        <f t="shared" si="947"/>
        <v>4.0830086962095991E-6</v>
      </c>
      <c r="BI697" s="5">
        <f t="shared" si="948"/>
        <v>7.5203535545633454E-7</v>
      </c>
      <c r="BJ697" s="8">
        <f t="shared" si="949"/>
        <v>0.33723791912829076</v>
      </c>
      <c r="BK697" s="8">
        <f t="shared" si="950"/>
        <v>0.32415400870631805</v>
      </c>
      <c r="BL697" s="8">
        <f t="shared" si="951"/>
        <v>0.31787486054727437</v>
      </c>
      <c r="BM697" s="8">
        <f t="shared" si="952"/>
        <v>0.28120535064681162</v>
      </c>
      <c r="BN697" s="8">
        <f t="shared" si="953"/>
        <v>0.71869364383202783</v>
      </c>
    </row>
    <row r="698" spans="1:66" x14ac:dyDescent="0.25">
      <c r="A698" t="s">
        <v>24</v>
      </c>
      <c r="B698" t="s">
        <v>287</v>
      </c>
      <c r="C698" t="s">
        <v>327</v>
      </c>
      <c r="D698" t="s">
        <v>500</v>
      </c>
      <c r="E698">
        <f>VLOOKUP(A698,home!$A$2:$E$405,3,FALSE)</f>
        <v>1.6156716417910399</v>
      </c>
      <c r="F698">
        <f>VLOOKUP(B698,home!$B$2:$E$405,3,FALSE)</f>
        <v>0.8</v>
      </c>
      <c r="G698">
        <f>VLOOKUP(C698,away!$B$2:$E$405,4,FALSE)</f>
        <v>0.52</v>
      </c>
      <c r="H698">
        <f>VLOOKUP(A698,away!$A$2:$E$405,3,FALSE)</f>
        <v>1.3992537309999999</v>
      </c>
      <c r="I698">
        <f>VLOOKUP(C698,away!$B$2:$E$405,3,FALSE)</f>
        <v>1.19</v>
      </c>
      <c r="J698">
        <f>VLOOKUP(B698,home!$B$2:$E$405,4,FALSE)</f>
        <v>0.82</v>
      </c>
      <c r="K698" s="3">
        <f t="shared" si="898"/>
        <v>0.67211940298507267</v>
      </c>
      <c r="L698" s="3">
        <f t="shared" si="899"/>
        <v>1.3653917907097999</v>
      </c>
      <c r="M698" s="5">
        <f t="shared" si="900"/>
        <v>0.13035273019731747</v>
      </c>
      <c r="N698" s="5">
        <f t="shared" si="901"/>
        <v>8.7612599197695262E-2</v>
      </c>
      <c r="O698" s="5">
        <f t="shared" si="902"/>
        <v>0.17798254770802668</v>
      </c>
      <c r="P698" s="5">
        <f t="shared" si="903"/>
        <v>0.11962552370728111</v>
      </c>
      <c r="Q698" s="5">
        <f t="shared" si="904"/>
        <v>2.9443063933362698E-2</v>
      </c>
      <c r="R698" s="5">
        <f t="shared" si="905"/>
        <v>0.12150795476507749</v>
      </c>
      <c r="S698" s="5">
        <f t="shared" si="906"/>
        <v>2.744527464169632E-2</v>
      </c>
      <c r="T698" s="5">
        <f t="shared" si="907"/>
        <v>4.0201317787957214E-2</v>
      </c>
      <c r="U698" s="5">
        <f t="shared" si="908"/>
        <v>8.1667854014641092E-2</v>
      </c>
      <c r="V698" s="5">
        <f t="shared" si="909"/>
        <v>2.7985224290476285E-3</v>
      </c>
      <c r="W698" s="5">
        <f t="shared" si="910"/>
        <v>6.5964181843143543E-3</v>
      </c>
      <c r="X698" s="5">
        <f t="shared" si="911"/>
        <v>9.0066952369516617E-3</v>
      </c>
      <c r="Y698" s="5">
        <f t="shared" si="912"/>
        <v>6.1488338689794286E-3</v>
      </c>
      <c r="Z698" s="5">
        <f t="shared" si="913"/>
        <v>5.5301987980724818E-2</v>
      </c>
      <c r="AA698" s="5">
        <f t="shared" si="914"/>
        <v>3.7169539145492425E-2</v>
      </c>
      <c r="AB698" s="5">
        <f t="shared" si="915"/>
        <v>1.2491184229849328E-2</v>
      </c>
      <c r="AC698" s="5">
        <f t="shared" si="916"/>
        <v>1.6051385665006795E-4</v>
      </c>
      <c r="AD698" s="5">
        <f t="shared" si="917"/>
        <v>1.1083951629703101E-3</v>
      </c>
      <c r="AE698" s="5">
        <f t="shared" si="918"/>
        <v>1.5133936563821121E-3</v>
      </c>
      <c r="AF698" s="5">
        <f t="shared" si="919"/>
        <v>1.0331876372682118E-3</v>
      </c>
      <c r="AG698" s="5">
        <f t="shared" si="920"/>
        <v>4.7023530606295683E-4</v>
      </c>
      <c r="AH698" s="5">
        <f t="shared" si="921"/>
        <v>1.8877220099703433E-2</v>
      </c>
      <c r="AI698" s="5">
        <f t="shared" si="922"/>
        <v>1.2687745903430485E-2</v>
      </c>
      <c r="AJ698" s="5">
        <f t="shared" si="923"/>
        <v>4.2638401009199994E-3</v>
      </c>
      <c r="AK698" s="5">
        <f t="shared" si="924"/>
        <v>9.5526988768472067E-4</v>
      </c>
      <c r="AL698" s="5">
        <f t="shared" si="925"/>
        <v>5.8921831970758315E-6</v>
      </c>
      <c r="AM698" s="5">
        <f t="shared" si="926"/>
        <v>1.4899477904142946E-4</v>
      </c>
      <c r="AN698" s="5">
        <f t="shared" si="927"/>
        <v>2.034362481617883E-4</v>
      </c>
      <c r="AO698" s="5">
        <f t="shared" si="928"/>
        <v>1.3888509158645369E-4</v>
      </c>
      <c r="AP698" s="5">
        <f t="shared" si="929"/>
        <v>6.3210854634707499E-5</v>
      </c>
      <c r="AQ698" s="5">
        <f t="shared" si="930"/>
        <v>2.1576895500495044E-5</v>
      </c>
      <c r="AR698" s="5">
        <f t="shared" si="931"/>
        <v>5.1549602711114199E-3</v>
      </c>
      <c r="AS698" s="5">
        <f t="shared" si="932"/>
        <v>3.4647488198311757E-3</v>
      </c>
      <c r="AT698" s="5">
        <f t="shared" si="933"/>
        <v>1.1643624541390824E-3</v>
      </c>
      <c r="AU698" s="5">
        <f t="shared" si="934"/>
        <v>2.6086353251139805E-4</v>
      </c>
      <c r="AV698" s="5">
        <f t="shared" si="935"/>
        <v>4.3832860433034484E-5</v>
      </c>
      <c r="AW698" s="5">
        <f t="shared" si="936"/>
        <v>1.5020260362072197E-7</v>
      </c>
      <c r="AX698" s="5">
        <f t="shared" si="937"/>
        <v>1.6690380322869722E-5</v>
      </c>
      <c r="AY698" s="5">
        <f t="shared" si="938"/>
        <v>2.2788908276670695E-5</v>
      </c>
      <c r="AZ698" s="5">
        <f t="shared" si="939"/>
        <v>1.5557894140102389E-5</v>
      </c>
      <c r="BA698" s="5">
        <f t="shared" si="940"/>
        <v>7.0808736465426328E-6</v>
      </c>
      <c r="BB698" s="5">
        <f t="shared" si="941"/>
        <v>2.4170416870106701E-6</v>
      </c>
      <c r="BC698" s="5">
        <f t="shared" si="942"/>
        <v>6.6004177544954702E-7</v>
      </c>
      <c r="BD698" s="5">
        <f t="shared" si="943"/>
        <v>1.1730900726017817E-3</v>
      </c>
      <c r="BE698" s="5">
        <f t="shared" si="944"/>
        <v>7.8845659924482508E-4</v>
      </c>
      <c r="BF698" s="5">
        <f t="shared" si="945"/>
        <v>2.6496848938203623E-4</v>
      </c>
      <c r="BG698" s="5">
        <f t="shared" si="946"/>
        <v>5.9363487631103594E-5</v>
      </c>
      <c r="BH698" s="5">
        <f t="shared" si="947"/>
        <v>9.9748379664322727E-6</v>
      </c>
      <c r="BI698" s="5">
        <f t="shared" si="948"/>
        <v>1.3408564277742592E-6</v>
      </c>
      <c r="BJ698" s="8">
        <f t="shared" si="949"/>
        <v>0.1837754389807178</v>
      </c>
      <c r="BK698" s="8">
        <f t="shared" si="950"/>
        <v>0.28041124592346628</v>
      </c>
      <c r="BL698" s="8">
        <f t="shared" si="951"/>
        <v>0.47998911813610573</v>
      </c>
      <c r="BM698" s="8">
        <f t="shared" si="952"/>
        <v>0.33293073280658086</v>
      </c>
      <c r="BN698" s="8">
        <f t="shared" si="953"/>
        <v>0.66652441950876073</v>
      </c>
    </row>
    <row r="699" spans="1:66" x14ac:dyDescent="0.25">
      <c r="A699" t="s">
        <v>24</v>
      </c>
      <c r="B699" t="s">
        <v>26</v>
      </c>
      <c r="C699" t="s">
        <v>286</v>
      </c>
      <c r="D699" t="s">
        <v>500</v>
      </c>
      <c r="E699">
        <f>VLOOKUP(A699,home!$A$2:$E$405,3,FALSE)</f>
        <v>1.6156716417910399</v>
      </c>
      <c r="F699">
        <f>VLOOKUP(B699,home!$B$2:$E$405,3,FALSE)</f>
        <v>1.46</v>
      </c>
      <c r="G699">
        <f>VLOOKUP(C699,away!$B$2:$E$405,4,FALSE)</f>
        <v>0.86</v>
      </c>
      <c r="H699">
        <f>VLOOKUP(A699,away!$A$2:$E$405,3,FALSE)</f>
        <v>1.3992537309999999</v>
      </c>
      <c r="I699">
        <f>VLOOKUP(C699,away!$B$2:$E$405,3,FALSE)</f>
        <v>1.1000000000000001</v>
      </c>
      <c r="J699">
        <f>VLOOKUP(B699,home!$B$2:$E$405,4,FALSE)</f>
        <v>0.77</v>
      </c>
      <c r="K699" s="3">
        <f t="shared" si="898"/>
        <v>2.0286373134328297</v>
      </c>
      <c r="L699" s="3">
        <f t="shared" si="899"/>
        <v>1.1851679101570001</v>
      </c>
      <c r="M699" s="5">
        <f t="shared" si="900"/>
        <v>4.0203339141318968E-2</v>
      </c>
      <c r="N699" s="5">
        <f t="shared" si="901"/>
        <v>8.1557993906674231E-2</v>
      </c>
      <c r="O699" s="5">
        <f t="shared" si="902"/>
        <v>4.7647707431450123E-2</v>
      </c>
      <c r="P699" s="5">
        <f t="shared" si="903"/>
        <v>9.6659917194970441E-2</v>
      </c>
      <c r="Q699" s="5">
        <f t="shared" si="904"/>
        <v>8.2725794823903381E-2</v>
      </c>
      <c r="R699" s="5">
        <f t="shared" si="905"/>
        <v>2.8235266920151963E-2</v>
      </c>
      <c r="S699" s="5">
        <f t="shared" si="906"/>
        <v>5.8099276028394251E-2</v>
      </c>
      <c r="T699" s="5">
        <f t="shared" si="907"/>
        <v>9.8043957367522333E-2</v>
      </c>
      <c r="U699" s="5">
        <f t="shared" si="908"/>
        <v>5.7279116028955919E-2</v>
      </c>
      <c r="V699" s="5">
        <f t="shared" si="909"/>
        <v>1.5520742886698326E-2</v>
      </c>
      <c r="W699" s="5">
        <f t="shared" si="910"/>
        <v>5.5940211387719617E-2</v>
      </c>
      <c r="X699" s="5">
        <f t="shared" si="911"/>
        <v>6.6298543424124473E-2</v>
      </c>
      <c r="Y699" s="5">
        <f t="shared" si="912"/>
        <v>3.9287453078211382E-2</v>
      </c>
      <c r="Z699" s="5">
        <f t="shared" si="913"/>
        <v>1.1154510762827193E-2</v>
      </c>
      <c r="AA699" s="5">
        <f t="shared" si="914"/>
        <v>2.2628456746559337E-2</v>
      </c>
      <c r="AB699" s="5">
        <f t="shared" si="915"/>
        <v>2.2952465850735571E-2</v>
      </c>
      <c r="AC699" s="5">
        <f t="shared" si="916"/>
        <v>2.3322592014048994E-3</v>
      </c>
      <c r="AD699" s="5">
        <f t="shared" si="917"/>
        <v>2.837060003561203E-2</v>
      </c>
      <c r="AE699" s="5">
        <f t="shared" si="918"/>
        <v>3.3623924754106423E-2</v>
      </c>
      <c r="AF699" s="5">
        <f t="shared" si="919"/>
        <v>1.9924998316050272E-2</v>
      </c>
      <c r="AG699" s="5">
        <f t="shared" si="920"/>
        <v>7.8714895380383489E-3</v>
      </c>
      <c r="AH699" s="5">
        <f t="shared" si="921"/>
        <v>3.3049920524009162E-3</v>
      </c>
      <c r="AI699" s="5">
        <f t="shared" si="922"/>
        <v>6.7046301980994471E-3</v>
      </c>
      <c r="AJ699" s="5">
        <f t="shared" si="923"/>
        <v>6.800631496316544E-3</v>
      </c>
      <c r="AK699" s="5">
        <f t="shared" si="924"/>
        <v>4.5986716027780934E-3</v>
      </c>
      <c r="AL699" s="5">
        <f t="shared" si="925"/>
        <v>2.2429577850991344E-4</v>
      </c>
      <c r="AM699" s="5">
        <f t="shared" si="926"/>
        <v>1.151073156734426E-2</v>
      </c>
      <c r="AN699" s="5">
        <f t="shared" si="927"/>
        <v>1.3642149676047606E-2</v>
      </c>
      <c r="AO699" s="5">
        <f t="shared" si="928"/>
        <v>8.0841190108051717E-3</v>
      </c>
      <c r="AP699" s="5">
        <f t="shared" si="929"/>
        <v>3.1936794778321463E-3</v>
      </c>
      <c r="AQ699" s="5">
        <f t="shared" si="930"/>
        <v>9.4626160811340577E-4</v>
      </c>
      <c r="AR699" s="5">
        <f t="shared" si="931"/>
        <v>7.8339410476589765E-4</v>
      </c>
      <c r="AS699" s="5">
        <f t="shared" si="932"/>
        <v>1.5892225120514071E-3</v>
      </c>
      <c r="AT699" s="5">
        <f t="shared" si="933"/>
        <v>1.6119780436474702E-3</v>
      </c>
      <c r="AU699" s="5">
        <f t="shared" si="934"/>
        <v>1.090039602592571E-3</v>
      </c>
      <c r="AV699" s="5">
        <f t="shared" si="935"/>
        <v>5.5282375273469568E-4</v>
      </c>
      <c r="AW699" s="5">
        <f t="shared" si="936"/>
        <v>1.4979692290497962E-5</v>
      </c>
      <c r="AX699" s="5">
        <f t="shared" si="937"/>
        <v>3.8918499270706231E-3</v>
      </c>
      <c r="AY699" s="5">
        <f t="shared" si="938"/>
        <v>4.6124956447109637E-3</v>
      </c>
      <c r="AZ699" s="5">
        <f t="shared" si="939"/>
        <v>2.7332909119251797E-3</v>
      </c>
      <c r="BA699" s="5">
        <f t="shared" si="940"/>
        <v>1.0798028926458287E-3</v>
      </c>
      <c r="BB699" s="5">
        <f t="shared" si="941"/>
        <v>3.1993693441463496E-4</v>
      </c>
      <c r="BC699" s="5">
        <f t="shared" si="942"/>
        <v>7.5835797588446021E-5</v>
      </c>
      <c r="BD699" s="5">
        <f t="shared" si="943"/>
        <v>1.5474225899578535E-4</v>
      </c>
      <c r="BE699" s="5">
        <f t="shared" si="944"/>
        <v>3.1391592056373706E-4</v>
      </c>
      <c r="BF699" s="5">
        <f t="shared" si="945"/>
        <v>3.1841077486810667E-4</v>
      </c>
      <c r="BG699" s="5">
        <f t="shared" si="946"/>
        <v>2.1531332629883386E-4</v>
      </c>
      <c r="BH699" s="5">
        <f t="shared" si="947"/>
        <v>1.0919816195228815E-4</v>
      </c>
      <c r="BI699" s="5">
        <f t="shared" si="948"/>
        <v>4.4304693178938546E-5</v>
      </c>
      <c r="BJ699" s="8">
        <f t="shared" si="949"/>
        <v>0.56373512008046089</v>
      </c>
      <c r="BK699" s="8">
        <f t="shared" si="950"/>
        <v>0.21765232587600775</v>
      </c>
      <c r="BL699" s="8">
        <f t="shared" si="951"/>
        <v>0.20693528147909765</v>
      </c>
      <c r="BM699" s="8">
        <f t="shared" si="952"/>
        <v>0.61784970282750384</v>
      </c>
      <c r="BN699" s="8">
        <f t="shared" si="953"/>
        <v>0.37703001941846914</v>
      </c>
    </row>
    <row r="700" spans="1:66" x14ac:dyDescent="0.25">
      <c r="A700" t="s">
        <v>27</v>
      </c>
      <c r="B700" t="s">
        <v>194</v>
      </c>
      <c r="C700" t="s">
        <v>28</v>
      </c>
      <c r="D700" t="s">
        <v>500</v>
      </c>
      <c r="E700">
        <f>VLOOKUP(A700,home!$A$2:$E$405,3,FALSE)</f>
        <v>1.24827586206897</v>
      </c>
      <c r="F700">
        <f>VLOOKUP(B700,home!$B$2:$E$405,3,FALSE)</f>
        <v>0.69</v>
      </c>
      <c r="G700">
        <f>VLOOKUP(C700,away!$B$2:$E$405,4,FALSE)</f>
        <v>0.86</v>
      </c>
      <c r="H700">
        <f>VLOOKUP(A700,away!$A$2:$E$405,3,FALSE)</f>
        <v>1.096551724</v>
      </c>
      <c r="I700">
        <f>VLOOKUP(C700,away!$B$2:$E$405,3,FALSE)</f>
        <v>0.8</v>
      </c>
      <c r="J700">
        <f>VLOOKUP(B700,home!$B$2:$E$405,4,FALSE)</f>
        <v>0.91</v>
      </c>
      <c r="K700" s="3">
        <f t="shared" si="898"/>
        <v>0.74072689655172674</v>
      </c>
      <c r="L700" s="3">
        <f t="shared" si="899"/>
        <v>0.798289655072</v>
      </c>
      <c r="M700" s="5">
        <f t="shared" si="900"/>
        <v>0.21459203787863446</v>
      </c>
      <c r="N700" s="5">
        <f t="shared" si="901"/>
        <v>0.15895409424255147</v>
      </c>
      <c r="O700" s="5">
        <f t="shared" si="902"/>
        <v>0.17130660389933267</v>
      </c>
      <c r="P700" s="5">
        <f t="shared" si="903"/>
        <v>0.1268914090651686</v>
      </c>
      <c r="Q700" s="5">
        <f t="shared" si="904"/>
        <v>5.8870786461237924E-2</v>
      </c>
      <c r="R700" s="5">
        <f t="shared" si="905"/>
        <v>6.8376144869176994E-2</v>
      </c>
      <c r="S700" s="5">
        <f t="shared" si="906"/>
        <v>1.8758186293531473E-2</v>
      </c>
      <c r="T700" s="5">
        <f t="shared" si="907"/>
        <v>4.6995939817958993E-2</v>
      </c>
      <c r="U700" s="5">
        <f t="shared" si="908"/>
        <v>5.0648049587116738E-2</v>
      </c>
      <c r="V700" s="5">
        <f t="shared" si="909"/>
        <v>1.2324433085129586E-3</v>
      </c>
      <c r="W700" s="5">
        <f t="shared" si="910"/>
        <v>1.4535724984330726E-2</v>
      </c>
      <c r="X700" s="5">
        <f t="shared" si="911"/>
        <v>1.1603718883962827E-2</v>
      </c>
      <c r="Y700" s="5">
        <f t="shared" si="912"/>
        <v>4.631564372715568E-3</v>
      </c>
      <c r="Z700" s="5">
        <f t="shared" si="913"/>
        <v>1.8194656367589469E-2</v>
      </c>
      <c r="AA700" s="5">
        <f t="shared" si="914"/>
        <v>1.3477271344989659E-2</v>
      </c>
      <c r="AB700" s="5">
        <f t="shared" si="915"/>
        <v>4.9914886886798533E-3</v>
      </c>
      <c r="AC700" s="5">
        <f t="shared" si="916"/>
        <v>4.5547609069084545E-5</v>
      </c>
      <c r="AD700" s="5">
        <f t="shared" si="917"/>
        <v>2.6917506141931734E-3</v>
      </c>
      <c r="AE700" s="5">
        <f t="shared" si="918"/>
        <v>2.1487966693441128E-3</v>
      </c>
      <c r="AF700" s="5">
        <f t="shared" si="919"/>
        <v>8.57681075995287E-4</v>
      </c>
      <c r="AG700" s="5">
        <f t="shared" si="920"/>
        <v>2.2822597677268653E-4</v>
      </c>
      <c r="AH700" s="5">
        <f t="shared" si="921"/>
        <v>3.6311514889591414E-3</v>
      </c>
      <c r="AI700" s="5">
        <f t="shared" si="922"/>
        <v>2.689691573325886E-3</v>
      </c>
      <c r="AJ700" s="5">
        <f t="shared" si="923"/>
        <v>9.9616344589550736E-4</v>
      </c>
      <c r="AK700" s="5">
        <f t="shared" si="924"/>
        <v>2.4596168591215102E-4</v>
      </c>
      <c r="AL700" s="5">
        <f t="shared" si="925"/>
        <v>1.0773186836679053E-6</v>
      </c>
      <c r="AM700" s="5">
        <f t="shared" si="926"/>
        <v>3.987704157485029E-4</v>
      </c>
      <c r="AN700" s="5">
        <f t="shared" si="927"/>
        <v>3.1833429764079041E-4</v>
      </c>
      <c r="AO700" s="5">
        <f t="shared" si="928"/>
        <v>1.2706148833062695E-4</v>
      </c>
      <c r="AP700" s="5">
        <f t="shared" si="929"/>
        <v>3.3810623897463724E-5</v>
      </c>
      <c r="AQ700" s="5">
        <f t="shared" si="930"/>
        <v>6.7476678222188582E-6</v>
      </c>
      <c r="AR700" s="5">
        <f t="shared" si="931"/>
        <v>5.7974213392707457E-4</v>
      </c>
      <c r="AS700" s="5">
        <f t="shared" si="932"/>
        <v>4.2943059166407739E-4</v>
      </c>
      <c r="AT700" s="5">
        <f t="shared" si="933"/>
        <v>1.5904539472385193E-4</v>
      </c>
      <c r="AU700" s="5">
        <f t="shared" si="934"/>
        <v>3.9269733881547735E-5</v>
      </c>
      <c r="AV700" s="5">
        <f t="shared" si="935"/>
        <v>7.2720370266227618E-6</v>
      </c>
      <c r="AW700" s="5">
        <f t="shared" si="936"/>
        <v>1.7695396852950943E-8</v>
      </c>
      <c r="AX700" s="5">
        <f t="shared" si="937"/>
        <v>4.9229995415671696E-5</v>
      </c>
      <c r="AY700" s="5">
        <f t="shared" si="938"/>
        <v>3.9299796059572703E-5</v>
      </c>
      <c r="AZ700" s="5">
        <f t="shared" si="939"/>
        <v>1.5686310320398117E-5</v>
      </c>
      <c r="BA700" s="5">
        <f t="shared" si="940"/>
        <v>4.1740730850076556E-6</v>
      </c>
      <c r="BB700" s="5">
        <f t="shared" si="941"/>
        <v>8.3302984081902002E-7</v>
      </c>
      <c r="BC700" s="5">
        <f t="shared" si="942"/>
        <v>1.3299982085841974E-7</v>
      </c>
      <c r="BD700" s="5">
        <f t="shared" si="943"/>
        <v>7.713369135389157E-5</v>
      </c>
      <c r="BE700" s="5">
        <f t="shared" si="944"/>
        <v>5.7134999816146851E-5</v>
      </c>
      <c r="BF700" s="5">
        <f t="shared" si="945"/>
        <v>2.1160715549148966E-5</v>
      </c>
      <c r="BG700" s="5">
        <f t="shared" si="946"/>
        <v>5.2247703858449941E-6</v>
      </c>
      <c r="BH700" s="5">
        <f t="shared" si="947"/>
        <v>9.6753198827558243E-7</v>
      </c>
      <c r="BI700" s="5">
        <f t="shared" si="948"/>
        <v>1.4333539339797883E-7</v>
      </c>
      <c r="BJ700" s="8">
        <f t="shared" si="949"/>
        <v>0.30251236379704466</v>
      </c>
      <c r="BK700" s="8">
        <f t="shared" si="950"/>
        <v>0.36156000126965987</v>
      </c>
      <c r="BL700" s="8">
        <f t="shared" si="951"/>
        <v>0.31773905151909837</v>
      </c>
      <c r="BM700" s="8">
        <f t="shared" si="952"/>
        <v>0.20097571443662762</v>
      </c>
      <c r="BN700" s="8">
        <f t="shared" si="953"/>
        <v>0.79899107641610212</v>
      </c>
    </row>
    <row r="701" spans="1:66" x14ac:dyDescent="0.25">
      <c r="A701" t="s">
        <v>27</v>
      </c>
      <c r="B701" t="s">
        <v>299</v>
      </c>
      <c r="C701" t="s">
        <v>191</v>
      </c>
      <c r="D701" t="s">
        <v>500</v>
      </c>
      <c r="E701">
        <f>VLOOKUP(A701,home!$A$2:$E$405,3,FALSE)</f>
        <v>1.24827586206897</v>
      </c>
      <c r="F701">
        <f>VLOOKUP(B701,home!$B$2:$E$405,3,FALSE)</f>
        <v>1.0900000000000001</v>
      </c>
      <c r="G701">
        <f>VLOOKUP(C701,away!$B$2:$E$405,4,FALSE)</f>
        <v>1.0900000000000001</v>
      </c>
      <c r="H701">
        <f>VLOOKUP(A701,away!$A$2:$E$405,3,FALSE)</f>
        <v>1.096551724</v>
      </c>
      <c r="I701">
        <f>VLOOKUP(C701,away!$B$2:$E$405,3,FALSE)</f>
        <v>0.92</v>
      </c>
      <c r="J701">
        <f>VLOOKUP(B701,home!$B$2:$E$405,4,FALSE)</f>
        <v>0.59</v>
      </c>
      <c r="K701" s="3">
        <f t="shared" si="898"/>
        <v>1.4830765517241433</v>
      </c>
      <c r="L701" s="3">
        <f t="shared" si="899"/>
        <v>0.59520827578719993</v>
      </c>
      <c r="M701" s="5">
        <f t="shared" si="900"/>
        <v>0.12514467292754325</v>
      </c>
      <c r="N701" s="5">
        <f t="shared" si="901"/>
        <v>0.18559912999202657</v>
      </c>
      <c r="O701" s="5">
        <f t="shared" si="902"/>
        <v>7.4487144997156099E-2</v>
      </c>
      <c r="P701" s="5">
        <f t="shared" si="903"/>
        <v>0.11047013815015855</v>
      </c>
      <c r="Q701" s="5">
        <f t="shared" si="904"/>
        <v>0.13762885885578793</v>
      </c>
      <c r="R701" s="5">
        <f t="shared" si="905"/>
        <v>2.2167682571034214E-2</v>
      </c>
      <c r="S701" s="5">
        <f t="shared" si="906"/>
        <v>2.4379086894854948E-2</v>
      </c>
      <c r="T701" s="5">
        <f t="shared" si="907"/>
        <v>8.1917835778113457E-2</v>
      </c>
      <c r="U701" s="5">
        <f t="shared" si="908"/>
        <v>3.2876370227164817E-2</v>
      </c>
      <c r="V701" s="5">
        <f t="shared" si="909"/>
        <v>2.3911534939233814E-3</v>
      </c>
      <c r="W701" s="5">
        <f t="shared" si="910"/>
        <v>6.8038044469856909E-2</v>
      </c>
      <c r="X701" s="5">
        <f t="shared" si="911"/>
        <v>4.0496807136836371E-2</v>
      </c>
      <c r="Y701" s="5">
        <f t="shared" si="912"/>
        <v>1.2052017375401573E-2</v>
      </c>
      <c r="Z701" s="5">
        <f t="shared" si="913"/>
        <v>4.3981293737677465E-3</v>
      </c>
      <c r="AA701" s="5">
        <f t="shared" si="914"/>
        <v>6.5227625456841347E-3</v>
      </c>
      <c r="AB701" s="5">
        <f t="shared" si="915"/>
        <v>4.8368780919843127E-3</v>
      </c>
      <c r="AC701" s="5">
        <f t="shared" si="916"/>
        <v>1.3192284309461254E-4</v>
      </c>
      <c r="AD701" s="5">
        <f t="shared" si="917"/>
        <v>2.5226407094602336E-2</v>
      </c>
      <c r="AE701" s="5">
        <f t="shared" si="918"/>
        <v>1.5014966271084245E-2</v>
      </c>
      <c r="AF701" s="5">
        <f t="shared" si="919"/>
        <v>4.4685160926075072E-3</v>
      </c>
      <c r="AG701" s="5">
        <f t="shared" si="920"/>
        <v>8.8656591960275676E-4</v>
      </c>
      <c r="AH701" s="5">
        <f t="shared" si="921"/>
        <v>6.544507503123344E-4</v>
      </c>
      <c r="AI701" s="5">
        <f t="shared" si="922"/>
        <v>9.7060056204649513E-4</v>
      </c>
      <c r="AJ701" s="5">
        <f t="shared" si="923"/>
        <v>7.1973746733071592E-4</v>
      </c>
      <c r="AK701" s="5">
        <f t="shared" si="924"/>
        <v>3.5580858706516866E-4</v>
      </c>
      <c r="AL701" s="5">
        <f t="shared" si="925"/>
        <v>4.6581398507506184E-6</v>
      </c>
      <c r="AM701" s="5">
        <f t="shared" si="926"/>
        <v>7.4825385692504562E-3</v>
      </c>
      <c r="AN701" s="5">
        <f t="shared" si="927"/>
        <v>4.4536688803147864E-3</v>
      </c>
      <c r="AO701" s="5">
        <f t="shared" si="928"/>
        <v>1.3254302875896364E-3</v>
      </c>
      <c r="AP701" s="5">
        <f t="shared" si="929"/>
        <v>2.6296902538412004E-4</v>
      </c>
      <c r="AQ701" s="5">
        <f t="shared" si="930"/>
        <v>3.9130335046080621E-5</v>
      </c>
      <c r="AR701" s="5">
        <f t="shared" si="931"/>
        <v>7.7906900536208777E-5</v>
      </c>
      <c r="AS701" s="5">
        <f t="shared" si="932"/>
        <v>1.1554189740275634E-4</v>
      </c>
      <c r="AT701" s="5">
        <f t="shared" si="933"/>
        <v>8.5678739389872329E-5</v>
      </c>
      <c r="AU701" s="5">
        <f t="shared" si="934"/>
        <v>4.2356043123467781E-5</v>
      </c>
      <c r="AV701" s="5">
        <f t="shared" si="935"/>
        <v>1.5704313595057932E-5</v>
      </c>
      <c r="AW701" s="5">
        <f t="shared" si="936"/>
        <v>1.1422010417519724E-7</v>
      </c>
      <c r="AX701" s="5">
        <f t="shared" si="937"/>
        <v>1.8495295832378106E-3</v>
      </c>
      <c r="AY701" s="5">
        <f t="shared" si="938"/>
        <v>1.1008553142563958E-3</v>
      </c>
      <c r="AZ701" s="5">
        <f t="shared" si="939"/>
        <v>3.2761909674486269E-4</v>
      </c>
      <c r="BA701" s="5">
        <f t="shared" si="940"/>
        <v>6.5000532562823195E-5</v>
      </c>
      <c r="BB701" s="5">
        <f t="shared" si="941"/>
        <v>9.6722137279919339E-6</v>
      </c>
      <c r="BC701" s="5">
        <f t="shared" si="942"/>
        <v>1.151396331216673E-6</v>
      </c>
      <c r="BD701" s="5">
        <f t="shared" si="943"/>
        <v>7.7284719900136161E-6</v>
      </c>
      <c r="BE701" s="5">
        <f t="shared" si="944"/>
        <v>1.1461915589046021E-5</v>
      </c>
      <c r="BF701" s="5">
        <f t="shared" si="945"/>
        <v>8.499449123977791E-6</v>
      </c>
      <c r="BG701" s="5">
        <f t="shared" si="946"/>
        <v>4.2017778994479226E-6</v>
      </c>
      <c r="BH701" s="5">
        <f t="shared" si="947"/>
        <v>1.5578895695559853E-6</v>
      </c>
      <c r="BI701" s="5">
        <f t="shared" si="948"/>
        <v>4.6209389815681993E-7</v>
      </c>
      <c r="BJ701" s="8">
        <f t="shared" si="949"/>
        <v>0.58824671422036579</v>
      </c>
      <c r="BK701" s="8">
        <f t="shared" si="950"/>
        <v>0.26362248776368186</v>
      </c>
      <c r="BL701" s="8">
        <f t="shared" si="951"/>
        <v>0.14396253529189584</v>
      </c>
      <c r="BM701" s="8">
        <f t="shared" si="952"/>
        <v>0.34363149806185245</v>
      </c>
      <c r="BN701" s="8">
        <f t="shared" si="953"/>
        <v>0.65549762749370655</v>
      </c>
    </row>
    <row r="702" spans="1:66" x14ac:dyDescent="0.25">
      <c r="A702" t="s">
        <v>196</v>
      </c>
      <c r="B702" t="s">
        <v>203</v>
      </c>
      <c r="C702" t="s">
        <v>304</v>
      </c>
      <c r="D702" t="s">
        <v>500</v>
      </c>
      <c r="E702">
        <f>VLOOKUP(A702,home!$A$2:$E$405,3,FALSE)</f>
        <v>1.6266094420600901</v>
      </c>
      <c r="F702">
        <f>VLOOKUP(B702,home!$B$2:$E$405,3,FALSE)</f>
        <v>0.71</v>
      </c>
      <c r="G702">
        <f>VLOOKUP(C702,away!$B$2:$E$405,4,FALSE)</f>
        <v>1.61</v>
      </c>
      <c r="H702">
        <f>VLOOKUP(A702,away!$A$2:$E$405,3,FALSE)</f>
        <v>1.454935622</v>
      </c>
      <c r="I702">
        <f>VLOOKUP(C702,away!$B$2:$E$405,3,FALSE)</f>
        <v>0.99</v>
      </c>
      <c r="J702">
        <f>VLOOKUP(B702,home!$B$2:$E$405,4,FALSE)</f>
        <v>0.85</v>
      </c>
      <c r="K702" s="3">
        <f t="shared" si="898"/>
        <v>1.859377253218889</v>
      </c>
      <c r="L702" s="3">
        <f t="shared" si="899"/>
        <v>1.224328325913</v>
      </c>
      <c r="M702" s="5">
        <f t="shared" si="900"/>
        <v>4.5789266137849914E-2</v>
      </c>
      <c r="N702" s="5">
        <f t="shared" si="901"/>
        <v>8.5139519898304053E-2</v>
      </c>
      <c r="O702" s="5">
        <f t="shared" si="902"/>
        <v>5.60610955553386E-2</v>
      </c>
      <c r="P702" s="5">
        <f t="shared" si="903"/>
        <v>0.10423872586612715</v>
      </c>
      <c r="Q702" s="5">
        <f t="shared" si="904"/>
        <v>7.9153243324441791E-2</v>
      </c>
      <c r="R702" s="5">
        <f t="shared" si="905"/>
        <v>3.4318593635058223E-2</v>
      </c>
      <c r="S702" s="5">
        <f t="shared" si="906"/>
        <v>5.9324558388215209E-2</v>
      </c>
      <c r="T702" s="5">
        <f t="shared" si="907"/>
        <v>9.6909557889998152E-2</v>
      </c>
      <c r="U702" s="5">
        <f t="shared" si="908"/>
        <v>6.3811212367489795E-2</v>
      </c>
      <c r="V702" s="5">
        <f t="shared" si="909"/>
        <v>1.5005739943848561E-2</v>
      </c>
      <c r="W702" s="5">
        <f t="shared" si="910"/>
        <v>4.905858005198898E-2</v>
      </c>
      <c r="X702" s="5">
        <f t="shared" si="911"/>
        <v>6.0063809186720565E-2</v>
      </c>
      <c r="Y702" s="5">
        <f t="shared" si="912"/>
        <v>3.6768911474767733E-2</v>
      </c>
      <c r="Z702" s="5">
        <f t="shared" si="913"/>
        <v>1.4005742097633127E-2</v>
      </c>
      <c r="AA702" s="5">
        <f t="shared" si="914"/>
        <v>2.6041958270789242E-2</v>
      </c>
      <c r="AB702" s="5">
        <f t="shared" si="915"/>
        <v>2.421091241899052E-2</v>
      </c>
      <c r="AC702" s="5">
        <f t="shared" si="916"/>
        <v>2.1350244068612852E-3</v>
      </c>
      <c r="AD702" s="5">
        <f t="shared" si="917"/>
        <v>2.2804601955971577E-2</v>
      </c>
      <c r="AE702" s="5">
        <f t="shared" si="918"/>
        <v>2.7920320135867004E-2</v>
      </c>
      <c r="AF702" s="5">
        <f t="shared" si="919"/>
        <v>1.7091819405450539E-2</v>
      </c>
      <c r="AG702" s="5">
        <f t="shared" si="920"/>
        <v>6.9753328798275293E-3</v>
      </c>
      <c r="AH702" s="5">
        <f t="shared" si="921"/>
        <v>4.2869066938910974E-3</v>
      </c>
      <c r="AI702" s="5">
        <f t="shared" si="922"/>
        <v>7.9709767932928961E-3</v>
      </c>
      <c r="AJ702" s="5">
        <f t="shared" si="923"/>
        <v>7.4105264676922284E-3</v>
      </c>
      <c r="AK702" s="5">
        <f t="shared" si="924"/>
        <v>4.5929881161344841E-3</v>
      </c>
      <c r="AL702" s="5">
        <f t="shared" si="925"/>
        <v>1.9441431814548349E-4</v>
      </c>
      <c r="AM702" s="5">
        <f t="shared" si="926"/>
        <v>8.4804716291289068E-3</v>
      </c>
      <c r="AN702" s="5">
        <f t="shared" si="927"/>
        <v>1.0382881632644086E-2</v>
      </c>
      <c r="AO702" s="5">
        <f t="shared" si="928"/>
        <v>6.3560280437239859E-3</v>
      </c>
      <c r="AP702" s="5">
        <f t="shared" si="929"/>
        <v>2.5939550580762233E-3</v>
      </c>
      <c r="AQ702" s="5">
        <f t="shared" si="930"/>
        <v>7.9396316343700499E-4</v>
      </c>
      <c r="AR702" s="5">
        <f t="shared" si="931"/>
        <v>1.0497162591753836E-3</v>
      </c>
      <c r="AS702" s="5">
        <f t="shared" si="932"/>
        <v>1.9518185346447318E-3</v>
      </c>
      <c r="AT702" s="5">
        <f t="shared" si="933"/>
        <v>1.8145834928647198E-3</v>
      </c>
      <c r="AU702" s="5">
        <f t="shared" si="934"/>
        <v>1.1246650902330467E-3</v>
      </c>
      <c r="AV702" s="5">
        <f t="shared" si="935"/>
        <v>5.2279417156717435E-4</v>
      </c>
      <c r="AW702" s="5">
        <f t="shared" si="936"/>
        <v>1.2293941913401958E-5</v>
      </c>
      <c r="AX702" s="5">
        <f t="shared" si="937"/>
        <v>2.6280660072950674E-3</v>
      </c>
      <c r="AY702" s="5">
        <f t="shared" si="938"/>
        <v>3.2176156551004319E-3</v>
      </c>
      <c r="AZ702" s="5">
        <f t="shared" si="939"/>
        <v>1.9697089942202865E-3</v>
      </c>
      <c r="BA702" s="5">
        <f t="shared" si="940"/>
        <v>8.0385683847650094E-4</v>
      </c>
      <c r="BB702" s="5">
        <f t="shared" si="941"/>
        <v>2.4604617433141273E-4</v>
      </c>
      <c r="BC702" s="5">
        <f t="shared" si="942"/>
        <v>6.0248260143295309E-5</v>
      </c>
      <c r="BD702" s="5">
        <f t="shared" si="943"/>
        <v>2.1419955837997595E-4</v>
      </c>
      <c r="BE702" s="5">
        <f t="shared" si="944"/>
        <v>3.982777865012587E-4</v>
      </c>
      <c r="BF702" s="5">
        <f t="shared" si="945"/>
        <v>3.7027432834140487E-4</v>
      </c>
      <c r="BG702" s="5">
        <f t="shared" si="946"/>
        <v>2.294932211896368E-4</v>
      </c>
      <c r="BH702" s="5">
        <f t="shared" si="947"/>
        <v>1.0667861881198551E-4</v>
      </c>
      <c r="BI702" s="5">
        <f t="shared" si="948"/>
        <v>3.9671159444762908E-5</v>
      </c>
      <c r="BJ702" s="8">
        <f t="shared" si="949"/>
        <v>0.5194185376599153</v>
      </c>
      <c r="BK702" s="8">
        <f t="shared" si="950"/>
        <v>0.22990534471614804</v>
      </c>
      <c r="BL702" s="8">
        <f t="shared" si="951"/>
        <v>0.23652734253983115</v>
      </c>
      <c r="BM702" s="8">
        <f t="shared" si="952"/>
        <v>0.59195120088322095</v>
      </c>
      <c r="BN702" s="8">
        <f t="shared" si="953"/>
        <v>0.40470044441711972</v>
      </c>
    </row>
    <row r="703" spans="1:66" x14ac:dyDescent="0.25">
      <c r="A703" t="s">
        <v>196</v>
      </c>
      <c r="B703" t="s">
        <v>205</v>
      </c>
      <c r="C703" t="s">
        <v>200</v>
      </c>
      <c r="D703" t="s">
        <v>500</v>
      </c>
      <c r="E703">
        <f>VLOOKUP(A703,home!$A$2:$E$405,3,FALSE)</f>
        <v>1.6266094420600901</v>
      </c>
      <c r="F703">
        <f>VLOOKUP(B703,home!$B$2:$E$405,3,FALSE)</f>
        <v>1.37</v>
      </c>
      <c r="G703">
        <f>VLOOKUP(C703,away!$B$2:$E$405,4,FALSE)</f>
        <v>0.9</v>
      </c>
      <c r="H703">
        <f>VLOOKUP(A703,away!$A$2:$E$405,3,FALSE)</f>
        <v>1.454935622</v>
      </c>
      <c r="I703">
        <f>VLOOKUP(C703,away!$B$2:$E$405,3,FALSE)</f>
        <v>1.42</v>
      </c>
      <c r="J703">
        <f>VLOOKUP(B703,home!$B$2:$E$405,4,FALSE)</f>
        <v>0.95</v>
      </c>
      <c r="K703" s="3">
        <f t="shared" si="898"/>
        <v>2.0056094420600914</v>
      </c>
      <c r="L703" s="3">
        <f t="shared" si="899"/>
        <v>1.9627081540779998</v>
      </c>
      <c r="M703" s="5">
        <f t="shared" si="900"/>
        <v>1.8905212597394614E-2</v>
      </c>
      <c r="N703" s="5">
        <f t="shared" si="901"/>
        <v>3.7916472889488018E-2</v>
      </c>
      <c r="O703" s="5">
        <f t="shared" si="902"/>
        <v>3.7105414919484526E-2</v>
      </c>
      <c r="P703" s="5">
        <f t="shared" si="903"/>
        <v>7.4418970514075547E-2</v>
      </c>
      <c r="Q703" s="5">
        <f t="shared" si="904"/>
        <v>3.8022818018386334E-2</v>
      </c>
      <c r="R703" s="5">
        <f t="shared" si="905"/>
        <v>3.6413550211459887E-2</v>
      </c>
      <c r="S703" s="5">
        <f t="shared" si="906"/>
        <v>7.3236192714623116E-2</v>
      </c>
      <c r="T703" s="5">
        <f t="shared" si="907"/>
        <v>7.4627694965710742E-2</v>
      </c>
      <c r="U703" s="5">
        <f t="shared" si="908"/>
        <v>7.3031360123033184E-2</v>
      </c>
      <c r="V703" s="5">
        <f t="shared" si="909"/>
        <v>3.2032094841068073E-2</v>
      </c>
      <c r="W703" s="5">
        <f t="shared" si="910"/>
        <v>2.5419640943802731E-2</v>
      </c>
      <c r="X703" s="5">
        <f t="shared" si="911"/>
        <v>4.9891336554136599E-2</v>
      </c>
      <c r="Y703" s="5">
        <f t="shared" si="912"/>
        <v>4.8961066536326855E-2</v>
      </c>
      <c r="Z703" s="5">
        <f t="shared" si="913"/>
        <v>2.3823057306320335E-2</v>
      </c>
      <c r="AA703" s="5">
        <f t="shared" si="914"/>
        <v>4.777974867229471E-2</v>
      </c>
      <c r="AB703" s="5">
        <f t="shared" si="915"/>
        <v>4.7913757538206203E-2</v>
      </c>
      <c r="AC703" s="5">
        <f t="shared" si="916"/>
        <v>7.8807481970939227E-3</v>
      </c>
      <c r="AD703" s="5">
        <f t="shared" si="917"/>
        <v>1.2745467972667015E-2</v>
      </c>
      <c r="AE703" s="5">
        <f t="shared" si="918"/>
        <v>2.5015633917493542E-2</v>
      </c>
      <c r="AF703" s="5">
        <f t="shared" si="919"/>
        <v>2.4549194334647386E-2</v>
      </c>
      <c r="AG703" s="5">
        <f t="shared" si="920"/>
        <v>1.6060967965552623E-2</v>
      </c>
      <c r="AH703" s="5">
        <f t="shared" si="921"/>
        <v>1.1689427207545603E-2</v>
      </c>
      <c r="AI703" s="5">
        <f t="shared" si="922"/>
        <v>2.3444425579727587E-2</v>
      </c>
      <c r="AJ703" s="5">
        <f t="shared" si="923"/>
        <v>2.3510180653188394E-2</v>
      </c>
      <c r="AK703" s="5">
        <f t="shared" si="924"/>
        <v>1.571741343419104E-2</v>
      </c>
      <c r="AL703" s="5">
        <f t="shared" si="925"/>
        <v>1.2408792859366431E-3</v>
      </c>
      <c r="AM703" s="5">
        <f t="shared" si="926"/>
        <v>5.1124861818910919E-3</v>
      </c>
      <c r="AN703" s="5">
        <f t="shared" si="927"/>
        <v>1.0034318316808746E-2</v>
      </c>
      <c r="AO703" s="5">
        <f t="shared" si="928"/>
        <v>9.8472191905073815E-3</v>
      </c>
      <c r="AP703" s="5">
        <f t="shared" si="929"/>
        <v>6.4424058000674004E-3</v>
      </c>
      <c r="AQ703" s="5">
        <f t="shared" si="930"/>
        <v>3.1611405989179229E-3</v>
      </c>
      <c r="AR703" s="5">
        <f t="shared" si="931"/>
        <v>4.5885868193501931E-3</v>
      </c>
      <c r="AS703" s="5">
        <f t="shared" si="932"/>
        <v>9.2029130506012299E-3</v>
      </c>
      <c r="AT703" s="5">
        <f t="shared" si="933"/>
        <v>9.228724654371934E-3</v>
      </c>
      <c r="AU703" s="5">
        <f t="shared" si="934"/>
        <v>6.1697391016603681E-3</v>
      </c>
      <c r="AV703" s="5">
        <f t="shared" si="935"/>
        <v>3.0935217493343456E-3</v>
      </c>
      <c r="AW703" s="5">
        <f t="shared" si="936"/>
        <v>1.3568415253481248E-4</v>
      </c>
      <c r="AX703" s="5">
        <f t="shared" si="937"/>
        <v>1.7089417598004193E-3</v>
      </c>
      <c r="AY703" s="5">
        <f t="shared" si="938"/>
        <v>3.3541539268046893E-3</v>
      </c>
      <c r="AZ703" s="5">
        <f t="shared" si="939"/>
        <v>3.291612631086154E-3</v>
      </c>
      <c r="BA703" s="5">
        <f t="shared" si="940"/>
        <v>2.1534916503663116E-3</v>
      </c>
      <c r="BB703" s="5">
        <f t="shared" si="941"/>
        <v>1.0566689054782126E-3</v>
      </c>
      <c r="BC703" s="5">
        <f t="shared" si="942"/>
        <v>4.1478653538855239E-4</v>
      </c>
      <c r="BD703" s="5">
        <f t="shared" si="943"/>
        <v>1.5010094610055768E-3</v>
      </c>
      <c r="BE703" s="5">
        <f t="shared" si="944"/>
        <v>3.0104387476143132E-3</v>
      </c>
      <c r="BF703" s="5">
        <f t="shared" si="945"/>
        <v>3.0188821884794118E-3</v>
      </c>
      <c r="BG703" s="5">
        <f t="shared" si="946"/>
        <v>2.0182328738937803E-3</v>
      </c>
      <c r="BH703" s="5">
        <f t="shared" si="947"/>
        <v>1.01194672703936E-3</v>
      </c>
      <c r="BI703" s="5">
        <f t="shared" si="948"/>
        <v>4.0591398212238932E-4</v>
      </c>
      <c r="BJ703" s="8">
        <f t="shared" si="949"/>
        <v>0.39978751959532871</v>
      </c>
      <c r="BK703" s="8">
        <f t="shared" si="950"/>
        <v>0.21106825207699659</v>
      </c>
      <c r="BL703" s="8">
        <f t="shared" si="951"/>
        <v>0.35985518769460395</v>
      </c>
      <c r="BM703" s="8">
        <f t="shared" si="952"/>
        <v>0.7485331077486912</v>
      </c>
      <c r="BN703" s="8">
        <f t="shared" si="953"/>
        <v>0.24278243915028891</v>
      </c>
    </row>
    <row r="704" spans="1:66" x14ac:dyDescent="0.25">
      <c r="A704" t="s">
        <v>196</v>
      </c>
      <c r="B704" t="s">
        <v>198</v>
      </c>
      <c r="C704" t="s">
        <v>301</v>
      </c>
      <c r="D704" t="s">
        <v>500</v>
      </c>
      <c r="E704">
        <f>VLOOKUP(A704,home!$A$2:$E$405,3,FALSE)</f>
        <v>1.6266094420600901</v>
      </c>
      <c r="F704">
        <f>VLOOKUP(B704,home!$B$2:$E$405,3,FALSE)</f>
        <v>1.0900000000000001</v>
      </c>
      <c r="G704">
        <f>VLOOKUP(C704,away!$B$2:$E$405,4,FALSE)</f>
        <v>1.28</v>
      </c>
      <c r="H704">
        <f>VLOOKUP(A704,away!$A$2:$E$405,3,FALSE)</f>
        <v>1.454935622</v>
      </c>
      <c r="I704">
        <f>VLOOKUP(C704,away!$B$2:$E$405,3,FALSE)</f>
        <v>0.56999999999999995</v>
      </c>
      <c r="J704">
        <f>VLOOKUP(B704,home!$B$2:$E$405,4,FALSE)</f>
        <v>0.42</v>
      </c>
      <c r="K704" s="3">
        <f t="shared" si="898"/>
        <v>2.2694454935622379</v>
      </c>
      <c r="L704" s="3">
        <f t="shared" si="899"/>
        <v>0.34831158790679995</v>
      </c>
      <c r="M704" s="5">
        <f t="shared" si="900"/>
        <v>7.2966336978647656E-2</v>
      </c>
      <c r="N704" s="5">
        <f t="shared" si="901"/>
        <v>0.16559312463793563</v>
      </c>
      <c r="O704" s="5">
        <f t="shared" si="902"/>
        <v>2.5415020696775422E-2</v>
      </c>
      <c r="P704" s="5">
        <f t="shared" si="903"/>
        <v>5.7678004189087993E-2</v>
      </c>
      <c r="Q704" s="5">
        <f t="shared" si="904"/>
        <v>0.18790228523722652</v>
      </c>
      <c r="R704" s="5">
        <f t="shared" si="905"/>
        <v>4.4261731077890158E-3</v>
      </c>
      <c r="S704" s="5">
        <f t="shared" si="906"/>
        <v>1.1398243028870863E-2</v>
      </c>
      <c r="T704" s="5">
        <f t="shared" si="907"/>
        <v>6.5448543342294815E-2</v>
      </c>
      <c r="U704" s="5">
        <f t="shared" si="908"/>
        <v>1.0044958613198148E-2</v>
      </c>
      <c r="V704" s="5">
        <f t="shared" si="909"/>
        <v>1.0011129582183473E-3</v>
      </c>
      <c r="W704" s="5">
        <f t="shared" si="910"/>
        <v>0.14214466482055665</v>
      </c>
      <c r="X704" s="5">
        <f t="shared" si="911"/>
        <v>4.9510633916127929E-2</v>
      </c>
      <c r="Y704" s="5">
        <f t="shared" si="912"/>
        <v>8.6225637587993911E-3</v>
      </c>
      <c r="Z704" s="5">
        <f t="shared" si="913"/>
        <v>5.138957945081227E-4</v>
      </c>
      <c r="AA704" s="5">
        <f t="shared" si="914"/>
        <v>1.166258495007045E-3</v>
      </c>
      <c r="AB704" s="5">
        <f t="shared" si="915"/>
        <v>1.3233800429112079E-3</v>
      </c>
      <c r="AC704" s="5">
        <f t="shared" si="916"/>
        <v>4.945962051545542E-5</v>
      </c>
      <c r="AD704" s="5">
        <f t="shared" si="917"/>
        <v>8.0647392252731764E-2</v>
      </c>
      <c r="AE704" s="5">
        <f t="shared" si="918"/>
        <v>2.8090421256091555E-2</v>
      </c>
      <c r="AF704" s="5">
        <f t="shared" si="919"/>
        <v>4.892109616340087E-3</v>
      </c>
      <c r="AG704" s="5">
        <f t="shared" si="920"/>
        <v>5.6799282289384738E-4</v>
      </c>
      <c r="AH704" s="5">
        <f t="shared" si="921"/>
        <v>4.4748965050937674E-5</v>
      </c>
      <c r="AI704" s="5">
        <f t="shared" si="922"/>
        <v>1.0155533707642459E-4</v>
      </c>
      <c r="AJ704" s="5">
        <f t="shared" si="923"/>
        <v>1.1523715103764293E-4</v>
      </c>
      <c r="AK704" s="5">
        <f t="shared" si="924"/>
        <v>8.7174811037776586E-5</v>
      </c>
      <c r="AL704" s="5">
        <f t="shared" si="925"/>
        <v>1.5638620862198102E-6</v>
      </c>
      <c r="AM704" s="5">
        <f t="shared" si="926"/>
        <v>3.6604972183101651E-2</v>
      </c>
      <c r="AN704" s="5">
        <f t="shared" si="927"/>
        <v>1.2749935986380377E-2</v>
      </c>
      <c r="AO704" s="5">
        <f t="shared" si="928"/>
        <v>2.2204752245631003E-3</v>
      </c>
      <c r="AP704" s="5">
        <f t="shared" si="929"/>
        <v>2.5780575045842728E-4</v>
      </c>
      <c r="AQ704" s="5">
        <f t="shared" si="930"/>
        <v>2.2449182578419747E-5</v>
      </c>
      <c r="AR704" s="5">
        <f t="shared" si="931"/>
        <v>3.1173166148155993E-6</v>
      </c>
      <c r="AS704" s="5">
        <f t="shared" si="932"/>
        <v>7.0745801434999532E-6</v>
      </c>
      <c r="AT704" s="5">
        <f t="shared" si="933"/>
        <v>8.0276870127554307E-6</v>
      </c>
      <c r="AU704" s="5">
        <f t="shared" si="934"/>
        <v>6.0727993716086381E-6</v>
      </c>
      <c r="AV704" s="5">
        <f t="shared" si="935"/>
        <v>3.4454717918012035E-6</v>
      </c>
      <c r="AW704" s="5">
        <f t="shared" si="936"/>
        <v>3.4338682624494858E-8</v>
      </c>
      <c r="AX704" s="5">
        <f t="shared" si="937"/>
        <v>1.3845498193818518E-2</v>
      </c>
      <c r="AY704" s="5">
        <f t="shared" si="938"/>
        <v>4.8225474612496582E-3</v>
      </c>
      <c r="AZ704" s="5">
        <f t="shared" si="939"/>
        <v>8.3987458199188763E-4</v>
      </c>
      <c r="BA704" s="5">
        <f t="shared" si="940"/>
        <v>9.7512683098718091E-5</v>
      </c>
      <c r="BB704" s="5">
        <f t="shared" si="941"/>
        <v>8.4911993727917649E-6</v>
      </c>
      <c r="BC704" s="5">
        <f t="shared" si="942"/>
        <v>5.9151662735406468E-7</v>
      </c>
      <c r="BD704" s="5">
        <f t="shared" si="943"/>
        <v>1.8096625001911199E-7</v>
      </c>
      <c r="BE704" s="5">
        <f t="shared" si="944"/>
        <v>4.1069304059273099E-7</v>
      </c>
      <c r="BF704" s="5">
        <f t="shared" si="945"/>
        <v>4.6602273510527329E-7</v>
      </c>
      <c r="BG704" s="5">
        <f t="shared" si="946"/>
        <v>3.5253773202740372E-7</v>
      </c>
      <c r="BH704" s="5">
        <f t="shared" si="947"/>
        <v>2.0001629181506077E-7</v>
      </c>
      <c r="BI704" s="5">
        <f t="shared" si="948"/>
        <v>9.0785214419743852E-8</v>
      </c>
      <c r="BJ704" s="8">
        <f t="shared" si="949"/>
        <v>0.80488988562423935</v>
      </c>
      <c r="BK704" s="8">
        <f t="shared" si="950"/>
        <v>0.14791726809867617</v>
      </c>
      <c r="BL704" s="8">
        <f t="shared" si="951"/>
        <v>4.2753946096082067E-2</v>
      </c>
      <c r="BM704" s="8">
        <f t="shared" si="952"/>
        <v>0.47727153764347602</v>
      </c>
      <c r="BN704" s="8">
        <f t="shared" si="953"/>
        <v>0.51398094484746215</v>
      </c>
    </row>
    <row r="705" spans="1:66" x14ac:dyDescent="0.25">
      <c r="A705" t="s">
        <v>196</v>
      </c>
      <c r="B705" t="s">
        <v>202</v>
      </c>
      <c r="C705" t="s">
        <v>199</v>
      </c>
      <c r="D705" t="s">
        <v>500</v>
      </c>
      <c r="E705">
        <f>VLOOKUP(A705,home!$A$2:$E$405,3,FALSE)</f>
        <v>1.6266094420600901</v>
      </c>
      <c r="F705">
        <f>VLOOKUP(B705,home!$B$2:$E$405,3,FALSE)</f>
        <v>0.9</v>
      </c>
      <c r="G705">
        <f>VLOOKUP(C705,away!$B$2:$E$405,4,FALSE)</f>
        <v>0.76</v>
      </c>
      <c r="H705">
        <f>VLOOKUP(A705,away!$A$2:$E$405,3,FALSE)</f>
        <v>1.454935622</v>
      </c>
      <c r="I705">
        <f>VLOOKUP(C705,away!$B$2:$E$405,3,FALSE)</f>
        <v>0.66</v>
      </c>
      <c r="J705">
        <f>VLOOKUP(B705,home!$B$2:$E$405,4,FALSE)</f>
        <v>0.74</v>
      </c>
      <c r="K705" s="3">
        <f t="shared" si="898"/>
        <v>1.1126008583691016</v>
      </c>
      <c r="L705" s="3">
        <f t="shared" si="899"/>
        <v>0.71059055778480007</v>
      </c>
      <c r="M705" s="5">
        <f t="shared" si="900"/>
        <v>0.16150948358516826</v>
      </c>
      <c r="N705" s="5">
        <f t="shared" si="901"/>
        <v>0.17969559007160854</v>
      </c>
      <c r="O705" s="5">
        <f t="shared" si="902"/>
        <v>0.11476711402831971</v>
      </c>
      <c r="P705" s="5">
        <f t="shared" si="903"/>
        <v>0.12768998958045308</v>
      </c>
      <c r="Q705" s="5">
        <f t="shared" si="904"/>
        <v>9.9964733879406964E-2</v>
      </c>
      <c r="R705" s="5">
        <f t="shared" si="905"/>
        <v>4.0776213786367727E-2</v>
      </c>
      <c r="S705" s="5">
        <f t="shared" si="906"/>
        <v>2.523804342185625E-2</v>
      </c>
      <c r="T705" s="5">
        <f t="shared" si="907"/>
        <v>7.1033996006176894E-2</v>
      </c>
      <c r="U705" s="5">
        <f t="shared" si="908"/>
        <v>4.536765045975473E-2</v>
      </c>
      <c r="V705" s="5">
        <f t="shared" si="909"/>
        <v>2.2170321794608826E-3</v>
      </c>
      <c r="W705" s="5">
        <f t="shared" si="910"/>
        <v>3.707361624028898E-2</v>
      </c>
      <c r="X705" s="5">
        <f t="shared" si="911"/>
        <v>2.6344161643286568E-2</v>
      </c>
      <c r="Y705" s="5">
        <f t="shared" si="912"/>
        <v>9.3599562582379683E-3</v>
      </c>
      <c r="Z705" s="5">
        <f t="shared" si="913"/>
        <v>9.6583974996024332E-3</v>
      </c>
      <c r="AA705" s="5">
        <f t="shared" si="914"/>
        <v>1.0745941348527651E-2</v>
      </c>
      <c r="AB705" s="5">
        <f t="shared" si="915"/>
        <v>5.9779717841779451E-3</v>
      </c>
      <c r="AC705" s="5">
        <f t="shared" si="916"/>
        <v>1.0954961034285295E-4</v>
      </c>
      <c r="AD705" s="5">
        <f t="shared" si="917"/>
        <v>1.0312034312948051E-2</v>
      </c>
      <c r="AE705" s="5">
        <f t="shared" si="918"/>
        <v>7.3276342143337525E-3</v>
      </c>
      <c r="AF705" s="5">
        <f t="shared" si="919"/>
        <v>2.6034738418032029E-3</v>
      </c>
      <c r="AG705" s="5">
        <f t="shared" si="920"/>
        <v>6.1666797647502475E-4</v>
      </c>
      <c r="AH705" s="5">
        <f t="shared" si="921"/>
        <v>1.7157915166374526E-3</v>
      </c>
      <c r="AI705" s="5">
        <f t="shared" si="922"/>
        <v>1.9089911141932526E-3</v>
      </c>
      <c r="AJ705" s="5">
        <f t="shared" si="923"/>
        <v>1.0619725761352005E-3</v>
      </c>
      <c r="AK705" s="5">
        <f t="shared" si="924"/>
        <v>3.9385053325748987E-4</v>
      </c>
      <c r="AL705" s="5">
        <f t="shared" si="925"/>
        <v>3.4644129354410617E-6</v>
      </c>
      <c r="AM705" s="5">
        <f t="shared" si="926"/>
        <v>2.2946356456235218E-3</v>
      </c>
      <c r="AN705" s="5">
        <f t="shared" si="927"/>
        <v>1.6305464233365033E-3</v>
      </c>
      <c r="AO705" s="5">
        <f t="shared" si="928"/>
        <v>5.793254462263483E-4</v>
      </c>
      <c r="AP705" s="5">
        <f t="shared" si="929"/>
        <v>1.3722106399096967E-4</v>
      </c>
      <c r="AQ705" s="5">
        <f t="shared" si="930"/>
        <v>2.4376998100291718E-5</v>
      </c>
      <c r="AR705" s="5">
        <f t="shared" si="931"/>
        <v>2.4384505016996719E-4</v>
      </c>
      <c r="AS705" s="5">
        <f t="shared" si="932"/>
        <v>2.7130221212816216E-4</v>
      </c>
      <c r="AT705" s="5">
        <f t="shared" si="933"/>
        <v>1.5092553704561468E-4</v>
      </c>
      <c r="AU705" s="5">
        <f t="shared" si="934"/>
        <v>5.5973294022256155E-5</v>
      </c>
      <c r="AV705" s="5">
        <f t="shared" si="935"/>
        <v>1.5568983743727081E-5</v>
      </c>
      <c r="AW705" s="5">
        <f t="shared" si="936"/>
        <v>7.6082710062241305E-8</v>
      </c>
      <c r="AX705" s="5">
        <f t="shared" si="937"/>
        <v>4.2550226482751183E-4</v>
      </c>
      <c r="AY705" s="5">
        <f t="shared" si="938"/>
        <v>3.0235789170247732E-4</v>
      </c>
      <c r="AZ705" s="5">
        <f t="shared" si="939"/>
        <v>1.0742633145774977E-4</v>
      </c>
      <c r="BA705" s="5">
        <f t="shared" si="940"/>
        <v>2.5445378930445742E-5</v>
      </c>
      <c r="BB705" s="5">
        <f t="shared" si="941"/>
        <v>4.5203115018077593E-6</v>
      </c>
      <c r="BC705" s="5">
        <f t="shared" si="942"/>
        <v>6.4241813428612478E-7</v>
      </c>
      <c r="BD705" s="5">
        <f t="shared" si="943"/>
        <v>2.887899836888991E-5</v>
      </c>
      <c r="BE705" s="5">
        <f t="shared" si="944"/>
        <v>3.2130798374066801E-5</v>
      </c>
      <c r="BF705" s="5">
        <f t="shared" si="945"/>
        <v>1.7874376925535636E-5</v>
      </c>
      <c r="BG705" s="5">
        <f t="shared" si="946"/>
        <v>6.6290157033879338E-6</v>
      </c>
      <c r="BH705" s="5">
        <f t="shared" si="947"/>
        <v>1.8438621404329178E-6</v>
      </c>
      <c r="BI705" s="5">
        <f t="shared" si="948"/>
        <v>4.1029652003198994E-7</v>
      </c>
      <c r="BJ705" s="8">
        <f t="shared" si="949"/>
        <v>0.44986386461839789</v>
      </c>
      <c r="BK705" s="8">
        <f t="shared" si="950"/>
        <v>0.31706992068191925</v>
      </c>
      <c r="BL705" s="8">
        <f t="shared" si="951"/>
        <v>0.22354087957251328</v>
      </c>
      <c r="BM705" s="8">
        <f t="shared" si="952"/>
        <v>0.27542765563211596</v>
      </c>
      <c r="BN705" s="8">
        <f t="shared" si="953"/>
        <v>0.7244031249313243</v>
      </c>
    </row>
    <row r="706" spans="1:66" x14ac:dyDescent="0.25">
      <c r="A706" t="s">
        <v>196</v>
      </c>
      <c r="B706" t="s">
        <v>306</v>
      </c>
      <c r="C706" t="s">
        <v>206</v>
      </c>
      <c r="D706" t="s">
        <v>500</v>
      </c>
      <c r="E706">
        <f>VLOOKUP(A706,home!$A$2:$E$405,3,FALSE)</f>
        <v>1.6266094420600901</v>
      </c>
      <c r="F706">
        <f>VLOOKUP(B706,home!$B$2:$E$405,3,FALSE)</f>
        <v>1.95</v>
      </c>
      <c r="G706">
        <f>VLOOKUP(C706,away!$B$2:$E$405,4,FALSE)</f>
        <v>1.42</v>
      </c>
      <c r="H706">
        <f>VLOOKUP(A706,away!$A$2:$E$405,3,FALSE)</f>
        <v>1.454935622</v>
      </c>
      <c r="I706">
        <f>VLOOKUP(C706,away!$B$2:$E$405,3,FALSE)</f>
        <v>0.43</v>
      </c>
      <c r="J706">
        <f>VLOOKUP(B706,home!$B$2:$E$405,4,FALSE)</f>
        <v>0.69</v>
      </c>
      <c r="K706" s="3">
        <f t="shared" si="898"/>
        <v>4.5040815450643894</v>
      </c>
      <c r="L706" s="3">
        <f t="shared" si="899"/>
        <v>0.43167939904739994</v>
      </c>
      <c r="M706" s="5">
        <f t="shared" si="900"/>
        <v>7.184991488218339E-3</v>
      </c>
      <c r="N706" s="5">
        <f t="shared" si="901"/>
        <v>3.2361787563528942E-2</v>
      </c>
      <c r="O706" s="5">
        <f t="shared" si="902"/>
        <v>3.1016128077947765E-3</v>
      </c>
      <c r="P706" s="5">
        <f t="shared" si="903"/>
        <v>1.3969917007523796E-2</v>
      </c>
      <c r="Q706" s="5">
        <f t="shared" si="904"/>
        <v>7.2880065065092509E-2</v>
      </c>
      <c r="R706" s="5">
        <f t="shared" si="905"/>
        <v>6.6945117647328385E-4</v>
      </c>
      <c r="S706" s="5">
        <f t="shared" si="906"/>
        <v>6.7904945161422888E-3</v>
      </c>
      <c r="T706" s="5">
        <f t="shared" si="907"/>
        <v>3.1460822689834543E-2</v>
      </c>
      <c r="U706" s="5">
        <f t="shared" si="908"/>
        <v>3.0152626892749612E-3</v>
      </c>
      <c r="V706" s="5">
        <f t="shared" si="909"/>
        <v>1.4669876627334945E-3</v>
      </c>
      <c r="W706" s="5">
        <f t="shared" si="910"/>
        <v>0.10941925202092502</v>
      </c>
      <c r="X706" s="5">
        <f t="shared" si="911"/>
        <v>4.7234036956608917E-2</v>
      </c>
      <c r="Y706" s="5">
        <f t="shared" si="912"/>
        <v>1.0194980344005808E-2</v>
      </c>
      <c r="Z706" s="5">
        <f t="shared" si="913"/>
        <v>9.6329427183854065E-5</v>
      </c>
      <c r="AA706" s="5">
        <f t="shared" si="914"/>
        <v>4.33875595225421E-4</v>
      </c>
      <c r="AB706" s="5">
        <f t="shared" si="915"/>
        <v>9.7710553065432303E-4</v>
      </c>
      <c r="AC706" s="5">
        <f t="shared" si="916"/>
        <v>1.7826826876772363E-4</v>
      </c>
      <c r="AD706" s="5">
        <f t="shared" si="917"/>
        <v>0.12320830842554946</v>
      </c>
      <c r="AE706" s="5">
        <f t="shared" si="918"/>
        <v>5.31864885387879E-2</v>
      </c>
      <c r="AF706" s="5">
        <f t="shared" si="919"/>
        <v>1.147975570493269E-2</v>
      </c>
      <c r="AG706" s="5">
        <f t="shared" si="920"/>
        <v>1.6518580146387689E-3</v>
      </c>
      <c r="AH706" s="5">
        <f t="shared" si="921"/>
        <v>1.0395857309326592E-5</v>
      </c>
      <c r="AI706" s="5">
        <f t="shared" si="922"/>
        <v>4.6823789052060644E-5</v>
      </c>
      <c r="AJ706" s="5">
        <f t="shared" si="923"/>
        <v>1.054490820696872E-4</v>
      </c>
      <c r="AK706" s="5">
        <f t="shared" si="924"/>
        <v>1.583170881646861E-4</v>
      </c>
      <c r="AL706" s="5">
        <f t="shared" si="925"/>
        <v>1.3864416812984075E-5</v>
      </c>
      <c r="AM706" s="5">
        <f t="shared" si="926"/>
        <v>0.1109880536356237</v>
      </c>
      <c r="AN706" s="5">
        <f t="shared" si="927"/>
        <v>4.791125629486663E-2</v>
      </c>
      <c r="AO706" s="5">
        <f t="shared" si="928"/>
        <v>1.0341151162486991E-2</v>
      </c>
      <c r="AP706" s="5">
        <f t="shared" si="929"/>
        <v>1.4880206397602357E-3</v>
      </c>
      <c r="AQ706" s="5">
        <f t="shared" si="930"/>
        <v>1.6058696388545645E-4</v>
      </c>
      <c r="AR706" s="5">
        <f t="shared" si="931"/>
        <v>8.9753548717452496E-7</v>
      </c>
      <c r="AS706" s="5">
        <f t="shared" si="932"/>
        <v>4.0425730238231535E-6</v>
      </c>
      <c r="AT706" s="5">
        <f t="shared" si="933"/>
        <v>9.1040392755885065E-6</v>
      </c>
      <c r="AU706" s="5">
        <f t="shared" si="934"/>
        <v>1.3668445095573188E-5</v>
      </c>
      <c r="AV706" s="5">
        <f t="shared" si="935"/>
        <v>1.5390947826174267E-5</v>
      </c>
      <c r="AW706" s="5">
        <f t="shared" si="936"/>
        <v>7.4880144469938831E-7</v>
      </c>
      <c r="AX706" s="5">
        <f t="shared" si="937"/>
        <v>8.3316540683804924E-2</v>
      </c>
      <c r="AY706" s="5">
        <f t="shared" si="938"/>
        <v>3.5966034213093162E-2</v>
      </c>
      <c r="AZ706" s="5">
        <f t="shared" si="939"/>
        <v>7.7628980176131391E-3</v>
      </c>
      <c r="BA706" s="5">
        <f t="shared" si="940"/>
        <v>1.1170277170364979E-3</v>
      </c>
      <c r="BB706" s="5">
        <f t="shared" si="941"/>
        <v>1.2054946340240106E-4</v>
      </c>
      <c r="BC706" s="5">
        <f t="shared" si="942"/>
        <v>1.0407743983407006E-5</v>
      </c>
      <c r="BD706" s="5">
        <f t="shared" si="943"/>
        <v>6.4574596621202381E-8</v>
      </c>
      <c r="BE706" s="5">
        <f t="shared" si="944"/>
        <v>2.9084924892153491E-7</v>
      </c>
      <c r="BF706" s="5">
        <f t="shared" si="945"/>
        <v>6.5500436723166228E-7</v>
      </c>
      <c r="BG706" s="5">
        <f t="shared" si="946"/>
        <v>9.83397694128236E-7</v>
      </c>
      <c r="BH706" s="5">
        <f t="shared" si="947"/>
        <v>1.1073258513954657E-6</v>
      </c>
      <c r="BI706" s="5">
        <f t="shared" si="948"/>
        <v>9.9749718632860573E-7</v>
      </c>
      <c r="BJ706" s="8">
        <f t="shared" si="949"/>
        <v>0.79225988185946117</v>
      </c>
      <c r="BK706" s="8">
        <f t="shared" si="950"/>
        <v>6.5570557573291791E-2</v>
      </c>
      <c r="BL706" s="8">
        <f t="shared" si="951"/>
        <v>8.5654958056714855E-3</v>
      </c>
      <c r="BM706" s="8">
        <f t="shared" si="952"/>
        <v>0.70035915414532801</v>
      </c>
      <c r="BN706" s="8">
        <f t="shared" si="953"/>
        <v>0.13016782510863165</v>
      </c>
    </row>
    <row r="707" spans="1:66" x14ac:dyDescent="0.25">
      <c r="A707" t="s">
        <v>32</v>
      </c>
      <c r="B707" t="s">
        <v>34</v>
      </c>
      <c r="C707" t="s">
        <v>331</v>
      </c>
      <c r="D707" t="s">
        <v>500</v>
      </c>
      <c r="E707">
        <f>VLOOKUP(A707,home!$A$2:$E$405,3,FALSE)</f>
        <v>1.2705314009661799</v>
      </c>
      <c r="F707">
        <f>VLOOKUP(B707,home!$B$2:$E$405,3,FALSE)</f>
        <v>0.79</v>
      </c>
      <c r="G707">
        <f>VLOOKUP(C707,away!$B$2:$E$405,4,FALSE)</f>
        <v>0.56999999999999995</v>
      </c>
      <c r="H707">
        <f>VLOOKUP(A707,away!$A$2:$E$405,3,FALSE)</f>
        <v>1.101449275</v>
      </c>
      <c r="I707">
        <f>VLOOKUP(C707,away!$B$2:$E$405,3,FALSE)</f>
        <v>0.28999999999999998</v>
      </c>
      <c r="J707">
        <f>VLOOKUP(B707,home!$B$2:$E$405,4,FALSE)</f>
        <v>0.83</v>
      </c>
      <c r="K707" s="3">
        <f t="shared" si="898"/>
        <v>0.5721202898550708</v>
      </c>
      <c r="L707" s="3">
        <f t="shared" si="899"/>
        <v>0.26511884049249995</v>
      </c>
      <c r="M707" s="5">
        <f t="shared" si="900"/>
        <v>0.43290406676249465</v>
      </c>
      <c r="N707" s="5">
        <f t="shared" si="901"/>
        <v>0.24767320015559735</v>
      </c>
      <c r="O707" s="5">
        <f t="shared" si="902"/>
        <v>0.11477102422456037</v>
      </c>
      <c r="P707" s="5">
        <f t="shared" si="903"/>
        <v>6.5662831646318823E-2</v>
      </c>
      <c r="Q707" s="5">
        <f t="shared" si="904"/>
        <v>7.0849431531176663E-2</v>
      </c>
      <c r="R707" s="5">
        <f t="shared" si="905"/>
        <v>1.5213980432276029E-2</v>
      </c>
      <c r="S707" s="5">
        <f t="shared" si="906"/>
        <v>2.4899324069980943E-3</v>
      </c>
      <c r="T707" s="5">
        <f t="shared" si="907"/>
        <v>1.8783519137098321E-2</v>
      </c>
      <c r="U707" s="5">
        <f t="shared" si="908"/>
        <v>8.7042268947631375E-3</v>
      </c>
      <c r="V707" s="5">
        <f t="shared" si="909"/>
        <v>4.1963624277248844E-5</v>
      </c>
      <c r="W707" s="5">
        <f t="shared" si="910"/>
        <v>1.3511465767894595E-2</v>
      </c>
      <c r="X707" s="5">
        <f t="shared" si="911"/>
        <v>3.5821441377383205E-3</v>
      </c>
      <c r="Y707" s="5">
        <f t="shared" si="912"/>
        <v>4.7484695013709467E-4</v>
      </c>
      <c r="Z707" s="5">
        <f t="shared" si="913"/>
        <v>1.3445042838268687E-3</v>
      </c>
      <c r="AA707" s="5">
        <f t="shared" si="914"/>
        <v>7.6921818057441242E-4</v>
      </c>
      <c r="AB707" s="5">
        <f t="shared" si="915"/>
        <v>2.200426642160115E-4</v>
      </c>
      <c r="AC707" s="5">
        <f t="shared" si="916"/>
        <v>3.9781481160381678E-7</v>
      </c>
      <c r="AD707" s="5">
        <f t="shared" si="917"/>
        <v>1.9325459278736804E-3</v>
      </c>
      <c r="AE707" s="5">
        <f t="shared" si="918"/>
        <v>5.1235433559637254E-4</v>
      </c>
      <c r="AF707" s="5">
        <f t="shared" si="919"/>
        <v>6.7917393687307723E-5</v>
      </c>
      <c r="AG707" s="5">
        <f t="shared" si="920"/>
        <v>6.0020602212172226E-6</v>
      </c>
      <c r="AH707" s="5">
        <f t="shared" si="921"/>
        <v>8.9113354191344574E-5</v>
      </c>
      <c r="AI707" s="5">
        <f t="shared" si="922"/>
        <v>5.0983558029909644E-5</v>
      </c>
      <c r="AJ707" s="5">
        <f t="shared" si="923"/>
        <v>1.4584363998957364E-5</v>
      </c>
      <c r="AK707" s="5">
        <f t="shared" si="924"/>
        <v>2.7813368528117826E-6</v>
      </c>
      <c r="AL707" s="5">
        <f t="shared" si="925"/>
        <v>2.4136199224097064E-9</v>
      </c>
      <c r="AM707" s="5">
        <f t="shared" si="926"/>
        <v>2.2112974728266541E-4</v>
      </c>
      <c r="AN707" s="5">
        <f t="shared" si="927"/>
        <v>5.8625662197979789E-5</v>
      </c>
      <c r="AO707" s="5">
        <f t="shared" si="928"/>
        <v>7.7713837925166921E-6</v>
      </c>
      <c r="AP707" s="5">
        <f t="shared" si="929"/>
        <v>6.8678008669807776E-7</v>
      </c>
      <c r="AQ707" s="5">
        <f t="shared" si="930"/>
        <v>4.5519585064683218E-8</v>
      </c>
      <c r="AR707" s="5">
        <f t="shared" si="931"/>
        <v>4.7251258271213464E-6</v>
      </c>
      <c r="AS707" s="5">
        <f t="shared" si="932"/>
        <v>2.7033403578143457E-6</v>
      </c>
      <c r="AT707" s="5">
        <f t="shared" si="933"/>
        <v>7.7331793454482707E-7</v>
      </c>
      <c r="AU707" s="5">
        <f t="shared" si="934"/>
        <v>1.4747696028730373E-7</v>
      </c>
      <c r="AV707" s="5">
        <f t="shared" si="935"/>
        <v>2.1093640316629242E-8</v>
      </c>
      <c r="AW707" s="5">
        <f t="shared" si="936"/>
        <v>1.0169376414337425E-11</v>
      </c>
      <c r="AX707" s="5">
        <f t="shared" si="937"/>
        <v>2.1085469185156169E-5</v>
      </c>
      <c r="AY707" s="5">
        <f t="shared" si="938"/>
        <v>5.5901551416089414E-6</v>
      </c>
      <c r="AZ707" s="5">
        <f t="shared" si="939"/>
        <v>7.4102772465827448E-7</v>
      </c>
      <c r="BA707" s="5">
        <f t="shared" si="940"/>
        <v>6.5486803711399106E-8</v>
      </c>
      <c r="BB707" s="5">
        <f t="shared" si="941"/>
        <v>4.3404463668815167E-9</v>
      </c>
      <c r="BC707" s="5">
        <f t="shared" si="942"/>
        <v>2.3014682160150232E-10</v>
      </c>
      <c r="BD707" s="5">
        <f t="shared" si="943"/>
        <v>2.0878664674459608E-7</v>
      </c>
      <c r="BE707" s="5">
        <f t="shared" si="944"/>
        <v>1.1945107685338658E-7</v>
      </c>
      <c r="BF707" s="5">
        <f t="shared" si="945"/>
        <v>3.4170192356429932E-8</v>
      </c>
      <c r="BG707" s="5">
        <f t="shared" si="946"/>
        <v>6.5164867851214063E-9</v>
      </c>
      <c r="BH707" s="5">
        <f t="shared" si="947"/>
        <v>9.320535770850992E-10</v>
      </c>
      <c r="BI707" s="5">
        <f t="shared" si="948"/>
        <v>1.0664935253647653E-10</v>
      </c>
      <c r="BJ707" s="8">
        <f t="shared" si="949"/>
        <v>0.35770917319941431</v>
      </c>
      <c r="BK707" s="8">
        <f t="shared" si="950"/>
        <v>0.50110478482366194</v>
      </c>
      <c r="BL707" s="8">
        <f t="shared" si="951"/>
        <v>0.13984469532728874</v>
      </c>
      <c r="BM707" s="8">
        <f t="shared" si="952"/>
        <v>5.2923032736795592E-2</v>
      </c>
      <c r="BN707" s="8">
        <f t="shared" si="953"/>
        <v>0.94707453475242387</v>
      </c>
    </row>
    <row r="708" spans="1:66" x14ac:dyDescent="0.25">
      <c r="A708" t="s">
        <v>32</v>
      </c>
      <c r="B708" t="s">
        <v>212</v>
      </c>
      <c r="C708" t="s">
        <v>210</v>
      </c>
      <c r="D708" t="s">
        <v>500</v>
      </c>
      <c r="E708">
        <f>VLOOKUP(A708,home!$A$2:$E$405,3,FALSE)</f>
        <v>1.2705314009661799</v>
      </c>
      <c r="F708">
        <f>VLOOKUP(B708,home!$B$2:$E$405,3,FALSE)</f>
        <v>0.72</v>
      </c>
      <c r="G708">
        <f>VLOOKUP(C708,away!$B$2:$E$405,4,FALSE)</f>
        <v>1.29</v>
      </c>
      <c r="H708">
        <f>VLOOKUP(A708,away!$A$2:$E$405,3,FALSE)</f>
        <v>1.101449275</v>
      </c>
      <c r="I708">
        <f>VLOOKUP(C708,away!$B$2:$E$405,3,FALSE)</f>
        <v>0.56999999999999995</v>
      </c>
      <c r="J708">
        <f>VLOOKUP(B708,home!$B$2:$E$405,4,FALSE)</f>
        <v>1.32</v>
      </c>
      <c r="K708" s="3">
        <f t="shared" si="898"/>
        <v>1.180069565217388</v>
      </c>
      <c r="L708" s="3">
        <f t="shared" si="899"/>
        <v>0.82873043450999995</v>
      </c>
      <c r="M708" s="5">
        <f t="shared" si="900"/>
        <v>0.13414955762542441</v>
      </c>
      <c r="N708" s="5">
        <f t="shared" si="901"/>
        <v>0.15830581014113951</v>
      </c>
      <c r="O708" s="5">
        <f t="shared" si="902"/>
        <v>0.11117382118024223</v>
      </c>
      <c r="P708" s="5">
        <f t="shared" si="903"/>
        <v>0.13119284282372409</v>
      </c>
      <c r="Q708" s="5">
        <f t="shared" si="904"/>
        <v>9.3405934272320454E-2</v>
      </c>
      <c r="R708" s="5">
        <f t="shared" si="905"/>
        <v>4.6066564566419589E-2</v>
      </c>
      <c r="S708" s="5">
        <f t="shared" si="906"/>
        <v>3.2075323826689227E-2</v>
      </c>
      <c r="T708" s="5">
        <f t="shared" si="907"/>
        <v>7.7408340495312616E-2</v>
      </c>
      <c r="U708" s="5">
        <f t="shared" si="908"/>
        <v>5.4361750818953496E-2</v>
      </c>
      <c r="V708" s="5">
        <f t="shared" si="909"/>
        <v>3.4853744099756657E-3</v>
      </c>
      <c r="W708" s="5">
        <f t="shared" si="910"/>
        <v>3.6741833415153705E-2</v>
      </c>
      <c r="X708" s="5">
        <f t="shared" si="911"/>
        <v>3.0449075570834358E-2</v>
      </c>
      <c r="Y708" s="5">
        <f t="shared" si="912"/>
        <v>1.2617037814122692E-2</v>
      </c>
      <c r="Z708" s="5">
        <f t="shared" si="913"/>
        <v>1.2725588023170623E-2</v>
      </c>
      <c r="AA708" s="5">
        <f t="shared" si="914"/>
        <v>1.5017079125638558E-2</v>
      </c>
      <c r="AB708" s="5">
        <f t="shared" si="915"/>
        <v>8.8605990173137045E-3</v>
      </c>
      <c r="AC708" s="5">
        <f t="shared" si="916"/>
        <v>2.1303470229591131E-4</v>
      </c>
      <c r="AD708" s="5">
        <f t="shared" si="917"/>
        <v>1.0839479845877536E-2</v>
      </c>
      <c r="AE708" s="5">
        <f t="shared" si="918"/>
        <v>8.9830068425364763E-3</v>
      </c>
      <c r="AF708" s="5">
        <f t="shared" si="919"/>
        <v>3.7222455819107786E-3</v>
      </c>
      <c r="AG708" s="5">
        <f t="shared" si="920"/>
        <v>1.028246066149949E-3</v>
      </c>
      <c r="AH708" s="5">
        <f t="shared" si="921"/>
        <v>2.6365205229593601E-3</v>
      </c>
      <c r="AI708" s="5">
        <f t="shared" si="922"/>
        <v>3.1112776272153725E-3</v>
      </c>
      <c r="AJ708" s="5">
        <f t="shared" si="923"/>
        <v>1.8357620184093161E-3</v>
      </c>
      <c r="AK708" s="5">
        <f t="shared" si="924"/>
        <v>7.2210896230229195E-4</v>
      </c>
      <c r="AL708" s="5">
        <f t="shared" si="925"/>
        <v>8.3335729790015963E-6</v>
      </c>
      <c r="AM708" s="5">
        <f t="shared" si="926"/>
        <v>2.5582680537814691E-3</v>
      </c>
      <c r="AN708" s="5">
        <f t="shared" si="927"/>
        <v>2.1201145958033686E-3</v>
      </c>
      <c r="AO708" s="5">
        <f t="shared" si="928"/>
        <v>8.7850174509555932E-4</v>
      </c>
      <c r="AP708" s="5">
        <f t="shared" si="929"/>
        <v>2.4268037764361199E-4</v>
      </c>
      <c r="AQ708" s="5">
        <f t="shared" si="930"/>
        <v>5.0279153702910355E-5</v>
      </c>
      <c r="AR708" s="5">
        <f t="shared" si="931"/>
        <v>4.369929597173287E-4</v>
      </c>
      <c r="AS708" s="5">
        <f t="shared" si="932"/>
        <v>5.1568209197668761E-4</v>
      </c>
      <c r="AT708" s="5">
        <f t="shared" si="933"/>
        <v>3.0427037103466148E-4</v>
      </c>
      <c r="AU708" s="5">
        <f t="shared" si="934"/>
        <v>1.1968673481846876E-4</v>
      </c>
      <c r="AV708" s="5">
        <f t="shared" si="935"/>
        <v>3.5309668279879822E-5</v>
      </c>
      <c r="AW708" s="5">
        <f t="shared" si="936"/>
        <v>2.2638603870078898E-7</v>
      </c>
      <c r="AX708" s="5">
        <f t="shared" si="937"/>
        <v>5.0315571165590492E-4</v>
      </c>
      <c r="AY708" s="5">
        <f t="shared" si="938"/>
        <v>4.169804515467863E-4</v>
      </c>
      <c r="AZ708" s="5">
        <f t="shared" si="939"/>
        <v>1.7278219539627209E-4</v>
      </c>
      <c r="BA708" s="5">
        <f t="shared" si="940"/>
        <v>4.7729954622114759E-5</v>
      </c>
      <c r="BB708" s="5">
        <f t="shared" si="941"/>
        <v>9.8888165082819352E-6</v>
      </c>
      <c r="BC708" s="5">
        <f t="shared" si="942"/>
        <v>1.6390326403396301E-6</v>
      </c>
      <c r="BD708" s="5">
        <f t="shared" si="943"/>
        <v>6.035822756405877E-5</v>
      </c>
      <c r="BE708" s="5">
        <f t="shared" si="944"/>
        <v>7.1226907358810996E-5</v>
      </c>
      <c r="BF708" s="5">
        <f t="shared" si="945"/>
        <v>4.2026352799345646E-5</v>
      </c>
      <c r="BG708" s="5">
        <f t="shared" si="946"/>
        <v>1.6531339958532121E-5</v>
      </c>
      <c r="BH708" s="5">
        <f t="shared" si="947"/>
        <v>4.8770327893314604E-6</v>
      </c>
      <c r="BI708" s="5">
        <f t="shared" si="948"/>
        <v>1.1510475926514644E-6</v>
      </c>
      <c r="BJ708" s="8">
        <f t="shared" si="949"/>
        <v>0.44050303013375464</v>
      </c>
      <c r="BK708" s="8">
        <f t="shared" si="950"/>
        <v>0.30154144741263506</v>
      </c>
      <c r="BL708" s="8">
        <f t="shared" si="951"/>
        <v>0.24539359657334373</v>
      </c>
      <c r="BM708" s="8">
        <f t="shared" si="952"/>
        <v>0.32545237746812566</v>
      </c>
      <c r="BN708" s="8">
        <f t="shared" si="953"/>
        <v>0.67429453060927025</v>
      </c>
    </row>
    <row r="709" spans="1:66" x14ac:dyDescent="0.25">
      <c r="A709" t="s">
        <v>32</v>
      </c>
      <c r="B709" t="s">
        <v>313</v>
      </c>
      <c r="C709" t="s">
        <v>311</v>
      </c>
      <c r="D709" t="s">
        <v>500</v>
      </c>
      <c r="E709">
        <f>VLOOKUP(A709,home!$A$2:$E$405,3,FALSE)</f>
        <v>1.2705314009661799</v>
      </c>
      <c r="F709">
        <f>VLOOKUP(B709,home!$B$2:$E$405,3,FALSE)</f>
        <v>0.5</v>
      </c>
      <c r="G709">
        <f>VLOOKUP(C709,away!$B$2:$E$405,4,FALSE)</f>
        <v>1.1399999999999999</v>
      </c>
      <c r="H709">
        <f>VLOOKUP(A709,away!$A$2:$E$405,3,FALSE)</f>
        <v>1.101449275</v>
      </c>
      <c r="I709">
        <f>VLOOKUP(C709,away!$B$2:$E$405,3,FALSE)</f>
        <v>0.64</v>
      </c>
      <c r="J709">
        <f>VLOOKUP(B709,home!$B$2:$E$405,4,FALSE)</f>
        <v>1.32</v>
      </c>
      <c r="K709" s="3">
        <f t="shared" si="898"/>
        <v>0.72420289855072251</v>
      </c>
      <c r="L709" s="3">
        <f t="shared" si="899"/>
        <v>0.93050434752000011</v>
      </c>
      <c r="M709" s="5">
        <f t="shared" si="900"/>
        <v>0.19114800684518449</v>
      </c>
      <c r="N709" s="5">
        <f t="shared" si="901"/>
        <v>0.13842994060947594</v>
      </c>
      <c r="O709" s="5">
        <f t="shared" si="902"/>
        <v>0.1778640513892269</v>
      </c>
      <c r="P709" s="5">
        <f t="shared" si="903"/>
        <v>0.12880966156405277</v>
      </c>
      <c r="Q709" s="5">
        <f t="shared" si="904"/>
        <v>5.0125682117793426E-2</v>
      </c>
      <c r="R709" s="5">
        <f t="shared" si="905"/>
        <v>8.2751636542598178E-2</v>
      </c>
      <c r="S709" s="5">
        <f t="shared" si="906"/>
        <v>2.1700368717006858E-2</v>
      </c>
      <c r="T709" s="5">
        <f t="shared" si="907"/>
        <v>4.6642165133012302E-2</v>
      </c>
      <c r="U709" s="5">
        <f t="shared" si="908"/>
        <v>5.9928975043965486E-2</v>
      </c>
      <c r="V709" s="5">
        <f t="shared" si="909"/>
        <v>1.6248125653382818E-3</v>
      </c>
      <c r="W709" s="5">
        <f t="shared" si="910"/>
        <v>1.2100388093846042E-2</v>
      </c>
      <c r="X709" s="5">
        <f t="shared" si="911"/>
        <v>1.1259463728002989E-2</v>
      </c>
      <c r="Y709" s="5">
        <f t="shared" si="912"/>
        <v>5.2384899748252646E-3</v>
      </c>
      <c r="Z709" s="5">
        <f t="shared" si="913"/>
        <v>2.5666919189094174E-2</v>
      </c>
      <c r="AA709" s="5">
        <f t="shared" si="914"/>
        <v>1.8588057273609161E-2</v>
      </c>
      <c r="AB709" s="5">
        <f t="shared" si="915"/>
        <v>6.7307624779872968E-3</v>
      </c>
      <c r="AC709" s="5">
        <f t="shared" si="916"/>
        <v>6.8432428390345073E-5</v>
      </c>
      <c r="AD709" s="5">
        <f t="shared" si="917"/>
        <v>2.1907840327879883E-3</v>
      </c>
      <c r="AE709" s="5">
        <f t="shared" si="918"/>
        <v>2.0385340669866218E-3</v>
      </c>
      <c r="AF709" s="5">
        <f t="shared" si="919"/>
        <v>9.4843240594933939E-4</v>
      </c>
      <c r="AG709" s="5">
        <f t="shared" si="920"/>
        <v>2.9417349235490468E-4</v>
      </c>
      <c r="AH709" s="5">
        <f t="shared" si="921"/>
        <v>5.9707949732241607E-3</v>
      </c>
      <c r="AI709" s="5">
        <f t="shared" si="922"/>
        <v>4.3240670262610203E-3</v>
      </c>
      <c r="AJ709" s="5">
        <f t="shared" si="923"/>
        <v>1.5657509369729171E-3</v>
      </c>
      <c r="AK709" s="5">
        <f t="shared" si="924"/>
        <v>3.7797378898809879E-4</v>
      </c>
      <c r="AL709" s="5">
        <f t="shared" si="925"/>
        <v>1.8445932210228946E-6</v>
      </c>
      <c r="AM709" s="5">
        <f t="shared" si="926"/>
        <v>3.1731442932874055E-4</v>
      </c>
      <c r="AN709" s="5">
        <f t="shared" si="927"/>
        <v>2.9526245602122091E-4</v>
      </c>
      <c r="AO709" s="5">
        <f t="shared" si="928"/>
        <v>1.3737149949358946E-4</v>
      </c>
      <c r="AP709" s="5">
        <f t="shared" si="929"/>
        <v>4.2608259168042159E-5</v>
      </c>
      <c r="AQ709" s="5">
        <f t="shared" si="930"/>
        <v>9.9117925990305335E-6</v>
      </c>
      <c r="AR709" s="5">
        <f t="shared" si="931"/>
        <v>1.1111701361471288E-3</v>
      </c>
      <c r="AS709" s="5">
        <f t="shared" si="932"/>
        <v>8.0471263338075167E-4</v>
      </c>
      <c r="AT709" s="5">
        <f t="shared" si="933"/>
        <v>2.9138761079736261E-4</v>
      </c>
      <c r="AU709" s="5">
        <f t="shared" si="934"/>
        <v>7.0341250780406623E-5</v>
      </c>
      <c r="AV709" s="5">
        <f t="shared" si="935"/>
        <v>1.2735334425713434E-5</v>
      </c>
      <c r="AW709" s="5">
        <f t="shared" si="936"/>
        <v>3.452842532932321E-8</v>
      </c>
      <c r="AX709" s="5">
        <f t="shared" si="937"/>
        <v>3.830000491197371E-5</v>
      </c>
      <c r="AY709" s="5">
        <f t="shared" si="938"/>
        <v>3.5638321080628895E-5</v>
      </c>
      <c r="AZ709" s="5">
        <f t="shared" si="939"/>
        <v>1.6580806351919427E-5</v>
      </c>
      <c r="BA709" s="5">
        <f t="shared" si="940"/>
        <v>5.142837465282754E-6</v>
      </c>
      <c r="BB709" s="5">
        <f t="shared" si="941"/>
        <v>1.1963581550085849E-6</v>
      </c>
      <c r="BC709" s="5">
        <f t="shared" si="942"/>
        <v>2.226432928852989E-7</v>
      </c>
      <c r="BD709" s="5">
        <f t="shared" si="943"/>
        <v>1.7232477375321559E-4</v>
      </c>
      <c r="BE709" s="5">
        <f t="shared" si="944"/>
        <v>1.247981006441762E-4</v>
      </c>
      <c r="BF709" s="5">
        <f t="shared" si="945"/>
        <v>4.5189573110068595E-5</v>
      </c>
      <c r="BG709" s="5">
        <f t="shared" si="946"/>
        <v>1.0908806610193824E-5</v>
      </c>
      <c r="BH709" s="5">
        <f t="shared" si="947"/>
        <v>1.9750473417079118E-6</v>
      </c>
      <c r="BI709" s="5">
        <f t="shared" si="948"/>
        <v>2.8606700192795386E-7</v>
      </c>
      <c r="BJ709" s="8">
        <f t="shared" si="949"/>
        <v>0.27016760306290305</v>
      </c>
      <c r="BK709" s="8">
        <f t="shared" si="950"/>
        <v>0.34338876503427435</v>
      </c>
      <c r="BL709" s="8">
        <f t="shared" si="951"/>
        <v>0.36074789878682606</v>
      </c>
      <c r="BM709" s="8">
        <f t="shared" si="952"/>
        <v>0.23080660321211055</v>
      </c>
      <c r="BN709" s="8">
        <f t="shared" si="953"/>
        <v>0.76912897906833166</v>
      </c>
    </row>
    <row r="710" spans="1:66" x14ac:dyDescent="0.25">
      <c r="A710" t="s">
        <v>32</v>
      </c>
      <c r="B710" t="s">
        <v>208</v>
      </c>
      <c r="C710" t="s">
        <v>36</v>
      </c>
      <c r="D710" t="s">
        <v>500</v>
      </c>
      <c r="E710">
        <f>VLOOKUP(A710,home!$A$2:$E$405,3,FALSE)</f>
        <v>1.2705314009661799</v>
      </c>
      <c r="F710">
        <f>VLOOKUP(B710,home!$B$2:$E$405,3,FALSE)</f>
        <v>1.5</v>
      </c>
      <c r="G710">
        <f>VLOOKUP(C710,away!$B$2:$E$405,4,FALSE)</f>
        <v>0.64</v>
      </c>
      <c r="H710">
        <f>VLOOKUP(A710,away!$A$2:$E$405,3,FALSE)</f>
        <v>1.101449275</v>
      </c>
      <c r="I710">
        <f>VLOOKUP(C710,away!$B$2:$E$405,3,FALSE)</f>
        <v>1.29</v>
      </c>
      <c r="J710">
        <f>VLOOKUP(B710,home!$B$2:$E$405,4,FALSE)</f>
        <v>0.66</v>
      </c>
      <c r="K710" s="3">
        <f t="shared" si="898"/>
        <v>1.2197101449275327</v>
      </c>
      <c r="L710" s="3">
        <f t="shared" si="899"/>
        <v>0.9377739127350001</v>
      </c>
      <c r="M710" s="5">
        <f t="shared" si="900"/>
        <v>0.11561563770099501</v>
      </c>
      <c r="N710" s="5">
        <f t="shared" si="901"/>
        <v>0.14101756621616976</v>
      </c>
      <c r="O710" s="5">
        <f t="shared" si="902"/>
        <v>0.10842132894021428</v>
      </c>
      <c r="P710" s="5">
        <f t="shared" si="903"/>
        <v>0.13224259483490447</v>
      </c>
      <c r="Q710" s="5">
        <f t="shared" si="904"/>
        <v>8.6000278063426194E-2</v>
      </c>
      <c r="R710" s="5">
        <f t="shared" si="905"/>
        <v>5.0837346932096621E-2</v>
      </c>
      <c r="S710" s="5">
        <f t="shared" si="906"/>
        <v>3.7815178457728207E-2</v>
      </c>
      <c r="T710" s="5">
        <f t="shared" si="907"/>
        <v>8.0648817255837169E-2</v>
      </c>
      <c r="U710" s="5">
        <f t="shared" si="908"/>
        <v>6.2006827794278838E-2</v>
      </c>
      <c r="V710" s="5">
        <f t="shared" si="909"/>
        <v>4.8059409252117109E-3</v>
      </c>
      <c r="W710" s="5">
        <f t="shared" si="910"/>
        <v>3.4965137206849878E-2</v>
      </c>
      <c r="X710" s="5">
        <f t="shared" si="911"/>
        <v>3.278939352778374E-2</v>
      </c>
      <c r="Y710" s="5">
        <f t="shared" si="912"/>
        <v>1.5374518932378725E-2</v>
      </c>
      <c r="Z710" s="5">
        <f t="shared" si="913"/>
        <v>1.5891312581859635E-2</v>
      </c>
      <c r="AA710" s="5">
        <f t="shared" si="914"/>
        <v>1.9382795172308741E-2</v>
      </c>
      <c r="AB710" s="5">
        <f t="shared" si="915"/>
        <v>1.182069595435869E-2</v>
      </c>
      <c r="AC710" s="5">
        <f t="shared" si="916"/>
        <v>3.4356841298196448E-4</v>
      </c>
      <c r="AD710" s="5">
        <f t="shared" si="917"/>
        <v>1.0661833142494484E-2</v>
      </c>
      <c r="AE710" s="5">
        <f t="shared" si="918"/>
        <v>9.9983889829647534E-3</v>
      </c>
      <c r="AF710" s="5">
        <f t="shared" si="919"/>
        <v>4.688114178800688E-3</v>
      </c>
      <c r="AG710" s="5">
        <f t="shared" si="920"/>
        <v>1.4654637256007843E-3</v>
      </c>
      <c r="AH710" s="5">
        <f t="shared" si="921"/>
        <v>3.7256145945963612E-3</v>
      </c>
      <c r="AI710" s="5">
        <f t="shared" si="922"/>
        <v>4.5441699171192588E-3</v>
      </c>
      <c r="AJ710" s="5">
        <f t="shared" si="923"/>
        <v>2.7712850740924336E-3</v>
      </c>
      <c r="AK710" s="5">
        <f t="shared" si="924"/>
        <v>1.1267215064522632E-3</v>
      </c>
      <c r="AL710" s="5">
        <f t="shared" si="925"/>
        <v>1.5719111822415365E-5</v>
      </c>
      <c r="AM710" s="5">
        <f t="shared" si="926"/>
        <v>2.6008692094850235E-3</v>
      </c>
      <c r="AN710" s="5">
        <f t="shared" si="927"/>
        <v>2.4390272950907568E-3</v>
      </c>
      <c r="AO710" s="5">
        <f t="shared" si="928"/>
        <v>1.1436280848923614E-3</v>
      </c>
      <c r="AP710" s="5">
        <f t="shared" si="929"/>
        <v>3.5748819462771487E-4</v>
      </c>
      <c r="AQ710" s="5">
        <f t="shared" si="930"/>
        <v>8.3810775758150845E-5</v>
      </c>
      <c r="AR710" s="5">
        <f t="shared" si="931"/>
        <v>6.9875683514345019E-4</v>
      </c>
      <c r="AS710" s="5">
        <f t="shared" si="932"/>
        <v>8.5228080066192182E-4</v>
      </c>
      <c r="AT710" s="5">
        <f t="shared" si="933"/>
        <v>5.1976776944715321E-4</v>
      </c>
      <c r="AU710" s="5">
        <f t="shared" si="934"/>
        <v>2.1132200713368251E-4</v>
      </c>
      <c r="AV710" s="5">
        <f t="shared" si="935"/>
        <v>6.4437898986850246E-5</v>
      </c>
      <c r="AW710" s="5">
        <f t="shared" si="936"/>
        <v>4.9943650867451003E-7</v>
      </c>
      <c r="AX710" s="5">
        <f t="shared" si="937"/>
        <v>5.2871776007308937E-4</v>
      </c>
      <c r="AY710" s="5">
        <f t="shared" si="938"/>
        <v>4.9581772259622609E-4</v>
      </c>
      <c r="AZ710" s="5">
        <f t="shared" si="939"/>
        <v>2.3248246286120989E-4</v>
      </c>
      <c r="BA710" s="5">
        <f t="shared" si="940"/>
        <v>7.267199627987538E-5</v>
      </c>
      <c r="BB710" s="5">
        <f t="shared" si="941"/>
        <v>1.7037475574410527E-5</v>
      </c>
      <c r="BC710" s="5">
        <f t="shared" si="942"/>
        <v>3.1954600265083906E-6</v>
      </c>
      <c r="BD710" s="5">
        <f t="shared" si="943"/>
        <v>1.0921265522379977E-4</v>
      </c>
      <c r="BE710" s="5">
        <f t="shared" si="944"/>
        <v>1.3320778353094148E-4</v>
      </c>
      <c r="BF710" s="5">
        <f t="shared" si="945"/>
        <v>8.1237442478000036E-5</v>
      </c>
      <c r="BG710" s="5">
        <f t="shared" si="946"/>
        <v>3.3028710912794503E-5</v>
      </c>
      <c r="BH710" s="5">
        <f t="shared" si="947"/>
        <v>1.0071363443553541E-5</v>
      </c>
      <c r="BI710" s="5">
        <f t="shared" si="948"/>
        <v>2.4568288330709083E-6</v>
      </c>
      <c r="BJ710" s="8">
        <f t="shared" si="949"/>
        <v>0.42558425766957153</v>
      </c>
      <c r="BK710" s="8">
        <f t="shared" si="950"/>
        <v>0.29133445716623996</v>
      </c>
      <c r="BL710" s="8">
        <f t="shared" si="951"/>
        <v>0.2673525659813128</v>
      </c>
      <c r="BM710" s="8">
        <f t="shared" si="952"/>
        <v>0.36553252242509005</v>
      </c>
      <c r="BN710" s="8">
        <f t="shared" si="953"/>
        <v>0.63413475268780628</v>
      </c>
    </row>
    <row r="711" spans="1:66" x14ac:dyDescent="0.25">
      <c r="A711" t="s">
        <v>213</v>
      </c>
      <c r="B711" t="s">
        <v>214</v>
      </c>
      <c r="C711" t="s">
        <v>315</v>
      </c>
      <c r="D711" t="s">
        <v>500</v>
      </c>
      <c r="E711">
        <f>VLOOKUP(A711,home!$A$2:$E$405,3,FALSE)</f>
        <v>1.234375</v>
      </c>
      <c r="F711">
        <f>VLOOKUP(B711,home!$B$2:$E$405,3,FALSE)</f>
        <v>1.52</v>
      </c>
      <c r="G711">
        <f>VLOOKUP(C711,away!$B$2:$E$405,4,FALSE)</f>
        <v>0.35</v>
      </c>
      <c r="H711">
        <f>VLOOKUP(A711,away!$A$2:$E$405,3,FALSE)</f>
        <v>1.171875</v>
      </c>
      <c r="I711">
        <f>VLOOKUP(C711,away!$B$2:$E$405,3,FALSE)</f>
        <v>1.52</v>
      </c>
      <c r="J711">
        <f>VLOOKUP(B711,home!$B$2:$E$405,4,FALSE)</f>
        <v>0.53</v>
      </c>
      <c r="K711" s="3">
        <f t="shared" si="898"/>
        <v>0.65668749999999998</v>
      </c>
      <c r="L711" s="3">
        <f t="shared" si="899"/>
        <v>0.94406250000000003</v>
      </c>
      <c r="M711" s="5">
        <f t="shared" si="900"/>
        <v>0.20174515237536192</v>
      </c>
      <c r="N711" s="5">
        <f t="shared" si="901"/>
        <v>0.13248351975049547</v>
      </c>
      <c r="O711" s="5">
        <f t="shared" si="902"/>
        <v>0.19046003291436511</v>
      </c>
      <c r="P711" s="5">
        <f t="shared" si="903"/>
        <v>0.12507272286445212</v>
      </c>
      <c r="Q711" s="5">
        <f t="shared" si="904"/>
        <v>4.3500135688076737E-2</v>
      </c>
      <c r="R711" s="5">
        <f t="shared" si="905"/>
        <v>8.9903087411608892E-2</v>
      </c>
      <c r="S711" s="5">
        <f t="shared" si="906"/>
        <v>1.9384835051231775E-2</v>
      </c>
      <c r="T711" s="5">
        <f t="shared" si="907"/>
        <v>4.1066846848024946E-2</v>
      </c>
      <c r="U711" s="5">
        <f t="shared" si="908"/>
        <v>5.9038233714610915E-2</v>
      </c>
      <c r="V711" s="5">
        <f t="shared" si="909"/>
        <v>1.3353007624770533E-3</v>
      </c>
      <c r="W711" s="5">
        <f t="shared" si="910"/>
        <v>9.5219984515546342E-3</v>
      </c>
      <c r="X711" s="5">
        <f t="shared" si="911"/>
        <v>8.9893616631707956E-3</v>
      </c>
      <c r="Y711" s="5">
        <f t="shared" si="912"/>
        <v>4.2432596225685897E-3</v>
      </c>
      <c r="Z711" s="5">
        <f t="shared" si="913"/>
        <v>2.8291377819840681E-2</v>
      </c>
      <c r="AA711" s="5">
        <f t="shared" si="914"/>
        <v>1.8578594172066629E-2</v>
      </c>
      <c r="AB711" s="5">
        <f t="shared" si="915"/>
        <v>6.1001652801845E-3</v>
      </c>
      <c r="AC711" s="5">
        <f t="shared" si="916"/>
        <v>5.1739069142306451E-5</v>
      </c>
      <c r="AD711" s="5">
        <f t="shared" si="917"/>
        <v>1.5632443395388203E-3</v>
      </c>
      <c r="AE711" s="5">
        <f t="shared" si="918"/>
        <v>1.4758003592958673E-3</v>
      </c>
      <c r="AF711" s="5">
        <f t="shared" si="919"/>
        <v>6.9662388834887737E-4</v>
      </c>
      <c r="AG711" s="5">
        <f t="shared" si="920"/>
        <v>2.192188298647874E-4</v>
      </c>
      <c r="AH711" s="5">
        <f t="shared" si="921"/>
        <v>6.677207218260834E-3</v>
      </c>
      <c r="AI711" s="5">
        <f t="shared" si="922"/>
        <v>4.3848385151416614E-3</v>
      </c>
      <c r="AJ711" s="5">
        <f t="shared" si="923"/>
        <v>1.4397343212060446E-3</v>
      </c>
      <c r="AK711" s="5">
        <f t="shared" si="924"/>
        <v>3.151518440189982E-4</v>
      </c>
      <c r="AL711" s="5">
        <f t="shared" si="925"/>
        <v>1.283033803768504E-6</v>
      </c>
      <c r="AM711" s="5">
        <f t="shared" si="926"/>
        <v>2.0531260344417985E-4</v>
      </c>
      <c r="AN711" s="5">
        <f t="shared" si="927"/>
        <v>1.9382792968902101E-4</v>
      </c>
      <c r="AO711" s="5">
        <f t="shared" si="928"/>
        <v>9.1492839936020703E-5</v>
      </c>
      <c r="AP711" s="5">
        <f t="shared" si="929"/>
        <v>2.8791653067366521E-5</v>
      </c>
      <c r="AQ711" s="5">
        <f t="shared" si="930"/>
        <v>6.7952799934776746E-6</v>
      </c>
      <c r="AR711" s="5">
        <f t="shared" si="931"/>
        <v>1.2607401878978743E-3</v>
      </c>
      <c r="AS711" s="5">
        <f t="shared" si="932"/>
        <v>8.2791232214018528E-4</v>
      </c>
      <c r="AT711" s="5">
        <f t="shared" si="933"/>
        <v>2.718398365227164E-4</v>
      </c>
      <c r="AU711" s="5">
        <f t="shared" si="934"/>
        <v>5.9504607548837125E-5</v>
      </c>
      <c r="AV711" s="5">
        <f t="shared" si="935"/>
        <v>9.7689829924317413E-6</v>
      </c>
      <c r="AW711" s="5">
        <f t="shared" si="936"/>
        <v>2.2095055386440483E-8</v>
      </c>
      <c r="AX711" s="5">
        <f t="shared" si="937"/>
        <v>2.247103671237497E-5</v>
      </c>
      <c r="AY711" s="5">
        <f t="shared" si="938"/>
        <v>2.1214063096276495E-5</v>
      </c>
      <c r="AZ711" s="5">
        <f t="shared" si="939"/>
        <v>1.0013700720914265E-5</v>
      </c>
      <c r="BA711" s="5">
        <f t="shared" si="940"/>
        <v>3.1511864456127083E-6</v>
      </c>
      <c r="BB711" s="5">
        <f t="shared" si="941"/>
        <v>7.4372923845281168E-7</v>
      </c>
      <c r="BC711" s="5">
        <f t="shared" si="942"/>
        <v>1.4042537683537156E-7</v>
      </c>
      <c r="BD711" s="5">
        <f t="shared" si="943"/>
        <v>1.9836958893955606E-4</v>
      </c>
      <c r="BE711" s="5">
        <f t="shared" si="944"/>
        <v>1.3026682943674471E-4</v>
      </c>
      <c r="BF711" s="5">
        <f t="shared" si="945"/>
        <v>4.2772299277871138E-5</v>
      </c>
      <c r="BG711" s="5">
        <f t="shared" si="946"/>
        <v>9.3626780940123367E-6</v>
      </c>
      <c r="BH711" s="5">
        <f t="shared" si="947"/>
        <v>1.537088417715431E-6</v>
      </c>
      <c r="BI711" s="5">
        <f t="shared" si="948"/>
        <v>2.0187735006170045E-7</v>
      </c>
      <c r="BJ711" s="8">
        <f t="shared" si="949"/>
        <v>0.24434396388866</v>
      </c>
      <c r="BK711" s="8">
        <f t="shared" si="950"/>
        <v>0.34761224721956524</v>
      </c>
      <c r="BL711" s="8">
        <f t="shared" si="951"/>
        <v>0.37970932169008154</v>
      </c>
      <c r="BM711" s="8">
        <f t="shared" si="952"/>
        <v>0.21677106764574636</v>
      </c>
      <c r="BN711" s="8">
        <f t="shared" si="953"/>
        <v>0.78316465100436028</v>
      </c>
    </row>
    <row r="712" spans="1:66" x14ac:dyDescent="0.25">
      <c r="A712" t="s">
        <v>340</v>
      </c>
      <c r="B712" t="s">
        <v>385</v>
      </c>
      <c r="C712" t="s">
        <v>378</v>
      </c>
      <c r="D712" t="s">
        <v>500</v>
      </c>
      <c r="E712">
        <f>VLOOKUP(A712,home!$A$2:$E$405,3,FALSE)</f>
        <v>1.3592592592592601</v>
      </c>
      <c r="F712">
        <f>VLOOKUP(B712,home!$B$2:$E$405,3,FALSE)</f>
        <v>0.63</v>
      </c>
      <c r="G712">
        <f>VLOOKUP(C712,away!$B$2:$E$405,4,FALSE)</f>
        <v>1.21</v>
      </c>
      <c r="H712">
        <f>VLOOKUP(A712,away!$A$2:$E$405,3,FALSE)</f>
        <v>1.118518519</v>
      </c>
      <c r="I712">
        <f>VLOOKUP(C712,away!$B$2:$E$405,3,FALSE)</f>
        <v>0.57999999999999996</v>
      </c>
      <c r="J712">
        <f>VLOOKUP(B712,home!$B$2:$E$405,4,FALSE)</f>
        <v>0.56999999999999995</v>
      </c>
      <c r="K712" s="3">
        <f t="shared" si="898"/>
        <v>1.036163333333334</v>
      </c>
      <c r="L712" s="3">
        <f t="shared" si="899"/>
        <v>0.36978222238139991</v>
      </c>
      <c r="M712" s="5">
        <f t="shared" si="900"/>
        <v>0.2451351578842762</v>
      </c>
      <c r="N712" s="5">
        <f t="shared" si="901"/>
        <v>0.25400006231056471</v>
      </c>
      <c r="O712" s="5">
        <f t="shared" si="902"/>
        <v>9.0646623466262982E-2</v>
      </c>
      <c r="P712" s="5">
        <f t="shared" si="903"/>
        <v>9.3924707526214651E-2</v>
      </c>
      <c r="Q712" s="5">
        <f t="shared" si="904"/>
        <v>0.13159277561529462</v>
      </c>
      <c r="R712" s="5">
        <f t="shared" si="905"/>
        <v>1.6759754938362341E-2</v>
      </c>
      <c r="S712" s="5">
        <f t="shared" si="906"/>
        <v>8.9969251657177635E-3</v>
      </c>
      <c r="T712" s="5">
        <f t="shared" si="907"/>
        <v>4.8660669016360521E-2</v>
      </c>
      <c r="U712" s="5">
        <f t="shared" si="908"/>
        <v>1.7365843542783328E-2</v>
      </c>
      <c r="V712" s="5">
        <f t="shared" si="909"/>
        <v>3.8302387598862969E-4</v>
      </c>
      <c r="W712" s="5">
        <f t="shared" si="910"/>
        <v>4.5450536341376385E-2</v>
      </c>
      <c r="X712" s="5">
        <f t="shared" si="911"/>
        <v>1.6806800336740736E-2</v>
      </c>
      <c r="Y712" s="5">
        <f t="shared" si="912"/>
        <v>3.1074279898202252E-3</v>
      </c>
      <c r="Z712" s="5">
        <f t="shared" si="913"/>
        <v>2.0658198092250897E-3</v>
      </c>
      <c r="AA712" s="5">
        <f t="shared" si="914"/>
        <v>2.1405267395927007E-3</v>
      </c>
      <c r="AB712" s="5">
        <f t="shared" si="915"/>
        <v>1.108967660792753E-3</v>
      </c>
      <c r="AC712" s="5">
        <f t="shared" si="916"/>
        <v>9.1723393122918779E-6</v>
      </c>
      <c r="AD712" s="5">
        <f t="shared" si="917"/>
        <v>1.1773544809317095E-2</v>
      </c>
      <c r="AE712" s="5">
        <f t="shared" si="918"/>
        <v>4.3536475648962699E-3</v>
      </c>
      <c r="AF712" s="5">
        <f t="shared" si="919"/>
        <v>8.0495073600635647E-4</v>
      </c>
      <c r="AG712" s="5">
        <f t="shared" si="920"/>
        <v>9.9218824022658008E-5</v>
      </c>
      <c r="AH712" s="5">
        <f t="shared" si="921"/>
        <v>1.9097586002369331E-4</v>
      </c>
      <c r="AI712" s="5">
        <f t="shared" si="922"/>
        <v>1.9788218370835024E-4</v>
      </c>
      <c r="AJ712" s="5">
        <f t="shared" si="923"/>
        <v>1.0251913153926167E-4</v>
      </c>
      <c r="AK712" s="5">
        <f t="shared" si="924"/>
        <v>3.5408855022053305E-5</v>
      </c>
      <c r="AL712" s="5">
        <f t="shared" si="925"/>
        <v>1.4057702610653982E-7</v>
      </c>
      <c r="AM712" s="5">
        <f t="shared" si="926"/>
        <v>2.4398630869542754E-3</v>
      </c>
      <c r="AN712" s="5">
        <f t="shared" si="927"/>
        <v>9.0221799460029456E-4</v>
      </c>
      <c r="AO712" s="5">
        <f t="shared" si="928"/>
        <v>1.6681208755789343E-4</v>
      </c>
      <c r="AP712" s="5">
        <f t="shared" si="929"/>
        <v>2.0561381485746166E-5</v>
      </c>
      <c r="AQ712" s="5">
        <f t="shared" si="930"/>
        <v>1.900808335257747E-6</v>
      </c>
      <c r="AR712" s="5">
        <f t="shared" si="931"/>
        <v>1.4123895588152099E-5</v>
      </c>
      <c r="AS712" s="5">
        <f t="shared" si="932"/>
        <v>1.4634662732271647E-5</v>
      </c>
      <c r="AT712" s="5">
        <f t="shared" si="933"/>
        <v>7.5819504594398527E-6</v>
      </c>
      <c r="AU712" s="5">
        <f t="shared" si="934"/>
        <v>2.6187130204071338E-6</v>
      </c>
      <c r="AV712" s="5">
        <f t="shared" si="935"/>
        <v>6.7835360306711463E-7</v>
      </c>
      <c r="AW712" s="5">
        <f t="shared" si="936"/>
        <v>1.496187764778023E-9</v>
      </c>
      <c r="AX712" s="5">
        <f t="shared" si="937"/>
        <v>4.2134944484258324E-4</v>
      </c>
      <c r="AY712" s="5">
        <f t="shared" si="938"/>
        <v>1.5580753411305947E-4</v>
      </c>
      <c r="AZ712" s="5">
        <f t="shared" si="939"/>
        <v>2.8807428114046459E-5</v>
      </c>
      <c r="BA712" s="5">
        <f t="shared" si="940"/>
        <v>3.5508249297015068E-6</v>
      </c>
      <c r="BB712" s="5">
        <f t="shared" si="941"/>
        <v>3.2825798344807534E-7</v>
      </c>
      <c r="BC712" s="5">
        <f t="shared" si="942"/>
        <v>2.4276793326773224E-8</v>
      </c>
      <c r="BD712" s="5">
        <f t="shared" si="943"/>
        <v>8.7046091654495502E-7</v>
      </c>
      <c r="BE712" s="5">
        <f t="shared" si="944"/>
        <v>9.0193968482360958E-7</v>
      </c>
      <c r="BF712" s="5">
        <f t="shared" si="945"/>
        <v>4.6727841514622394E-7</v>
      </c>
      <c r="BG712" s="5">
        <f t="shared" si="946"/>
        <v>1.6139225341087629E-7</v>
      </c>
      <c r="BH712" s="5">
        <f t="shared" si="947"/>
        <v>4.1807183817097923E-8</v>
      </c>
      <c r="BI712" s="5">
        <f t="shared" si="948"/>
        <v>8.6638141882407237E-9</v>
      </c>
      <c r="BJ712" s="8">
        <f t="shared" si="949"/>
        <v>0.52079085667010949</v>
      </c>
      <c r="BK712" s="8">
        <f t="shared" si="950"/>
        <v>0.34860493490264871</v>
      </c>
      <c r="BL712" s="8">
        <f t="shared" si="951"/>
        <v>0.12859059149575877</v>
      </c>
      <c r="BM712" s="8">
        <f t="shared" si="952"/>
        <v>0.16783731509884095</v>
      </c>
      <c r="BN712" s="8">
        <f t="shared" si="953"/>
        <v>0.83205908174097543</v>
      </c>
    </row>
    <row r="713" spans="1:66" x14ac:dyDescent="0.25">
      <c r="A713" t="s">
        <v>340</v>
      </c>
      <c r="B713" t="s">
        <v>428</v>
      </c>
      <c r="C713" t="s">
        <v>387</v>
      </c>
      <c r="D713" t="s">
        <v>500</v>
      </c>
      <c r="E713">
        <f>VLOOKUP(A713,home!$A$2:$E$405,3,FALSE)</f>
        <v>1.3592592592592601</v>
      </c>
      <c r="F713">
        <f>VLOOKUP(B713,home!$B$2:$E$405,3,FALSE)</f>
        <v>1.1299999999999999</v>
      </c>
      <c r="G713">
        <f>VLOOKUP(C713,away!$B$2:$E$405,4,FALSE)</f>
        <v>1.58</v>
      </c>
      <c r="H713">
        <f>VLOOKUP(A713,away!$A$2:$E$405,3,FALSE)</f>
        <v>1.118518519</v>
      </c>
      <c r="I713">
        <f>VLOOKUP(C713,away!$B$2:$E$405,3,FALSE)</f>
        <v>0.74</v>
      </c>
      <c r="J713">
        <f>VLOOKUP(B713,home!$B$2:$E$405,4,FALSE)</f>
        <v>1.03</v>
      </c>
      <c r="K713" s="3">
        <f t="shared" si="898"/>
        <v>2.4268214814814826</v>
      </c>
      <c r="L713" s="3">
        <f t="shared" si="899"/>
        <v>0.85253481518179997</v>
      </c>
      <c r="M713" s="5">
        <f t="shared" si="900"/>
        <v>3.7652486039019918E-2</v>
      </c>
      <c r="N713" s="5">
        <f t="shared" si="901"/>
        <v>9.1375861950675152E-2</v>
      </c>
      <c r="O713" s="5">
        <f t="shared" si="902"/>
        <v>3.2100055226411156E-2</v>
      </c>
      <c r="P713" s="5">
        <f t="shared" si="903"/>
        <v>7.7901103580196515E-2</v>
      </c>
      <c r="Q713" s="5">
        <f t="shared" si="904"/>
        <v>0.11087645233539249</v>
      </c>
      <c r="R713" s="5">
        <f t="shared" si="905"/>
        <v>1.3683207324887002E-2</v>
      </c>
      <c r="S713" s="5">
        <f t="shared" si="906"/>
        <v>4.0293368230211492E-2</v>
      </c>
      <c r="T713" s="5">
        <f t="shared" si="907"/>
        <v>9.4526035799767497E-2</v>
      </c>
      <c r="U713" s="5">
        <f t="shared" si="908"/>
        <v>3.3206701471600542E-2</v>
      </c>
      <c r="V713" s="5">
        <f t="shared" si="909"/>
        <v>9.2627729188801064E-3</v>
      </c>
      <c r="W713" s="5">
        <f t="shared" si="910"/>
        <v>8.9692452105996051E-2</v>
      </c>
      <c r="X713" s="5">
        <f t="shared" si="911"/>
        <v>7.6465938079387799E-2</v>
      </c>
      <c r="Y713" s="5">
        <f t="shared" si="912"/>
        <v>3.2594937194106915E-2</v>
      </c>
      <c r="Z713" s="5">
        <f t="shared" si="913"/>
        <v>3.8884702092722647E-3</v>
      </c>
      <c r="AA713" s="5">
        <f t="shared" si="914"/>
        <v>9.4366230339627266E-3</v>
      </c>
      <c r="AB713" s="5">
        <f t="shared" si="915"/>
        <v>1.1450499745731858E-2</v>
      </c>
      <c r="AC713" s="5">
        <f t="shared" si="916"/>
        <v>1.1977632629717539E-3</v>
      </c>
      <c r="AD713" s="5">
        <f t="shared" si="917"/>
        <v>5.4416892374395086E-2</v>
      </c>
      <c r="AE713" s="5">
        <f t="shared" si="918"/>
        <v>4.6392295283172819E-2</v>
      </c>
      <c r="AF713" s="5">
        <f t="shared" si="919"/>
        <v>1.9775523442549611E-2</v>
      </c>
      <c r="AG713" s="5">
        <f t="shared" si="920"/>
        <v>5.6197740744057968E-3</v>
      </c>
      <c r="AH713" s="5">
        <f t="shared" si="921"/>
        <v>8.2876405780046597E-4</v>
      </c>
      <c r="AI713" s="5">
        <f t="shared" si="922"/>
        <v>2.0112624185499319E-3</v>
      </c>
      <c r="AJ713" s="5">
        <f t="shared" si="923"/>
        <v>2.4404874211166883E-3</v>
      </c>
      <c r="AK713" s="5">
        <f t="shared" si="924"/>
        <v>1.9742090996171077E-3</v>
      </c>
      <c r="AL713" s="5">
        <f t="shared" si="925"/>
        <v>9.9124482687938334E-5</v>
      </c>
      <c r="AM713" s="5">
        <f t="shared" si="926"/>
        <v>2.6412016673929561E-2</v>
      </c>
      <c r="AN713" s="5">
        <f t="shared" si="927"/>
        <v>2.2517163753687161E-2</v>
      </c>
      <c r="AO713" s="5">
        <f t="shared" si="928"/>
        <v>9.5983330195840034E-3</v>
      </c>
      <c r="AP713" s="5">
        <f t="shared" si="929"/>
        <v>2.7276376889681393E-3</v>
      </c>
      <c r="AQ713" s="5">
        <f t="shared" si="930"/>
        <v>5.81351523261841E-4</v>
      </c>
      <c r="AR713" s="5">
        <f t="shared" si="931"/>
        <v>1.4131004256924784E-4</v>
      </c>
      <c r="AS713" s="5">
        <f t="shared" si="932"/>
        <v>3.4293424685611338E-4</v>
      </c>
      <c r="AT713" s="5">
        <f t="shared" si="933"/>
        <v>4.1612009850304488E-4</v>
      </c>
      <c r="AU713" s="5">
        <f t="shared" si="934"/>
        <v>3.366163979744599E-4</v>
      </c>
      <c r="AV713" s="5">
        <f t="shared" si="935"/>
        <v>2.0422697640583485E-4</v>
      </c>
      <c r="AW713" s="5">
        <f t="shared" si="936"/>
        <v>5.6967660819144622E-6</v>
      </c>
      <c r="AX713" s="5">
        <f t="shared" si="937"/>
        <v>1.0682874905589888E-2</v>
      </c>
      <c r="AY713" s="5">
        <f t="shared" si="938"/>
        <v>9.1075227832473644E-3</v>
      </c>
      <c r="AZ713" s="5">
        <f t="shared" si="939"/>
        <v>3.8822401263899119E-3</v>
      </c>
      <c r="BA713" s="5">
        <f t="shared" si="940"/>
        <v>1.1032482895477307E-3</v>
      </c>
      <c r="BB713" s="5">
        <f t="shared" si="941"/>
        <v>2.3513939415730281E-4</v>
      </c>
      <c r="BC713" s="5">
        <f t="shared" si="942"/>
        <v>4.0092903987971327E-5</v>
      </c>
      <c r="BD713" s="5">
        <f t="shared" si="943"/>
        <v>2.0078621837517659E-5</v>
      </c>
      <c r="BE713" s="5">
        <f t="shared" si="944"/>
        <v>4.8727230793831044E-5</v>
      </c>
      <c r="BF713" s="5">
        <f t="shared" si="945"/>
        <v>5.9126145211787605E-5</v>
      </c>
      <c r="BG713" s="5">
        <f t="shared" si="946"/>
        <v>4.782953310571988E-5</v>
      </c>
      <c r="BH713" s="5">
        <f t="shared" si="947"/>
        <v>2.9018434597547696E-5</v>
      </c>
      <c r="BI713" s="5">
        <f t="shared" si="948"/>
        <v>1.4084512088058834E-5</v>
      </c>
      <c r="BJ713" s="8">
        <f t="shared" si="949"/>
        <v>0.70862378370220014</v>
      </c>
      <c r="BK713" s="8">
        <f t="shared" si="950"/>
        <v>0.1755141412972151</v>
      </c>
      <c r="BL713" s="8">
        <f t="shared" si="951"/>
        <v>0.10879188203962065</v>
      </c>
      <c r="BM713" s="8">
        <f t="shared" si="952"/>
        <v>0.62412728477456036</v>
      </c>
      <c r="BN713" s="8">
        <f t="shared" si="953"/>
        <v>0.36358916645658224</v>
      </c>
    </row>
    <row r="714" spans="1:66" x14ac:dyDescent="0.25">
      <c r="A714" t="s">
        <v>340</v>
      </c>
      <c r="B714" t="s">
        <v>431</v>
      </c>
      <c r="C714" t="s">
        <v>361</v>
      </c>
      <c r="D714" t="s">
        <v>500</v>
      </c>
      <c r="E714">
        <f>VLOOKUP(A714,home!$A$2:$E$405,3,FALSE)</f>
        <v>1.3592592592592601</v>
      </c>
      <c r="F714">
        <f>VLOOKUP(B714,home!$B$2:$E$405,3,FALSE)</f>
        <v>1.02</v>
      </c>
      <c r="G714">
        <f>VLOOKUP(C714,away!$B$2:$E$405,4,FALSE)</f>
        <v>1.1299999999999999</v>
      </c>
      <c r="H714">
        <f>VLOOKUP(A714,away!$A$2:$E$405,3,FALSE)</f>
        <v>1.118518519</v>
      </c>
      <c r="I714">
        <f>VLOOKUP(C714,away!$B$2:$E$405,3,FALSE)</f>
        <v>0.62</v>
      </c>
      <c r="J714">
        <f>VLOOKUP(B714,home!$B$2:$E$405,4,FALSE)</f>
        <v>0.96</v>
      </c>
      <c r="K714" s="3">
        <f t="shared" si="898"/>
        <v>1.566682222222223</v>
      </c>
      <c r="L714" s="3">
        <f t="shared" si="899"/>
        <v>0.6657422225088</v>
      </c>
      <c r="M714" s="5">
        <f t="shared" si="900"/>
        <v>0.10726804916709266</v>
      </c>
      <c r="N714" s="5">
        <f t="shared" si="901"/>
        <v>0.16805494564254339</v>
      </c>
      <c r="O714" s="5">
        <f t="shared" si="902"/>
        <v>7.14128694566835E-2</v>
      </c>
      <c r="P714" s="5">
        <f t="shared" si="903"/>
        <v>0.11188127301566241</v>
      </c>
      <c r="Q714" s="5">
        <f t="shared" si="904"/>
        <v>0.13164434784734741</v>
      </c>
      <c r="R714" s="5">
        <f t="shared" si="905"/>
        <v>2.3771281213911637E-2</v>
      </c>
      <c r="S714" s="5">
        <f t="shared" si="906"/>
        <v>2.9173223874209429E-2</v>
      </c>
      <c r="T714" s="5">
        <f t="shared" si="907"/>
        <v>8.7641200716614631E-2</v>
      </c>
      <c r="U714" s="5">
        <f t="shared" si="908"/>
        <v>3.7242043677280456E-2</v>
      </c>
      <c r="V714" s="5">
        <f t="shared" si="909"/>
        <v>3.3808735845089373E-3</v>
      </c>
      <c r="W714" s="5">
        <f t="shared" si="910"/>
        <v>6.8748286476159173E-2</v>
      </c>
      <c r="X714" s="5">
        <f t="shared" si="911"/>
        <v>4.5768637032309892E-2</v>
      </c>
      <c r="Y714" s="5">
        <f t="shared" si="912"/>
        <v>1.5235057069544275E-2</v>
      </c>
      <c r="Z714" s="5">
        <f t="shared" si="913"/>
        <v>5.2751818624104064E-3</v>
      </c>
      <c r="AA714" s="5">
        <f t="shared" si="914"/>
        <v>8.2645336428274988E-3</v>
      </c>
      <c r="AB714" s="5">
        <f t="shared" si="915"/>
        <v>6.4739489665876565E-3</v>
      </c>
      <c r="AC714" s="5">
        <f t="shared" si="916"/>
        <v>2.2039207123937676E-4</v>
      </c>
      <c r="AD714" s="5">
        <f t="shared" si="917"/>
        <v>2.6926679557609773E-2</v>
      </c>
      <c r="AE714" s="5">
        <f t="shared" si="918"/>
        <v>1.79262274934654E-2</v>
      </c>
      <c r="AF714" s="5">
        <f t="shared" si="919"/>
        <v>5.9671232663490049E-3</v>
      </c>
      <c r="AG714" s="5">
        <f t="shared" si="920"/>
        <v>1.3241886351077188E-3</v>
      </c>
      <c r="AH714" s="5">
        <f t="shared" si="921"/>
        <v>8.7797782430480351E-4</v>
      </c>
      <c r="AI714" s="5">
        <f t="shared" si="922"/>
        <v>1.3755122488436817E-3</v>
      </c>
      <c r="AJ714" s="5">
        <f t="shared" si="923"/>
        <v>1.0774952933561535E-3</v>
      </c>
      <c r="AK714" s="5">
        <f t="shared" si="924"/>
        <v>5.6269757354306821E-4</v>
      </c>
      <c r="AL714" s="5">
        <f t="shared" si="925"/>
        <v>9.1948145544850489E-6</v>
      </c>
      <c r="AM714" s="5">
        <f t="shared" si="926"/>
        <v>8.4371100332763568E-3</v>
      </c>
      <c r="AN714" s="5">
        <f t="shared" si="927"/>
        <v>5.6169403851046972E-3</v>
      </c>
      <c r="AO714" s="5">
        <f t="shared" si="928"/>
        <v>1.8697171878395177E-3</v>
      </c>
      <c r="AP714" s="5">
        <f t="shared" si="929"/>
        <v>4.1491655869839471E-4</v>
      </c>
      <c r="AQ714" s="5">
        <f t="shared" si="930"/>
        <v>6.9056867985893051E-5</v>
      </c>
      <c r="AR714" s="5">
        <f t="shared" si="931"/>
        <v>1.1690138161322413E-4</v>
      </c>
      <c r="AS714" s="5">
        <f t="shared" si="932"/>
        <v>1.8314731632665407E-4</v>
      </c>
      <c r="AT714" s="5">
        <f t="shared" si="933"/>
        <v>1.4346682226833943E-4</v>
      </c>
      <c r="AU714" s="5">
        <f t="shared" si="934"/>
        <v>7.492230664217423E-5</v>
      </c>
      <c r="AV714" s="5">
        <f t="shared" si="935"/>
        <v>2.9344861466044095E-5</v>
      </c>
      <c r="AW714" s="5">
        <f t="shared" si="936"/>
        <v>2.6639587191115017E-7</v>
      </c>
      <c r="AX714" s="5">
        <f t="shared" si="937"/>
        <v>2.2030450493444689E-3</v>
      </c>
      <c r="AY714" s="5">
        <f t="shared" si="938"/>
        <v>1.4666601074375956E-3</v>
      </c>
      <c r="AZ714" s="5">
        <f t="shared" si="939"/>
        <v>4.8820877979525009E-4</v>
      </c>
      <c r="BA714" s="5">
        <f t="shared" si="940"/>
        <v>1.0834039936973304E-4</v>
      </c>
      <c r="BB714" s="5">
        <f t="shared" si="941"/>
        <v>1.8031694565974262E-5</v>
      </c>
      <c r="BC714" s="5">
        <f t="shared" si="942"/>
        <v>2.4008920831903117E-6</v>
      </c>
      <c r="BD714" s="5">
        <f t="shared" si="943"/>
        <v>1.2971030934922867E-5</v>
      </c>
      <c r="BE714" s="5">
        <f t="shared" si="944"/>
        <v>2.0321483569638153E-5</v>
      </c>
      <c r="BF714" s="5">
        <f t="shared" si="945"/>
        <v>1.5918653518866551E-5</v>
      </c>
      <c r="BG714" s="5">
        <f t="shared" si="946"/>
        <v>8.3131571565744835E-6</v>
      </c>
      <c r="BH714" s="5">
        <f t="shared" si="947"/>
        <v>3.256018881936173E-6</v>
      </c>
      <c r="BI714" s="5">
        <f t="shared" si="948"/>
        <v>1.0202293795098564E-6</v>
      </c>
      <c r="BJ714" s="8">
        <f t="shared" si="949"/>
        <v>0.58993112169255169</v>
      </c>
      <c r="BK714" s="8">
        <f t="shared" si="950"/>
        <v>0.25339966663470487</v>
      </c>
      <c r="BL714" s="8">
        <f t="shared" si="951"/>
        <v>0.15166794315909632</v>
      </c>
      <c r="BM714" s="8">
        <f t="shared" si="952"/>
        <v>0.38477475329395677</v>
      </c>
      <c r="BN714" s="8">
        <f t="shared" si="953"/>
        <v>0.614032766343241</v>
      </c>
    </row>
    <row r="715" spans="1:66" x14ac:dyDescent="0.25">
      <c r="A715" t="s">
        <v>340</v>
      </c>
      <c r="B715" t="s">
        <v>353</v>
      </c>
      <c r="C715" t="s">
        <v>341</v>
      </c>
      <c r="D715" t="s">
        <v>500</v>
      </c>
      <c r="E715">
        <f>VLOOKUP(A715,home!$A$2:$E$405,3,FALSE)</f>
        <v>1.3592592592592601</v>
      </c>
      <c r="F715">
        <f>VLOOKUP(B715,home!$B$2:$E$405,3,FALSE)</f>
        <v>1.52</v>
      </c>
      <c r="G715">
        <f>VLOOKUP(C715,away!$B$2:$E$405,4,FALSE)</f>
        <v>1.47</v>
      </c>
      <c r="H715">
        <f>VLOOKUP(A715,away!$A$2:$E$405,3,FALSE)</f>
        <v>1.118518519</v>
      </c>
      <c r="I715">
        <f>VLOOKUP(C715,away!$B$2:$E$405,3,FALSE)</f>
        <v>0.68</v>
      </c>
      <c r="J715">
        <f>VLOOKUP(B715,home!$B$2:$E$405,4,FALSE)</f>
        <v>0.56999999999999995</v>
      </c>
      <c r="K715" s="3">
        <f t="shared" si="898"/>
        <v>3.0371288888888905</v>
      </c>
      <c r="L715" s="3">
        <f t="shared" si="899"/>
        <v>0.43353777796439996</v>
      </c>
      <c r="M715" s="5">
        <f t="shared" si="900"/>
        <v>3.1096292881509495E-2</v>
      </c>
      <c r="N715" s="5">
        <f t="shared" si="901"/>
        <v>9.4443449447782463E-2</v>
      </c>
      <c r="O715" s="5">
        <f t="shared" si="902"/>
        <v>1.3481417718779816E-2</v>
      </c>
      <c r="P715" s="5">
        <f t="shared" si="903"/>
        <v>4.0944803216884748E-2</v>
      </c>
      <c r="Q715" s="5">
        <f t="shared" si="904"/>
        <v>0.14341846434208885</v>
      </c>
      <c r="R715" s="5">
        <f t="shared" si="905"/>
        <v>2.9223519408048452E-3</v>
      </c>
      <c r="S715" s="5">
        <f t="shared" si="906"/>
        <v>1.3478109085683677E-2</v>
      </c>
      <c r="T715" s="5">
        <f t="shared" si="907"/>
        <v>6.2177322349935733E-2</v>
      </c>
      <c r="U715" s="5">
        <f t="shared" si="908"/>
        <v>8.875559502918913E-3</v>
      </c>
      <c r="V715" s="5">
        <f t="shared" si="909"/>
        <v>1.9718624994655844E-3</v>
      </c>
      <c r="W715" s="5">
        <f t="shared" si="910"/>
        <v>0.1451934537511464</v>
      </c>
      <c r="X715" s="5">
        <f t="shared" si="911"/>
        <v>6.2946847314248891E-2</v>
      </c>
      <c r="Y715" s="5">
        <f t="shared" si="912"/>
        <v>1.3644918157241908E-2</v>
      </c>
      <c r="Z715" s="5">
        <f t="shared" si="913"/>
        <v>4.2231665561549489E-4</v>
      </c>
      <c r="AA715" s="5">
        <f t="shared" si="914"/>
        <v>1.2826301150287603E-3</v>
      </c>
      <c r="AB715" s="5">
        <f t="shared" si="915"/>
        <v>1.9477564880563646E-3</v>
      </c>
      <c r="AC715" s="5">
        <f t="shared" si="916"/>
        <v>1.6227320552127022E-4</v>
      </c>
      <c r="AD715" s="5">
        <f t="shared" si="917"/>
        <v>0.11024280821628996</v>
      </c>
      <c r="AE715" s="5">
        <f t="shared" si="918"/>
        <v>4.7794422110645843E-2</v>
      </c>
      <c r="AF715" s="5">
        <f t="shared" si="919"/>
        <v>1.0360343780470991E-2</v>
      </c>
      <c r="AG715" s="5">
        <f t="shared" si="920"/>
        <v>1.4972001405108954E-3</v>
      </c>
      <c r="AH715" s="5">
        <f t="shared" si="921"/>
        <v>4.5772556118224585E-5</v>
      </c>
      <c r="AI715" s="5">
        <f t="shared" si="922"/>
        <v>1.3901715250494784E-4</v>
      </c>
      <c r="AJ715" s="5">
        <f t="shared" si="923"/>
        <v>2.1110650496192486E-4</v>
      </c>
      <c r="AK715" s="5">
        <f t="shared" si="924"/>
        <v>2.1371922161740928E-4</v>
      </c>
      <c r="AL715" s="5">
        <f t="shared" si="925"/>
        <v>8.5466708109021067E-6</v>
      </c>
      <c r="AM715" s="5">
        <f t="shared" si="926"/>
        <v>6.6964323525186359E-2</v>
      </c>
      <c r="AN715" s="5">
        <f t="shared" si="927"/>
        <v>2.903156402399849E-2</v>
      </c>
      <c r="AO715" s="5">
        <f t="shared" si="928"/>
        <v>6.2931398788977589E-3</v>
      </c>
      <c r="AP715" s="5">
        <f t="shared" si="929"/>
        <v>9.0943795983882943E-4</v>
      </c>
      <c r="AQ715" s="5">
        <f t="shared" si="930"/>
        <v>9.8568928076250801E-5</v>
      </c>
      <c r="AR715" s="5">
        <f t="shared" si="931"/>
        <v>3.9688264542491781E-6</v>
      </c>
      <c r="AS715" s="5">
        <f t="shared" si="932"/>
        <v>1.2053837479186643E-5</v>
      </c>
      <c r="AT715" s="5">
        <f t="shared" si="933"/>
        <v>1.8304529015004697E-5</v>
      </c>
      <c r="AU715" s="5">
        <f t="shared" si="934"/>
        <v>1.8531071289658556E-5</v>
      </c>
      <c r="AV715" s="5">
        <f t="shared" si="935"/>
        <v>1.4070312988970379E-5</v>
      </c>
      <c r="AW715" s="5">
        <f t="shared" si="936"/>
        <v>3.1259688507039776E-7</v>
      </c>
      <c r="AX715" s="5">
        <f t="shared" si="937"/>
        <v>3.3896546917207566E-2</v>
      </c>
      <c r="AY715" s="5">
        <f t="shared" si="938"/>
        <v>1.4695433631152202E-2</v>
      </c>
      <c r="AZ715" s="5">
        <f t="shared" si="939"/>
        <v>3.1855128213365189E-3</v>
      </c>
      <c r="BA715" s="5">
        <f t="shared" si="940"/>
        <v>4.6034671674644717E-4</v>
      </c>
      <c r="BB715" s="5">
        <f t="shared" si="941"/>
        <v>4.9894423167865421E-5</v>
      </c>
      <c r="BC715" s="5">
        <f t="shared" si="942"/>
        <v>4.3262234706023709E-6</v>
      </c>
      <c r="BD715" s="5">
        <f t="shared" si="943"/>
        <v>2.8677270035025286E-7</v>
      </c>
      <c r="BE715" s="5">
        <f t="shared" si="944"/>
        <v>8.7096565277843019E-7</v>
      </c>
      <c r="BF715" s="5">
        <f t="shared" si="945"/>
        <v>1.3226174726416706E-6</v>
      </c>
      <c r="BG715" s="5">
        <f t="shared" si="946"/>
        <v>1.338986578369743E-6</v>
      </c>
      <c r="BH715" s="5">
        <f t="shared" si="947"/>
        <v>1.0166687047503089E-6</v>
      </c>
      <c r="BI715" s="5">
        <f t="shared" si="948"/>
        <v>6.1755077872528264E-7</v>
      </c>
      <c r="BJ715" s="8">
        <f t="shared" si="949"/>
        <v>0.84730832465944084</v>
      </c>
      <c r="BK715" s="8">
        <f t="shared" si="950"/>
        <v>0.10235732119102788</v>
      </c>
      <c r="BL715" s="8">
        <f t="shared" si="951"/>
        <v>2.9191713339905893E-2</v>
      </c>
      <c r="BM715" s="8">
        <f t="shared" si="952"/>
        <v>0.63827777526387264</v>
      </c>
      <c r="BN715" s="8">
        <f t="shared" si="953"/>
        <v>0.3263067795478502</v>
      </c>
    </row>
    <row r="716" spans="1:66" x14ac:dyDescent="0.25">
      <c r="A716" t="s">
        <v>340</v>
      </c>
      <c r="B716" t="s">
        <v>418</v>
      </c>
      <c r="C716" t="s">
        <v>354</v>
      </c>
      <c r="D716" t="s">
        <v>500</v>
      </c>
      <c r="E716">
        <f>VLOOKUP(A716,home!$A$2:$E$405,3,FALSE)</f>
        <v>1.3592592592592601</v>
      </c>
      <c r="F716">
        <f>VLOOKUP(B716,home!$B$2:$E$405,3,FALSE)</f>
        <v>1.3</v>
      </c>
      <c r="G716">
        <f>VLOOKUP(C716,away!$B$2:$E$405,4,FALSE)</f>
        <v>0.51</v>
      </c>
      <c r="H716">
        <f>VLOOKUP(A716,away!$A$2:$E$405,3,FALSE)</f>
        <v>1.118518519</v>
      </c>
      <c r="I716">
        <f>VLOOKUP(C716,away!$B$2:$E$405,3,FALSE)</f>
        <v>1.41</v>
      </c>
      <c r="J716">
        <f>VLOOKUP(B716,home!$B$2:$E$405,4,FALSE)</f>
        <v>0.69</v>
      </c>
      <c r="K716" s="3">
        <f t="shared" si="898"/>
        <v>0.90118888888888948</v>
      </c>
      <c r="L716" s="3">
        <f t="shared" si="899"/>
        <v>1.0882066671350998</v>
      </c>
      <c r="M716" s="5">
        <f t="shared" si="900"/>
        <v>0.13677807514802365</v>
      </c>
      <c r="N716" s="5">
        <f t="shared" si="901"/>
        <v>0.12326288156700847</v>
      </c>
      <c r="O716" s="5">
        <f t="shared" si="902"/>
        <v>0.14884281329398505</v>
      </c>
      <c r="P716" s="5">
        <f t="shared" si="903"/>
        <v>0.13413548953150281</v>
      </c>
      <c r="Q716" s="5">
        <f t="shared" si="904"/>
        <v>5.554156964030757E-2</v>
      </c>
      <c r="R716" s="5">
        <f t="shared" si="905"/>
        <v>8.0985870890829689E-2</v>
      </c>
      <c r="S716" s="5">
        <f t="shared" si="906"/>
        <v>3.2885989827653811E-2</v>
      </c>
      <c r="T716" s="5">
        <f t="shared" si="907"/>
        <v>6.0440706385731145E-2</v>
      </c>
      <c r="U716" s="5">
        <f t="shared" si="908"/>
        <v>7.2983567003805871E-2</v>
      </c>
      <c r="V716" s="5">
        <f t="shared" si="909"/>
        <v>3.5834027245200848E-3</v>
      </c>
      <c r="W716" s="5">
        <f t="shared" si="910"/>
        <v>1.6684481810431223E-2</v>
      </c>
      <c r="X716" s="5">
        <f t="shared" si="911"/>
        <v>1.8156164343805559E-2</v>
      </c>
      <c r="Y716" s="5">
        <f t="shared" si="912"/>
        <v>9.8788295442648888E-3</v>
      </c>
      <c r="Z716" s="5">
        <f t="shared" si="913"/>
        <v>2.9376454882381099E-2</v>
      </c>
      <c r="AA716" s="5">
        <f t="shared" si="914"/>
        <v>2.6473734734947615E-2</v>
      </c>
      <c r="AB716" s="5">
        <f t="shared" si="915"/>
        <v>1.1928917795263319E-2</v>
      </c>
      <c r="AC716" s="5">
        <f t="shared" si="916"/>
        <v>2.19635657122789E-4</v>
      </c>
      <c r="AD716" s="5">
        <f t="shared" si="917"/>
        <v>3.7589674061073489E-3</v>
      </c>
      <c r="AE716" s="5">
        <f t="shared" si="918"/>
        <v>4.0905333928695498E-3</v>
      </c>
      <c r="AF716" s="5">
        <f t="shared" si="919"/>
        <v>2.2256728551297016E-3</v>
      </c>
      <c r="AG716" s="5">
        <f t="shared" si="920"/>
        <v>8.0733067993791845E-4</v>
      </c>
      <c r="AH716" s="5">
        <f t="shared" si="921"/>
        <v>7.9919135149501396E-3</v>
      </c>
      <c r="AI716" s="5">
        <f t="shared" si="922"/>
        <v>7.202223660634016E-3</v>
      </c>
      <c r="AJ716" s="5">
        <f t="shared" si="923"/>
        <v>3.2452819691280196E-3</v>
      </c>
      <c r="AK716" s="5">
        <f t="shared" si="924"/>
        <v>9.7487068396320928E-4</v>
      </c>
      <c r="AL716" s="5">
        <f t="shared" si="925"/>
        <v>8.6156897163103011E-6</v>
      </c>
      <c r="AM716" s="5">
        <f t="shared" si="926"/>
        <v>6.7750793201588671E-4</v>
      </c>
      <c r="AN716" s="5">
        <f t="shared" si="927"/>
        <v>7.3726864865660197E-4</v>
      </c>
      <c r="AO716" s="5">
        <f t="shared" si="928"/>
        <v>4.0115032946889977E-4</v>
      </c>
      <c r="AP716" s="5">
        <f t="shared" si="929"/>
        <v>1.455114876838329E-4</v>
      </c>
      <c r="AQ716" s="5">
        <f t="shared" si="930"/>
        <v>3.9586642760573475E-5</v>
      </c>
      <c r="AR716" s="5">
        <f t="shared" si="931"/>
        <v>1.7393707140271712E-3</v>
      </c>
      <c r="AS716" s="5">
        <f t="shared" si="932"/>
        <v>1.5675015611400207E-3</v>
      </c>
      <c r="AT716" s="5">
        <f t="shared" si="933"/>
        <v>7.0630749510768747E-4</v>
      </c>
      <c r="AU716" s="5">
        <f t="shared" si="934"/>
        <v>2.1217215557666394E-4</v>
      </c>
      <c r="AV716" s="5">
        <f t="shared" si="935"/>
        <v>4.7801797284323575E-5</v>
      </c>
      <c r="AW716" s="5">
        <f t="shared" si="936"/>
        <v>2.3470090276167148E-7</v>
      </c>
      <c r="AX716" s="5">
        <f t="shared" si="937"/>
        <v>1.0176043674446767E-4</v>
      </c>
      <c r="AY716" s="5">
        <f t="shared" si="938"/>
        <v>1.1073638571590932E-4</v>
      </c>
      <c r="AZ716" s="5">
        <f t="shared" si="939"/>
        <v>6.0252036615248267E-5</v>
      </c>
      <c r="BA716" s="5">
        <f t="shared" si="940"/>
        <v>2.1855555984393778E-5</v>
      </c>
      <c r="BB716" s="5">
        <f t="shared" si="941"/>
        <v>5.9458404340404338E-6</v>
      </c>
      <c r="BC716" s="5">
        <f t="shared" si="942"/>
        <v>1.2940606404088516E-6</v>
      </c>
      <c r="BD716" s="5">
        <f t="shared" si="943"/>
        <v>3.1546580127065103E-4</v>
      </c>
      <c r="BE716" s="5">
        <f t="shared" si="944"/>
        <v>2.8429427492954125E-4</v>
      </c>
      <c r="BF716" s="5">
        <f t="shared" si="945"/>
        <v>1.2810142087061287E-4</v>
      </c>
      <c r="BG716" s="5">
        <f t="shared" si="946"/>
        <v>3.8481192379825211E-5</v>
      </c>
      <c r="BH716" s="5">
        <f t="shared" si="947"/>
        <v>8.6697057509735679E-6</v>
      </c>
      <c r="BI716" s="5">
        <f t="shared" si="948"/>
        <v>1.5626084985426974E-6</v>
      </c>
      <c r="BJ716" s="8">
        <f t="shared" si="949"/>
        <v>0.2971500069823137</v>
      </c>
      <c r="BK716" s="8">
        <f t="shared" si="950"/>
        <v>0.30772194496425531</v>
      </c>
      <c r="BL716" s="8">
        <f t="shared" si="951"/>
        <v>0.36567892227434301</v>
      </c>
      <c r="BM716" s="8">
        <f t="shared" si="952"/>
        <v>0.32027012734682286</v>
      </c>
      <c r="BN716" s="8">
        <f t="shared" si="953"/>
        <v>0.67954670007165718</v>
      </c>
    </row>
    <row r="717" spans="1:66" x14ac:dyDescent="0.25">
      <c r="A717" t="s">
        <v>342</v>
      </c>
      <c r="B717" t="s">
        <v>409</v>
      </c>
      <c r="C717" t="s">
        <v>348</v>
      </c>
      <c r="D717" t="s">
        <v>500</v>
      </c>
      <c r="E717">
        <f>VLOOKUP(A717,home!$A$2:$E$405,3,FALSE)</f>
        <v>1.1786833855799399</v>
      </c>
      <c r="F717">
        <f>VLOOKUP(B717,home!$B$2:$E$405,3,FALSE)</f>
        <v>1.0900000000000001</v>
      </c>
      <c r="G717">
        <f>VLOOKUP(C717,away!$B$2:$E$405,4,FALSE)</f>
        <v>0.85</v>
      </c>
      <c r="H717">
        <f>VLOOKUP(A717,away!$A$2:$E$405,3,FALSE)</f>
        <v>0.84639498400000002</v>
      </c>
      <c r="I717">
        <f>VLOOKUP(C717,away!$B$2:$E$405,3,FALSE)</f>
        <v>0.97</v>
      </c>
      <c r="J717">
        <f>VLOOKUP(B717,home!$B$2:$E$405,4,FALSE)</f>
        <v>1.18</v>
      </c>
      <c r="K717" s="3">
        <f t="shared" si="898"/>
        <v>1.0920501567398144</v>
      </c>
      <c r="L717" s="3">
        <f t="shared" si="899"/>
        <v>0.96878369868639991</v>
      </c>
      <c r="M717" s="5">
        <f t="shared" si="900"/>
        <v>0.12734773600843818</v>
      </c>
      <c r="N717" s="5">
        <f t="shared" si="901"/>
        <v>0.13907011506847544</v>
      </c>
      <c r="O717" s="5">
        <f t="shared" si="902"/>
        <v>0.12337241070959397</v>
      </c>
      <c r="P717" s="5">
        <f t="shared" si="903"/>
        <v>0.13472886045278085</v>
      </c>
      <c r="Q717" s="5">
        <f t="shared" si="904"/>
        <v>7.5935770479176309E-2</v>
      </c>
      <c r="R717" s="5">
        <f t="shared" si="905"/>
        <v>5.9760590181549028E-2</v>
      </c>
      <c r="S717" s="5">
        <f t="shared" si="906"/>
        <v>3.5634449437134348E-2</v>
      </c>
      <c r="T717" s="5">
        <f t="shared" si="907"/>
        <v>7.3565336587417957E-2</v>
      </c>
      <c r="U717" s="5">
        <f t="shared" si="908"/>
        <v>6.5261561874624424E-2</v>
      </c>
      <c r="V717" s="5">
        <f t="shared" si="909"/>
        <v>4.1888706693172708E-3</v>
      </c>
      <c r="W717" s="5">
        <f t="shared" si="910"/>
        <v>2.7641890017981022E-2</v>
      </c>
      <c r="X717" s="5">
        <f t="shared" si="911"/>
        <v>2.6779012450302328E-2</v>
      </c>
      <c r="Y717" s="5">
        <f t="shared" si="912"/>
        <v>1.297153536438652E-2</v>
      </c>
      <c r="Z717" s="5">
        <f t="shared" si="913"/>
        <v>1.9298361863921077E-2</v>
      </c>
      <c r="AA717" s="5">
        <f t="shared" si="914"/>
        <v>2.1074779098316669E-2</v>
      </c>
      <c r="AB717" s="5">
        <f t="shared" si="915"/>
        <v>1.150735790878684E-2</v>
      </c>
      <c r="AC717" s="5">
        <f t="shared" si="916"/>
        <v>2.769787029349888E-4</v>
      </c>
      <c r="AD717" s="5">
        <f t="shared" si="917"/>
        <v>7.5465825816802209E-3</v>
      </c>
      <c r="AE717" s="5">
        <f t="shared" si="918"/>
        <v>7.311006185922524E-3</v>
      </c>
      <c r="AF717" s="5">
        <f t="shared" si="919"/>
        <v>3.541391806958586E-3</v>
      </c>
      <c r="AG717" s="5">
        <f t="shared" si="920"/>
        <v>1.1436142177476843E-3</v>
      </c>
      <c r="AH717" s="5">
        <f t="shared" si="921"/>
        <v>4.6739845962795058E-3</v>
      </c>
      <c r="AI717" s="5">
        <f t="shared" si="922"/>
        <v>5.1042256109665131E-3</v>
      </c>
      <c r="AJ717" s="5">
        <f t="shared" si="923"/>
        <v>2.7870351892456775E-3</v>
      </c>
      <c r="AK717" s="5">
        <f t="shared" si="924"/>
        <v>1.0145274050850403E-3</v>
      </c>
      <c r="AL717" s="5">
        <f t="shared" si="925"/>
        <v>1.1721299863123664E-5</v>
      </c>
      <c r="AM717" s="5">
        <f t="shared" si="926"/>
        <v>1.6482493382347682E-3</v>
      </c>
      <c r="AN717" s="5">
        <f t="shared" si="927"/>
        <v>1.5967970902524896E-3</v>
      </c>
      <c r="AO717" s="5">
        <f t="shared" si="928"/>
        <v>7.7347549557324393E-4</v>
      </c>
      <c r="AP717" s="5">
        <f t="shared" si="929"/>
        <v>2.4977681714824783E-4</v>
      </c>
      <c r="AQ717" s="5">
        <f t="shared" si="930"/>
        <v>6.0494927190749024E-5</v>
      </c>
      <c r="AR717" s="5">
        <f t="shared" si="931"/>
        <v>9.056160169573841E-4</v>
      </c>
      <c r="AS717" s="5">
        <f t="shared" si="932"/>
        <v>9.8897811326439781E-4</v>
      </c>
      <c r="AT717" s="5">
        <f t="shared" si="933"/>
        <v>5.4000685180131567E-4</v>
      </c>
      <c r="AU717" s="5">
        <f t="shared" si="934"/>
        <v>1.9657152238340019E-4</v>
      </c>
      <c r="AV717" s="5">
        <f t="shared" si="935"/>
        <v>5.3666490457344026E-5</v>
      </c>
      <c r="AW717" s="5">
        <f t="shared" si="936"/>
        <v>3.4446308262409664E-7</v>
      </c>
      <c r="AX717" s="5">
        <f t="shared" si="937"/>
        <v>2.9999515802759557E-4</v>
      </c>
      <c r="AY717" s="5">
        <f t="shared" si="938"/>
        <v>2.9063041878198506E-4</v>
      </c>
      <c r="AZ717" s="5">
        <f t="shared" si="939"/>
        <v>1.407790060291944E-4</v>
      </c>
      <c r="BA717" s="5">
        <f t="shared" si="940"/>
        <v>4.5461468719452659E-5</v>
      </c>
      <c r="BB717" s="5">
        <f t="shared" si="941"/>
        <v>1.1010582453436852E-5</v>
      </c>
      <c r="BC717" s="5">
        <f t="shared" si="942"/>
        <v>2.1333745587864265E-6</v>
      </c>
      <c r="BD717" s="5">
        <f t="shared" si="943"/>
        <v>1.4622433908293662E-4</v>
      </c>
      <c r="BE717" s="5">
        <f t="shared" si="944"/>
        <v>1.596843124146967E-4</v>
      </c>
      <c r="BF717" s="5">
        <f t="shared" si="945"/>
        <v>8.71916392006795E-5</v>
      </c>
      <c r="BG717" s="5">
        <f t="shared" si="946"/>
        <v>3.1739214418501132E-5</v>
      </c>
      <c r="BH717" s="5">
        <f t="shared" si="947"/>
        <v>8.6652035201306842E-6</v>
      </c>
      <c r="BI717" s="5">
        <f t="shared" si="948"/>
        <v>1.8925673724682219E-6</v>
      </c>
      <c r="BJ717" s="8">
        <f t="shared" si="949"/>
        <v>0.38062505843701849</v>
      </c>
      <c r="BK717" s="8">
        <f t="shared" si="950"/>
        <v>0.30247924698925072</v>
      </c>
      <c r="BL717" s="8">
        <f t="shared" si="951"/>
        <v>0.29767670884532088</v>
      </c>
      <c r="BM717" s="8">
        <f t="shared" si="952"/>
        <v>0.33957360727979807</v>
      </c>
      <c r="BN717" s="8">
        <f t="shared" si="953"/>
        <v>0.66021548290001375</v>
      </c>
    </row>
    <row r="718" spans="1:66" x14ac:dyDescent="0.25">
      <c r="A718" t="s">
        <v>342</v>
      </c>
      <c r="B718" t="s">
        <v>399</v>
      </c>
      <c r="C718" t="s">
        <v>426</v>
      </c>
      <c r="D718" t="s">
        <v>500</v>
      </c>
      <c r="E718">
        <f>VLOOKUP(A718,home!$A$2:$E$405,3,FALSE)</f>
        <v>1.1786833855799399</v>
      </c>
      <c r="F718">
        <f>VLOOKUP(B718,home!$B$2:$E$405,3,FALSE)</f>
        <v>0.79</v>
      </c>
      <c r="G718">
        <f>VLOOKUP(C718,away!$B$2:$E$405,4,FALSE)</f>
        <v>1.0900000000000001</v>
      </c>
      <c r="H718">
        <f>VLOOKUP(A718,away!$A$2:$E$405,3,FALSE)</f>
        <v>0.84639498400000002</v>
      </c>
      <c r="I718">
        <f>VLOOKUP(C718,away!$B$2:$E$405,3,FALSE)</f>
        <v>0.48</v>
      </c>
      <c r="J718">
        <f>VLOOKUP(B718,home!$B$2:$E$405,4,FALSE)</f>
        <v>1.27</v>
      </c>
      <c r="K718" s="3">
        <f t="shared" si="898"/>
        <v>1.0149642633228864</v>
      </c>
      <c r="L718" s="3">
        <f t="shared" si="899"/>
        <v>0.51596238224640001</v>
      </c>
      <c r="M718" s="5">
        <f t="shared" si="900"/>
        <v>0.21633510843714568</v>
      </c>
      <c r="N718" s="5">
        <f t="shared" si="901"/>
        <v>0.21957240396578426</v>
      </c>
      <c r="O718" s="5">
        <f t="shared" si="902"/>
        <v>0.11162077791276295</v>
      </c>
      <c r="P718" s="5">
        <f t="shared" si="903"/>
        <v>0.11329110062575494</v>
      </c>
      <c r="Q718" s="5">
        <f t="shared" si="904"/>
        <v>0.11142907161858372</v>
      </c>
      <c r="R718" s="5">
        <f t="shared" si="905"/>
        <v>2.8796061240032752E-2</v>
      </c>
      <c r="S718" s="5">
        <f t="shared" si="906"/>
        <v>1.483216660221842E-2</v>
      </c>
      <c r="T718" s="5">
        <f t="shared" si="907"/>
        <v>5.7493209243829176E-2</v>
      </c>
      <c r="U718" s="5">
        <f t="shared" si="908"/>
        <v>2.9226973083090562E-2</v>
      </c>
      <c r="V718" s="5">
        <f t="shared" si="909"/>
        <v>8.630399030103191E-4</v>
      </c>
      <c r="W718" s="5">
        <f t="shared" si="910"/>
        <v>3.7698841862702996E-2</v>
      </c>
      <c r="X718" s="5">
        <f t="shared" si="911"/>
        <v>1.945118425541055E-2</v>
      </c>
      <c r="Y718" s="5">
        <f t="shared" si="912"/>
        <v>5.0180396829676462E-3</v>
      </c>
      <c r="Z718" s="5">
        <f t="shared" si="913"/>
        <v>4.9525614522401753E-3</v>
      </c>
      <c r="AA718" s="5">
        <f t="shared" si="914"/>
        <v>5.0266728859342732E-3</v>
      </c>
      <c r="AB718" s="5">
        <f t="shared" si="915"/>
        <v>2.5509466713187034E-3</v>
      </c>
      <c r="AC718" s="5">
        <f t="shared" si="916"/>
        <v>2.8247478299503406E-5</v>
      </c>
      <c r="AD718" s="5">
        <f t="shared" si="917"/>
        <v>9.5657443148260812E-3</v>
      </c>
      <c r="AE718" s="5">
        <f t="shared" si="918"/>
        <v>4.9355642246376218E-3</v>
      </c>
      <c r="AF718" s="5">
        <f t="shared" si="919"/>
        <v>1.2732827375370665E-3</v>
      </c>
      <c r="AG718" s="5">
        <f t="shared" si="920"/>
        <v>2.189886648442809E-4</v>
      </c>
      <c r="AH718" s="5">
        <f t="shared" si="921"/>
        <v>6.3883385127988274E-4</v>
      </c>
      <c r="AI718" s="5">
        <f t="shared" si="922"/>
        <v>6.4839352925000844E-4</v>
      </c>
      <c r="AJ718" s="5">
        <f t="shared" si="923"/>
        <v>3.2904813037928064E-4</v>
      </c>
      <c r="AK718" s="5">
        <f t="shared" si="924"/>
        <v>1.1132403108272656E-4</v>
      </c>
      <c r="AL718" s="5">
        <f t="shared" si="925"/>
        <v>5.9170939558941907E-7</v>
      </c>
      <c r="AM718" s="5">
        <f t="shared" si="926"/>
        <v>1.9417777263265091E-3</v>
      </c>
      <c r="AN718" s="5">
        <f t="shared" si="927"/>
        <v>1.0018842614684237E-3</v>
      </c>
      <c r="AO718" s="5">
        <f t="shared" si="928"/>
        <v>2.5846729514121146E-4</v>
      </c>
      <c r="AP718" s="5">
        <f t="shared" si="929"/>
        <v>4.4453133777947619E-5</v>
      </c>
      <c r="AQ718" s="5">
        <f t="shared" si="930"/>
        <v>5.7340362005969411E-6</v>
      </c>
      <c r="AR718" s="5">
        <f t="shared" si="931"/>
        <v>6.5922847153202185E-5</v>
      </c>
      <c r="AS718" s="5">
        <f t="shared" si="932"/>
        <v>6.6909333996997071E-5</v>
      </c>
      <c r="AT718" s="5">
        <f t="shared" si="933"/>
        <v>3.3955291444843549E-5</v>
      </c>
      <c r="AU718" s="5">
        <f t="shared" si="934"/>
        <v>1.1487802455743181E-5</v>
      </c>
      <c r="AV718" s="5">
        <f t="shared" si="935"/>
        <v>2.9149272391730548E-6</v>
      </c>
      <c r="AW718" s="5">
        <f t="shared" si="936"/>
        <v>8.6074548829468759E-9</v>
      </c>
      <c r="AX718" s="5">
        <f t="shared" si="937"/>
        <v>3.284724999229623E-4</v>
      </c>
      <c r="AY718" s="5">
        <f t="shared" si="938"/>
        <v>1.6947945356268206E-4</v>
      </c>
      <c r="AZ718" s="5">
        <f t="shared" si="939"/>
        <v>4.372251130100977E-5</v>
      </c>
      <c r="BA718" s="5">
        <f t="shared" si="940"/>
        <v>7.5197236962213845E-6</v>
      </c>
      <c r="BB718" s="5">
        <f t="shared" si="941"/>
        <v>9.6997363803427234E-7</v>
      </c>
      <c r="BC718" s="5">
        <f t="shared" si="942"/>
        <v>1.0009398179927415E-7</v>
      </c>
      <c r="BD718" s="5">
        <f t="shared" si="943"/>
        <v>5.6689515436052461E-6</v>
      </c>
      <c r="BE718" s="5">
        <f t="shared" si="944"/>
        <v>5.7537832272684376E-6</v>
      </c>
      <c r="BF718" s="5">
        <f t="shared" si="945"/>
        <v>2.9199421772920445E-6</v>
      </c>
      <c r="BG718" s="5">
        <f t="shared" si="946"/>
        <v>9.8787898697354844E-7</v>
      </c>
      <c r="BH718" s="5">
        <f t="shared" si="947"/>
        <v>2.5066546706644166E-7</v>
      </c>
      <c r="BI718" s="5">
        <f t="shared" si="948"/>
        <v>5.0883298224315655E-8</v>
      </c>
      <c r="BJ718" s="8">
        <f t="shared" si="949"/>
        <v>0.47045891128014083</v>
      </c>
      <c r="BK718" s="8">
        <f t="shared" si="950"/>
        <v>0.34551973420938714</v>
      </c>
      <c r="BL718" s="8">
        <f t="shared" si="951"/>
        <v>0.17914585364212152</v>
      </c>
      <c r="BM718" s="8">
        <f t="shared" si="952"/>
        <v>0.19886306593771749</v>
      </c>
      <c r="BN718" s="8">
        <f t="shared" si="953"/>
        <v>0.8010445238000643</v>
      </c>
    </row>
    <row r="719" spans="1:66" x14ac:dyDescent="0.25">
      <c r="A719" t="s">
        <v>342</v>
      </c>
      <c r="B719" t="s">
        <v>398</v>
      </c>
      <c r="C719" t="s">
        <v>364</v>
      </c>
      <c r="D719" t="s">
        <v>500</v>
      </c>
      <c r="E719">
        <f>VLOOKUP(A719,home!$A$2:$E$405,3,FALSE)</f>
        <v>1.1786833855799399</v>
      </c>
      <c r="F719">
        <f>VLOOKUP(B719,home!$B$2:$E$405,3,FALSE)</f>
        <v>0.79</v>
      </c>
      <c r="G719">
        <f>VLOOKUP(C719,away!$B$2:$E$405,4,FALSE)</f>
        <v>1.45</v>
      </c>
      <c r="H719">
        <f>VLOOKUP(A719,away!$A$2:$E$405,3,FALSE)</f>
        <v>0.84639498400000002</v>
      </c>
      <c r="I719">
        <f>VLOOKUP(C719,away!$B$2:$E$405,3,FALSE)</f>
        <v>0.67</v>
      </c>
      <c r="J719">
        <f>VLOOKUP(B719,home!$B$2:$E$405,4,FALSE)</f>
        <v>0.59</v>
      </c>
      <c r="K719" s="3">
        <f t="shared" si="898"/>
        <v>1.350181818181821</v>
      </c>
      <c r="L719" s="3">
        <f t="shared" si="899"/>
        <v>0.33457993717520002</v>
      </c>
      <c r="M719" s="5">
        <f t="shared" si="900"/>
        <v>0.18548861836183292</v>
      </c>
      <c r="N719" s="5">
        <f t="shared" si="901"/>
        <v>0.25044335999181344</v>
      </c>
      <c r="O719" s="5">
        <f t="shared" si="902"/>
        <v>6.2060770278216715E-2</v>
      </c>
      <c r="P719" s="5">
        <f t="shared" si="903"/>
        <v>8.3793323652006965E-2</v>
      </c>
      <c r="Q719" s="5">
        <f t="shared" si="904"/>
        <v>0.16907203557265552</v>
      </c>
      <c r="R719" s="5">
        <f t="shared" si="905"/>
        <v>1.0382144310365134E-2</v>
      </c>
      <c r="S719" s="5">
        <f t="shared" si="906"/>
        <v>9.4632775189385041E-3</v>
      </c>
      <c r="T719" s="5">
        <f t="shared" si="907"/>
        <v>5.6568111039982272E-2</v>
      </c>
      <c r="U719" s="5">
        <f t="shared" si="908"/>
        <v>1.4017782481594847E-2</v>
      </c>
      <c r="V719" s="5">
        <f t="shared" si="909"/>
        <v>4.7499738376061449E-4</v>
      </c>
      <c r="W719" s="5">
        <f t="shared" si="910"/>
        <v>7.6092662797729846E-2</v>
      </c>
      <c r="X719" s="5">
        <f t="shared" si="911"/>
        <v>2.5459078338358136E-2</v>
      </c>
      <c r="Y719" s="5">
        <f t="shared" si="912"/>
        <v>4.2590484154931803E-3</v>
      </c>
      <c r="Z719" s="5">
        <f t="shared" si="913"/>
        <v>1.1578857303686089E-3</v>
      </c>
      <c r="AA719" s="5">
        <f t="shared" si="914"/>
        <v>1.5633562606758742E-3</v>
      </c>
      <c r="AB719" s="5">
        <f t="shared" si="915"/>
        <v>1.0554075992526425E-3</v>
      </c>
      <c r="AC719" s="5">
        <f t="shared" si="916"/>
        <v>1.3411068648990061E-5</v>
      </c>
      <c r="AD719" s="5">
        <f t="shared" si="917"/>
        <v>2.5684732451633788E-2</v>
      </c>
      <c r="AE719" s="5">
        <f t="shared" si="918"/>
        <v>8.5935961700294543E-3</v>
      </c>
      <c r="AF719" s="5">
        <f t="shared" si="919"/>
        <v>1.4376224333387474E-3</v>
      </c>
      <c r="AG719" s="5">
        <f t="shared" si="920"/>
        <v>1.6033320780937875E-4</v>
      </c>
      <c r="AH719" s="5">
        <f t="shared" si="921"/>
        <v>9.6851333730697467E-5</v>
      </c>
      <c r="AI719" s="5">
        <f t="shared" si="922"/>
        <v>1.3076690986984745E-4</v>
      </c>
      <c r="AJ719" s="5">
        <f t="shared" si="923"/>
        <v>8.8279552063044476E-5</v>
      </c>
      <c r="AK719" s="5">
        <f t="shared" si="924"/>
        <v>3.9731148704252704E-5</v>
      </c>
      <c r="AL719" s="5">
        <f t="shared" si="925"/>
        <v>2.4233465659483056E-7</v>
      </c>
      <c r="AM719" s="5">
        <f t="shared" si="926"/>
        <v>6.9358117522121095E-3</v>
      </c>
      <c r="AN719" s="5">
        <f t="shared" si="927"/>
        <v>2.3205834603141416E-3</v>
      </c>
      <c r="AO719" s="5">
        <f t="shared" si="928"/>
        <v>3.8821033418085692E-4</v>
      </c>
      <c r="AP719" s="5">
        <f t="shared" si="929"/>
        <v>4.3295796406998168E-5</v>
      </c>
      <c r="AQ719" s="5">
        <f t="shared" si="930"/>
        <v>3.6214762104509255E-6</v>
      </c>
      <c r="AR719" s="5">
        <f t="shared" si="931"/>
        <v>6.4809026309902218E-6</v>
      </c>
      <c r="AS719" s="5">
        <f t="shared" si="932"/>
        <v>8.7503968977697253E-6</v>
      </c>
      <c r="AT719" s="5">
        <f t="shared" si="933"/>
        <v>5.9073133966216469E-6</v>
      </c>
      <c r="AU719" s="5">
        <f t="shared" si="934"/>
        <v>2.6586490474734812E-6</v>
      </c>
      <c r="AV719" s="5">
        <f t="shared" si="935"/>
        <v>8.9741490120627839E-7</v>
      </c>
      <c r="AW719" s="5">
        <f t="shared" si="936"/>
        <v>3.040921278243959E-9</v>
      </c>
      <c r="AX719" s="5">
        <f t="shared" si="937"/>
        <v>1.560767820361429E-3</v>
      </c>
      <c r="AY719" s="5">
        <f t="shared" si="938"/>
        <v>5.2220159928160082E-4</v>
      </c>
      <c r="AZ719" s="5">
        <f t="shared" si="939"/>
        <v>8.7359089140213496E-5</v>
      </c>
      <c r="BA719" s="5">
        <f t="shared" si="940"/>
        <v>9.7428661854051104E-6</v>
      </c>
      <c r="BB719" s="5">
        <f t="shared" si="941"/>
        <v>8.1494188905480582E-7</v>
      </c>
      <c r="BC719" s="5">
        <f t="shared" si="942"/>
        <v>5.4532641208279185E-8</v>
      </c>
      <c r="BD719" s="5">
        <f t="shared" si="943"/>
        <v>3.6139666585254911E-7</v>
      </c>
      <c r="BE719" s="5">
        <f t="shared" si="944"/>
        <v>4.8795120738564283E-7</v>
      </c>
      <c r="BF719" s="5">
        <f t="shared" si="945"/>
        <v>3.2941142418598103E-7</v>
      </c>
      <c r="BG719" s="5">
        <f t="shared" si="946"/>
        <v>1.4825510521243031E-7</v>
      </c>
      <c r="BH719" s="5">
        <f t="shared" si="947"/>
        <v>5.0042836877614107E-8</v>
      </c>
      <c r="BI719" s="5">
        <f t="shared" si="948"/>
        <v>1.3513385696478666E-8</v>
      </c>
      <c r="BJ719" s="8">
        <f t="shared" si="949"/>
        <v>0.62964304408766747</v>
      </c>
      <c r="BK719" s="8">
        <f t="shared" si="950"/>
        <v>0.27975607191912621</v>
      </c>
      <c r="BL719" s="8">
        <f t="shared" si="951"/>
        <v>8.9461175121972325E-2</v>
      </c>
      <c r="BM719" s="8">
        <f t="shared" si="952"/>
        <v>0.23825572613388329</v>
      </c>
      <c r="BN719" s="8">
        <f t="shared" si="953"/>
        <v>0.76124025216689062</v>
      </c>
    </row>
    <row r="720" spans="1:66" x14ac:dyDescent="0.25">
      <c r="A720" t="s">
        <v>342</v>
      </c>
      <c r="B720" t="s">
        <v>346</v>
      </c>
      <c r="C720" t="s">
        <v>430</v>
      </c>
      <c r="D720" t="s">
        <v>500</v>
      </c>
      <c r="E720">
        <f>VLOOKUP(A720,home!$A$2:$E$405,3,FALSE)</f>
        <v>1.1786833855799399</v>
      </c>
      <c r="F720">
        <f>VLOOKUP(B720,home!$B$2:$E$405,3,FALSE)</f>
        <v>0.79</v>
      </c>
      <c r="G720">
        <f>VLOOKUP(C720,away!$B$2:$E$405,4,FALSE)</f>
        <v>0.96</v>
      </c>
      <c r="H720">
        <f>VLOOKUP(A720,away!$A$2:$E$405,3,FALSE)</f>
        <v>0.84639498400000002</v>
      </c>
      <c r="I720">
        <f>VLOOKUP(C720,away!$B$2:$E$405,3,FALSE)</f>
        <v>0.74</v>
      </c>
      <c r="J720">
        <f>VLOOKUP(B720,home!$B$2:$E$405,4,FALSE)</f>
        <v>1.1000000000000001</v>
      </c>
      <c r="K720" s="3">
        <f t="shared" si="898"/>
        <v>0.89391347962382639</v>
      </c>
      <c r="L720" s="3">
        <f t="shared" si="899"/>
        <v>0.68896551697600006</v>
      </c>
      <c r="M720" s="5">
        <f t="shared" si="900"/>
        <v>0.20538294940370333</v>
      </c>
      <c r="N720" s="5">
        <f t="shared" si="901"/>
        <v>0.18359458695686873</v>
      </c>
      <c r="O720" s="5">
        <f t="shared" si="902"/>
        <v>0.14150176991397811</v>
      </c>
      <c r="P720" s="5">
        <f t="shared" si="903"/>
        <v>0.12649033951673425</v>
      </c>
      <c r="Q720" s="5">
        <f t="shared" si="904"/>
        <v>8.205883803335684E-2</v>
      </c>
      <c r="R720" s="5">
        <f t="shared" si="905"/>
        <v>4.8744920030901466E-2</v>
      </c>
      <c r="S720" s="5">
        <f t="shared" si="906"/>
        <v>1.9475577253992585E-2</v>
      </c>
      <c r="T720" s="5">
        <f t="shared" si="907"/>
        <v>5.6535709768101551E-2</v>
      </c>
      <c r="U720" s="5">
        <f t="shared" si="908"/>
        <v>4.3573741078808285E-2</v>
      </c>
      <c r="V720" s="5">
        <f t="shared" si="909"/>
        <v>1.3327257887409344E-3</v>
      </c>
      <c r="W720" s="5">
        <f t="shared" si="910"/>
        <v>2.4451167146762001E-2</v>
      </c>
      <c r="X720" s="5">
        <f t="shared" si="911"/>
        <v>1.6846011013935468E-2</v>
      </c>
      <c r="Y720" s="5">
        <f t="shared" si="912"/>
        <v>5.8031603435997198E-3</v>
      </c>
      <c r="Z720" s="5">
        <f t="shared" si="913"/>
        <v>1.1194523009681271E-2</v>
      </c>
      <c r="AA720" s="5">
        <f t="shared" si="914"/>
        <v>1.0006935016313175E-2</v>
      </c>
      <c r="AB720" s="5">
        <f t="shared" si="915"/>
        <v>4.4726670504010102E-3</v>
      </c>
      <c r="AC720" s="5">
        <f t="shared" si="916"/>
        <v>5.1299577810008239E-5</v>
      </c>
      <c r="AD720" s="5">
        <f t="shared" si="917"/>
        <v>5.4643069762564511E-3</v>
      </c>
      <c r="AE720" s="5">
        <f t="shared" si="918"/>
        <v>3.7647190808120894E-3</v>
      </c>
      <c r="AF720" s="5">
        <f t="shared" si="919"/>
        <v>1.2968808138905561E-3</v>
      </c>
      <c r="AG720" s="5">
        <f t="shared" si="920"/>
        <v>2.9783538679945427E-4</v>
      </c>
      <c r="AH720" s="5">
        <f t="shared" si="921"/>
        <v>1.9281600831661961E-3</v>
      </c>
      <c r="AI720" s="5">
        <f t="shared" si="922"/>
        <v>1.7236082892148608E-3</v>
      </c>
      <c r="AJ720" s="5">
        <f t="shared" si="923"/>
        <v>7.7037834166026329E-4</v>
      </c>
      <c r="AK720" s="5">
        <f t="shared" si="924"/>
        <v>2.2955052800678632E-4</v>
      </c>
      <c r="AL720" s="5">
        <f t="shared" si="925"/>
        <v>1.2637662538380256E-6</v>
      </c>
      <c r="AM720" s="5">
        <f t="shared" si="926"/>
        <v>9.7692353257563093E-4</v>
      </c>
      <c r="AN720" s="5">
        <f t="shared" si="927"/>
        <v>6.7306662666698984E-4</v>
      </c>
      <c r="AO720" s="5">
        <f t="shared" si="928"/>
        <v>2.3185984820045747E-4</v>
      </c>
      <c r="AP720" s="5">
        <f t="shared" si="929"/>
        <v>5.3247813393801702E-5</v>
      </c>
      <c r="AQ720" s="5">
        <f t="shared" si="930"/>
        <v>9.1714768206755414E-6</v>
      </c>
      <c r="AR720" s="5">
        <f t="shared" si="931"/>
        <v>2.6568716170221723E-4</v>
      </c>
      <c r="AS720" s="5">
        <f t="shared" si="932"/>
        <v>2.3750133520860722E-4</v>
      </c>
      <c r="AT720" s="5">
        <f t="shared" si="933"/>
        <v>1.0615282248581543E-4</v>
      </c>
      <c r="AU720" s="5">
        <f t="shared" si="934"/>
        <v>3.1630479640061874E-5</v>
      </c>
      <c r="AV720" s="5">
        <f t="shared" si="935"/>
        <v>7.0687280293045758E-6</v>
      </c>
      <c r="AW720" s="5">
        <f t="shared" si="936"/>
        <v>2.1620076461214729E-8</v>
      </c>
      <c r="AX720" s="5">
        <f t="shared" si="937"/>
        <v>1.455475190551804E-4</v>
      </c>
      <c r="AY720" s="5">
        <f t="shared" si="938"/>
        <v>1.0027722171042658E-4</v>
      </c>
      <c r="AZ720" s="5">
        <f t="shared" si="939"/>
        <v>3.4543773948320502E-5</v>
      </c>
      <c r="BA720" s="5">
        <f t="shared" si="940"/>
        <v>7.9331563588689067E-6</v>
      </c>
      <c r="BB720" s="5">
        <f t="shared" si="941"/>
        <v>1.3664177930098896E-6</v>
      </c>
      <c r="BC720" s="5">
        <f t="shared" si="942"/>
        <v>1.882829482332528E-7</v>
      </c>
      <c r="BD720" s="5">
        <f t="shared" si="943"/>
        <v>3.0508215452675679E-5</v>
      </c>
      <c r="BE720" s="5">
        <f t="shared" si="944"/>
        <v>2.7271705032414706E-5</v>
      </c>
      <c r="BF720" s="5">
        <f t="shared" si="945"/>
        <v>1.2189272370400222E-5</v>
      </c>
      <c r="BG720" s="5">
        <f t="shared" si="946"/>
        <v>3.6320516262356763E-6</v>
      </c>
      <c r="BH720" s="5">
        <f t="shared" si="947"/>
        <v>8.1168497684542763E-7</v>
      </c>
      <c r="BI720" s="5">
        <f t="shared" si="948"/>
        <v>1.4511522840205628E-7</v>
      </c>
      <c r="BJ720" s="8">
        <f t="shared" si="949"/>
        <v>0.38234734118985447</v>
      </c>
      <c r="BK720" s="8">
        <f t="shared" si="950"/>
        <v>0.35283443252894531</v>
      </c>
      <c r="BL720" s="8">
        <f t="shared" si="951"/>
        <v>0.25367432890420316</v>
      </c>
      <c r="BM720" s="8">
        <f t="shared" si="952"/>
        <v>0.21217696617550752</v>
      </c>
      <c r="BN720" s="8">
        <f t="shared" si="953"/>
        <v>0.78777340385554273</v>
      </c>
    </row>
    <row r="721" spans="1:66" x14ac:dyDescent="0.25">
      <c r="A721" t="s">
        <v>40</v>
      </c>
      <c r="B721" t="s">
        <v>238</v>
      </c>
      <c r="C721" t="s">
        <v>335</v>
      </c>
      <c r="D721" t="s">
        <v>500</v>
      </c>
      <c r="E721">
        <f>VLOOKUP(A721,home!$A$2:$E$405,3,FALSE)</f>
        <v>1.45333333333333</v>
      </c>
      <c r="F721">
        <f>VLOOKUP(B721,home!$B$2:$E$405,3,FALSE)</f>
        <v>0.74</v>
      </c>
      <c r="G721">
        <f>VLOOKUP(C721,away!$B$2:$E$405,4,FALSE)</f>
        <v>1.23</v>
      </c>
      <c r="H721">
        <f>VLOOKUP(A721,away!$A$2:$E$405,3,FALSE)</f>
        <v>1.163333333</v>
      </c>
      <c r="I721">
        <f>VLOOKUP(C721,away!$B$2:$E$405,3,FALSE)</f>
        <v>0.69</v>
      </c>
      <c r="J721">
        <f>VLOOKUP(B721,home!$B$2:$E$405,4,FALSE)</f>
        <v>0.98</v>
      </c>
      <c r="K721" s="3">
        <f t="shared" si="898"/>
        <v>1.3228239999999969</v>
      </c>
      <c r="L721" s="3">
        <f t="shared" si="899"/>
        <v>0.78664599977459992</v>
      </c>
      <c r="M721" s="5">
        <f t="shared" si="900"/>
        <v>0.12130223961381431</v>
      </c>
      <c r="N721" s="5">
        <f t="shared" si="901"/>
        <v>0.16046151381490392</v>
      </c>
      <c r="O721" s="5">
        <f t="shared" si="902"/>
        <v>9.5421921555907036E-2</v>
      </c>
      <c r="P721" s="5">
        <f t="shared" si="903"/>
        <v>0.12622640796027088</v>
      </c>
      <c r="Q721" s="5">
        <f t="shared" si="904"/>
        <v>0.10613117077534301</v>
      </c>
      <c r="R721" s="5">
        <f t="shared" si="905"/>
        <v>3.7531636441379967E-2</v>
      </c>
      <c r="S721" s="5">
        <f t="shared" si="906"/>
        <v>3.2837617255209811E-2</v>
      </c>
      <c r="T721" s="5">
        <f t="shared" si="907"/>
        <v>8.3487660941818503E-2</v>
      </c>
      <c r="U721" s="5">
        <f t="shared" si="908"/>
        <v>4.9647749443931896E-2</v>
      </c>
      <c r="V721" s="5">
        <f t="shared" si="909"/>
        <v>3.7967371467204141E-3</v>
      </c>
      <c r="W721" s="5">
        <f t="shared" si="910"/>
        <v>4.6797619949907339E-2</v>
      </c>
      <c r="X721" s="5">
        <f t="shared" si="911"/>
        <v>3.681316053256662E-2</v>
      </c>
      <c r="Y721" s="5">
        <f t="shared" si="912"/>
        <v>1.4479462736001853E-2</v>
      </c>
      <c r="Z721" s="5">
        <f t="shared" si="913"/>
        <v>9.8413705572020505E-3</v>
      </c>
      <c r="AA721" s="5">
        <f t="shared" si="914"/>
        <v>1.3018401165960213E-2</v>
      </c>
      <c r="AB721" s="5">
        <f t="shared" si="915"/>
        <v>8.6105267519800584E-3</v>
      </c>
      <c r="AC721" s="5">
        <f t="shared" si="916"/>
        <v>2.4692891776236593E-4</v>
      </c>
      <c r="AD721" s="5">
        <f t="shared" si="917"/>
        <v>1.5476253703154018E-2</v>
      </c>
      <c r="AE721" s="5">
        <f t="shared" si="918"/>
        <v>1.2174333067082948E-2</v>
      </c>
      <c r="AF721" s="5">
        <f t="shared" si="919"/>
        <v>4.7884452035722178E-3</v>
      </c>
      <c r="AG721" s="5">
        <f t="shared" si="920"/>
        <v>1.2556037548433184E-3</v>
      </c>
      <c r="AH721" s="5">
        <f t="shared" si="921"/>
        <v>1.9354186952806297E-3</v>
      </c>
      <c r="AI721" s="5">
        <f t="shared" si="922"/>
        <v>2.5602183001658973E-3</v>
      </c>
      <c r="AJ721" s="5">
        <f t="shared" si="923"/>
        <v>1.693359106349323E-3</v>
      </c>
      <c r="AK721" s="5">
        <f t="shared" si="924"/>
        <v>7.4667202216581051E-4</v>
      </c>
      <c r="AL721" s="5">
        <f t="shared" si="925"/>
        <v>1.027811206450667E-5</v>
      </c>
      <c r="AM721" s="5">
        <f t="shared" si="926"/>
        <v>4.0944719657241939E-3</v>
      </c>
      <c r="AN721" s="5">
        <f t="shared" si="927"/>
        <v>3.2208999930261797E-3</v>
      </c>
      <c r="AO721" s="5">
        <f t="shared" si="928"/>
        <v>1.2668540475940405E-3</v>
      </c>
      <c r="AP721" s="5">
        <f t="shared" si="929"/>
        <v>3.3218855627937085E-4</v>
      </c>
      <c r="AQ721" s="5">
        <f t="shared" si="930"/>
        <v>6.5328699742016658E-5</v>
      </c>
      <c r="AR721" s="5">
        <f t="shared" si="931"/>
        <v>3.0449787490629659E-4</v>
      </c>
      <c r="AS721" s="5">
        <f t="shared" si="932"/>
        <v>4.0279709687504589E-4</v>
      </c>
      <c r="AT721" s="5">
        <f t="shared" si="933"/>
        <v>2.664148334383173E-4</v>
      </c>
      <c r="AU721" s="5">
        <f t="shared" si="934"/>
        <v>1.1747331187606926E-4</v>
      </c>
      <c r="AV721" s="5">
        <f t="shared" si="935"/>
        <v>3.884912907728727E-5</v>
      </c>
      <c r="AW721" s="5">
        <f t="shared" si="936"/>
        <v>2.9709288565445821E-7</v>
      </c>
      <c r="AX721" s="5">
        <f t="shared" si="937"/>
        <v>9.0271096393118697E-4</v>
      </c>
      <c r="AY721" s="5">
        <f t="shared" si="938"/>
        <v>7.1011396872914135E-4</v>
      </c>
      <c r="AZ721" s="5">
        <f t="shared" si="939"/>
        <v>2.7930415644242213E-4</v>
      </c>
      <c r="BA721" s="5">
        <f t="shared" si="940"/>
        <v>7.3237832461950153E-5</v>
      </c>
      <c r="BB721" s="5">
        <f t="shared" si="941"/>
        <v>1.4403061984588856E-5</v>
      </c>
      <c r="BC721" s="5">
        <f t="shared" si="942"/>
        <v>2.2660222189364872E-6</v>
      </c>
      <c r="BD721" s="5">
        <f t="shared" si="943"/>
        <v>3.9922005872484101E-5</v>
      </c>
      <c r="BE721" s="5">
        <f t="shared" si="944"/>
        <v>5.2809787496262782E-5</v>
      </c>
      <c r="BF721" s="5">
        <f t="shared" si="945"/>
        <v>3.492902716747809E-5</v>
      </c>
      <c r="BG721" s="5">
        <f t="shared" si="946"/>
        <v>1.5401651811263974E-5</v>
      </c>
      <c r="BH721" s="5">
        <f t="shared" si="947"/>
        <v>5.0934186638958515E-6</v>
      </c>
      <c r="BI721" s="5">
        <f t="shared" si="948"/>
        <v>1.3475392901298705E-6</v>
      </c>
      <c r="BJ721" s="8">
        <f t="shared" si="949"/>
        <v>0.49282700374732774</v>
      </c>
      <c r="BK721" s="8">
        <f t="shared" si="950"/>
        <v>0.28513032297457142</v>
      </c>
      <c r="BL721" s="8">
        <f t="shared" si="951"/>
        <v>0.21244543915959532</v>
      </c>
      <c r="BM721" s="8">
        <f t="shared" si="952"/>
        <v>0.35245942940123393</v>
      </c>
      <c r="BN721" s="8">
        <f t="shared" si="953"/>
        <v>0.64707489016161923</v>
      </c>
    </row>
    <row r="722" spans="1:66" x14ac:dyDescent="0.25">
      <c r="A722" t="s">
        <v>40</v>
      </c>
      <c r="B722" t="s">
        <v>232</v>
      </c>
      <c r="C722" t="s">
        <v>339</v>
      </c>
      <c r="D722" t="s">
        <v>500</v>
      </c>
      <c r="E722">
        <f>VLOOKUP(A722,home!$A$2:$E$405,3,FALSE)</f>
        <v>1.45333333333333</v>
      </c>
      <c r="F722">
        <f>VLOOKUP(B722,home!$B$2:$E$405,3,FALSE)</f>
        <v>0.93</v>
      </c>
      <c r="G722">
        <f>VLOOKUP(C722,away!$B$2:$E$405,4,FALSE)</f>
        <v>0.79</v>
      </c>
      <c r="H722">
        <f>VLOOKUP(A722,away!$A$2:$E$405,3,FALSE)</f>
        <v>1.163333333</v>
      </c>
      <c r="I722">
        <f>VLOOKUP(C722,away!$B$2:$E$405,3,FALSE)</f>
        <v>0.74</v>
      </c>
      <c r="J722">
        <f>VLOOKUP(B722,home!$B$2:$E$405,4,FALSE)</f>
        <v>0.98</v>
      </c>
      <c r="K722" s="3">
        <f t="shared" si="898"/>
        <v>1.0677639999999977</v>
      </c>
      <c r="L722" s="3">
        <f t="shared" si="899"/>
        <v>0.84364933309159995</v>
      </c>
      <c r="M722" s="5">
        <f t="shared" si="900"/>
        <v>0.14787124751127786</v>
      </c>
      <c r="N722" s="5">
        <f t="shared" si="901"/>
        <v>0.15789159472763176</v>
      </c>
      <c r="O722" s="5">
        <f t="shared" si="902"/>
        <v>0.12475147934631245</v>
      </c>
      <c r="P722" s="5">
        <f t="shared" si="903"/>
        <v>0.13320513859273569</v>
      </c>
      <c r="Q722" s="5">
        <f t="shared" si="904"/>
        <v>8.429548037637731E-2</v>
      </c>
      <c r="R722" s="5">
        <f t="shared" si="905"/>
        <v>5.2623251176353504E-2</v>
      </c>
      <c r="S722" s="5">
        <f t="shared" si="906"/>
        <v>2.9998409505128193E-2</v>
      </c>
      <c r="T722" s="5">
        <f t="shared" si="907"/>
        <v>7.1115825802166757E-2</v>
      </c>
      <c r="U722" s="5">
        <f t="shared" si="908"/>
        <v>5.6189213169067803E-2</v>
      </c>
      <c r="V722" s="5">
        <f t="shared" si="909"/>
        <v>3.0025687608835959E-3</v>
      </c>
      <c r="W722" s="5">
        <f t="shared" si="910"/>
        <v>3.0002559769533987E-2</v>
      </c>
      <c r="X722" s="5">
        <f t="shared" si="911"/>
        <v>2.5311639540608211E-2</v>
      </c>
      <c r="Y722" s="5">
        <f t="shared" si="912"/>
        <v>1.0677073908944545E-2</v>
      </c>
      <c r="Z722" s="5">
        <f t="shared" si="913"/>
        <v>1.4798523586680797E-2</v>
      </c>
      <c r="AA722" s="5">
        <f t="shared" si="914"/>
        <v>1.58013307390086E-2</v>
      </c>
      <c r="AB722" s="5">
        <f t="shared" si="915"/>
        <v>8.4360460576033726E-3</v>
      </c>
      <c r="AC722" s="5">
        <f t="shared" si="916"/>
        <v>1.6904807165825711E-4</v>
      </c>
      <c r="AD722" s="5">
        <f t="shared" si="917"/>
        <v>8.0089133074391534E-3</v>
      </c>
      <c r="AE722" s="5">
        <f t="shared" si="918"/>
        <v>6.7567143706094811E-3</v>
      </c>
      <c r="AF722" s="5">
        <f t="shared" si="919"/>
        <v>2.8501487863275593E-3</v>
      </c>
      <c r="AG722" s="5">
        <f t="shared" si="920"/>
        <v>8.0150870759902629E-4</v>
      </c>
      <c r="AH722" s="5">
        <f t="shared" si="921"/>
        <v>3.1211911386608907E-3</v>
      </c>
      <c r="AI722" s="5">
        <f t="shared" si="922"/>
        <v>3.3326955349811003E-3</v>
      </c>
      <c r="AJ722" s="5">
        <f t="shared" si="923"/>
        <v>1.779266157606776E-3</v>
      </c>
      <c r="AK722" s="5">
        <f t="shared" si="924"/>
        <v>6.332787831702792E-4</v>
      </c>
      <c r="AL722" s="5">
        <f t="shared" si="925"/>
        <v>6.0912644460798121E-6</v>
      </c>
      <c r="AM722" s="5">
        <f t="shared" si="926"/>
        <v>1.7103258617608887E-3</v>
      </c>
      <c r="AN722" s="5">
        <f t="shared" si="927"/>
        <v>1.4429152726438896E-3</v>
      </c>
      <c r="AO722" s="5">
        <f t="shared" si="928"/>
        <v>6.0865725373685084E-4</v>
      </c>
      <c r="AP722" s="5">
        <f t="shared" si="929"/>
        <v>1.7116442873215299E-4</v>
      </c>
      <c r="AQ722" s="5">
        <f t="shared" si="930"/>
        <v>3.610068903722138E-5</v>
      </c>
      <c r="AR722" s="5">
        <f t="shared" si="931"/>
        <v>5.2663816451653457E-4</v>
      </c>
      <c r="AS722" s="5">
        <f t="shared" si="932"/>
        <v>5.6232527309683185E-4</v>
      </c>
      <c r="AT722" s="5">
        <f t="shared" si="933"/>
        <v>3.002153414514821E-4</v>
      </c>
      <c r="AU722" s="5">
        <f t="shared" si="934"/>
        <v>1.0685304461653322E-4</v>
      </c>
      <c r="AV722" s="5">
        <f t="shared" si="935"/>
        <v>2.8523458582981933E-5</v>
      </c>
      <c r="AW722" s="5">
        <f t="shared" si="936"/>
        <v>1.5242008361271279E-7</v>
      </c>
      <c r="AX722" s="5">
        <f t="shared" si="937"/>
        <v>3.0437073057620819E-4</v>
      </c>
      <c r="AY722" s="5">
        <f t="shared" si="938"/>
        <v>2.5678216386322106E-4</v>
      </c>
      <c r="AZ722" s="5">
        <f t="shared" si="939"/>
        <v>1.0831705064651218E-4</v>
      </c>
      <c r="BA722" s="5">
        <f t="shared" si="940"/>
        <v>3.0460535846793023E-5</v>
      </c>
      <c r="BB722" s="5">
        <f t="shared" si="941"/>
        <v>6.4245026881899256E-6</v>
      </c>
      <c r="BC722" s="5">
        <f t="shared" si="942"/>
        <v>1.0840054816673247E-6</v>
      </c>
      <c r="BD722" s="5">
        <f t="shared" si="943"/>
        <v>7.4049656045826424E-5</v>
      </c>
      <c r="BE722" s="5">
        <f t="shared" si="944"/>
        <v>7.9067556938115628E-5</v>
      </c>
      <c r="BF722" s="5">
        <f t="shared" si="945"/>
        <v>4.2212745433234963E-5</v>
      </c>
      <c r="BG722" s="5">
        <f t="shared" si="946"/>
        <v>1.5024416638257534E-5</v>
      </c>
      <c r="BH722" s="5">
        <f t="shared" si="947"/>
        <v>4.0106328018330951E-6</v>
      </c>
      <c r="BI722" s="5">
        <f t="shared" si="948"/>
        <v>8.5648186460330095E-7</v>
      </c>
      <c r="BJ722" s="8">
        <f t="shared" si="949"/>
        <v>0.40238806179225134</v>
      </c>
      <c r="BK722" s="8">
        <f t="shared" si="950"/>
        <v>0.31450928586999288</v>
      </c>
      <c r="BL722" s="8">
        <f t="shared" si="951"/>
        <v>0.26840752887475106</v>
      </c>
      <c r="BM722" s="8">
        <f t="shared" si="952"/>
        <v>0.29920857864920786</v>
      </c>
      <c r="BN722" s="8">
        <f t="shared" si="953"/>
        <v>0.70063819173068864</v>
      </c>
    </row>
    <row r="723" spans="1:66" x14ac:dyDescent="0.25">
      <c r="A723" t="s">
        <v>40</v>
      </c>
      <c r="B723" t="s">
        <v>316</v>
      </c>
      <c r="C723" t="s">
        <v>234</v>
      </c>
      <c r="D723" t="s">
        <v>500</v>
      </c>
      <c r="E723">
        <f>VLOOKUP(A723,home!$A$2:$E$405,3,FALSE)</f>
        <v>1.45333333333333</v>
      </c>
      <c r="F723">
        <f>VLOOKUP(B723,home!$B$2:$E$405,3,FALSE)</f>
        <v>0.59</v>
      </c>
      <c r="G723">
        <f>VLOOKUP(C723,away!$B$2:$E$405,4,FALSE)</f>
        <v>1.18</v>
      </c>
      <c r="H723">
        <f>VLOOKUP(A723,away!$A$2:$E$405,3,FALSE)</f>
        <v>1.163333333</v>
      </c>
      <c r="I723">
        <f>VLOOKUP(C723,away!$B$2:$E$405,3,FALSE)</f>
        <v>0.59</v>
      </c>
      <c r="J723">
        <f>VLOOKUP(B723,home!$B$2:$E$405,4,FALSE)</f>
        <v>1.04</v>
      </c>
      <c r="K723" s="3">
        <f t="shared" si="898"/>
        <v>1.0118106666666644</v>
      </c>
      <c r="L723" s="3">
        <f t="shared" si="899"/>
        <v>0.71382133312880003</v>
      </c>
      <c r="M723" s="5">
        <f t="shared" si="900"/>
        <v>0.17806048201639915</v>
      </c>
      <c r="N723" s="5">
        <f t="shared" si="901"/>
        <v>0.18016349501600043</v>
      </c>
      <c r="O723" s="5">
        <f t="shared" si="902"/>
        <v>0.12710337065050278</v>
      </c>
      <c r="P723" s="5">
        <f t="shared" si="903"/>
        <v>0.12860454619346537</v>
      </c>
      <c r="Q723" s="5">
        <f t="shared" si="904"/>
        <v>9.1145673000567834E-2</v>
      </c>
      <c r="R723" s="5">
        <f t="shared" si="905"/>
        <v>4.5364548741452938E-2</v>
      </c>
      <c r="S723" s="5">
        <f t="shared" si="906"/>
        <v>2.3221223926744073E-2</v>
      </c>
      <c r="T723" s="5">
        <f t="shared" si="907"/>
        <v>6.5061725810187016E-2</v>
      </c>
      <c r="U723" s="5">
        <f t="shared" si="908"/>
        <v>4.5900334305121887E-2</v>
      </c>
      <c r="V723" s="5">
        <f t="shared" si="909"/>
        <v>1.8635084808996535E-3</v>
      </c>
      <c r="W723" s="5">
        <f t="shared" si="910"/>
        <v>3.0740721387495441E-2</v>
      </c>
      <c r="X723" s="5">
        <f t="shared" si="911"/>
        <v>2.1943382722163014E-2</v>
      </c>
      <c r="Y723" s="5">
        <f t="shared" si="912"/>
        <v>7.8318273540449387E-3</v>
      </c>
      <c r="Z723" s="5">
        <f t="shared" si="913"/>
        <v>1.0794060886470122E-2</v>
      </c>
      <c r="AA723" s="5">
        <f t="shared" si="914"/>
        <v>1.09215459415799E-2</v>
      </c>
      <c r="AB723" s="5">
        <f t="shared" si="915"/>
        <v>5.5252683400902813E-3</v>
      </c>
      <c r="AC723" s="5">
        <f t="shared" si="916"/>
        <v>8.4120174996108154E-5</v>
      </c>
      <c r="AD723" s="5">
        <f t="shared" si="917"/>
        <v>7.7759474502239866E-3</v>
      </c>
      <c r="AE723" s="5">
        <f t="shared" si="918"/>
        <v>5.5506371752583805E-3</v>
      </c>
      <c r="AF723" s="5">
        <f t="shared" si="919"/>
        <v>1.9810816140786065E-3</v>
      </c>
      <c r="AG723" s="5">
        <f t="shared" si="920"/>
        <v>4.7137943959951533E-4</v>
      </c>
      <c r="AH723" s="5">
        <f t="shared" si="921"/>
        <v>1.9262577329633844E-3</v>
      </c>
      <c r="AI723" s="5">
        <f t="shared" si="922"/>
        <v>1.9490081209614996E-3</v>
      </c>
      <c r="AJ723" s="5">
        <f t="shared" si="923"/>
        <v>9.8601360310439888E-4</v>
      </c>
      <c r="AK723" s="5">
        <f t="shared" si="924"/>
        <v>3.3255302703315384E-4</v>
      </c>
      <c r="AL723" s="5">
        <f t="shared" si="925"/>
        <v>2.4302387163240505E-6</v>
      </c>
      <c r="AM723" s="5">
        <f t="shared" si="926"/>
        <v>1.5735573147152169E-3</v>
      </c>
      <c r="AN723" s="5">
        <f t="shared" si="927"/>
        <v>1.123238780144591E-3</v>
      </c>
      <c r="AO723" s="5">
        <f t="shared" si="928"/>
        <v>4.0089590173238951E-4</v>
      </c>
      <c r="AP723" s="5">
        <f t="shared" si="929"/>
        <v>9.5389349006828894E-5</v>
      </c>
      <c r="AQ723" s="5">
        <f t="shared" si="930"/>
        <v>1.7022738068585741E-5</v>
      </c>
      <c r="AR723" s="5">
        <f t="shared" si="931"/>
        <v>2.7500077257871673E-4</v>
      </c>
      <c r="AS723" s="5">
        <f t="shared" si="932"/>
        <v>2.7824871503671911E-4</v>
      </c>
      <c r="AT723" s="5">
        <f t="shared" si="933"/>
        <v>1.4076750893022276E-4</v>
      </c>
      <c r="AU723" s="5">
        <f t="shared" si="934"/>
        <v>4.7476689018564762E-5</v>
      </c>
      <c r="AV723" s="5">
        <f t="shared" si="935"/>
        <v>1.2009355091749978E-5</v>
      </c>
      <c r="AW723" s="5">
        <f t="shared" si="936"/>
        <v>4.8756801889162398E-8</v>
      </c>
      <c r="AX723" s="5">
        <f t="shared" si="937"/>
        <v>2.6535701260670157E-4</v>
      </c>
      <c r="AY723" s="5">
        <f t="shared" si="938"/>
        <v>1.8941749649399153E-4</v>
      </c>
      <c r="AZ723" s="5">
        <f t="shared" si="939"/>
        <v>6.7605124932630404E-5</v>
      </c>
      <c r="BA723" s="5">
        <f t="shared" si="940"/>
        <v>1.6085993468583105E-5</v>
      </c>
      <c r="BB723" s="5">
        <f t="shared" si="941"/>
        <v>2.8706313256112902E-6</v>
      </c>
      <c r="BC723" s="5">
        <f t="shared" si="942"/>
        <v>4.0982357595382919E-7</v>
      </c>
      <c r="BD723" s="5">
        <f t="shared" si="943"/>
        <v>3.2716903015598247E-5</v>
      </c>
      <c r="BE723" s="5">
        <f t="shared" si="944"/>
        <v>3.3103311451481065E-5</v>
      </c>
      <c r="BF723" s="5">
        <f t="shared" si="945"/>
        <v>1.6747141814298644E-5</v>
      </c>
      <c r="BG723" s="5">
        <f t="shared" si="946"/>
        <v>5.6483122412955599E-6</v>
      </c>
      <c r="BH723" s="5">
        <f t="shared" si="947"/>
        <v>1.4287556436016853E-6</v>
      </c>
      <c r="BI723" s="5">
        <f t="shared" si="948"/>
        <v>2.8912604005127618E-7</v>
      </c>
      <c r="BJ723" s="8">
        <f t="shared" si="949"/>
        <v>0.41641772113569014</v>
      </c>
      <c r="BK723" s="8">
        <f t="shared" si="950"/>
        <v>0.33202572852771467</v>
      </c>
      <c r="BL723" s="8">
        <f t="shared" si="951"/>
        <v>0.24085233705367251</v>
      </c>
      <c r="BM723" s="8">
        <f t="shared" si="952"/>
        <v>0.249458363245467</v>
      </c>
      <c r="BN723" s="8">
        <f t="shared" si="953"/>
        <v>0.75044211561838858</v>
      </c>
    </row>
    <row r="724" spans="1:66" x14ac:dyDescent="0.25">
      <c r="A724" t="s">
        <v>40</v>
      </c>
      <c r="B724" t="s">
        <v>320</v>
      </c>
      <c r="C724" t="s">
        <v>332</v>
      </c>
      <c r="D724" t="s">
        <v>500</v>
      </c>
      <c r="E724">
        <f>VLOOKUP(A724,home!$A$2:$E$405,3,FALSE)</f>
        <v>1.45333333333333</v>
      </c>
      <c r="F724">
        <f>VLOOKUP(B724,home!$B$2:$E$405,3,FALSE)</f>
        <v>1.57</v>
      </c>
      <c r="G724">
        <f>VLOOKUP(C724,away!$B$2:$E$405,4,FALSE)</f>
        <v>0.54</v>
      </c>
      <c r="H724">
        <f>VLOOKUP(A724,away!$A$2:$E$405,3,FALSE)</f>
        <v>1.163333333</v>
      </c>
      <c r="I724">
        <f>VLOOKUP(C724,away!$B$2:$E$405,3,FALSE)</f>
        <v>1.47</v>
      </c>
      <c r="J724">
        <f>VLOOKUP(B724,home!$B$2:$E$405,4,FALSE)</f>
        <v>0.49</v>
      </c>
      <c r="K724" s="3">
        <f t="shared" si="898"/>
        <v>1.2321359999999972</v>
      </c>
      <c r="L724" s="3">
        <f t="shared" si="899"/>
        <v>0.83794899975989989</v>
      </c>
      <c r="M724" s="5">
        <f t="shared" si="900"/>
        <v>0.12617505639972204</v>
      </c>
      <c r="N724" s="5">
        <f t="shared" si="901"/>
        <v>0.15546482929212754</v>
      </c>
      <c r="O724" s="5">
        <f t="shared" si="902"/>
        <v>0.10572826230479604</v>
      </c>
      <c r="P724" s="5">
        <f t="shared" si="903"/>
        <v>0.13027159820318188</v>
      </c>
      <c r="Q724" s="5">
        <f t="shared" si="904"/>
        <v>9.5776906452342242E-2</v>
      </c>
      <c r="R724" s="5">
        <f t="shared" si="905"/>
        <v>4.4297445822328078E-2</v>
      </c>
      <c r="S724" s="5">
        <f t="shared" si="906"/>
        <v>3.3625285739219704E-2</v>
      </c>
      <c r="T724" s="5">
        <f t="shared" si="907"/>
        <v>8.0256162961837685E-2</v>
      </c>
      <c r="U724" s="5">
        <f t="shared" si="908"/>
        <v>5.4580477705739899E-2</v>
      </c>
      <c r="V724" s="5">
        <f t="shared" si="909"/>
        <v>3.857444691242354E-3</v>
      </c>
      <c r="W724" s="5">
        <f t="shared" si="910"/>
        <v>3.93367248028543E-2</v>
      </c>
      <c r="X724" s="5">
        <f t="shared" si="911"/>
        <v>3.2962169202382208E-2</v>
      </c>
      <c r="Y724" s="5">
        <f t="shared" si="912"/>
        <v>1.3810308356526371E-2</v>
      </c>
      <c r="Z724" s="5">
        <f t="shared" si="913"/>
        <v>1.2373000139579392E-2</v>
      </c>
      <c r="AA724" s="5">
        <f t="shared" si="914"/>
        <v>1.5245218899980758E-2</v>
      </c>
      <c r="AB724" s="5">
        <f t="shared" si="915"/>
        <v>9.3920915172733266E-3</v>
      </c>
      <c r="AC724" s="5">
        <f t="shared" si="916"/>
        <v>2.4891780279681148E-4</v>
      </c>
      <c r="AD724" s="5">
        <f t="shared" si="917"/>
        <v>1.2117048687922405E-2</v>
      </c>
      <c r="AE724" s="5">
        <f t="shared" si="918"/>
        <v>1.0153468828086588E-2</v>
      </c>
      <c r="AF724" s="5">
        <f t="shared" si="919"/>
        <v>4.2540445242942385E-3</v>
      </c>
      <c r="AG724" s="5">
        <f t="shared" si="920"/>
        <v>1.1882241180221458E-3</v>
      </c>
      <c r="AH724" s="5">
        <f t="shared" si="921"/>
        <v>2.5919857727474123E-3</v>
      </c>
      <c r="AI724" s="5">
        <f t="shared" si="922"/>
        <v>3.1936789820898983E-3</v>
      </c>
      <c r="AJ724" s="5">
        <f t="shared" si="923"/>
        <v>1.9675234231381557E-3</v>
      </c>
      <c r="AK724" s="5">
        <f t="shared" si="924"/>
        <v>8.0808548016391628E-4</v>
      </c>
      <c r="AL724" s="5">
        <f t="shared" si="925"/>
        <v>1.0279977966116134E-5</v>
      </c>
      <c r="AM724" s="5">
        <f t="shared" si="926"/>
        <v>2.9859703804283829E-3</v>
      </c>
      <c r="AN724" s="5">
        <f t="shared" si="927"/>
        <v>2.5020908935926515E-3</v>
      </c>
      <c r="AO724" s="5">
        <f t="shared" si="928"/>
        <v>1.0483122807971581E-3</v>
      </c>
      <c r="AP724" s="5">
        <f t="shared" si="929"/>
        <v>2.9281074237666601E-4</v>
      </c>
      <c r="AQ724" s="5">
        <f t="shared" si="930"/>
        <v>6.1340117173370242E-5</v>
      </c>
      <c r="AR724" s="5">
        <f t="shared" si="931"/>
        <v>4.3439037713311726E-4</v>
      </c>
      <c r="AS724" s="5">
        <f t="shared" si="932"/>
        <v>5.3522802171928935E-4</v>
      </c>
      <c r="AT724" s="5">
        <f t="shared" si="933"/>
        <v>3.297368568845585E-4</v>
      </c>
      <c r="AU724" s="5">
        <f t="shared" si="934"/>
        <v>1.3542688396477048E-4</v>
      </c>
      <c r="AV724" s="5">
        <f t="shared" si="935"/>
        <v>4.1716084775204053E-5</v>
      </c>
      <c r="AW724" s="5">
        <f t="shared" si="936"/>
        <v>2.9482609262433047E-7</v>
      </c>
      <c r="AX724" s="5">
        <f t="shared" si="937"/>
        <v>6.1318693344325015E-4</v>
      </c>
      <c r="AY724" s="5">
        <f t="shared" si="938"/>
        <v>5.1381937754461178E-4</v>
      </c>
      <c r="AZ724" s="5">
        <f t="shared" si="939"/>
        <v>2.1527721673538088E-4</v>
      </c>
      <c r="BA724" s="5">
        <f t="shared" si="940"/>
        <v>6.0130442811502542E-5</v>
      </c>
      <c r="BB724" s="5">
        <f t="shared" si="941"/>
        <v>1.2596561102254601E-5</v>
      </c>
      <c r="BC724" s="5">
        <f t="shared" si="942"/>
        <v>2.1110551552097419E-6</v>
      </c>
      <c r="BD724" s="5">
        <f t="shared" si="943"/>
        <v>6.0666163670670202E-5</v>
      </c>
      <c r="BE724" s="5">
        <f t="shared" si="944"/>
        <v>7.474896424052473E-5</v>
      </c>
      <c r="BF724" s="5">
        <f t="shared" si="945"/>
        <v>4.6050444901731498E-5</v>
      </c>
      <c r="BG724" s="5">
        <f t="shared" si="946"/>
        <v>1.8913470326479904E-5</v>
      </c>
      <c r="BH724" s="5">
        <f t="shared" si="947"/>
        <v>5.8259919185469032E-6</v>
      </c>
      <c r="BI724" s="5">
        <f t="shared" si="948"/>
        <v>1.4356828757101371E-6</v>
      </c>
      <c r="BJ724" s="8">
        <f t="shared" si="949"/>
        <v>0.45362753322755611</v>
      </c>
      <c r="BK724" s="8">
        <f t="shared" si="950"/>
        <v>0.29470240219167348</v>
      </c>
      <c r="BL724" s="8">
        <f t="shared" si="951"/>
        <v>0.23948890885066812</v>
      </c>
      <c r="BM724" s="8">
        <f t="shared" si="952"/>
        <v>0.34196422138352728</v>
      </c>
      <c r="BN724" s="8">
        <f t="shared" si="953"/>
        <v>0.65771409847449791</v>
      </c>
    </row>
    <row r="725" spans="1:66" x14ac:dyDescent="0.25">
      <c r="A725" t="s">
        <v>16</v>
      </c>
      <c r="B725" t="s">
        <v>66</v>
      </c>
      <c r="C725" t="s">
        <v>63</v>
      </c>
      <c r="D725" t="s">
        <v>501</v>
      </c>
      <c r="E725">
        <f>VLOOKUP(A725,home!$A$2:$E$405,3,FALSE)</f>
        <v>1.56756756756757</v>
      </c>
      <c r="F725">
        <f>VLOOKUP(B725,home!$B$2:$E$405,3,FALSE)</f>
        <v>1.17</v>
      </c>
      <c r="G725">
        <f>VLOOKUP(C725,away!$B$2:$E$405,4,FALSE)</f>
        <v>0.85</v>
      </c>
      <c r="H725">
        <f>VLOOKUP(A725,away!$A$2:$E$405,3,FALSE)</f>
        <v>1.261261261</v>
      </c>
      <c r="I725">
        <f>VLOOKUP(C725,away!$B$2:$E$405,3,FALSE)</f>
        <v>1.01</v>
      </c>
      <c r="J725">
        <f>VLOOKUP(B725,home!$B$2:$E$405,4,FALSE)</f>
        <v>0.86</v>
      </c>
      <c r="K725" s="3">
        <f t="shared" si="898"/>
        <v>1.5589459459459483</v>
      </c>
      <c r="L725" s="3">
        <f t="shared" si="899"/>
        <v>1.0955315313045999</v>
      </c>
      <c r="M725" s="5">
        <f t="shared" si="900"/>
        <v>7.0335581006209624E-2</v>
      </c>
      <c r="N725" s="5">
        <f t="shared" si="901"/>
        <v>0.10964936886538332</v>
      </c>
      <c r="O725" s="5">
        <f t="shared" si="902"/>
        <v>7.7054846764931545E-2</v>
      </c>
      <c r="P725" s="5">
        <f t="shared" si="903"/>
        <v>0.12012434097967629</v>
      </c>
      <c r="Q725" s="5">
        <f t="shared" si="904"/>
        <v>8.5468719534110629E-2</v>
      </c>
      <c r="R725" s="5">
        <f t="shared" si="905"/>
        <v>4.2208007135413374E-2</v>
      </c>
      <c r="S725" s="5">
        <f t="shared" si="906"/>
        <v>5.1289322876737153E-2</v>
      </c>
      <c r="T725" s="5">
        <f t="shared" si="907"/>
        <v>9.3633677189847581E-2</v>
      </c>
      <c r="U725" s="5">
        <f t="shared" si="908"/>
        <v>6.5800001610210337E-2</v>
      </c>
      <c r="V725" s="5">
        <f t="shared" si="909"/>
        <v>9.7328581727171813E-3</v>
      </c>
      <c r="W725" s="5">
        <f t="shared" si="910"/>
        <v>4.4413704607631013E-2</v>
      </c>
      <c r="X725" s="5">
        <f t="shared" si="911"/>
        <v>4.8656613819708164E-2</v>
      </c>
      <c r="Y725" s="5">
        <f t="shared" si="912"/>
        <v>2.6652427323000719E-2</v>
      </c>
      <c r="Z725" s="5">
        <f t="shared" si="913"/>
        <v>1.5413400896791635E-2</v>
      </c>
      <c r="AA725" s="5">
        <f t="shared" si="914"/>
        <v>2.402865884129296E-2</v>
      </c>
      <c r="AB725" s="5">
        <f t="shared" si="915"/>
        <v>1.8729690143575971E-2</v>
      </c>
      <c r="AC725" s="5">
        <f t="shared" si="916"/>
        <v>1.038906230957885E-3</v>
      </c>
      <c r="AD725" s="5">
        <f t="shared" si="917"/>
        <v>1.7309641185626813E-2</v>
      </c>
      <c r="AE725" s="5">
        <f t="shared" si="918"/>
        <v>1.896325771442291E-2</v>
      </c>
      <c r="AF725" s="5">
        <f t="shared" si="919"/>
        <v>1.0387423381202748E-2</v>
      </c>
      <c r="AG725" s="5">
        <f t="shared" si="920"/>
        <v>3.7932499477060849E-3</v>
      </c>
      <c r="AH725" s="5">
        <f t="shared" si="921"/>
        <v>4.2214666717684578E-3</v>
      </c>
      <c r="AI725" s="5">
        <f t="shared" si="922"/>
        <v>6.5810383538993716E-3</v>
      </c>
      <c r="AJ725" s="5">
        <f t="shared" si="923"/>
        <v>5.129741530963113E-3</v>
      </c>
      <c r="AK725" s="5">
        <f t="shared" si="924"/>
        <v>2.6656632544818358E-3</v>
      </c>
      <c r="AL725" s="5">
        <f t="shared" si="925"/>
        <v>7.0972855870759041E-5</v>
      </c>
      <c r="AM725" s="5">
        <f t="shared" si="926"/>
        <v>5.396958990422385E-3</v>
      </c>
      <c r="AN725" s="5">
        <f t="shared" si="927"/>
        <v>5.9125387471655622E-3</v>
      </c>
      <c r="AO725" s="5">
        <f t="shared" si="928"/>
        <v>3.2386863137900345E-3</v>
      </c>
      <c r="AP725" s="5">
        <f t="shared" si="929"/>
        <v>1.1826943255872158E-3</v>
      </c>
      <c r="AQ725" s="5">
        <f t="shared" si="930"/>
        <v>3.2391973139395586E-4</v>
      </c>
      <c r="AR725" s="5">
        <f t="shared" si="931"/>
        <v>9.2494996945476646E-4</v>
      </c>
      <c r="AS725" s="5">
        <f t="shared" si="932"/>
        <v>1.4419470050843367E-3</v>
      </c>
      <c r="AT725" s="5">
        <f t="shared" si="933"/>
        <v>1.1239587189225645E-3</v>
      </c>
      <c r="AU725" s="5">
        <f t="shared" si="934"/>
        <v>5.8406362942497786E-4</v>
      </c>
      <c r="AV725" s="5">
        <f t="shared" si="935"/>
        <v>2.2763090681663644E-4</v>
      </c>
      <c r="AW725" s="5">
        <f t="shared" si="936"/>
        <v>3.3670201786583791E-6</v>
      </c>
      <c r="AX725" s="5">
        <f t="shared" si="937"/>
        <v>1.402261223092586E-3</v>
      </c>
      <c r="AY725" s="5">
        <f t="shared" si="938"/>
        <v>1.5362213850236817E-3</v>
      </c>
      <c r="AZ725" s="5">
        <f t="shared" si="939"/>
        <v>8.4148948317893366E-4</v>
      </c>
      <c r="BA725" s="5">
        <f t="shared" si="940"/>
        <v>3.0729275402791126E-4</v>
      </c>
      <c r="BB725" s="5">
        <f t="shared" si="941"/>
        <v>8.4162225344751334E-5</v>
      </c>
      <c r="BC725" s="5">
        <f t="shared" si="942"/>
        <v>1.8440474321987652E-5</v>
      </c>
      <c r="BD725" s="5">
        <f t="shared" si="943"/>
        <v>1.6888530940282044E-4</v>
      </c>
      <c r="BE725" s="5">
        <f t="shared" si="944"/>
        <v>2.6328306842335407E-4</v>
      </c>
      <c r="BF725" s="5">
        <f t="shared" si="945"/>
        <v>2.0522203607739882E-4</v>
      </c>
      <c r="BG725" s="5">
        <f t="shared" si="946"/>
        <v>1.0664335372054468E-4</v>
      </c>
      <c r="BH725" s="5">
        <f t="shared" si="947"/>
        <v>4.1562805986180716E-5</v>
      </c>
      <c r="BI725" s="5">
        <f t="shared" si="948"/>
        <v>1.295883357885888E-5</v>
      </c>
      <c r="BJ725" s="8">
        <f t="shared" si="949"/>
        <v>0.47917274922198894</v>
      </c>
      <c r="BK725" s="8">
        <f t="shared" si="950"/>
        <v>0.25412820350719256</v>
      </c>
      <c r="BL725" s="8">
        <f t="shared" si="951"/>
        <v>0.25152021994342949</v>
      </c>
      <c r="BM725" s="8">
        <f t="shared" si="952"/>
        <v>0.49386085491883286</v>
      </c>
      <c r="BN725" s="8">
        <f t="shared" si="953"/>
        <v>0.50484086428572472</v>
      </c>
    </row>
    <row r="726" spans="1:66" x14ac:dyDescent="0.25">
      <c r="A726" t="s">
        <v>342</v>
      </c>
      <c r="B726" t="s">
        <v>343</v>
      </c>
      <c r="C726" t="s">
        <v>363</v>
      </c>
      <c r="D726" t="s">
        <v>501</v>
      </c>
      <c r="E726">
        <f>VLOOKUP(A726,home!$A$2:$E$405,3,FALSE)</f>
        <v>1.1786833855799399</v>
      </c>
      <c r="F726">
        <f>VLOOKUP(B726,home!$B$2:$E$405,3,FALSE)</f>
        <v>0.67</v>
      </c>
      <c r="G726">
        <f>VLOOKUP(C726,away!$B$2:$E$405,4,FALSE)</f>
        <v>1.33</v>
      </c>
      <c r="H726">
        <f>VLOOKUP(A726,away!$A$2:$E$405,3,FALSE)</f>
        <v>0.84639498400000002</v>
      </c>
      <c r="I726">
        <f>VLOOKUP(C726,away!$B$2:$E$405,3,FALSE)</f>
        <v>0.67</v>
      </c>
      <c r="J726">
        <f>VLOOKUP(B726,home!$B$2:$E$405,4,FALSE)</f>
        <v>1.27</v>
      </c>
      <c r="K726" s="3">
        <f t="shared" si="898"/>
        <v>1.0503247648902847</v>
      </c>
      <c r="L726" s="3">
        <f t="shared" si="899"/>
        <v>0.72019749188560012</v>
      </c>
      <c r="M726" s="5">
        <f t="shared" si="900"/>
        <v>0.17024405449313887</v>
      </c>
      <c r="N726" s="5">
        <f t="shared" si="901"/>
        <v>0.17881154650947489</v>
      </c>
      <c r="O726" s="5">
        <f t="shared" si="902"/>
        <v>0.12260934105439406</v>
      </c>
      <c r="P726" s="5">
        <f t="shared" si="903"/>
        <v>0.12877962731630915</v>
      </c>
      <c r="Q726" s="5">
        <f t="shared" si="904"/>
        <v>9.3905097773616192E-2</v>
      </c>
      <c r="R726" s="5">
        <f t="shared" si="905"/>
        <v>4.415146995456036E-2</v>
      </c>
      <c r="S726" s="5">
        <f t="shared" si="906"/>
        <v>2.4353555930488966E-2</v>
      </c>
      <c r="T726" s="5">
        <f t="shared" si="907"/>
        <v>6.7630215891830436E-2</v>
      </c>
      <c r="U726" s="5">
        <f t="shared" si="908"/>
        <v>4.6373382299584077E-2</v>
      </c>
      <c r="V726" s="5">
        <f t="shared" si="909"/>
        <v>2.0468927295729617E-3</v>
      </c>
      <c r="W726" s="5">
        <f t="shared" si="910"/>
        <v>3.2876949913690889E-2</v>
      </c>
      <c r="X726" s="5">
        <f t="shared" si="911"/>
        <v>2.3677896868688677E-2</v>
      </c>
      <c r="Y726" s="5">
        <f t="shared" si="912"/>
        <v>8.5263809689777436E-3</v>
      </c>
      <c r="Z726" s="5">
        <f t="shared" si="913"/>
        <v>1.059925930811227E-2</v>
      </c>
      <c r="AA726" s="5">
        <f t="shared" si="914"/>
        <v>1.1132664540804181E-2</v>
      </c>
      <c r="AB726" s="5">
        <f t="shared" si="915"/>
        <v>5.8464566332112793E-3</v>
      </c>
      <c r="AC726" s="5">
        <f t="shared" si="916"/>
        <v>9.6772132386527807E-5</v>
      </c>
      <c r="AD726" s="5">
        <f t="shared" si="917"/>
        <v>8.6328686721017598E-3</v>
      </c>
      <c r="AE726" s="5">
        <f t="shared" si="918"/>
        <v>6.2173703654254588E-3</v>
      </c>
      <c r="AF726" s="5">
        <f t="shared" si="919"/>
        <v>2.2388672716516359E-3</v>
      </c>
      <c r="AG726" s="5">
        <f t="shared" si="920"/>
        <v>5.3747553123608836E-4</v>
      </c>
      <c r="AH726" s="5">
        <f t="shared" si="921"/>
        <v>1.9083899923868889E-3</v>
      </c>
      <c r="AI726" s="5">
        <f t="shared" si="922"/>
        <v>2.0044292700727314E-3</v>
      </c>
      <c r="AJ726" s="5">
        <f t="shared" si="923"/>
        <v>1.0526508509141731E-3</v>
      </c>
      <c r="AK726" s="5">
        <f t="shared" si="924"/>
        <v>3.6854175249932913E-4</v>
      </c>
      <c r="AL726" s="5">
        <f t="shared" si="925"/>
        <v>2.9280973553984153E-6</v>
      </c>
      <c r="AM726" s="5">
        <f t="shared" si="926"/>
        <v>1.8134631516707976E-3</v>
      </c>
      <c r="AN726" s="5">
        <f t="shared" si="927"/>
        <v>1.3060516134602643E-3</v>
      </c>
      <c r="AO726" s="5">
        <f t="shared" si="928"/>
        <v>4.7030754814361171E-4</v>
      </c>
      <c r="AP726" s="5">
        <f t="shared" si="929"/>
        <v>1.1290477219596512E-4</v>
      </c>
      <c r="AQ726" s="5">
        <f t="shared" si="930"/>
        <v>2.0328433439362272E-5</v>
      </c>
      <c r="AR726" s="5">
        <f t="shared" si="931"/>
        <v>2.7488353721132346E-4</v>
      </c>
      <c r="AS726" s="5">
        <f t="shared" si="932"/>
        <v>2.8871698659369309E-4</v>
      </c>
      <c r="AT726" s="5">
        <f t="shared" si="933"/>
        <v>1.5162330053192607E-4</v>
      </c>
      <c r="AU726" s="5">
        <f t="shared" si="934"/>
        <v>5.3084569161028097E-5</v>
      </c>
      <c r="AV726" s="5">
        <f t="shared" si="935"/>
        <v>1.3939009405839719E-5</v>
      </c>
      <c r="AW726" s="5">
        <f t="shared" si="936"/>
        <v>6.1525934912274737E-8</v>
      </c>
      <c r="AX726" s="5">
        <f t="shared" si="937"/>
        <v>3.1745420973597078E-4</v>
      </c>
      <c r="AY726" s="5">
        <f t="shared" si="938"/>
        <v>2.2862972564037144E-4</v>
      </c>
      <c r="AZ726" s="5">
        <f t="shared" si="939"/>
        <v>8.2329277488344183E-5</v>
      </c>
      <c r="BA726" s="5">
        <f t="shared" si="940"/>
        <v>1.9764446385286362E-5</v>
      </c>
      <c r="BB726" s="5">
        <f t="shared" si="941"/>
        <v>3.5585761787976627E-6</v>
      </c>
      <c r="BC726" s="5">
        <f t="shared" si="942"/>
        <v>5.1257552773078395E-7</v>
      </c>
      <c r="BD726" s="5">
        <f t="shared" si="943"/>
        <v>3.2995072343372854E-5</v>
      </c>
      <c r="BE726" s="5">
        <f t="shared" si="944"/>
        <v>3.4655541601591022E-5</v>
      </c>
      <c r="BF726" s="5">
        <f t="shared" si="945"/>
        <v>1.8199786792418285E-5</v>
      </c>
      <c r="BG726" s="5">
        <f t="shared" si="946"/>
        <v>6.3718955946000168E-6</v>
      </c>
      <c r="BH726" s="5">
        <f t="shared" si="947"/>
        <v>1.6731399355759253E-6</v>
      </c>
      <c r="BI726" s="5">
        <f t="shared" si="948"/>
        <v>3.5146806189246612E-7</v>
      </c>
      <c r="BJ726" s="8">
        <f t="shared" si="949"/>
        <v>0.42742997409656014</v>
      </c>
      <c r="BK726" s="8">
        <f t="shared" si="950"/>
        <v>0.32575246042489231</v>
      </c>
      <c r="BL726" s="8">
        <f t="shared" si="951"/>
        <v>0.23632382065566032</v>
      </c>
      <c r="BM726" s="8">
        <f t="shared" si="952"/>
        <v>0.26137580918402609</v>
      </c>
      <c r="BN726" s="8">
        <f t="shared" si="953"/>
        <v>0.73850113710149345</v>
      </c>
    </row>
    <row r="727" spans="1:66" x14ac:dyDescent="0.25">
      <c r="A727" t="s">
        <v>342</v>
      </c>
      <c r="B727" t="s">
        <v>436</v>
      </c>
      <c r="C727" t="s">
        <v>402</v>
      </c>
      <c r="D727" t="s">
        <v>501</v>
      </c>
      <c r="E727">
        <f>VLOOKUP(A727,home!$A$2:$E$405,3,FALSE)</f>
        <v>1.1786833855799399</v>
      </c>
      <c r="F727">
        <f>VLOOKUP(B727,home!$B$2:$E$405,3,FALSE)</f>
        <v>0.85</v>
      </c>
      <c r="G727">
        <f>VLOOKUP(C727,away!$B$2:$E$405,4,FALSE)</f>
        <v>0.91</v>
      </c>
      <c r="H727">
        <f>VLOOKUP(A727,away!$A$2:$E$405,3,FALSE)</f>
        <v>0.84639498400000002</v>
      </c>
      <c r="I727">
        <f>VLOOKUP(C727,away!$B$2:$E$405,3,FALSE)</f>
        <v>0.79</v>
      </c>
      <c r="J727">
        <f>VLOOKUP(B727,home!$B$2:$E$405,4,FALSE)</f>
        <v>0.93</v>
      </c>
      <c r="K727" s="3">
        <f t="shared" si="898"/>
        <v>0.91171159874608354</v>
      </c>
      <c r="L727" s="3">
        <f t="shared" si="899"/>
        <v>0.62184639474480008</v>
      </c>
      <c r="M727" s="5">
        <f t="shared" si="900"/>
        <v>0.21576660379397342</v>
      </c>
      <c r="N727" s="5">
        <f t="shared" si="901"/>
        <v>0.19671691530101629</v>
      </c>
      <c r="O727" s="5">
        <f t="shared" si="902"/>
        <v>0.13417368467561208</v>
      </c>
      <c r="P727" s="5">
        <f t="shared" si="903"/>
        <v>0.12232770456525519</v>
      </c>
      <c r="Q727" s="5">
        <f t="shared" si="904"/>
        <v>8.9674546674743727E-2</v>
      </c>
      <c r="R727" s="5">
        <f t="shared" si="905"/>
        <v>4.1717711042577495E-2</v>
      </c>
      <c r="S727" s="5">
        <f t="shared" si="906"/>
        <v>1.7338256988200216E-2</v>
      </c>
      <c r="T727" s="5">
        <f t="shared" si="907"/>
        <v>5.5763793550063688E-2</v>
      </c>
      <c r="U727" s="5">
        <f t="shared" si="908"/>
        <v>3.8034521030655473E-2</v>
      </c>
      <c r="V727" s="5">
        <f t="shared" si="909"/>
        <v>1.0922034072593624E-3</v>
      </c>
      <c r="W727" s="5">
        <f t="shared" si="910"/>
        <v>2.7252441438553633E-2</v>
      </c>
      <c r="X727" s="5">
        <f t="shared" si="911"/>
        <v>1.6946832456558369E-2</v>
      </c>
      <c r="Y727" s="5">
        <f t="shared" si="912"/>
        <v>5.2691633327274926E-3</v>
      </c>
      <c r="Z727" s="5">
        <f t="shared" si="913"/>
        <v>8.6473360696107185E-3</v>
      </c>
      <c r="AA727" s="5">
        <f t="shared" si="914"/>
        <v>7.8838765929194633E-3</v>
      </c>
      <c r="AB727" s="5">
        <f t="shared" si="915"/>
        <v>3.5939108664237145E-3</v>
      </c>
      <c r="AC727" s="5">
        <f t="shared" si="916"/>
        <v>3.8701174492220031E-5</v>
      </c>
      <c r="AD727" s="5">
        <f t="shared" si="917"/>
        <v>6.2115917384194365E-3</v>
      </c>
      <c r="AE727" s="5">
        <f t="shared" si="918"/>
        <v>3.862655928162712E-3</v>
      </c>
      <c r="AF727" s="5">
        <f t="shared" si="919"/>
        <v>1.2009893315338058E-3</v>
      </c>
      <c r="AG727" s="5">
        <f t="shared" si="920"/>
        <v>2.4894362864708828E-4</v>
      </c>
      <c r="AH727" s="5">
        <f t="shared" si="921"/>
        <v>1.3443286897585234E-3</v>
      </c>
      <c r="AI727" s="5">
        <f t="shared" si="922"/>
        <v>1.2256400589799711E-3</v>
      </c>
      <c r="AJ727" s="5">
        <f t="shared" si="923"/>
        <v>5.5871512882993673E-4</v>
      </c>
      <c r="AK727" s="5">
        <f t="shared" si="924"/>
        <v>1.6979568778305524E-4</v>
      </c>
      <c r="AL727" s="5">
        <f t="shared" si="925"/>
        <v>8.7765683036531448E-7</v>
      </c>
      <c r="AM727" s="5">
        <f t="shared" si="926"/>
        <v>1.1326360469184702E-3</v>
      </c>
      <c r="AN727" s="5">
        <f t="shared" si="927"/>
        <v>7.0432564233425296E-4</v>
      </c>
      <c r="AO727" s="5">
        <f t="shared" si="928"/>
        <v>2.1899118070593533E-4</v>
      </c>
      <c r="AP727" s="5">
        <f t="shared" si="929"/>
        <v>4.5392958734297648E-5</v>
      </c>
      <c r="AQ727" s="5">
        <f t="shared" si="930"/>
        <v>7.0568619339306173E-6</v>
      </c>
      <c r="AR727" s="5">
        <f t="shared" si="931"/>
        <v>1.6719318981566776E-4</v>
      </c>
      <c r="AS727" s="5">
        <f t="shared" si="932"/>
        <v>1.5243197038629987E-4</v>
      </c>
      <c r="AT727" s="5">
        <f t="shared" si="933"/>
        <v>6.9486997710454542E-5</v>
      </c>
      <c r="AU727" s="5">
        <f t="shared" si="934"/>
        <v>2.1117367258221323E-5</v>
      </c>
      <c r="AV727" s="5">
        <f t="shared" si="935"/>
        <v>4.8132371660752897E-6</v>
      </c>
      <c r="AW727" s="5">
        <f t="shared" si="936"/>
        <v>1.3821743748258864E-8</v>
      </c>
      <c r="AX727" s="5">
        <f t="shared" si="937"/>
        <v>1.7210623685558034E-4</v>
      </c>
      <c r="AY727" s="5">
        <f t="shared" si="938"/>
        <v>1.0702364290173727E-4</v>
      </c>
      <c r="AZ727" s="5">
        <f t="shared" si="939"/>
        <v>3.3276133245450112E-5</v>
      </c>
      <c r="BA727" s="5">
        <f t="shared" si="940"/>
        <v>6.8975478299102472E-6</v>
      </c>
      <c r="BB727" s="5">
        <f t="shared" si="941"/>
        <v>1.0723038126523763E-6</v>
      </c>
      <c r="BC727" s="5">
        <f t="shared" si="942"/>
        <v>1.3336165199379676E-7</v>
      </c>
      <c r="BD727" s="5">
        <f t="shared" si="943"/>
        <v>1.7328080385459334E-5</v>
      </c>
      <c r="BE727" s="5">
        <f t="shared" si="944"/>
        <v>1.5798211871427781E-5</v>
      </c>
      <c r="BF727" s="5">
        <f t="shared" si="945"/>
        <v>7.2017065013143879E-6</v>
      </c>
      <c r="BG727" s="5">
        <f t="shared" si="946"/>
        <v>2.1886264493378016E-6</v>
      </c>
      <c r="BH727" s="5">
        <f t="shared" si="947"/>
        <v>4.9884902979593279E-7</v>
      </c>
      <c r="BI727" s="5">
        <f t="shared" si="948"/>
        <v>9.0961289297636544E-8</v>
      </c>
      <c r="BJ727" s="8">
        <f t="shared" si="949"/>
        <v>0.40557678529735042</v>
      </c>
      <c r="BK727" s="8">
        <f t="shared" si="950"/>
        <v>0.35667137122891251</v>
      </c>
      <c r="BL727" s="8">
        <f t="shared" si="951"/>
        <v>0.22916033297140309</v>
      </c>
      <c r="BM727" s="8">
        <f t="shared" si="952"/>
        <v>0.19957164969294056</v>
      </c>
      <c r="BN727" s="8">
        <f t="shared" si="953"/>
        <v>0.80037716605317821</v>
      </c>
    </row>
    <row r="728" spans="1:66" x14ac:dyDescent="0.25">
      <c r="D728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D729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D73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D731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D732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D733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D734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D735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D736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4:66" x14ac:dyDescent="0.25">
      <c r="D737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4:66" x14ac:dyDescent="0.25">
      <c r="D738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4:66" x14ac:dyDescent="0.25">
      <c r="D739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4:66" x14ac:dyDescent="0.25">
      <c r="D74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4:66" x14ac:dyDescent="0.25">
      <c r="D741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4:66" x14ac:dyDescent="0.25">
      <c r="D742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4:66" x14ac:dyDescent="0.25">
      <c r="D743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4:66" x14ac:dyDescent="0.25">
      <c r="D744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4:66" x14ac:dyDescent="0.25">
      <c r="D745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4:66" x14ac:dyDescent="0.25">
      <c r="D746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4:66" x14ac:dyDescent="0.25">
      <c r="D747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4:66" x14ac:dyDescent="0.25">
      <c r="D748"/>
      <c r="E748" s="10"/>
      <c r="F748" s="10"/>
      <c r="G748" s="10"/>
      <c r="H748" s="10"/>
      <c r="I748" s="10"/>
      <c r="J748" s="10"/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4:66" x14ac:dyDescent="0.25">
      <c r="D75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4:66" x14ac:dyDescent="0.25">
      <c r="D751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4:66" x14ac:dyDescent="0.25">
      <c r="D752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4:66" x14ac:dyDescent="0.25">
      <c r="D753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4:66" x14ac:dyDescent="0.25">
      <c r="D754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4:66" x14ac:dyDescent="0.25">
      <c r="D755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4:66" x14ac:dyDescent="0.25">
      <c r="D756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4:66" x14ac:dyDescent="0.25">
      <c r="D757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4:66" x14ac:dyDescent="0.25">
      <c r="D758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4:66" x14ac:dyDescent="0.25">
      <c r="D759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4:66" x14ac:dyDescent="0.25">
      <c r="D76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4:66" x14ac:dyDescent="0.25">
      <c r="D761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4:66" x14ac:dyDescent="0.25">
      <c r="D762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4:66" x14ac:dyDescent="0.25">
      <c r="D763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4:66" x14ac:dyDescent="0.25">
      <c r="D764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4:66" x14ac:dyDescent="0.25">
      <c r="D765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4:66" x14ac:dyDescent="0.25">
      <c r="D766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4:66" x14ac:dyDescent="0.25">
      <c r="D767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4:66" x14ac:dyDescent="0.25">
      <c r="D768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4:66" x14ac:dyDescent="0.25">
      <c r="D769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4:66" x14ac:dyDescent="0.25">
      <c r="D77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4:66" x14ac:dyDescent="0.25">
      <c r="D771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4:66" x14ac:dyDescent="0.25">
      <c r="D772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4:66" x14ac:dyDescent="0.25">
      <c r="D773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4:66" x14ac:dyDescent="0.25">
      <c r="D774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4:66" x14ac:dyDescent="0.25">
      <c r="D775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4:66" x14ac:dyDescent="0.25">
      <c r="D776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4:66" x14ac:dyDescent="0.25">
      <c r="D777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4:66" x14ac:dyDescent="0.25">
      <c r="D778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4:66" x14ac:dyDescent="0.25">
      <c r="D779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4:66" x14ac:dyDescent="0.25">
      <c r="D78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4:66" x14ac:dyDescent="0.25">
      <c r="D78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4:66" x14ac:dyDescent="0.25">
      <c r="D782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4:66" x14ac:dyDescent="0.25">
      <c r="D783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4:66" x14ac:dyDescent="0.25">
      <c r="D784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4:66" x14ac:dyDescent="0.25">
      <c r="D80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4:66" x14ac:dyDescent="0.25">
      <c r="D802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4:66" x14ac:dyDescent="0.25">
      <c r="D803"/>
      <c r="E803" s="10"/>
      <c r="F803" s="10"/>
      <c r="G803" s="10"/>
      <c r="H803" s="10"/>
      <c r="I803" s="10"/>
      <c r="J803" s="1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4:66" x14ac:dyDescent="0.25">
      <c r="D804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4:66" x14ac:dyDescent="0.25">
      <c r="D805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4:66" x14ac:dyDescent="0.25">
      <c r="D806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4:66" x14ac:dyDescent="0.25">
      <c r="D807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4:66" x14ac:dyDescent="0.25">
      <c r="D808"/>
      <c r="E808" s="10"/>
      <c r="F808" s="10"/>
      <c r="G808" s="10"/>
      <c r="H808" s="10"/>
      <c r="I808" s="10"/>
      <c r="J808" s="10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4:66" x14ac:dyDescent="0.25">
      <c r="D809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4:66" x14ac:dyDescent="0.25">
      <c r="D810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4:66" x14ac:dyDescent="0.25">
      <c r="D8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4:66" x14ac:dyDescent="0.25">
      <c r="D812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4:66" x14ac:dyDescent="0.25">
      <c r="D813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4:66" x14ac:dyDescent="0.25">
      <c r="D814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4:66" x14ac:dyDescent="0.25">
      <c r="D815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4:66" x14ac:dyDescent="0.25">
      <c r="D816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4:66" x14ac:dyDescent="0.25">
      <c r="D817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4:66" x14ac:dyDescent="0.25">
      <c r="D818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4:66" x14ac:dyDescent="0.25">
      <c r="D819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4:66" x14ac:dyDescent="0.25">
      <c r="D820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4:66" x14ac:dyDescent="0.25">
      <c r="D82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4:66" x14ac:dyDescent="0.25">
      <c r="D822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4:66" x14ac:dyDescent="0.25">
      <c r="D823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4:66" x14ac:dyDescent="0.25">
      <c r="D824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4:66" x14ac:dyDescent="0.25">
      <c r="D825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4:66" x14ac:dyDescent="0.25">
      <c r="D826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4:66" x14ac:dyDescent="0.25">
      <c r="D827"/>
      <c r="E827" s="10"/>
      <c r="F827" s="10"/>
      <c r="G827" s="10"/>
      <c r="H827" s="10"/>
      <c r="I827" s="10"/>
      <c r="J827" s="1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4:66" x14ac:dyDescent="0.25">
      <c r="D829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4:66" x14ac:dyDescent="0.25">
      <c r="D830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4:66" x14ac:dyDescent="0.25">
      <c r="D83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4:66" x14ac:dyDescent="0.25">
      <c r="D832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4:66" x14ac:dyDescent="0.25">
      <c r="D865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4:66" x14ac:dyDescent="0.25">
      <c r="D866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4:66" x14ac:dyDescent="0.25">
      <c r="D867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4:66" x14ac:dyDescent="0.25">
      <c r="D868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4:66" x14ac:dyDescent="0.25">
      <c r="D869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4:66" x14ac:dyDescent="0.25">
      <c r="D870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4:66" s="10" customFormat="1" x14ac:dyDescent="0.25"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4:66" s="10" customFormat="1" x14ac:dyDescent="0.25"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4:66" x14ac:dyDescent="0.25">
      <c r="D873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4:66" x14ac:dyDescent="0.25">
      <c r="D874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4:66" x14ac:dyDescent="0.25">
      <c r="D875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4:66" x14ac:dyDescent="0.25">
      <c r="D876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4:66" x14ac:dyDescent="0.25">
      <c r="D877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4:66" x14ac:dyDescent="0.25">
      <c r="D878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4:66" x14ac:dyDescent="0.25">
      <c r="D879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4:66" x14ac:dyDescent="0.25">
      <c r="D880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4:66" x14ac:dyDescent="0.25">
      <c r="D913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4:66" x14ac:dyDescent="0.25">
      <c r="D914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4:66" x14ac:dyDescent="0.25">
      <c r="D915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4:66" x14ac:dyDescent="0.25">
      <c r="D916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4:66" x14ac:dyDescent="0.25">
      <c r="D917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4:66" x14ac:dyDescent="0.25">
      <c r="D918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4:66" x14ac:dyDescent="0.25">
      <c r="D919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4:66" x14ac:dyDescent="0.25">
      <c r="D920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4:66" x14ac:dyDescent="0.25">
      <c r="D92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4:66" x14ac:dyDescent="0.25">
      <c r="D922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4:66" x14ac:dyDescent="0.25">
      <c r="D923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4:66" x14ac:dyDescent="0.25">
      <c r="D924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4:66" x14ac:dyDescent="0.25">
      <c r="D925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4:66" x14ac:dyDescent="0.25">
      <c r="D926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4:66" x14ac:dyDescent="0.25">
      <c r="D927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4:66" s="10" customFormat="1" x14ac:dyDescent="0.25"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/>
      <c r="E973" s="10"/>
      <c r="F973" s="10"/>
      <c r="G973" s="10"/>
      <c r="H973" s="10"/>
      <c r="I973" s="10"/>
      <c r="J973" s="10"/>
      <c r="K973" s="12"/>
      <c r="L973" s="12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4"/>
      <c r="BK973" s="14"/>
      <c r="BL973" s="14"/>
      <c r="BM973" s="14"/>
      <c r="BN973" s="14"/>
    </row>
    <row r="974" spans="4:66" x14ac:dyDescent="0.25">
      <c r="D974"/>
      <c r="E974" s="10"/>
      <c r="F974" s="10"/>
      <c r="G974" s="10"/>
      <c r="H974" s="10"/>
      <c r="I974" s="10"/>
      <c r="J974" s="10"/>
      <c r="K974" s="12"/>
      <c r="L974" s="12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4"/>
      <c r="BK974" s="14"/>
      <c r="BL974" s="14"/>
      <c r="BM974" s="14"/>
      <c r="BN974" s="14"/>
    </row>
    <row r="975" spans="4:66" x14ac:dyDescent="0.25">
      <c r="D975"/>
      <c r="E975" s="10"/>
      <c r="F975" s="10"/>
      <c r="G975" s="10"/>
      <c r="H975" s="10"/>
      <c r="I975" s="10"/>
      <c r="J975" s="10"/>
      <c r="K975" s="12"/>
      <c r="L975" s="12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4"/>
      <c r="BK975" s="14"/>
      <c r="BL975" s="14"/>
      <c r="BM975" s="14"/>
      <c r="BN975" s="14"/>
    </row>
    <row r="976" spans="4:66" x14ac:dyDescent="0.25">
      <c r="D976"/>
      <c r="E976" s="10"/>
      <c r="F976" s="10"/>
      <c r="G976" s="10"/>
      <c r="H976" s="10"/>
      <c r="I976" s="10"/>
      <c r="J976" s="10"/>
      <c r="K976" s="12"/>
      <c r="L976" s="12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4"/>
      <c r="BK976" s="14"/>
      <c r="BL976" s="14"/>
      <c r="BM976" s="14"/>
      <c r="BN976" s="14"/>
    </row>
    <row r="977" spans="4:66" x14ac:dyDescent="0.25">
      <c r="D977"/>
      <c r="E977" s="10"/>
      <c r="F977" s="10"/>
      <c r="G977" s="10"/>
      <c r="H977" s="10"/>
      <c r="I977" s="10"/>
      <c r="J977" s="10"/>
      <c r="K977" s="12"/>
      <c r="L977" s="12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4"/>
      <c r="BK977" s="14"/>
      <c r="BL977" s="14"/>
      <c r="BM977" s="14"/>
      <c r="BN977" s="14"/>
    </row>
    <row r="978" spans="4:66" x14ac:dyDescent="0.25">
      <c r="D978"/>
      <c r="E978" s="10"/>
      <c r="F978" s="10"/>
      <c r="G978" s="10"/>
      <c r="H978" s="10"/>
      <c r="I978" s="10"/>
      <c r="J978" s="10"/>
      <c r="K978" s="12"/>
      <c r="L978" s="12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4"/>
      <c r="BK978" s="14"/>
      <c r="BL978" s="14"/>
      <c r="BM978" s="14"/>
      <c r="BN978" s="14"/>
    </row>
    <row r="979" spans="4:66" x14ac:dyDescent="0.25">
      <c r="D979"/>
      <c r="E979" s="10"/>
      <c r="F979" s="10"/>
      <c r="G979" s="10"/>
      <c r="H979" s="10"/>
      <c r="I979" s="10"/>
      <c r="J979" s="10"/>
      <c r="K979" s="12"/>
      <c r="L979" s="12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4"/>
      <c r="BK979" s="14"/>
      <c r="BL979" s="14"/>
      <c r="BM979" s="14"/>
      <c r="BN979" s="14"/>
    </row>
    <row r="980" spans="4:66" x14ac:dyDescent="0.25">
      <c r="D980"/>
      <c r="E980" s="10"/>
      <c r="F980" s="10"/>
      <c r="G980" s="10"/>
      <c r="H980" s="10"/>
      <c r="I980" s="10"/>
      <c r="J980" s="10"/>
      <c r="K980" s="12"/>
      <c r="L980" s="12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4"/>
      <c r="BK980" s="14"/>
      <c r="BL980" s="14"/>
      <c r="BM980" s="14"/>
      <c r="BN980" s="14"/>
    </row>
    <row r="981" spans="4:66" x14ac:dyDescent="0.25">
      <c r="D981"/>
      <c r="E981" s="10"/>
      <c r="F981" s="10"/>
      <c r="G981" s="10"/>
      <c r="H981" s="10"/>
      <c r="I981" s="10"/>
      <c r="J981" s="10"/>
      <c r="K981" s="12"/>
      <c r="L981" s="12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4"/>
      <c r="BK981" s="14"/>
      <c r="BL981" s="14"/>
      <c r="BM981" s="14"/>
      <c r="BN981" s="14"/>
    </row>
    <row r="982" spans="4:66" x14ac:dyDescent="0.25">
      <c r="D982"/>
      <c r="E982" s="10"/>
      <c r="F982" s="10"/>
      <c r="G982" s="10"/>
      <c r="H982" s="10"/>
      <c r="I982" s="10"/>
      <c r="J982" s="10"/>
      <c r="K982" s="12"/>
      <c r="L982" s="12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4"/>
      <c r="BK982" s="14"/>
      <c r="BL982" s="14"/>
      <c r="BM982" s="14"/>
      <c r="BN982" s="14"/>
    </row>
    <row r="983" spans="4:66" x14ac:dyDescent="0.25">
      <c r="D983"/>
      <c r="E983" s="10"/>
      <c r="F983" s="10"/>
      <c r="G983" s="10"/>
      <c r="H983" s="10"/>
      <c r="I983" s="10"/>
      <c r="J983" s="10"/>
      <c r="K983" s="12"/>
      <c r="L983" s="12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4"/>
      <c r="BK983" s="14"/>
      <c r="BL983" s="14"/>
      <c r="BM983" s="14"/>
      <c r="BN983" s="14"/>
    </row>
    <row r="984" spans="4:66" x14ac:dyDescent="0.25">
      <c r="D984"/>
      <c r="E984" s="10"/>
      <c r="F984" s="10"/>
      <c r="G984" s="10"/>
      <c r="H984" s="10"/>
      <c r="I984" s="10"/>
      <c r="J984" s="10"/>
      <c r="K984" s="12"/>
      <c r="L984" s="12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4"/>
      <c r="BK984" s="14"/>
      <c r="BL984" s="14"/>
      <c r="BM984" s="14"/>
      <c r="BN984" s="14"/>
    </row>
    <row r="985" spans="4:66" x14ac:dyDescent="0.25">
      <c r="D985"/>
      <c r="E985" s="10"/>
      <c r="F985" s="10"/>
      <c r="G985" s="10"/>
      <c r="H985" s="10"/>
      <c r="I985" s="10"/>
      <c r="J985" s="10"/>
      <c r="K985" s="12"/>
      <c r="L985" s="12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4"/>
      <c r="BK985" s="14"/>
      <c r="BL985" s="14"/>
      <c r="BM985" s="14"/>
      <c r="BN985" s="14"/>
    </row>
    <row r="986" spans="4:66" x14ac:dyDescent="0.25">
      <c r="D986"/>
      <c r="E986" s="10"/>
      <c r="F986" s="10"/>
      <c r="G986" s="10"/>
      <c r="H986" s="10"/>
      <c r="I986" s="10"/>
      <c r="J986" s="10"/>
      <c r="K986" s="12"/>
      <c r="L986" s="12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4"/>
      <c r="BK986" s="14"/>
      <c r="BL986" s="14"/>
      <c r="BM986" s="14"/>
      <c r="BN986" s="14"/>
    </row>
    <row r="987" spans="4:66" x14ac:dyDescent="0.25">
      <c r="D987"/>
      <c r="E987" s="10"/>
      <c r="F987" s="10"/>
      <c r="G987" s="10"/>
      <c r="H987" s="10"/>
      <c r="I987" s="10"/>
      <c r="J987" s="10"/>
      <c r="K987" s="12"/>
      <c r="L987" s="12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4"/>
      <c r="BK987" s="14"/>
      <c r="BL987" s="14"/>
      <c r="BM987" s="14"/>
      <c r="BN987" s="14"/>
    </row>
    <row r="988" spans="4:66" x14ac:dyDescent="0.25">
      <c r="D988"/>
      <c r="E988" s="10"/>
      <c r="F988" s="10"/>
      <c r="G988" s="10"/>
      <c r="H988" s="10"/>
      <c r="I988" s="10"/>
      <c r="J988" s="10"/>
      <c r="K988" s="12"/>
      <c r="L988" s="12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4"/>
      <c r="BK988" s="14"/>
      <c r="BL988" s="14"/>
      <c r="BM988" s="14"/>
      <c r="BN988" s="14"/>
    </row>
    <row r="989" spans="4:66" x14ac:dyDescent="0.25">
      <c r="D989"/>
      <c r="E989" s="10"/>
      <c r="F989" s="10"/>
      <c r="G989" s="10"/>
      <c r="H989" s="10"/>
      <c r="I989" s="10"/>
      <c r="J989" s="10"/>
      <c r="K989" s="12"/>
      <c r="L989" s="12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4"/>
      <c r="BK989" s="14"/>
      <c r="BL989" s="14"/>
      <c r="BM989" s="14"/>
      <c r="BN989" s="14"/>
    </row>
    <row r="990" spans="4:66" x14ac:dyDescent="0.25">
      <c r="D990"/>
      <c r="E990" s="10"/>
      <c r="F990" s="10"/>
      <c r="G990" s="10"/>
      <c r="H990" s="10"/>
      <c r="I990" s="10"/>
      <c r="J990" s="10"/>
      <c r="K990" s="12"/>
      <c r="L990" s="12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4"/>
      <c r="BK990" s="14"/>
      <c r="BL990" s="14"/>
      <c r="BM990" s="14"/>
      <c r="BN990" s="14"/>
    </row>
    <row r="991" spans="4:66" x14ac:dyDescent="0.25">
      <c r="D991"/>
      <c r="E991" s="10"/>
      <c r="F991" s="10"/>
      <c r="G991" s="10"/>
      <c r="H991" s="10"/>
      <c r="I991" s="10"/>
      <c r="J991" s="10"/>
      <c r="K991" s="12"/>
      <c r="L991" s="12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4"/>
      <c r="BK991" s="14"/>
      <c r="BL991" s="14"/>
      <c r="BM991" s="14"/>
      <c r="BN991" s="14"/>
    </row>
    <row r="992" spans="4:66" x14ac:dyDescent="0.25">
      <c r="D992"/>
      <c r="E992" s="10"/>
      <c r="F992" s="10"/>
      <c r="G992" s="10"/>
      <c r="H992" s="10"/>
      <c r="I992" s="10"/>
      <c r="J992" s="1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/>
      <c r="E993" s="10"/>
      <c r="F993" s="10"/>
      <c r="G993" s="10"/>
      <c r="H993" s="10"/>
      <c r="I993" s="10"/>
      <c r="J993" s="10"/>
      <c r="K993" s="12"/>
      <c r="L993" s="12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4"/>
      <c r="BK993" s="14"/>
      <c r="BL993" s="14"/>
      <c r="BM993" s="14"/>
      <c r="BN993" s="14"/>
    </row>
    <row r="994" spans="4:66" x14ac:dyDescent="0.25">
      <c r="D994"/>
      <c r="E994" s="10"/>
      <c r="F994" s="10"/>
      <c r="G994" s="10"/>
      <c r="H994" s="10"/>
      <c r="I994" s="10"/>
      <c r="J994" s="10"/>
      <c r="K994" s="12"/>
      <c r="L994" s="12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4"/>
      <c r="BK994" s="14"/>
      <c r="BL994" s="14"/>
      <c r="BM994" s="14"/>
      <c r="BN994" s="14"/>
    </row>
    <row r="995" spans="4:66" x14ac:dyDescent="0.25">
      <c r="D995"/>
      <c r="E995" s="10"/>
      <c r="F995" s="10"/>
      <c r="G995" s="10"/>
      <c r="H995" s="10"/>
      <c r="I995" s="10"/>
      <c r="J995" s="10"/>
      <c r="K995" s="12"/>
      <c r="L995" s="12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4"/>
      <c r="BK995" s="14"/>
      <c r="BL995" s="14"/>
      <c r="BM995" s="14"/>
      <c r="BN995" s="14"/>
    </row>
    <row r="996" spans="4:66" x14ac:dyDescent="0.25">
      <c r="D996"/>
      <c r="E996" s="10"/>
      <c r="F996" s="10"/>
      <c r="G996" s="10"/>
      <c r="H996" s="10"/>
      <c r="I996" s="10"/>
      <c r="J996" s="10"/>
      <c r="K996" s="12"/>
      <c r="L996" s="12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4"/>
      <c r="BK996" s="14"/>
      <c r="BL996" s="14"/>
      <c r="BM996" s="14"/>
      <c r="BN996" s="14"/>
    </row>
    <row r="997" spans="4:66" x14ac:dyDescent="0.25">
      <c r="D997"/>
      <c r="E997" s="10"/>
      <c r="F997" s="10"/>
      <c r="G997" s="10"/>
      <c r="H997" s="10"/>
      <c r="I997" s="10"/>
      <c r="J997" s="10"/>
      <c r="K997" s="12"/>
      <c r="L997" s="12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4"/>
      <c r="BK997" s="14"/>
      <c r="BL997" s="14"/>
      <c r="BM997" s="14"/>
      <c r="BN997" s="14"/>
    </row>
    <row r="998" spans="4:66" x14ac:dyDescent="0.25">
      <c r="D998"/>
      <c r="E998" s="10"/>
      <c r="F998" s="10"/>
      <c r="G998" s="10"/>
      <c r="H998" s="10"/>
      <c r="I998" s="10"/>
      <c r="J998" s="10"/>
      <c r="K998" s="12"/>
      <c r="L998" s="12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4"/>
      <c r="BK998" s="14"/>
      <c r="BL998" s="14"/>
      <c r="BM998" s="14"/>
      <c r="BN998" s="14"/>
    </row>
    <row r="999" spans="4:66" x14ac:dyDescent="0.25">
      <c r="D999"/>
      <c r="E999" s="10"/>
      <c r="F999" s="10"/>
      <c r="G999" s="10"/>
      <c r="H999" s="10"/>
      <c r="I999" s="10"/>
      <c r="J999" s="10"/>
      <c r="K999" s="12"/>
      <c r="L999" s="12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4"/>
      <c r="BK999" s="14"/>
      <c r="BL999" s="14"/>
      <c r="BM999" s="14"/>
      <c r="BN999" s="14"/>
    </row>
    <row r="1000" spans="4:66" x14ac:dyDescent="0.25">
      <c r="D1000"/>
      <c r="E1000" s="10"/>
      <c r="F1000" s="10"/>
      <c r="G1000" s="10"/>
      <c r="H1000" s="10"/>
      <c r="I1000" s="10"/>
      <c r="J1000" s="10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4"/>
      <c r="BK1000" s="14"/>
      <c r="BL1000" s="14"/>
      <c r="BM1000" s="14"/>
      <c r="BN1000" s="14"/>
    </row>
    <row r="1001" spans="4:66" x14ac:dyDescent="0.25">
      <c r="D1001"/>
      <c r="E1001" s="10"/>
      <c r="F1001" s="10"/>
      <c r="G1001" s="10"/>
      <c r="H1001" s="10"/>
      <c r="I1001" s="10"/>
      <c r="J1001" s="10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4"/>
      <c r="BK1001" s="14"/>
      <c r="BL1001" s="14"/>
      <c r="BM1001" s="14"/>
      <c r="BN1001" s="14"/>
    </row>
    <row r="1002" spans="4:66" x14ac:dyDescent="0.25">
      <c r="D1002"/>
      <c r="E1002" s="10"/>
      <c r="F1002" s="10"/>
      <c r="G1002" s="10"/>
      <c r="H1002" s="10"/>
      <c r="I1002" s="10"/>
      <c r="J1002" s="10"/>
      <c r="K1002" s="12"/>
      <c r="L1002" s="12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4"/>
      <c r="BK1002" s="14"/>
      <c r="BL1002" s="14"/>
      <c r="BM1002" s="14"/>
      <c r="BN1002" s="14"/>
    </row>
    <row r="1003" spans="4:66" x14ac:dyDescent="0.25">
      <c r="D1003"/>
      <c r="E1003" s="10"/>
      <c r="F1003" s="10"/>
      <c r="G1003" s="10"/>
      <c r="H1003" s="10"/>
      <c r="I1003" s="10"/>
      <c r="J1003" s="10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4"/>
      <c r="BK1003" s="14"/>
      <c r="BL1003" s="14"/>
      <c r="BM1003" s="14"/>
      <c r="BN1003" s="14"/>
    </row>
    <row r="1004" spans="4:66" x14ac:dyDescent="0.25">
      <c r="D1004"/>
      <c r="E1004" s="10"/>
      <c r="F1004" s="10"/>
      <c r="G1004" s="10"/>
      <c r="H1004" s="10"/>
      <c r="I1004" s="10"/>
      <c r="J1004" s="10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4"/>
      <c r="BK1004" s="14"/>
      <c r="BL1004" s="14"/>
      <c r="BM1004" s="14"/>
      <c r="BN1004" s="14"/>
    </row>
    <row r="1005" spans="4:66" x14ac:dyDescent="0.25">
      <c r="D1005"/>
      <c r="E1005" s="10"/>
      <c r="F1005" s="10"/>
      <c r="G1005" s="10"/>
      <c r="H1005" s="10"/>
      <c r="I1005" s="10"/>
      <c r="J1005" s="10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4"/>
      <c r="BK1005" s="14"/>
      <c r="BL1005" s="14"/>
      <c r="BM1005" s="14"/>
      <c r="BN1005" s="14"/>
    </row>
    <row r="1006" spans="4:66" x14ac:dyDescent="0.25">
      <c r="D1006"/>
      <c r="E1006" s="10"/>
      <c r="F1006" s="10"/>
      <c r="G1006" s="10"/>
      <c r="H1006" s="10"/>
      <c r="I1006" s="10"/>
      <c r="J1006" s="10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4"/>
      <c r="BK1006" s="14"/>
      <c r="BL1006" s="14"/>
      <c r="BM1006" s="14"/>
      <c r="BN1006" s="14"/>
    </row>
    <row r="1007" spans="4:66" x14ac:dyDescent="0.25">
      <c r="D1007"/>
      <c r="E1007" s="10"/>
      <c r="F1007" s="10"/>
      <c r="G1007" s="10"/>
      <c r="H1007" s="10"/>
      <c r="I1007" s="10"/>
      <c r="J1007" s="10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4"/>
      <c r="BK1007" s="14"/>
      <c r="BL1007" s="14"/>
      <c r="BM1007" s="14"/>
      <c r="BN1007" s="14"/>
    </row>
    <row r="1008" spans="4:66" x14ac:dyDescent="0.25">
      <c r="D1008"/>
      <c r="E1008" s="10"/>
      <c r="F1008" s="10"/>
      <c r="G1008" s="10"/>
      <c r="H1008" s="10"/>
      <c r="I1008" s="10"/>
      <c r="J1008" s="10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4"/>
      <c r="BK1008" s="14"/>
      <c r="BL1008" s="14"/>
      <c r="BM1008" s="14"/>
      <c r="BN1008" s="14"/>
    </row>
    <row r="1009" spans="4:66" x14ac:dyDescent="0.25">
      <c r="D1009"/>
      <c r="E1009" s="10"/>
      <c r="F1009" s="10"/>
      <c r="G1009" s="10"/>
      <c r="H1009" s="10"/>
      <c r="I1009" s="10"/>
      <c r="J1009" s="10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4"/>
      <c r="BK1009" s="14"/>
      <c r="BL1009" s="14"/>
      <c r="BM1009" s="14"/>
      <c r="BN1009" s="14"/>
    </row>
    <row r="1010" spans="4:66" x14ac:dyDescent="0.25">
      <c r="D1010"/>
      <c r="E1010" s="10"/>
      <c r="F1010" s="10"/>
      <c r="G1010" s="10"/>
      <c r="H1010" s="10"/>
      <c r="I1010" s="10"/>
      <c r="J1010" s="10"/>
      <c r="K1010" s="12"/>
      <c r="L1010" s="12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4"/>
      <c r="BK1010" s="14"/>
      <c r="BL1010" s="14"/>
      <c r="BM1010" s="14"/>
      <c r="BN1010" s="14"/>
    </row>
    <row r="1011" spans="4:66" x14ac:dyDescent="0.25">
      <c r="D1011"/>
      <c r="E1011" s="10"/>
      <c r="F1011" s="10"/>
      <c r="G1011" s="10"/>
      <c r="H1011" s="10"/>
      <c r="I1011" s="10"/>
      <c r="J1011" s="10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4"/>
      <c r="BK1011" s="14"/>
      <c r="BL1011" s="14"/>
      <c r="BM1011" s="14"/>
      <c r="BN1011" s="14"/>
    </row>
    <row r="1012" spans="4:66" x14ac:dyDescent="0.25">
      <c r="D1012"/>
      <c r="E1012" s="10"/>
      <c r="F1012" s="10"/>
      <c r="G1012" s="10"/>
      <c r="H1012" s="10"/>
      <c r="I1012" s="10"/>
      <c r="J1012" s="10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4"/>
      <c r="BK1012" s="14"/>
      <c r="BL1012" s="14"/>
      <c r="BM1012" s="14"/>
      <c r="BN1012" s="14"/>
    </row>
    <row r="1013" spans="4:66" x14ac:dyDescent="0.25">
      <c r="D1013"/>
      <c r="E1013" s="10"/>
      <c r="F1013" s="10"/>
      <c r="G1013" s="10"/>
      <c r="H1013" s="10"/>
      <c r="I1013" s="10"/>
      <c r="J1013" s="10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4"/>
      <c r="BK1013" s="14"/>
      <c r="BL1013" s="14"/>
      <c r="BM1013" s="14"/>
      <c r="BN1013" s="14"/>
    </row>
    <row r="1014" spans="4:66" x14ac:dyDescent="0.25">
      <c r="D1014"/>
      <c r="E1014" s="10"/>
      <c r="F1014" s="10"/>
      <c r="G1014" s="10"/>
      <c r="H1014" s="10"/>
      <c r="I1014" s="10"/>
      <c r="J1014" s="10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4"/>
      <c r="BK1014" s="14"/>
      <c r="BL1014" s="14"/>
      <c r="BM1014" s="14"/>
      <c r="BN1014" s="14"/>
    </row>
    <row r="1015" spans="4:66" x14ac:dyDescent="0.25">
      <c r="D1015"/>
      <c r="E1015" s="10"/>
      <c r="F1015" s="10"/>
      <c r="G1015" s="10"/>
      <c r="H1015" s="10"/>
      <c r="I1015" s="10"/>
      <c r="J1015" s="10"/>
      <c r="K1015" s="12"/>
      <c r="L1015" s="12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4"/>
      <c r="BK1015" s="14"/>
      <c r="BL1015" s="14"/>
      <c r="BM1015" s="14"/>
      <c r="BN1015" s="14"/>
    </row>
    <row r="1016" spans="4:66" x14ac:dyDescent="0.25">
      <c r="D1016"/>
      <c r="E1016" s="10"/>
      <c r="F1016" s="10"/>
      <c r="G1016" s="10"/>
      <c r="H1016" s="10"/>
      <c r="I1016" s="10"/>
      <c r="J1016" s="10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4"/>
      <c r="BK1016" s="14"/>
      <c r="BL1016" s="14"/>
      <c r="BM1016" s="14"/>
      <c r="BN1016" s="14"/>
    </row>
    <row r="1017" spans="4:66" x14ac:dyDescent="0.25">
      <c r="D1017"/>
      <c r="E1017" s="10"/>
      <c r="F1017" s="10"/>
      <c r="G1017" s="10"/>
      <c r="H1017" s="10"/>
      <c r="I1017" s="10"/>
      <c r="J1017" s="10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4"/>
      <c r="BK1017" s="14"/>
      <c r="BL1017" s="14"/>
      <c r="BM1017" s="14"/>
      <c r="BN1017" s="14"/>
    </row>
    <row r="1018" spans="4:66" x14ac:dyDescent="0.25">
      <c r="D1018"/>
      <c r="E1018" s="10"/>
      <c r="F1018" s="10"/>
      <c r="G1018" s="10"/>
      <c r="H1018" s="10"/>
      <c r="I1018" s="10"/>
      <c r="J1018" s="10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4"/>
      <c r="BK1018" s="14"/>
      <c r="BL1018" s="14"/>
      <c r="BM1018" s="14"/>
      <c r="BN1018" s="14"/>
    </row>
    <row r="1019" spans="4:66" x14ac:dyDescent="0.25">
      <c r="D1019"/>
      <c r="E1019" s="10"/>
      <c r="F1019" s="10"/>
      <c r="G1019" s="10"/>
      <c r="H1019" s="10"/>
      <c r="I1019" s="10"/>
      <c r="J1019" s="10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4"/>
      <c r="BK1019" s="14"/>
      <c r="BL1019" s="14"/>
      <c r="BM1019" s="14"/>
      <c r="BN1019" s="14"/>
    </row>
    <row r="1020" spans="4:66" x14ac:dyDescent="0.25">
      <c r="D1020"/>
      <c r="E1020" s="10"/>
      <c r="F1020" s="10"/>
      <c r="G1020" s="10"/>
      <c r="H1020" s="10"/>
      <c r="I1020" s="10"/>
      <c r="J1020" s="10"/>
      <c r="K1020" s="12"/>
      <c r="L1020" s="12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4"/>
      <c r="BK1020" s="14"/>
      <c r="BL1020" s="14"/>
      <c r="BM1020" s="14"/>
      <c r="BN1020" s="14"/>
    </row>
    <row r="1021" spans="4:66" x14ac:dyDescent="0.25">
      <c r="D1021"/>
      <c r="E1021" s="10"/>
      <c r="F1021" s="10"/>
      <c r="G1021" s="10"/>
      <c r="H1021" s="10"/>
      <c r="I1021" s="10"/>
      <c r="J1021" s="10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4"/>
      <c r="BK1021" s="14"/>
      <c r="BL1021" s="14"/>
      <c r="BM1021" s="14"/>
      <c r="BN1021" s="14"/>
    </row>
    <row r="1022" spans="4:66" x14ac:dyDescent="0.25">
      <c r="D1022"/>
      <c r="E1022" s="10"/>
      <c r="F1022" s="10"/>
      <c r="G1022" s="10"/>
      <c r="H1022" s="10"/>
      <c r="I1022" s="10"/>
      <c r="J1022" s="10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4"/>
      <c r="BK1022" s="14"/>
      <c r="BL1022" s="14"/>
      <c r="BM1022" s="14"/>
      <c r="BN1022" s="14"/>
    </row>
    <row r="1023" spans="4:66" x14ac:dyDescent="0.25">
      <c r="D1023"/>
      <c r="E1023" s="10"/>
      <c r="F1023" s="10"/>
      <c r="G1023" s="10"/>
      <c r="H1023" s="10"/>
      <c r="I1023" s="10"/>
      <c r="J1023" s="10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4"/>
      <c r="BK1023" s="14"/>
      <c r="BL1023" s="14"/>
      <c r="BM1023" s="14"/>
      <c r="BN1023" s="14"/>
    </row>
    <row r="1024" spans="4:66" x14ac:dyDescent="0.25">
      <c r="D1024"/>
      <c r="E1024" s="10"/>
      <c r="F1024" s="10"/>
      <c r="G1024" s="10"/>
      <c r="H1024" s="10"/>
      <c r="I1024" s="10"/>
      <c r="J1024" s="10"/>
      <c r="K1024" s="12"/>
      <c r="L1024" s="12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4"/>
      <c r="BK1024" s="14"/>
      <c r="BL1024" s="14"/>
      <c r="BM1024" s="14"/>
      <c r="BN1024" s="14"/>
    </row>
    <row r="1025" spans="4:66" x14ac:dyDescent="0.25">
      <c r="D1025"/>
      <c r="E1025" s="10"/>
      <c r="F1025" s="10"/>
      <c r="G1025" s="10"/>
      <c r="H1025" s="10"/>
      <c r="I1025" s="10"/>
      <c r="J1025" s="10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4"/>
      <c r="BK1025" s="14"/>
      <c r="BL1025" s="14"/>
      <c r="BM1025" s="14"/>
      <c r="BN1025" s="14"/>
    </row>
    <row r="1026" spans="4:66" x14ac:dyDescent="0.25">
      <c r="D1026"/>
      <c r="E1026" s="10"/>
      <c r="F1026" s="10"/>
      <c r="G1026" s="10"/>
      <c r="H1026" s="10"/>
      <c r="I1026" s="10"/>
      <c r="J1026" s="10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4"/>
      <c r="BK1026" s="14"/>
      <c r="BL1026" s="14"/>
      <c r="BM1026" s="14"/>
      <c r="BN1026" s="14"/>
    </row>
    <row r="1027" spans="4:66" x14ac:dyDescent="0.25">
      <c r="D1027"/>
      <c r="E1027" s="10"/>
      <c r="F1027" s="10"/>
      <c r="G1027" s="10"/>
      <c r="H1027" s="10"/>
      <c r="I1027" s="10"/>
      <c r="J1027" s="10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4"/>
      <c r="BK1027" s="14"/>
      <c r="BL1027" s="14"/>
      <c r="BM1027" s="14"/>
      <c r="BN1027" s="14"/>
    </row>
    <row r="1028" spans="4:66" x14ac:dyDescent="0.25">
      <c r="D1028"/>
      <c r="E1028" s="10"/>
      <c r="F1028" s="10"/>
      <c r="G1028" s="10"/>
      <c r="H1028" s="10"/>
      <c r="I1028" s="10"/>
      <c r="J1028" s="10"/>
      <c r="K1028" s="12"/>
      <c r="L1028" s="12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4"/>
      <c r="BK1028" s="14"/>
      <c r="BL1028" s="14"/>
      <c r="BM1028" s="14"/>
      <c r="BN1028" s="14"/>
    </row>
    <row r="1029" spans="4:66" x14ac:dyDescent="0.25">
      <c r="D1029"/>
      <c r="E1029" s="10"/>
      <c r="F1029" s="10"/>
      <c r="G1029" s="10"/>
      <c r="H1029" s="10"/>
      <c r="I1029" s="10"/>
      <c r="J1029" s="10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4"/>
      <c r="BK1029" s="14"/>
      <c r="BL1029" s="14"/>
      <c r="BM1029" s="14"/>
      <c r="BN1029" s="14"/>
    </row>
    <row r="1030" spans="4:66" x14ac:dyDescent="0.25">
      <c r="D1030"/>
      <c r="E1030" s="10"/>
      <c r="F1030" s="10"/>
      <c r="G1030" s="10"/>
      <c r="H1030" s="10"/>
      <c r="I1030" s="10"/>
      <c r="J1030" s="10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4"/>
      <c r="BK1030" s="14"/>
      <c r="BL1030" s="14"/>
      <c r="BM1030" s="14"/>
      <c r="BN1030" s="14"/>
    </row>
    <row r="1031" spans="4:66" x14ac:dyDescent="0.25">
      <c r="D1031"/>
      <c r="E1031" s="10"/>
      <c r="F1031" s="10"/>
      <c r="G1031" s="10"/>
      <c r="H1031" s="10"/>
      <c r="I1031" s="10"/>
      <c r="J1031" s="10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4"/>
      <c r="BK1031" s="14"/>
      <c r="BL1031" s="14"/>
      <c r="BM1031" s="14"/>
      <c r="BN1031" s="14"/>
    </row>
    <row r="1032" spans="4:66" x14ac:dyDescent="0.25">
      <c r="D1032"/>
      <c r="E1032" s="10"/>
      <c r="F1032" s="10"/>
      <c r="G1032" s="10"/>
      <c r="H1032" s="10"/>
      <c r="I1032" s="10"/>
      <c r="J1032" s="10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4"/>
      <c r="BK1032" s="14"/>
      <c r="BL1032" s="14"/>
      <c r="BM1032" s="14"/>
      <c r="BN1032" s="14"/>
    </row>
    <row r="1033" spans="4:66" x14ac:dyDescent="0.25">
      <c r="D1033"/>
      <c r="E1033" s="10"/>
      <c r="F1033" s="10"/>
      <c r="G1033" s="10"/>
      <c r="H1033" s="10"/>
      <c r="I1033" s="10"/>
      <c r="J1033" s="10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4"/>
      <c r="BK1033" s="14"/>
      <c r="BL1033" s="14"/>
      <c r="BM1033" s="14"/>
      <c r="BN1033" s="14"/>
    </row>
    <row r="1034" spans="4:66" x14ac:dyDescent="0.25">
      <c r="D1034"/>
      <c r="E1034" s="10"/>
      <c r="F1034" s="10"/>
      <c r="G1034" s="10"/>
      <c r="H1034" s="10"/>
      <c r="I1034" s="10"/>
      <c r="J1034" s="10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4"/>
      <c r="BK1034" s="14"/>
      <c r="BL1034" s="14"/>
      <c r="BM1034" s="14"/>
      <c r="BN1034" s="14"/>
    </row>
    <row r="1035" spans="4:66" x14ac:dyDescent="0.25">
      <c r="D1035"/>
      <c r="E1035" s="10"/>
      <c r="F1035" s="10"/>
      <c r="G1035" s="10"/>
      <c r="H1035" s="10"/>
      <c r="I1035" s="10"/>
      <c r="J1035" s="10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4"/>
      <c r="BK1035" s="14"/>
      <c r="BL1035" s="14"/>
      <c r="BM1035" s="14"/>
      <c r="BN1035" s="14"/>
    </row>
    <row r="1036" spans="4:66" x14ac:dyDescent="0.25">
      <c r="D1036"/>
      <c r="E1036" s="10"/>
      <c r="F1036" s="10"/>
      <c r="G1036" s="10"/>
      <c r="H1036" s="10"/>
      <c r="I1036" s="10"/>
      <c r="J1036" s="10"/>
      <c r="K1036" s="12"/>
      <c r="L1036" s="12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4"/>
      <c r="BK1036" s="14"/>
      <c r="BL1036" s="14"/>
      <c r="BM1036" s="14"/>
      <c r="BN1036" s="14"/>
    </row>
    <row r="1037" spans="4:66" x14ac:dyDescent="0.25">
      <c r="D1037"/>
      <c r="E1037" s="10"/>
      <c r="F1037" s="10"/>
      <c r="G1037" s="10"/>
      <c r="H1037" s="10"/>
      <c r="I1037" s="10"/>
      <c r="J1037" s="10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4"/>
      <c r="BK1037" s="14"/>
      <c r="BL1037" s="14"/>
      <c r="BM1037" s="14"/>
      <c r="BN1037" s="14"/>
    </row>
    <row r="1038" spans="4:66" x14ac:dyDescent="0.25">
      <c r="D1038"/>
      <c r="E1038" s="10"/>
      <c r="F1038" s="10"/>
      <c r="G1038" s="10"/>
      <c r="H1038" s="10"/>
      <c r="I1038" s="10"/>
      <c r="J1038" s="10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4"/>
      <c r="BK1038" s="14"/>
      <c r="BL1038" s="14"/>
      <c r="BM1038" s="14"/>
      <c r="BN1038" s="14"/>
    </row>
    <row r="1039" spans="4:66" x14ac:dyDescent="0.25">
      <c r="D1039"/>
      <c r="E1039" s="10"/>
      <c r="F1039" s="10"/>
      <c r="G1039" s="10"/>
      <c r="H1039" s="10"/>
      <c r="I1039" s="10"/>
      <c r="J1039" s="10"/>
      <c r="K1039" s="12"/>
      <c r="L1039" s="12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4"/>
      <c r="BK1039" s="14"/>
      <c r="BL1039" s="14"/>
      <c r="BM1039" s="14"/>
      <c r="BN1039" s="14"/>
    </row>
    <row r="1040" spans="4:66" x14ac:dyDescent="0.25">
      <c r="D1040"/>
      <c r="E1040" s="10"/>
      <c r="F1040" s="10"/>
      <c r="G1040" s="10"/>
      <c r="H1040" s="10"/>
      <c r="I1040" s="10"/>
      <c r="J1040" s="10"/>
      <c r="K1040" s="12"/>
      <c r="L1040" s="12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4"/>
      <c r="BK1040" s="14"/>
      <c r="BL1040" s="14"/>
      <c r="BM1040" s="14"/>
      <c r="BN1040" s="14"/>
    </row>
    <row r="1041" spans="4:66" x14ac:dyDescent="0.25">
      <c r="D1041"/>
      <c r="E1041" s="10"/>
      <c r="F1041" s="10"/>
      <c r="G1041" s="10"/>
      <c r="H1041" s="10"/>
      <c r="I1041" s="10"/>
      <c r="J1041" s="10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4"/>
      <c r="BK1041" s="14"/>
      <c r="BL1041" s="14"/>
      <c r="BM1041" s="14"/>
      <c r="BN1041" s="14"/>
    </row>
    <row r="1042" spans="4:66" x14ac:dyDescent="0.25">
      <c r="D1042"/>
      <c r="E1042" s="10"/>
      <c r="F1042" s="10"/>
      <c r="G1042" s="10"/>
      <c r="H1042" s="10"/>
      <c r="I1042" s="10"/>
      <c r="J1042" s="10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4"/>
      <c r="BK1042" s="14"/>
      <c r="BL1042" s="14"/>
      <c r="BM1042" s="14"/>
      <c r="BN1042" s="14"/>
    </row>
    <row r="1043" spans="4:66" x14ac:dyDescent="0.25">
      <c r="D1043"/>
      <c r="E1043" s="10"/>
      <c r="F1043" s="10"/>
      <c r="G1043" s="10"/>
      <c r="H1043" s="10"/>
      <c r="I1043" s="10"/>
      <c r="J1043" s="10"/>
      <c r="K1043" s="12"/>
      <c r="L1043" s="12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4"/>
      <c r="BK1043" s="14"/>
      <c r="BL1043" s="14"/>
      <c r="BM1043" s="14"/>
      <c r="BN1043" s="14"/>
    </row>
    <row r="1044" spans="4:66" x14ac:dyDescent="0.25">
      <c r="D1044"/>
      <c r="E1044" s="10"/>
      <c r="F1044" s="10"/>
      <c r="G1044" s="10"/>
      <c r="H1044" s="10"/>
      <c r="I1044" s="10"/>
      <c r="J1044" s="10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4"/>
      <c r="BK1044" s="14"/>
      <c r="BL1044" s="14"/>
      <c r="BM1044" s="14"/>
      <c r="BN1044" s="14"/>
    </row>
    <row r="1045" spans="4:66" x14ac:dyDescent="0.25">
      <c r="D1045"/>
      <c r="E1045" s="10"/>
      <c r="F1045" s="10"/>
      <c r="G1045" s="10"/>
      <c r="H1045" s="10"/>
      <c r="I1045" s="10"/>
      <c r="J1045" s="10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4"/>
      <c r="BK1045" s="14"/>
      <c r="BL1045" s="14"/>
      <c r="BM1045" s="14"/>
      <c r="BN1045" s="14"/>
    </row>
    <row r="1046" spans="4:66" x14ac:dyDescent="0.25">
      <c r="D1046"/>
      <c r="E1046" s="10"/>
      <c r="F1046" s="10"/>
      <c r="G1046" s="10"/>
      <c r="H1046" s="10"/>
      <c r="I1046" s="10"/>
      <c r="J1046" s="10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4"/>
      <c r="BK1046" s="14"/>
      <c r="BL1046" s="14"/>
      <c r="BM1046" s="14"/>
      <c r="BN1046" s="14"/>
    </row>
    <row r="1047" spans="4:66" x14ac:dyDescent="0.25">
      <c r="D1047"/>
      <c r="E1047" s="10"/>
      <c r="F1047" s="10"/>
      <c r="G1047" s="10"/>
      <c r="H1047" s="10"/>
      <c r="I1047" s="10"/>
      <c r="J1047" s="10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4"/>
      <c r="BK1047" s="14"/>
      <c r="BL1047" s="14"/>
      <c r="BM1047" s="14"/>
      <c r="BN1047" s="14"/>
    </row>
    <row r="1048" spans="4:66" x14ac:dyDescent="0.25">
      <c r="D1048"/>
      <c r="E1048" s="10"/>
      <c r="F1048" s="10"/>
      <c r="G1048" s="10"/>
      <c r="H1048" s="10"/>
      <c r="I1048" s="10"/>
      <c r="J1048" s="10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4"/>
      <c r="BK1048" s="14"/>
      <c r="BL1048" s="14"/>
      <c r="BM1048" s="14"/>
      <c r="BN1048" s="14"/>
    </row>
    <row r="1049" spans="4:66" x14ac:dyDescent="0.25">
      <c r="D1049"/>
      <c r="E1049" s="10"/>
      <c r="F1049" s="10"/>
      <c r="G1049" s="10"/>
      <c r="H1049" s="10"/>
      <c r="I1049" s="10"/>
      <c r="J1049" s="10"/>
      <c r="K1049" s="12"/>
      <c r="L1049" s="12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4"/>
      <c r="BK1049" s="14"/>
      <c r="BL1049" s="14"/>
      <c r="BM1049" s="14"/>
      <c r="BN1049" s="14"/>
    </row>
    <row r="1050" spans="4:66" x14ac:dyDescent="0.25">
      <c r="D1050"/>
      <c r="E1050" s="10"/>
      <c r="F1050" s="10"/>
      <c r="G1050" s="10"/>
      <c r="H1050" s="10"/>
      <c r="I1050" s="10"/>
      <c r="J1050" s="10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4"/>
      <c r="BK1050" s="14"/>
      <c r="BL1050" s="14"/>
      <c r="BM1050" s="14"/>
      <c r="BN1050" s="14"/>
    </row>
    <row r="1051" spans="4:66" x14ac:dyDescent="0.25">
      <c r="D1051"/>
      <c r="E1051" s="10"/>
      <c r="F1051" s="10"/>
      <c r="G1051" s="10"/>
      <c r="H1051" s="10"/>
      <c r="I1051" s="10"/>
      <c r="J1051" s="10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4"/>
      <c r="BK1051" s="14"/>
      <c r="BL1051" s="14"/>
      <c r="BM1051" s="14"/>
      <c r="BN1051" s="14"/>
    </row>
    <row r="1052" spans="4:66" x14ac:dyDescent="0.25">
      <c r="D1052"/>
      <c r="E1052" s="10"/>
      <c r="F1052" s="10"/>
      <c r="G1052" s="10"/>
      <c r="H1052" s="10"/>
      <c r="I1052" s="10"/>
      <c r="J1052" s="10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4"/>
      <c r="BK1052" s="14"/>
      <c r="BL1052" s="14"/>
      <c r="BM1052" s="14"/>
      <c r="BN1052" s="14"/>
    </row>
    <row r="1053" spans="4:66" x14ac:dyDescent="0.25">
      <c r="D1053"/>
      <c r="E1053" s="10"/>
      <c r="F1053" s="10"/>
      <c r="G1053" s="10"/>
      <c r="H1053" s="10"/>
      <c r="I1053" s="10"/>
      <c r="J1053" s="10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4"/>
      <c r="BK1053" s="14"/>
      <c r="BL1053" s="14"/>
      <c r="BM1053" s="14"/>
      <c r="BN1053" s="14"/>
    </row>
    <row r="1054" spans="4:66" x14ac:dyDescent="0.25">
      <c r="D1054"/>
      <c r="E1054" s="10"/>
      <c r="F1054" s="10"/>
      <c r="G1054" s="10"/>
      <c r="H1054" s="10"/>
      <c r="I1054" s="10"/>
      <c r="J1054" s="10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4"/>
      <c r="BK1054" s="14"/>
      <c r="BL1054" s="14"/>
      <c r="BM1054" s="14"/>
      <c r="BN1054" s="14"/>
    </row>
    <row r="1055" spans="4:66" x14ac:dyDescent="0.25">
      <c r="D1055"/>
      <c r="E1055" s="10"/>
      <c r="F1055" s="10"/>
      <c r="G1055" s="10"/>
      <c r="H1055" s="10"/>
      <c r="I1055" s="10"/>
      <c r="J1055" s="10"/>
      <c r="K1055" s="12"/>
      <c r="L1055" s="12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4"/>
      <c r="BK1055" s="14"/>
      <c r="BL1055" s="14"/>
      <c r="BM1055" s="14"/>
      <c r="BN1055" s="14"/>
    </row>
    <row r="1056" spans="4:66" x14ac:dyDescent="0.25">
      <c r="D1056"/>
      <c r="E1056" s="10"/>
      <c r="F1056" s="10"/>
      <c r="G1056" s="10"/>
      <c r="H1056" s="10"/>
      <c r="I1056" s="10"/>
      <c r="J1056" s="10"/>
      <c r="K1056" s="12"/>
      <c r="L1056" s="12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4"/>
      <c r="BK1056" s="14"/>
      <c r="BL1056" s="14"/>
      <c r="BM1056" s="14"/>
      <c r="BN1056" s="14"/>
    </row>
    <row r="1057" spans="4:66" x14ac:dyDescent="0.25">
      <c r="D1057"/>
      <c r="E1057" s="10"/>
      <c r="F1057" s="10"/>
      <c r="G1057" s="10"/>
      <c r="H1057" s="10"/>
      <c r="I1057" s="10"/>
      <c r="J1057" s="10"/>
      <c r="K1057" s="12"/>
      <c r="L1057" s="12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4"/>
      <c r="BK1057" s="14"/>
      <c r="BL1057" s="14"/>
      <c r="BM1057" s="14"/>
      <c r="BN1057" s="14"/>
    </row>
    <row r="1058" spans="4:66" x14ac:dyDescent="0.25">
      <c r="D1058"/>
      <c r="E1058" s="10"/>
      <c r="F1058" s="10"/>
      <c r="G1058" s="10"/>
      <c r="H1058" s="10"/>
      <c r="I1058" s="10"/>
      <c r="J1058" s="10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4"/>
      <c r="BK1058" s="14"/>
      <c r="BL1058" s="14"/>
      <c r="BM1058" s="14"/>
      <c r="BN1058" s="14"/>
    </row>
    <row r="1059" spans="4:66" x14ac:dyDescent="0.25">
      <c r="D1059"/>
      <c r="E1059" s="10"/>
      <c r="F1059" s="10"/>
      <c r="G1059" s="10"/>
      <c r="H1059" s="10"/>
      <c r="I1059" s="10"/>
      <c r="J1059" s="10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4"/>
      <c r="BK1059" s="14"/>
      <c r="BL1059" s="14"/>
      <c r="BM1059" s="14"/>
      <c r="BN1059" s="14"/>
    </row>
    <row r="1060" spans="4:66" x14ac:dyDescent="0.25">
      <c r="D1060"/>
      <c r="E1060" s="10"/>
      <c r="F1060" s="10"/>
      <c r="G1060" s="10"/>
      <c r="H1060" s="10"/>
      <c r="I1060" s="10"/>
      <c r="J1060" s="1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/>
      <c r="E1061" s="10"/>
      <c r="F1061" s="10"/>
      <c r="G1061" s="10"/>
      <c r="H1061" s="10"/>
      <c r="I1061" s="10"/>
      <c r="J1061" s="10"/>
      <c r="K1061" s="12"/>
      <c r="L1061" s="12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4"/>
      <c r="BK1061" s="14"/>
      <c r="BL1061" s="14"/>
      <c r="BM1061" s="14"/>
      <c r="BN1061" s="14"/>
    </row>
    <row r="1062" spans="4:66" x14ac:dyDescent="0.25">
      <c r="D1062"/>
      <c r="E1062" s="10"/>
      <c r="F1062" s="10"/>
      <c r="G1062" s="10"/>
      <c r="H1062" s="10"/>
      <c r="I1062" s="10"/>
      <c r="J1062" s="10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4"/>
      <c r="BK1062" s="14"/>
      <c r="BL1062" s="14"/>
      <c r="BM1062" s="14"/>
      <c r="BN1062" s="14"/>
    </row>
    <row r="1063" spans="4:66" x14ac:dyDescent="0.25">
      <c r="D1063"/>
      <c r="E1063" s="10"/>
      <c r="F1063" s="10"/>
      <c r="G1063" s="10"/>
      <c r="H1063" s="10"/>
      <c r="I1063" s="10"/>
      <c r="J1063" s="10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4"/>
      <c r="BK1063" s="14"/>
      <c r="BL1063" s="14"/>
      <c r="BM1063" s="14"/>
      <c r="BN1063" s="14"/>
    </row>
    <row r="1064" spans="4:66" x14ac:dyDescent="0.25">
      <c r="D1064"/>
      <c r="E1064" s="10"/>
      <c r="F1064" s="10"/>
      <c r="G1064" s="10"/>
      <c r="H1064" s="10"/>
      <c r="I1064" s="10"/>
      <c r="J1064" s="10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4"/>
      <c r="BK1064" s="14"/>
      <c r="BL1064" s="14"/>
      <c r="BM1064" s="14"/>
      <c r="BN1064" s="14"/>
    </row>
    <row r="1065" spans="4:66" x14ac:dyDescent="0.25">
      <c r="D1065"/>
      <c r="E1065" s="10"/>
      <c r="F1065" s="10"/>
      <c r="G1065" s="10"/>
      <c r="H1065" s="10"/>
      <c r="I1065" s="10"/>
      <c r="J1065" s="10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4"/>
      <c r="BK1065" s="14"/>
      <c r="BL1065" s="14"/>
      <c r="BM1065" s="14"/>
      <c r="BN1065" s="14"/>
    </row>
    <row r="1066" spans="4:66" x14ac:dyDescent="0.25">
      <c r="D1066"/>
      <c r="E1066" s="10"/>
      <c r="F1066" s="10"/>
      <c r="G1066" s="10"/>
      <c r="H1066" s="10"/>
      <c r="I1066" s="10"/>
      <c r="J1066" s="10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4"/>
      <c r="BK1066" s="14"/>
      <c r="BL1066" s="14"/>
      <c r="BM1066" s="14"/>
      <c r="BN1066" s="14"/>
    </row>
    <row r="1067" spans="4:66" x14ac:dyDescent="0.25">
      <c r="D1067"/>
      <c r="E1067" s="10"/>
      <c r="F1067" s="10"/>
      <c r="G1067" s="10"/>
      <c r="H1067" s="10"/>
      <c r="I1067" s="10"/>
      <c r="J1067" s="10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4"/>
      <c r="BK1067" s="14"/>
      <c r="BL1067" s="14"/>
      <c r="BM1067" s="14"/>
      <c r="BN1067" s="14"/>
    </row>
    <row r="1068" spans="4:66" x14ac:dyDescent="0.25">
      <c r="D1068"/>
      <c r="E1068" s="10"/>
      <c r="F1068" s="10"/>
      <c r="G1068" s="10"/>
      <c r="H1068" s="10"/>
      <c r="I1068" s="10"/>
      <c r="J1068" s="10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4"/>
      <c r="BK1068" s="14"/>
      <c r="BL1068" s="14"/>
      <c r="BM1068" s="14"/>
      <c r="BN1068" s="14"/>
    </row>
    <row r="1069" spans="4:66" x14ac:dyDescent="0.25">
      <c r="D1069"/>
      <c r="E1069" s="10"/>
      <c r="F1069" s="10"/>
      <c r="G1069" s="10"/>
      <c r="H1069" s="10"/>
      <c r="I1069" s="10"/>
      <c r="J1069" s="10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4"/>
      <c r="BK1069" s="14"/>
      <c r="BL1069" s="14"/>
      <c r="BM1069" s="14"/>
      <c r="BN1069" s="14"/>
    </row>
    <row r="1070" spans="4:66" x14ac:dyDescent="0.25">
      <c r="D1070"/>
      <c r="E1070" s="10"/>
      <c r="F1070" s="10"/>
      <c r="G1070" s="10"/>
      <c r="H1070" s="10"/>
      <c r="I1070" s="10"/>
      <c r="J1070" s="10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4"/>
      <c r="BK1070" s="14"/>
      <c r="BL1070" s="14"/>
      <c r="BM1070" s="14"/>
      <c r="BN1070" s="14"/>
    </row>
    <row r="1071" spans="4:66" x14ac:dyDescent="0.25">
      <c r="D1071"/>
      <c r="E1071" s="10"/>
      <c r="F1071" s="10"/>
      <c r="G1071" s="10"/>
      <c r="H1071" s="10"/>
      <c r="I1071" s="10"/>
      <c r="J1071" s="10"/>
      <c r="K1071" s="12"/>
      <c r="L1071" s="12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4"/>
      <c r="BK1071" s="14"/>
      <c r="BL1071" s="14"/>
      <c r="BM1071" s="14"/>
      <c r="BN1071" s="14"/>
    </row>
    <row r="1072" spans="4:66" x14ac:dyDescent="0.25">
      <c r="D1072"/>
      <c r="E1072" s="10"/>
      <c r="F1072" s="10"/>
      <c r="G1072" s="10"/>
      <c r="H1072" s="10"/>
      <c r="I1072" s="10"/>
      <c r="J1072" s="10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4"/>
      <c r="BK1072" s="14"/>
      <c r="BL1072" s="14"/>
      <c r="BM1072" s="14"/>
      <c r="BN1072" s="14"/>
    </row>
    <row r="1073" spans="4:66" x14ac:dyDescent="0.25">
      <c r="D1073"/>
      <c r="E1073" s="10"/>
      <c r="F1073" s="10"/>
      <c r="G1073" s="10"/>
      <c r="H1073" s="10"/>
      <c r="I1073" s="10"/>
      <c r="J1073" s="10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4"/>
      <c r="BK1073" s="14"/>
      <c r="BL1073" s="14"/>
      <c r="BM1073" s="14"/>
      <c r="BN1073" s="14"/>
    </row>
    <row r="1074" spans="4:66" x14ac:dyDescent="0.25">
      <c r="D1074"/>
      <c r="E1074" s="10"/>
      <c r="F1074" s="10"/>
      <c r="G1074" s="10"/>
      <c r="H1074" s="10"/>
      <c r="I1074" s="10"/>
      <c r="J1074" s="10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4"/>
      <c r="BK1074" s="14"/>
      <c r="BL1074" s="14"/>
      <c r="BM1074" s="14"/>
      <c r="BN1074" s="14"/>
    </row>
    <row r="1075" spans="4:66" x14ac:dyDescent="0.25">
      <c r="D1075"/>
      <c r="E1075" s="10"/>
      <c r="F1075" s="10"/>
      <c r="G1075" s="10"/>
      <c r="H1075" s="10"/>
      <c r="I1075" s="10"/>
      <c r="J1075" s="10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4"/>
      <c r="BK1075" s="14"/>
      <c r="BL1075" s="14"/>
      <c r="BM1075" s="14"/>
      <c r="BN1075" s="14"/>
    </row>
    <row r="1076" spans="4:66" x14ac:dyDescent="0.25">
      <c r="D1076"/>
      <c r="E1076" s="10"/>
      <c r="F1076" s="10"/>
      <c r="G1076" s="10"/>
      <c r="H1076" s="10"/>
      <c r="I1076" s="10"/>
      <c r="J1076" s="10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4"/>
      <c r="BK1076" s="14"/>
      <c r="BL1076" s="14"/>
      <c r="BM1076" s="14"/>
      <c r="BN1076" s="14"/>
    </row>
    <row r="1077" spans="4:66" x14ac:dyDescent="0.25">
      <c r="D1077"/>
      <c r="E1077" s="10"/>
      <c r="F1077" s="10"/>
      <c r="G1077" s="10"/>
      <c r="H1077" s="10"/>
      <c r="I1077" s="10"/>
      <c r="J1077" s="10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4"/>
      <c r="BK1077" s="14"/>
      <c r="BL1077" s="14"/>
      <c r="BM1077" s="14"/>
      <c r="BN1077" s="14"/>
    </row>
    <row r="1078" spans="4:66" x14ac:dyDescent="0.25">
      <c r="D1078"/>
      <c r="E1078" s="10"/>
      <c r="F1078" s="10"/>
      <c r="G1078" s="10"/>
      <c r="H1078" s="10"/>
      <c r="I1078" s="10"/>
      <c r="J1078" s="10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4"/>
      <c r="BK1078" s="14"/>
      <c r="BL1078" s="14"/>
      <c r="BM1078" s="14"/>
      <c r="BN1078" s="14"/>
    </row>
    <row r="1079" spans="4:66" x14ac:dyDescent="0.25">
      <c r="D1079"/>
      <c r="E1079" s="10"/>
      <c r="F1079" s="10"/>
      <c r="G1079" s="10"/>
      <c r="H1079" s="10"/>
      <c r="I1079" s="10"/>
      <c r="J1079" s="10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4"/>
      <c r="BK1079" s="14"/>
      <c r="BL1079" s="14"/>
      <c r="BM1079" s="14"/>
      <c r="BN1079" s="14"/>
    </row>
    <row r="1080" spans="4:66" x14ac:dyDescent="0.25">
      <c r="D1080"/>
      <c r="E1080" s="10"/>
      <c r="F1080" s="10"/>
      <c r="G1080" s="10"/>
      <c r="H1080" s="10"/>
      <c r="I1080" s="10"/>
      <c r="J1080" s="10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4"/>
      <c r="BK1080" s="14"/>
      <c r="BL1080" s="14"/>
      <c r="BM1080" s="14"/>
      <c r="BN1080" s="14"/>
    </row>
    <row r="1081" spans="4:66" x14ac:dyDescent="0.25">
      <c r="D1081"/>
      <c r="E1081" s="10"/>
      <c r="F1081" s="10"/>
      <c r="G1081" s="10"/>
      <c r="H1081" s="10"/>
      <c r="I1081" s="10"/>
      <c r="J1081" s="10"/>
      <c r="K1081" s="12"/>
      <c r="L1081" s="12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4"/>
      <c r="BK1081" s="14"/>
      <c r="BL1081" s="14"/>
      <c r="BM1081" s="14"/>
      <c r="BN1081" s="14"/>
    </row>
    <row r="1082" spans="4:66" x14ac:dyDescent="0.25">
      <c r="D1082"/>
      <c r="E1082" s="10"/>
      <c r="F1082" s="10"/>
      <c r="G1082" s="10"/>
      <c r="H1082" s="10"/>
      <c r="I1082" s="10"/>
      <c r="J1082" s="10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4"/>
      <c r="BK1082" s="14"/>
      <c r="BL1082" s="14"/>
      <c r="BM1082" s="14"/>
      <c r="BN1082" s="14"/>
    </row>
    <row r="1083" spans="4:66" x14ac:dyDescent="0.25">
      <c r="D1083"/>
      <c r="E1083" s="10"/>
      <c r="F1083" s="10"/>
      <c r="G1083" s="10"/>
      <c r="H1083" s="10"/>
      <c r="I1083" s="10"/>
      <c r="J1083" s="10"/>
      <c r="K1083" s="12"/>
      <c r="L1083" s="12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4"/>
      <c r="BK1083" s="14"/>
      <c r="BL1083" s="14"/>
      <c r="BM1083" s="14"/>
      <c r="BN1083" s="14"/>
    </row>
    <row r="1084" spans="4:66" x14ac:dyDescent="0.25">
      <c r="D1084"/>
      <c r="E1084" s="10"/>
      <c r="F1084" s="10"/>
      <c r="G1084" s="10"/>
      <c r="H1084" s="10"/>
      <c r="I1084" s="10"/>
      <c r="J1084" s="10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4"/>
      <c r="BK1084" s="14"/>
      <c r="BL1084" s="14"/>
      <c r="BM1084" s="14"/>
      <c r="BN1084" s="14"/>
    </row>
    <row r="1085" spans="4:66" x14ac:dyDescent="0.25">
      <c r="D1085"/>
      <c r="E1085" s="10"/>
      <c r="F1085" s="10"/>
      <c r="G1085" s="10"/>
      <c r="H1085" s="10"/>
      <c r="I1085" s="10"/>
      <c r="J1085" s="10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4"/>
      <c r="BK1085" s="14"/>
      <c r="BL1085" s="14"/>
      <c r="BM1085" s="14"/>
      <c r="BN1085" s="14"/>
    </row>
    <row r="1086" spans="4:66" x14ac:dyDescent="0.25">
      <c r="D1086"/>
      <c r="E1086" s="10"/>
      <c r="F1086" s="10"/>
      <c r="G1086" s="10"/>
      <c r="H1086" s="10"/>
      <c r="I1086" s="10"/>
      <c r="J1086" s="10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4"/>
      <c r="BK1086" s="14"/>
      <c r="BL1086" s="14"/>
      <c r="BM1086" s="14"/>
      <c r="BN1086" s="14"/>
    </row>
    <row r="1087" spans="4:66" x14ac:dyDescent="0.25">
      <c r="D1087"/>
      <c r="E1087" s="10"/>
      <c r="F1087" s="10"/>
      <c r="G1087" s="10"/>
      <c r="H1087" s="10"/>
      <c r="I1087" s="10"/>
      <c r="J1087" s="10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4"/>
      <c r="BK1087" s="14"/>
      <c r="BL1087" s="14"/>
      <c r="BM1087" s="14"/>
      <c r="BN1087" s="14"/>
    </row>
    <row r="1088" spans="4:66" x14ac:dyDescent="0.25">
      <c r="D1088"/>
      <c r="E1088" s="10"/>
      <c r="F1088" s="10"/>
      <c r="G1088" s="10"/>
      <c r="H1088" s="10"/>
      <c r="I1088" s="10"/>
      <c r="J1088" s="10"/>
      <c r="K1088" s="12"/>
      <c r="L1088" s="12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4"/>
      <c r="BK1088" s="14"/>
      <c r="BL1088" s="14"/>
      <c r="BM1088" s="14"/>
      <c r="BN1088" s="14"/>
    </row>
    <row r="1089" spans="4:66" x14ac:dyDescent="0.25">
      <c r="D1089"/>
      <c r="E1089" s="10"/>
      <c r="F1089" s="10"/>
      <c r="G1089" s="10"/>
      <c r="H1089" s="10"/>
      <c r="I1089" s="10"/>
      <c r="J1089" s="10"/>
      <c r="K1089" s="12"/>
      <c r="L1089" s="12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4"/>
      <c r="BK1089" s="14"/>
      <c r="BL1089" s="14"/>
      <c r="BM1089" s="14"/>
      <c r="BN1089" s="14"/>
    </row>
    <row r="1090" spans="4:66" x14ac:dyDescent="0.25">
      <c r="D1090"/>
      <c r="E1090" s="10"/>
      <c r="F1090" s="10"/>
      <c r="G1090" s="10"/>
      <c r="H1090" s="10"/>
      <c r="I1090" s="10"/>
      <c r="J1090" s="10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4"/>
      <c r="BK1090" s="14"/>
      <c r="BL1090" s="14"/>
      <c r="BM1090" s="14"/>
      <c r="BN1090" s="14"/>
    </row>
    <row r="1091" spans="4:66" x14ac:dyDescent="0.25">
      <c r="D1091"/>
      <c r="E1091" s="10"/>
      <c r="F1091" s="10"/>
      <c r="G1091" s="10"/>
      <c r="H1091" s="10"/>
      <c r="I1091" s="10"/>
      <c r="J1091" s="10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4"/>
      <c r="BK1091" s="14"/>
      <c r="BL1091" s="14"/>
      <c r="BM1091" s="14"/>
      <c r="BN1091" s="14"/>
    </row>
    <row r="1092" spans="4:66" x14ac:dyDescent="0.25">
      <c r="D1092"/>
      <c r="E1092" s="10"/>
      <c r="F1092" s="10"/>
      <c r="G1092" s="10"/>
      <c r="H1092" s="10"/>
      <c r="I1092" s="10"/>
      <c r="J1092" s="10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4"/>
      <c r="BK1092" s="14"/>
      <c r="BL1092" s="14"/>
      <c r="BM1092" s="14"/>
      <c r="BN1092" s="14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2021-03-20T11:57:31Z</dcterms:modified>
</cp:coreProperties>
</file>