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9" i="2" l="1"/>
  <c r="F29" i="2"/>
  <c r="G29" i="2"/>
  <c r="N29" i="2"/>
  <c r="O29" i="2"/>
  <c r="P29" i="2"/>
  <c r="E30" i="2"/>
  <c r="F30" i="2"/>
  <c r="O30" i="2" s="1"/>
  <c r="G30" i="2"/>
  <c r="N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/>
  <c r="E65" i="2"/>
  <c r="F65" i="2"/>
  <c r="G65" i="2"/>
  <c r="P65" i="2" s="1"/>
  <c r="N65" i="2"/>
  <c r="O65" i="2"/>
  <c r="E66" i="2"/>
  <c r="N66" i="2" s="1"/>
  <c r="F66" i="2"/>
  <c r="O66" i="2" s="1"/>
  <c r="G66" i="2"/>
  <c r="P66" i="2"/>
  <c r="E67" i="2"/>
  <c r="F67" i="2"/>
  <c r="G67" i="2"/>
  <c r="P67" i="2" s="1"/>
  <c r="N67" i="2"/>
  <c r="O67" i="2"/>
  <c r="E68" i="2"/>
  <c r="N68" i="2" s="1"/>
  <c r="F68" i="2"/>
  <c r="O68" i="2" s="1"/>
  <c r="G68" i="2"/>
  <c r="P68" i="2"/>
  <c r="E69" i="2"/>
  <c r="F69" i="2"/>
  <c r="G69" i="2"/>
  <c r="P69" i="2" s="1"/>
  <c r="N69" i="2"/>
  <c r="O69" i="2"/>
  <c r="E70" i="2"/>
  <c r="N70" i="2" s="1"/>
  <c r="F70" i="2"/>
  <c r="O70" i="2" s="1"/>
  <c r="G70" i="2"/>
  <c r="P70" i="2"/>
  <c r="E71" i="2"/>
  <c r="F71" i="2"/>
  <c r="G71" i="2"/>
  <c r="P71" i="2" s="1"/>
  <c r="N71" i="2"/>
  <c r="O71" i="2"/>
  <c r="E72" i="2"/>
  <c r="N72" i="2" s="1"/>
  <c r="F72" i="2"/>
  <c r="O72" i="2" s="1"/>
  <c r="G72" i="2"/>
  <c r="P72" i="2"/>
  <c r="E73" i="2"/>
  <c r="F73" i="2"/>
  <c r="G73" i="2"/>
  <c r="P73" i="2" s="1"/>
  <c r="N73" i="2"/>
  <c r="O73" i="2"/>
  <c r="E74" i="2"/>
  <c r="N74" i="2" s="1"/>
  <c r="F74" i="2"/>
  <c r="O74" i="2" s="1"/>
  <c r="G74" i="2"/>
  <c r="P74" i="2"/>
  <c r="E75" i="2"/>
  <c r="F75" i="2"/>
  <c r="G75" i="2"/>
  <c r="P75" i="2" s="1"/>
  <c r="N75" i="2"/>
  <c r="O75" i="2"/>
  <c r="E76" i="2"/>
  <c r="N76" i="2" s="1"/>
  <c r="F76" i="2"/>
  <c r="O76" i="2" s="1"/>
  <c r="G76" i="2"/>
  <c r="P76" i="2"/>
  <c r="E77" i="2"/>
  <c r="F77" i="2"/>
  <c r="G77" i="2"/>
  <c r="P77" i="2" s="1"/>
  <c r="N77" i="2"/>
  <c r="O77" i="2"/>
  <c r="E78" i="2"/>
  <c r="N78" i="2" s="1"/>
  <c r="F78" i="2"/>
  <c r="O78" i="2" s="1"/>
  <c r="G78" i="2"/>
  <c r="P78" i="2"/>
  <c r="E79" i="2"/>
  <c r="F79" i="2"/>
  <c r="G79" i="2"/>
  <c r="P79" i="2" s="1"/>
  <c r="N79" i="2"/>
  <c r="O79" i="2"/>
  <c r="E80" i="2"/>
  <c r="N80" i="2" s="1"/>
  <c r="F80" i="2"/>
  <c r="O80" i="2" s="1"/>
  <c r="G80" i="2"/>
  <c r="P80" i="2"/>
  <c r="E81" i="2"/>
  <c r="F81" i="2"/>
  <c r="G81" i="2"/>
  <c r="P81" i="2" s="1"/>
  <c r="N81" i="2"/>
  <c r="O81" i="2"/>
  <c r="E82" i="2"/>
  <c r="N82" i="2" s="1"/>
  <c r="F82" i="2"/>
  <c r="O82" i="2" s="1"/>
  <c r="G82" i="2"/>
  <c r="P82" i="2"/>
  <c r="E83" i="2"/>
  <c r="F83" i="2"/>
  <c r="G83" i="2"/>
  <c r="P83" i="2" s="1"/>
  <c r="N83" i="2"/>
  <c r="O83" i="2"/>
  <c r="E84" i="2"/>
  <c r="N84" i="2" s="1"/>
  <c r="F84" i="2"/>
  <c r="O84" i="2" s="1"/>
  <c r="G84" i="2"/>
  <c r="P84" i="2"/>
  <c r="E85" i="2"/>
  <c r="F85" i="2"/>
  <c r="G85" i="2"/>
  <c r="P85" i="2" s="1"/>
  <c r="N85" i="2"/>
  <c r="O85" i="2"/>
  <c r="E86" i="2"/>
  <c r="N86" i="2" s="1"/>
  <c r="F86" i="2"/>
  <c r="O86" i="2" s="1"/>
  <c r="G86" i="2"/>
  <c r="P86" i="2" s="1"/>
  <c r="E87" i="2"/>
  <c r="N87" i="2" s="1"/>
  <c r="F87" i="2"/>
  <c r="G87" i="2"/>
  <c r="P87" i="2" s="1"/>
  <c r="O87" i="2"/>
  <c r="E88" i="2"/>
  <c r="N88" i="2" s="1"/>
  <c r="F88" i="2"/>
  <c r="O88" i="2" s="1"/>
  <c r="G88" i="2"/>
  <c r="P88" i="2"/>
  <c r="E89" i="2"/>
  <c r="F89" i="2"/>
  <c r="G89" i="2"/>
  <c r="P89" i="2" s="1"/>
  <c r="N89" i="2"/>
  <c r="O89" i="2"/>
  <c r="E90" i="2"/>
  <c r="N90" i="2" s="1"/>
  <c r="F90" i="2"/>
  <c r="O90" i="2" s="1"/>
  <c r="G90" i="2"/>
  <c r="P90" i="2" s="1"/>
  <c r="E91" i="2"/>
  <c r="N91" i="2" s="1"/>
  <c r="F91" i="2"/>
  <c r="G91" i="2"/>
  <c r="P91" i="2" s="1"/>
  <c r="O91" i="2"/>
  <c r="E92" i="2"/>
  <c r="N92" i="2" s="1"/>
  <c r="F92" i="2"/>
  <c r="O92" i="2" s="1"/>
  <c r="G92" i="2"/>
  <c r="P92" i="2" s="1"/>
  <c r="E93" i="2"/>
  <c r="N93" i="2" s="1"/>
  <c r="F93" i="2"/>
  <c r="G93" i="2"/>
  <c r="P93" i="2" s="1"/>
  <c r="O93" i="2"/>
  <c r="E94" i="2"/>
  <c r="N94" i="2" s="1"/>
  <c r="F94" i="2"/>
  <c r="O94" i="2" s="1"/>
  <c r="G94" i="2"/>
  <c r="P94" i="2"/>
  <c r="E95" i="2"/>
  <c r="N95" i="2" s="1"/>
  <c r="F95" i="2"/>
  <c r="G95" i="2"/>
  <c r="P95" i="2" s="1"/>
  <c r="O95" i="2"/>
  <c r="E96" i="2"/>
  <c r="N96" i="2" s="1"/>
  <c r="F96" i="2"/>
  <c r="G96" i="2"/>
  <c r="P96" i="2" s="1"/>
  <c r="O96" i="2"/>
  <c r="E97" i="2"/>
  <c r="N97" i="2" s="1"/>
  <c r="F97" i="2"/>
  <c r="G97" i="2"/>
  <c r="P97" i="2" s="1"/>
  <c r="O97" i="2"/>
  <c r="E98" i="2"/>
  <c r="N98" i="2" s="1"/>
  <c r="F98" i="2"/>
  <c r="O98" i="2" s="1"/>
  <c r="G98" i="2"/>
  <c r="P98" i="2"/>
  <c r="E99" i="2"/>
  <c r="N99" i="2" s="1"/>
  <c r="F99" i="2"/>
  <c r="G99" i="2"/>
  <c r="P99" i="2" s="1"/>
  <c r="O99" i="2"/>
  <c r="E100" i="2"/>
  <c r="N100" i="2" s="1"/>
  <c r="F100" i="2"/>
  <c r="G100" i="2"/>
  <c r="P100" i="2" s="1"/>
  <c r="O100" i="2"/>
  <c r="E101" i="2"/>
  <c r="N101" i="2" s="1"/>
  <c r="F101" i="2"/>
  <c r="G101" i="2"/>
  <c r="P101" i="2" s="1"/>
  <c r="O101" i="2"/>
  <c r="E102" i="2"/>
  <c r="N102" i="2" s="1"/>
  <c r="F102" i="2"/>
  <c r="O102" i="2" s="1"/>
  <c r="G102" i="2"/>
  <c r="P102" i="2"/>
  <c r="E103" i="2"/>
  <c r="N103" i="2" s="1"/>
  <c r="F103" i="2"/>
  <c r="G103" i="2"/>
  <c r="P103" i="2" s="1"/>
  <c r="O103" i="2"/>
  <c r="E104" i="2"/>
  <c r="N104" i="2" s="1"/>
  <c r="F104" i="2"/>
  <c r="G104" i="2"/>
  <c r="P104" i="2" s="1"/>
  <c r="O104" i="2"/>
  <c r="E105" i="2"/>
  <c r="N105" i="2" s="1"/>
  <c r="F105" i="2"/>
  <c r="G105" i="2"/>
  <c r="P105" i="2" s="1"/>
  <c r="O105" i="2"/>
  <c r="E106" i="2"/>
  <c r="N106" i="2" s="1"/>
  <c r="F106" i="2"/>
  <c r="O106" i="2" s="1"/>
  <c r="G106" i="2"/>
  <c r="P106" i="2"/>
  <c r="E107" i="2"/>
  <c r="N107" i="2" s="1"/>
  <c r="F107" i="2"/>
  <c r="G107" i="2"/>
  <c r="P107" i="2" s="1"/>
  <c r="O107" i="2"/>
  <c r="E108" i="2"/>
  <c r="N108" i="2" s="1"/>
  <c r="F108" i="2"/>
  <c r="G108" i="2"/>
  <c r="P108" i="2" s="1"/>
  <c r="O108" i="2"/>
  <c r="E109" i="2"/>
  <c r="N109" i="2" s="1"/>
  <c r="F109" i="2"/>
  <c r="G109" i="2"/>
  <c r="P109" i="2" s="1"/>
  <c r="O109" i="2"/>
  <c r="E110" i="2"/>
  <c r="N110" i="2" s="1"/>
  <c r="F110" i="2"/>
  <c r="O110" i="2" s="1"/>
  <c r="G110" i="2"/>
  <c r="P110" i="2"/>
  <c r="E111" i="2"/>
  <c r="N111" i="2" s="1"/>
  <c r="F111" i="2"/>
  <c r="G111" i="2"/>
  <c r="P111" i="2" s="1"/>
  <c r="O111" i="2"/>
  <c r="E112" i="2"/>
  <c r="N112" i="2" s="1"/>
  <c r="F112" i="2"/>
  <c r="G112" i="2"/>
  <c r="P112" i="2" s="1"/>
  <c r="O112" i="2"/>
  <c r="E113" i="2"/>
  <c r="N113" i="2" s="1"/>
  <c r="F113" i="2"/>
  <c r="G113" i="2"/>
  <c r="P113" i="2" s="1"/>
  <c r="O113" i="2"/>
  <c r="E114" i="2"/>
  <c r="N114" i="2" s="1"/>
  <c r="F114" i="2"/>
  <c r="O114" i="2" s="1"/>
  <c r="G114" i="2"/>
  <c r="P114" i="2"/>
  <c r="E115" i="2"/>
  <c r="N115" i="2" s="1"/>
  <c r="F115" i="2"/>
  <c r="G115" i="2"/>
  <c r="P115" i="2" s="1"/>
  <c r="O115" i="2"/>
  <c r="E116" i="2"/>
  <c r="F116" i="2"/>
  <c r="O116" i="2" s="1"/>
  <c r="G116" i="2"/>
  <c r="N116" i="2"/>
  <c r="P116" i="2"/>
  <c r="E117" i="2"/>
  <c r="F117" i="2"/>
  <c r="O117" i="2" s="1"/>
  <c r="G117" i="2"/>
  <c r="N117" i="2"/>
  <c r="P117" i="2"/>
  <c r="E118" i="2"/>
  <c r="F118" i="2"/>
  <c r="O118" i="2" s="1"/>
  <c r="G118" i="2"/>
  <c r="N118" i="2"/>
  <c r="P118" i="2"/>
  <c r="E119" i="2"/>
  <c r="F119" i="2"/>
  <c r="O119" i="2" s="1"/>
  <c r="G119" i="2"/>
  <c r="N119" i="2"/>
  <c r="P119" i="2"/>
  <c r="E120" i="2"/>
  <c r="F120" i="2"/>
  <c r="O120" i="2" s="1"/>
  <c r="G120" i="2"/>
  <c r="N120" i="2"/>
  <c r="P120" i="2"/>
  <c r="E121" i="2"/>
  <c r="F121" i="2"/>
  <c r="O121" i="2" s="1"/>
  <c r="G121" i="2"/>
  <c r="N121" i="2"/>
  <c r="P121" i="2"/>
  <c r="E122" i="2"/>
  <c r="F122" i="2"/>
  <c r="O122" i="2" s="1"/>
  <c r="G122" i="2"/>
  <c r="N122" i="2"/>
  <c r="P122" i="2"/>
  <c r="E123" i="2"/>
  <c r="F123" i="2"/>
  <c r="O123" i="2" s="1"/>
  <c r="G123" i="2"/>
  <c r="N123" i="2"/>
  <c r="P123" i="2"/>
  <c r="E124" i="2"/>
  <c r="F124" i="2"/>
  <c r="O124" i="2" s="1"/>
  <c r="G124" i="2"/>
  <c r="N124" i="2"/>
  <c r="P124" i="2"/>
  <c r="E125" i="2"/>
  <c r="F125" i="2"/>
  <c r="O125" i="2" s="1"/>
  <c r="G125" i="2"/>
  <c r="N125" i="2"/>
  <c r="P125" i="2"/>
  <c r="E126" i="2"/>
  <c r="F126" i="2"/>
  <c r="G126" i="2"/>
  <c r="N126" i="2"/>
  <c r="O126" i="2"/>
  <c r="P126" i="2"/>
  <c r="E127" i="2"/>
  <c r="N127" i="2" s="1"/>
  <c r="F127" i="2"/>
  <c r="O127" i="2" s="1"/>
  <c r="G127" i="2"/>
  <c r="P127" i="2"/>
  <c r="E128" i="2"/>
  <c r="F128" i="2"/>
  <c r="G128" i="2"/>
  <c r="P128" i="2" s="1"/>
  <c r="N128" i="2"/>
  <c r="O128" i="2"/>
  <c r="E129" i="2"/>
  <c r="N129" i="2" s="1"/>
  <c r="F129" i="2"/>
  <c r="O129" i="2" s="1"/>
  <c r="G129" i="2"/>
  <c r="P129" i="2"/>
  <c r="E130" i="2"/>
  <c r="F130" i="2"/>
  <c r="G130" i="2"/>
  <c r="P130" i="2" s="1"/>
  <c r="N130" i="2"/>
  <c r="O130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E16" i="2" l="1"/>
  <c r="F16" i="2"/>
  <c r="G16" i="2"/>
  <c r="N16" i="2"/>
  <c r="O16" i="2"/>
  <c r="P16" i="2"/>
  <c r="E17" i="2"/>
  <c r="F17" i="2"/>
  <c r="O17" i="2" s="1"/>
  <c r="G17" i="2"/>
  <c r="N17" i="2"/>
  <c r="P17" i="2"/>
  <c r="E18" i="2"/>
  <c r="F18" i="2"/>
  <c r="G18" i="2"/>
  <c r="N18" i="2"/>
  <c r="O18" i="2"/>
  <c r="P18" i="2"/>
  <c r="E19" i="2"/>
  <c r="N19" i="2" s="1"/>
  <c r="F19" i="2"/>
  <c r="O19" i="2" s="1"/>
  <c r="G19" i="2"/>
  <c r="P19" i="2"/>
  <c r="E20" i="2"/>
  <c r="F20" i="2"/>
  <c r="O20" i="2" s="1"/>
  <c r="G20" i="2"/>
  <c r="N20" i="2"/>
  <c r="P20" i="2"/>
  <c r="E21" i="2"/>
  <c r="F21" i="2"/>
  <c r="O21" i="2" s="1"/>
  <c r="G21" i="2"/>
  <c r="N21" i="2"/>
  <c r="P21" i="2"/>
  <c r="E22" i="2"/>
  <c r="F22" i="2"/>
  <c r="G22" i="2"/>
  <c r="N22" i="2"/>
  <c r="O22" i="2"/>
  <c r="P22" i="2"/>
  <c r="E23" i="2"/>
  <c r="N23" i="2" s="1"/>
  <c r="F23" i="2"/>
  <c r="O23" i="2" s="1"/>
  <c r="G23" i="2"/>
  <c r="P23" i="2"/>
  <c r="E24" i="2"/>
  <c r="F24" i="2"/>
  <c r="G24" i="2"/>
  <c r="P24" i="2" s="1"/>
  <c r="N24" i="2"/>
  <c r="O24" i="2"/>
  <c r="E25" i="2"/>
  <c r="N25" i="2" s="1"/>
  <c r="F25" i="2"/>
  <c r="O25" i="2" s="1"/>
  <c r="G25" i="2"/>
  <c r="P25" i="2"/>
  <c r="E26" i="2"/>
  <c r="F26" i="2"/>
  <c r="G26" i="2"/>
  <c r="P26" i="2" s="1"/>
  <c r="N26" i="2"/>
  <c r="O26" i="2"/>
  <c r="E27" i="2"/>
  <c r="N27" i="2" s="1"/>
  <c r="F27" i="2"/>
  <c r="O27" i="2" s="1"/>
  <c r="G27" i="2"/>
  <c r="P27" i="2"/>
  <c r="E28" i="2"/>
  <c r="F28" i="2"/>
  <c r="G28" i="2"/>
  <c r="P28" i="2" s="1"/>
  <c r="N28" i="2"/>
  <c r="O28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5" i="2" l="1"/>
  <c r="D6" i="2"/>
  <c r="D7" i="2"/>
  <c r="D8" i="2"/>
  <c r="D9" i="2"/>
  <c r="D10" i="2"/>
  <c r="D11" i="2"/>
  <c r="D12" i="2"/>
  <c r="D13" i="2"/>
  <c r="D14" i="2"/>
  <c r="D15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S3" i="8" s="1"/>
  <c r="R3" i="8"/>
  <c r="T3" i="8" l="1"/>
  <c r="C5" i="12"/>
  <c r="D5" i="12"/>
  <c r="E5" i="12" l="1"/>
  <c r="H5" i="12" s="1"/>
  <c r="F5" i="12"/>
  <c r="C4" i="12"/>
  <c r="F4" i="12" s="1"/>
  <c r="D4" i="12"/>
  <c r="E4" i="12" s="1"/>
  <c r="H4" i="12" s="1"/>
  <c r="C3" i="12"/>
  <c r="D3" i="12"/>
  <c r="E3" i="12" s="1"/>
  <c r="H3" i="12" s="1"/>
  <c r="F3" i="12"/>
  <c r="D2" i="12"/>
  <c r="F2" i="12" s="1"/>
  <c r="C2" i="12"/>
  <c r="E2" i="12" l="1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H691" i="11" s="1"/>
  <c r="A692" i="11"/>
  <c r="C692" i="11" s="1"/>
  <c r="B692" i="11"/>
  <c r="D692" i="11" s="1"/>
  <c r="A693" i="11"/>
  <c r="C693" i="11" s="1"/>
  <c r="B693" i="11"/>
  <c r="D693" i="11" s="1"/>
  <c r="H693" i="11" s="1"/>
  <c r="A694" i="11"/>
  <c r="C694" i="11" s="1"/>
  <c r="B694" i="11"/>
  <c r="D694" i="11" s="1"/>
  <c r="A695" i="11"/>
  <c r="C695" i="11" s="1"/>
  <c r="B695" i="11"/>
  <c r="D695" i="11" s="1"/>
  <c r="E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F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A723" i="11"/>
  <c r="C723" i="11" s="1"/>
  <c r="H723" i="11" s="1"/>
  <c r="B723" i="11"/>
  <c r="D723" i="11" s="1"/>
  <c r="A724" i="11"/>
  <c r="C724" i="11" s="1"/>
  <c r="B724" i="11"/>
  <c r="D724" i="11" s="1"/>
  <c r="A725" i="11"/>
  <c r="C725" i="11" s="1"/>
  <c r="H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E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H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A837" i="11"/>
  <c r="B837" i="11"/>
  <c r="D837" i="11" s="1"/>
  <c r="A838" i="1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A843" i="11"/>
  <c r="B843" i="11"/>
  <c r="D843" i="11" s="1"/>
  <c r="A844" i="11"/>
  <c r="C844" i="11" s="1"/>
  <c r="B844" i="11"/>
  <c r="A845" i="11"/>
  <c r="B845" i="11"/>
  <c r="D845" i="11" s="1"/>
  <c r="A846" i="11"/>
  <c r="C846" i="11" s="1"/>
  <c r="H846" i="11" s="1"/>
  <c r="B846" i="11"/>
  <c r="D846" i="11" s="1"/>
  <c r="A847" i="11"/>
  <c r="B847" i="11"/>
  <c r="D847" i="11" s="1"/>
  <c r="A848" i="11"/>
  <c r="B848" i="11"/>
  <c r="D848" i="11" s="1"/>
  <c r="A849" i="11"/>
  <c r="B849" i="11"/>
  <c r="A850" i="11"/>
  <c r="C850" i="11" s="1"/>
  <c r="B850" i="11"/>
  <c r="A851" i="11"/>
  <c r="K851" i="11" s="1"/>
  <c r="B851" i="11"/>
  <c r="A852" i="11"/>
  <c r="C852" i="11" s="1"/>
  <c r="B852" i="1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A858" i="11"/>
  <c r="B858" i="11"/>
  <c r="D858" i="11" s="1"/>
  <c r="A859" i="11"/>
  <c r="B859" i="11"/>
  <c r="D859" i="11" s="1"/>
  <c r="A860" i="11"/>
  <c r="B860" i="11"/>
  <c r="D860" i="11" s="1"/>
  <c r="A861" i="11"/>
  <c r="B861" i="11"/>
  <c r="A862" i="11"/>
  <c r="C862" i="11" s="1"/>
  <c r="B862" i="11"/>
  <c r="D862" i="11" s="1"/>
  <c r="A863" i="1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A868" i="11"/>
  <c r="B868" i="11"/>
  <c r="A869" i="11"/>
  <c r="C869" i="11" s="1"/>
  <c r="E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B876" i="11"/>
  <c r="D876" i="11" s="1"/>
  <c r="A877" i="11"/>
  <c r="B877" i="11"/>
  <c r="A878" i="11"/>
  <c r="B878" i="11"/>
  <c r="A879" i="11"/>
  <c r="B879" i="11"/>
  <c r="L879" i="11" s="1"/>
  <c r="A880" i="11"/>
  <c r="C880" i="11" s="1"/>
  <c r="B880" i="11"/>
  <c r="A881" i="11"/>
  <c r="C881" i="11" s="1"/>
  <c r="B881" i="11"/>
  <c r="A882" i="11"/>
  <c r="C882" i="11" s="1"/>
  <c r="B882" i="11"/>
  <c r="D882" i="11" s="1"/>
  <c r="A883" i="11"/>
  <c r="B883" i="11"/>
  <c r="A884" i="11"/>
  <c r="C884" i="11" s="1"/>
  <c r="B884" i="11"/>
  <c r="A885" i="1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B890" i="11"/>
  <c r="A891" i="11"/>
  <c r="C891" i="11" s="1"/>
  <c r="B891" i="11"/>
  <c r="D891" i="11" s="1"/>
  <c r="A892" i="11"/>
  <c r="B892" i="11"/>
  <c r="A893" i="11"/>
  <c r="C893" i="11" s="1"/>
  <c r="B893" i="11"/>
  <c r="D893" i="11" s="1"/>
  <c r="A894" i="11"/>
  <c r="C894" i="11" s="1"/>
  <c r="B894" i="11"/>
  <c r="A895" i="11"/>
  <c r="B895" i="11"/>
  <c r="D895" i="11" s="1"/>
  <c r="A896" i="11"/>
  <c r="C896" i="11" s="1"/>
  <c r="B896" i="11"/>
  <c r="L896" i="11" s="1"/>
  <c r="A897" i="11"/>
  <c r="K897" i="11" s="1"/>
  <c r="B897" i="1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B901" i="11"/>
  <c r="A902" i="11"/>
  <c r="B902" i="11"/>
  <c r="A903" i="11"/>
  <c r="K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L906" i="11" s="1"/>
  <c r="A907" i="11"/>
  <c r="B907" i="11"/>
  <c r="D907" i="11" s="1"/>
  <c r="A908" i="11"/>
  <c r="C908" i="11" s="1"/>
  <c r="B908" i="11"/>
  <c r="D908" i="11" s="1"/>
  <c r="A909" i="11"/>
  <c r="K909" i="11" s="1"/>
  <c r="B909" i="11"/>
  <c r="D909" i="11" s="1"/>
  <c r="C909" i="11"/>
  <c r="F909" i="11" s="1"/>
  <c r="A910" i="11"/>
  <c r="B910" i="11"/>
  <c r="D910" i="11" s="1"/>
  <c r="A911" i="11"/>
  <c r="C911" i="11" s="1"/>
  <c r="B911" i="11"/>
  <c r="A912" i="11"/>
  <c r="C912" i="11" s="1"/>
  <c r="B912" i="11"/>
  <c r="A913" i="11"/>
  <c r="B913" i="11"/>
  <c r="D913" i="11" s="1"/>
  <c r="A914" i="11"/>
  <c r="B914" i="11"/>
  <c r="A915" i="11"/>
  <c r="B915" i="11"/>
  <c r="A916" i="11"/>
  <c r="C916" i="11" s="1"/>
  <c r="B916" i="11"/>
  <c r="A917" i="11"/>
  <c r="B917" i="11"/>
  <c r="A918" i="11"/>
  <c r="C918" i="11" s="1"/>
  <c r="B918" i="11"/>
  <c r="D918" i="11" s="1"/>
  <c r="A919" i="11"/>
  <c r="B919" i="11"/>
  <c r="A920" i="11"/>
  <c r="M920" i="11" s="1"/>
  <c r="B920" i="11"/>
  <c r="A921" i="11"/>
  <c r="B921" i="1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A929" i="11"/>
  <c r="B929" i="11"/>
  <c r="D929" i="11" s="1"/>
  <c r="A930" i="11"/>
  <c r="C930" i="11" s="1"/>
  <c r="B930" i="11"/>
  <c r="A931" i="11"/>
  <c r="B931" i="1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A940" i="11"/>
  <c r="B940" i="11"/>
  <c r="D940" i="11" s="1"/>
  <c r="A941" i="11"/>
  <c r="B941" i="11"/>
  <c r="D941" i="11" s="1"/>
  <c r="A942" i="11"/>
  <c r="B942" i="1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A956" i="11"/>
  <c r="C956" i="11" s="1"/>
  <c r="B956" i="11"/>
  <c r="D956" i="11" s="1"/>
  <c r="A957" i="11"/>
  <c r="B957" i="11"/>
  <c r="A958" i="11"/>
  <c r="B958" i="1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D976" i="11"/>
  <c r="H976" i="11" s="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A982" i="11"/>
  <c r="M982" i="11" s="1"/>
  <c r="B982" i="11"/>
  <c r="A983" i="11"/>
  <c r="B983" i="11"/>
  <c r="N983" i="11" s="1"/>
  <c r="A984" i="11"/>
  <c r="K984" i="11" s="1"/>
  <c r="B984" i="11"/>
  <c r="A985" i="11"/>
  <c r="B985" i="11"/>
  <c r="N985" i="11" s="1"/>
  <c r="A986" i="11"/>
  <c r="C986" i="11" s="1"/>
  <c r="B986" i="11"/>
  <c r="N986" i="11" s="1"/>
  <c r="A987" i="11"/>
  <c r="B987" i="11"/>
  <c r="N987" i="11" s="1"/>
  <c r="A988" i="11"/>
  <c r="K988" i="11" s="1"/>
  <c r="B988" i="11"/>
  <c r="A989" i="1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L985" i="11"/>
  <c r="M983" i="11"/>
  <c r="K981" i="11"/>
  <c r="N979" i="11"/>
  <c r="N978" i="11"/>
  <c r="M976" i="11"/>
  <c r="K976" i="11"/>
  <c r="L974" i="11"/>
  <c r="L968" i="11"/>
  <c r="K966" i="11"/>
  <c r="K965" i="11"/>
  <c r="M961" i="11"/>
  <c r="M960" i="11"/>
  <c r="N958" i="11"/>
  <c r="N953" i="11"/>
  <c r="L953" i="11"/>
  <c r="L951" i="11"/>
  <c r="M950" i="11"/>
  <c r="N947" i="11"/>
  <c r="L946" i="11"/>
  <c r="N942" i="11"/>
  <c r="N941" i="11"/>
  <c r="N937" i="11"/>
  <c r="L937" i="11"/>
  <c r="N936" i="11"/>
  <c r="L932" i="11"/>
  <c r="L931" i="11"/>
  <c r="L930" i="11"/>
  <c r="N925" i="11"/>
  <c r="L925" i="11"/>
  <c r="L921" i="11"/>
  <c r="N920" i="11"/>
  <c r="N919" i="11"/>
  <c r="L916" i="11"/>
  <c r="N915" i="11"/>
  <c r="L914" i="11"/>
  <c r="M911" i="11"/>
  <c r="K911" i="11"/>
  <c r="N910" i="11"/>
  <c r="L910" i="11"/>
  <c r="N909" i="11"/>
  <c r="M908" i="11"/>
  <c r="M907" i="11"/>
  <c r="M906" i="11"/>
  <c r="K906" i="11"/>
  <c r="N905" i="11"/>
  <c r="L905" i="11"/>
  <c r="N904" i="11"/>
  <c r="L904" i="11"/>
  <c r="N903" i="11"/>
  <c r="M902" i="11"/>
  <c r="K901" i="11"/>
  <c r="N899" i="11"/>
  <c r="M896" i="11"/>
  <c r="K896" i="11"/>
  <c r="K895" i="11"/>
  <c r="N893" i="11"/>
  <c r="M892" i="11"/>
  <c r="M891" i="11"/>
  <c r="K891" i="11"/>
  <c r="M890" i="11"/>
  <c r="M886" i="11"/>
  <c r="K886" i="11"/>
  <c r="K885" i="11"/>
  <c r="N882" i="11"/>
  <c r="L882" i="11"/>
  <c r="M880" i="11"/>
  <c r="M879" i="11"/>
  <c r="L878" i="11"/>
  <c r="M876" i="11"/>
  <c r="N872" i="11"/>
  <c r="N871" i="11"/>
  <c r="M869" i="11"/>
  <c r="K869" i="11"/>
  <c r="N867" i="11"/>
  <c r="N866" i="11"/>
  <c r="L866" i="11"/>
  <c r="K863" i="11"/>
  <c r="N862" i="11"/>
  <c r="L862" i="11"/>
  <c r="L861" i="11"/>
  <c r="M860" i="11"/>
  <c r="N857" i="11"/>
  <c r="N856" i="11"/>
  <c r="L856" i="11"/>
  <c r="K854" i="11"/>
  <c r="N852" i="11"/>
  <c r="L851" i="11"/>
  <c r="N850" i="11"/>
  <c r="N849" i="11"/>
  <c r="M848" i="11"/>
  <c r="M846" i="11"/>
  <c r="M845" i="11"/>
  <c r="L844" i="11"/>
  <c r="N843" i="11"/>
  <c r="L842" i="11"/>
  <c r="N841" i="11"/>
  <c r="L841" i="11"/>
  <c r="K838" i="11"/>
  <c r="L836" i="11"/>
  <c r="N835" i="11"/>
  <c r="N834" i="11"/>
  <c r="L834" i="11"/>
  <c r="N833" i="11"/>
  <c r="M832" i="11"/>
  <c r="M830" i="11"/>
  <c r="N828" i="11"/>
  <c r="L828" i="11"/>
  <c r="M826" i="11"/>
  <c r="K826" i="11"/>
  <c r="M824" i="11"/>
  <c r="L823" i="11"/>
  <c r="N822" i="11"/>
  <c r="L822" i="11"/>
  <c r="L821" i="11"/>
  <c r="M820" i="11"/>
  <c r="K1001" i="11"/>
  <c r="C999" i="11"/>
  <c r="M998" i="11"/>
  <c r="K997" i="11"/>
  <c r="D994" i="11"/>
  <c r="N993" i="11"/>
  <c r="L993" i="11"/>
  <c r="M991" i="11"/>
  <c r="K991" i="11"/>
  <c r="K990" i="11"/>
  <c r="C989" i="11"/>
  <c r="M989" i="11"/>
  <c r="K989" i="11"/>
  <c r="C988" i="11"/>
  <c r="M988" i="11"/>
  <c r="C987" i="11"/>
  <c r="M987" i="11"/>
  <c r="K987" i="11"/>
  <c r="M986" i="11"/>
  <c r="K986" i="11"/>
  <c r="C985" i="11"/>
  <c r="M985" i="11"/>
  <c r="K985" i="11"/>
  <c r="C984" i="11"/>
  <c r="L983" i="11"/>
  <c r="K982" i="11"/>
  <c r="L981" i="11"/>
  <c r="M979" i="11"/>
  <c r="K979" i="11"/>
  <c r="M978" i="11"/>
  <c r="K978" i="11"/>
  <c r="L977" i="11"/>
  <c r="N976" i="11"/>
  <c r="L976" i="11"/>
  <c r="L972" i="11"/>
  <c r="L970" i="11"/>
  <c r="K969" i="11"/>
  <c r="M967" i="11"/>
  <c r="N966" i="11"/>
  <c r="M963" i="11"/>
  <c r="N960" i="11"/>
  <c r="N959" i="11"/>
  <c r="N956" i="11"/>
  <c r="L956" i="11"/>
  <c r="N955" i="11"/>
  <c r="N954" i="11"/>
  <c r="L954" i="11"/>
  <c r="M952" i="11"/>
  <c r="L950" i="11"/>
  <c r="L949" i="11"/>
  <c r="M946" i="11"/>
  <c r="N945" i="11"/>
  <c r="L944" i="11"/>
  <c r="N943" i="11"/>
  <c r="L943" i="11"/>
  <c r="N940" i="11"/>
  <c r="L940" i="11"/>
  <c r="N939" i="11"/>
  <c r="N938" i="11"/>
  <c r="L938" i="11"/>
  <c r="L934" i="11"/>
  <c r="N933" i="11"/>
  <c r="N929" i="11"/>
  <c r="L929" i="11"/>
  <c r="L928" i="11"/>
  <c r="N927" i="11"/>
  <c r="L927" i="11"/>
  <c r="N924" i="11"/>
  <c r="L924" i="11"/>
  <c r="N923" i="11"/>
  <c r="N922" i="11"/>
  <c r="L922" i="11"/>
  <c r="N918" i="11"/>
  <c r="L918" i="11"/>
  <c r="N917" i="11"/>
  <c r="M914" i="11"/>
  <c r="N913" i="11"/>
  <c r="N912" i="11"/>
  <c r="L911" i="11"/>
  <c r="K910" i="11"/>
  <c r="M909" i="11"/>
  <c r="L908" i="11"/>
  <c r="N907" i="11"/>
  <c r="L907" i="11"/>
  <c r="M904" i="11"/>
  <c r="K904" i="11"/>
  <c r="L902" i="11"/>
  <c r="N901" i="11"/>
  <c r="M900" i="11"/>
  <c r="K900" i="11"/>
  <c r="M898" i="11"/>
  <c r="K898" i="11"/>
  <c r="N897" i="11"/>
  <c r="N895" i="11"/>
  <c r="L895" i="11"/>
  <c r="M894" i="11"/>
  <c r="K894" i="11"/>
  <c r="K893" i="11"/>
  <c r="N891" i="11"/>
  <c r="L891" i="11"/>
  <c r="K889" i="11"/>
  <c r="M888" i="11"/>
  <c r="K888" i="11"/>
  <c r="K887" i="11"/>
  <c r="N885" i="11"/>
  <c r="M884" i="11"/>
  <c r="K884" i="11"/>
  <c r="K883" i="11"/>
  <c r="M882" i="11"/>
  <c r="K882" i="11"/>
  <c r="L880" i="11"/>
  <c r="K878" i="11"/>
  <c r="N876" i="11"/>
  <c r="L876" i="11"/>
  <c r="N874" i="11"/>
  <c r="L874" i="11"/>
  <c r="M871" i="11"/>
  <c r="K871" i="11"/>
  <c r="N870" i="11"/>
  <c r="L870" i="11"/>
  <c r="N869" i="11"/>
  <c r="L869" i="11"/>
  <c r="M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K852" i="11"/>
  <c r="M850" i="11"/>
  <c r="K850" i="11"/>
  <c r="N848" i="11"/>
  <c r="L848" i="11"/>
  <c r="N847" i="11"/>
  <c r="L847" i="11"/>
  <c r="N846" i="11"/>
  <c r="L846" i="11"/>
  <c r="N845" i="11"/>
  <c r="L845" i="11"/>
  <c r="K844" i="11"/>
  <c r="M842" i="11"/>
  <c r="K842" i="11"/>
  <c r="N840" i="11"/>
  <c r="L840" i="11"/>
  <c r="N839" i="11"/>
  <c r="L839" i="11"/>
  <c r="N838" i="11"/>
  <c r="L838" i="11"/>
  <c r="N837" i="11"/>
  <c r="L837" i="11"/>
  <c r="K836" i="11"/>
  <c r="K835" i="11"/>
  <c r="M834" i="11"/>
  <c r="N832" i="11"/>
  <c r="L832" i="11"/>
  <c r="N831" i="11"/>
  <c r="N830" i="11"/>
  <c r="L830" i="11"/>
  <c r="N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789" i="11"/>
  <c r="F732" i="11"/>
  <c r="E854" i="11"/>
  <c r="E832" i="11"/>
  <c r="E809" i="11"/>
  <c r="E804" i="11"/>
  <c r="E734" i="11"/>
  <c r="E723" i="11"/>
  <c r="E856" i="11"/>
  <c r="E822" i="11"/>
  <c r="F803" i="11"/>
  <c r="F769" i="11"/>
  <c r="F741" i="11"/>
  <c r="E736" i="11"/>
  <c r="F725" i="11"/>
  <c r="F684" i="11"/>
  <c r="F538" i="11"/>
  <c r="F526" i="11"/>
  <c r="E743" i="11"/>
  <c r="H856" i="11"/>
  <c r="F854" i="11"/>
  <c r="E803" i="11"/>
  <c r="F801" i="11"/>
  <c r="E799" i="11"/>
  <c r="E777" i="11"/>
  <c r="E769" i="11"/>
  <c r="E761" i="11"/>
  <c r="H732" i="11"/>
  <c r="E729" i="11"/>
  <c r="F723" i="11"/>
  <c r="F722" i="11"/>
  <c r="H712" i="11"/>
  <c r="E709" i="11"/>
  <c r="E693" i="11"/>
  <c r="F691" i="11"/>
  <c r="F614" i="11"/>
  <c r="H612" i="11"/>
  <c r="F832" i="11"/>
  <c r="F828" i="11"/>
  <c r="H869" i="11"/>
  <c r="F846" i="11"/>
  <c r="H803" i="11"/>
  <c r="H801" i="11"/>
  <c r="H789" i="11"/>
  <c r="H783" i="11"/>
  <c r="H767" i="11"/>
  <c r="H751" i="11"/>
  <c r="H729" i="11"/>
  <c r="H721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D878" i="5"/>
  <c r="E874" i="5"/>
  <c r="F993" i="11"/>
  <c r="C791" i="9"/>
  <c r="E987" i="11"/>
  <c r="E993" i="11"/>
  <c r="C921" i="9"/>
  <c r="C917" i="9"/>
  <c r="C925" i="9"/>
  <c r="G916" i="9"/>
  <c r="C919" i="9"/>
  <c r="C923" i="9"/>
  <c r="C432" i="9"/>
  <c r="C1000" i="9"/>
  <c r="C984" i="9"/>
  <c r="C976" i="9"/>
  <c r="C968" i="9"/>
  <c r="C952" i="9"/>
  <c r="C944" i="9"/>
  <c r="C936" i="9"/>
  <c r="C918" i="9"/>
  <c r="C910" i="9"/>
  <c r="C902" i="9"/>
  <c r="C886" i="9"/>
  <c r="C878" i="9"/>
  <c r="C870" i="9"/>
  <c r="C854" i="9"/>
  <c r="C846" i="9"/>
  <c r="C838" i="9"/>
  <c r="C822" i="9"/>
  <c r="C800" i="9"/>
  <c r="C760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D926" i="5"/>
  <c r="I922" i="5"/>
  <c r="D906" i="5"/>
  <c r="D902" i="5"/>
  <c r="I890" i="5"/>
  <c r="G908" i="5"/>
  <c r="D990" i="5"/>
  <c r="D982" i="5"/>
  <c r="D950" i="5"/>
  <c r="D942" i="5"/>
  <c r="G928" i="5"/>
  <c r="G920" i="5"/>
  <c r="G904" i="5"/>
  <c r="G1000" i="5"/>
  <c r="G968" i="5"/>
  <c r="G956" i="5"/>
  <c r="F923" i="5"/>
  <c r="E890" i="5"/>
  <c r="F871" i="5"/>
  <c r="I966" i="5"/>
  <c r="I982" i="5"/>
  <c r="F895" i="5"/>
  <c r="E991" i="2"/>
  <c r="F991" i="2"/>
  <c r="G991" i="2"/>
  <c r="F911" i="5"/>
  <c r="F879" i="5"/>
  <c r="I991" i="2"/>
  <c r="J991" i="2"/>
  <c r="E942" i="5"/>
  <c r="E946" i="5"/>
  <c r="E962" i="5"/>
  <c r="E966" i="5"/>
  <c r="E982" i="5"/>
  <c r="E990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801" i="11" l="1"/>
  <c r="K801" i="11" s="1"/>
  <c r="M801" i="11" s="1"/>
  <c r="J725" i="11"/>
  <c r="J723" i="11"/>
  <c r="J691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J732" i="11"/>
  <c r="N996" i="11"/>
  <c r="E750" i="11"/>
  <c r="H736" i="11"/>
  <c r="F734" i="11"/>
  <c r="D978" i="11"/>
  <c r="E834" i="11"/>
  <c r="H828" i="11"/>
  <c r="F826" i="11"/>
  <c r="F789" i="11"/>
  <c r="F773" i="11"/>
  <c r="E759" i="11"/>
  <c r="F731" i="11"/>
  <c r="E662" i="11"/>
  <c r="H660" i="11"/>
  <c r="F532" i="11"/>
  <c r="H526" i="11"/>
  <c r="E514" i="11"/>
  <c r="E727" i="11"/>
  <c r="H727" i="11"/>
  <c r="J727" i="11" s="1"/>
  <c r="F727" i="11"/>
  <c r="I789" i="11"/>
  <c r="J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K848" i="11"/>
  <c r="C840" i="11"/>
  <c r="M840" i="11"/>
  <c r="C838" i="11"/>
  <c r="M838" i="11"/>
  <c r="C830" i="11"/>
  <c r="K830" i="11"/>
  <c r="C824" i="1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E992" i="11" s="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N928" i="11"/>
  <c r="D926" i="11"/>
  <c r="L926" i="11"/>
  <c r="N926" i="11"/>
  <c r="D920" i="11"/>
  <c r="L920" i="11"/>
  <c r="D916" i="11"/>
  <c r="F916" i="11" s="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H884" i="11"/>
  <c r="I884" i="11" s="1"/>
  <c r="D878" i="11"/>
  <c r="N878" i="11"/>
  <c r="D872" i="11"/>
  <c r="L872" i="11"/>
  <c r="D868" i="11"/>
  <c r="L868" i="11"/>
  <c r="N868" i="11"/>
  <c r="L998" i="11"/>
  <c r="N998" i="11"/>
  <c r="M977" i="11"/>
  <c r="C977" i="11"/>
  <c r="K977" i="11"/>
  <c r="K962" i="11"/>
  <c r="M962" i="11"/>
  <c r="C958" i="11"/>
  <c r="M958" i="11"/>
  <c r="C954" i="11"/>
  <c r="M954" i="11"/>
  <c r="C948" i="11"/>
  <c r="M948" i="11"/>
  <c r="C944" i="11"/>
  <c r="M944" i="11"/>
  <c r="C942" i="1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M903" i="11"/>
  <c r="C901" i="11"/>
  <c r="M901" i="11"/>
  <c r="C899" i="11"/>
  <c r="K899" i="11"/>
  <c r="C897" i="11"/>
  <c r="M897" i="11"/>
  <c r="C895" i="11"/>
  <c r="M895" i="11"/>
  <c r="D883" i="11"/>
  <c r="N883" i="11"/>
  <c r="E991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N842" i="11"/>
  <c r="D836" i="11"/>
  <c r="F836" i="11" s="1"/>
  <c r="N836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F736" i="11"/>
  <c r="J736" i="11" s="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H919" i="11" s="1"/>
  <c r="M919" i="11"/>
  <c r="K919" i="11"/>
  <c r="C915" i="11"/>
  <c r="M915" i="11"/>
  <c r="K915" i="11"/>
  <c r="D902" i="1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H947" i="11" s="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F665" i="11"/>
  <c r="E665" i="11"/>
  <c r="I993" i="11"/>
  <c r="J993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1" i="11"/>
  <c r="F92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E974" i="11" s="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E945" i="11"/>
  <c r="F945" i="11"/>
  <c r="H945" i="1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F861" i="11" s="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E873" i="11" s="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F929" i="11"/>
  <c r="F921" i="11"/>
  <c r="H918" i="11"/>
  <c r="I918" i="11" s="1"/>
  <c r="F913" i="11"/>
  <c r="I913" i="11" s="1"/>
  <c r="E908" i="11"/>
  <c r="H902" i="1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614" i="11"/>
  <c r="I655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H973" i="11"/>
  <c r="E973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J903" i="11"/>
  <c r="I903" i="11"/>
  <c r="I963" i="11"/>
  <c r="J963" i="11"/>
  <c r="E720" i="11"/>
  <c r="I741" i="11"/>
  <c r="J741" i="11"/>
  <c r="F728" i="11"/>
  <c r="J728" i="11" s="1"/>
  <c r="F798" i="11"/>
  <c r="E874" i="11"/>
  <c r="F701" i="11"/>
  <c r="E337" i="9"/>
  <c r="G337" i="9"/>
  <c r="H810" i="11"/>
  <c r="E810" i="11"/>
  <c r="F810" i="11"/>
  <c r="I929" i="11"/>
  <c r="I425" i="11"/>
  <c r="F465" i="11"/>
  <c r="I485" i="11"/>
  <c r="J485" i="11"/>
  <c r="K485" i="11" s="1"/>
  <c r="M485" i="11" s="1"/>
  <c r="F663" i="11"/>
  <c r="I663" i="11" s="1"/>
  <c r="F694" i="11"/>
  <c r="J978" i="11"/>
  <c r="I978" i="11"/>
  <c r="H784" i="11"/>
  <c r="F705" i="11"/>
  <c r="J712" i="11"/>
  <c r="J557" i="11"/>
  <c r="I909" i="11"/>
  <c r="J544" i="11"/>
  <c r="L544" i="11" s="1"/>
  <c r="N544" i="11" s="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F659" i="11"/>
  <c r="F690" i="11"/>
  <c r="F746" i="11"/>
  <c r="F971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N903" i="4" s="1"/>
  <c r="R903" i="4" s="1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H909" i="4"/>
  <c r="P908" i="4"/>
  <c r="L906" i="4"/>
  <c r="I906" i="4"/>
  <c r="L894" i="4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N985" i="4"/>
  <c r="R985" i="4" s="1"/>
  <c r="N884" i="4"/>
  <c r="N59" i="4"/>
  <c r="R59" i="4" s="1"/>
  <c r="J979" i="4"/>
  <c r="M979" i="4"/>
  <c r="N979" i="4" s="1"/>
  <c r="R979" i="4" s="1"/>
  <c r="Q977" i="4"/>
  <c r="D956" i="4"/>
  <c r="N946" i="4"/>
  <c r="R946" i="4" s="1"/>
  <c r="P879" i="4"/>
  <c r="G919" i="4"/>
  <c r="F946" i="4"/>
  <c r="G997" i="4"/>
  <c r="F893" i="4"/>
  <c r="Q70" i="4"/>
  <c r="P70" i="4"/>
  <c r="Q984" i="4"/>
  <c r="E937" i="4"/>
  <c r="N908" i="4"/>
  <c r="R908" i="4" s="1"/>
  <c r="N687" i="4"/>
  <c r="R687" i="4" s="1"/>
  <c r="Q686" i="4"/>
  <c r="P679" i="4"/>
  <c r="P673" i="4"/>
  <c r="N110" i="4"/>
  <c r="R110" i="4" s="1"/>
  <c r="P912" i="4"/>
  <c r="N970" i="4"/>
  <c r="Q78" i="4"/>
  <c r="P104" i="4"/>
  <c r="Q998" i="4"/>
  <c r="N997" i="4"/>
  <c r="R997" i="4" s="1"/>
  <c r="N993" i="4"/>
  <c r="R993" i="4" s="1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I593" i="11" s="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H608" i="11"/>
  <c r="I608" i="11" s="1"/>
  <c r="F615" i="11"/>
  <c r="I615" i="11" s="1"/>
  <c r="E617" i="11"/>
  <c r="F619" i="11"/>
  <c r="H624" i="11"/>
  <c r="I624" i="11" s="1"/>
  <c r="F647" i="1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S108" i="4" s="1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G126" i="5"/>
  <c r="F544" i="5"/>
  <c r="E544" i="5"/>
  <c r="Q696" i="4"/>
  <c r="Q700" i="4"/>
  <c r="N764" i="4"/>
  <c r="R764" i="4" s="1"/>
  <c r="Q348" i="4"/>
  <c r="S912" i="4"/>
  <c r="U912" i="4" s="1"/>
  <c r="Q916" i="4"/>
  <c r="F134" i="5"/>
  <c r="I134" i="5"/>
  <c r="G134" i="5"/>
  <c r="Q28" i="4"/>
  <c r="Q968" i="4"/>
  <c r="T968" i="4" s="1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G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G33" i="5"/>
  <c r="D31" i="5"/>
  <c r="G31" i="5" s="1"/>
  <c r="G29" i="5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20" i="5"/>
  <c r="G120" i="5"/>
  <c r="F128" i="5"/>
  <c r="G128" i="5"/>
  <c r="F136" i="5"/>
  <c r="Q698" i="4"/>
  <c r="Q714" i="4"/>
  <c r="P714" i="4"/>
  <c r="S714" i="4" s="1"/>
  <c r="U714" i="4" s="1"/>
  <c r="G17" i="5"/>
  <c r="E71" i="5"/>
  <c r="I71" i="5"/>
  <c r="E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U985" i="4"/>
  <c r="V985" i="4"/>
  <c r="R970" i="4"/>
  <c r="T970" i="4"/>
  <c r="P954" i="4"/>
  <c r="S954" i="4" s="1"/>
  <c r="N934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N164" i="4"/>
  <c r="R164" i="4" s="1"/>
  <c r="N156" i="4"/>
  <c r="P164" i="4"/>
  <c r="N61" i="4"/>
  <c r="R61" i="4" s="1"/>
  <c r="N45" i="4"/>
  <c r="P36" i="4"/>
  <c r="N28" i="4"/>
  <c r="N681" i="4"/>
  <c r="R681" i="4" s="1"/>
  <c r="S59" i="4"/>
  <c r="P38" i="4"/>
  <c r="P158" i="4"/>
  <c r="P118" i="4"/>
  <c r="G14" i="5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E47" i="5"/>
  <c r="I47" i="5"/>
  <c r="I79" i="5"/>
  <c r="Q72" i="4"/>
  <c r="T72" i="4" s="1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E75" i="5"/>
  <c r="I77" i="5"/>
  <c r="I83" i="5"/>
  <c r="E83" i="5"/>
  <c r="I101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N65" i="4"/>
  <c r="Q64" i="4"/>
  <c r="N64" i="4"/>
  <c r="P60" i="4"/>
  <c r="Q58" i="4"/>
  <c r="N58" i="4"/>
  <c r="R58" i="4" s="1"/>
  <c r="N52" i="4"/>
  <c r="Q50" i="4"/>
  <c r="P50" i="4"/>
  <c r="S50" i="4" s="1"/>
  <c r="P44" i="4"/>
  <c r="S44" i="4" s="1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E156" i="5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G139" i="5"/>
  <c r="E138" i="5"/>
  <c r="I137" i="5"/>
  <c r="E134" i="5"/>
  <c r="E132" i="5"/>
  <c r="E128" i="5"/>
  <c r="G123" i="5"/>
  <c r="G121" i="5"/>
  <c r="I121" i="5"/>
  <c r="E120" i="5"/>
  <c r="E116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F79" i="5"/>
  <c r="D78" i="5"/>
  <c r="I78" i="5" s="1"/>
  <c r="D76" i="5"/>
  <c r="E76" i="5" s="1"/>
  <c r="F75" i="5"/>
  <c r="D74" i="5"/>
  <c r="E74" i="5" s="1"/>
  <c r="D72" i="5"/>
  <c r="E72" i="5" s="1"/>
  <c r="F71" i="5"/>
  <c r="D70" i="5"/>
  <c r="E70" i="5" s="1"/>
  <c r="D68" i="5"/>
  <c r="D66" i="5"/>
  <c r="I66" i="5" s="1"/>
  <c r="D64" i="5"/>
  <c r="E64" i="5" s="1"/>
  <c r="F63" i="5"/>
  <c r="D62" i="5"/>
  <c r="I62" i="5" s="1"/>
  <c r="F61" i="5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E26" i="5"/>
  <c r="D21" i="5"/>
  <c r="D20" i="5"/>
  <c r="F19" i="5"/>
  <c r="D18" i="5"/>
  <c r="D16" i="5"/>
  <c r="F16" i="5" s="1"/>
  <c r="I11" i="5"/>
  <c r="D10" i="5"/>
  <c r="E8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12" i="2" l="1"/>
  <c r="P12" i="2" s="1"/>
  <c r="E12" i="2"/>
  <c r="N12" i="2" s="1"/>
  <c r="F12" i="2"/>
  <c r="O12" i="2" s="1"/>
  <c r="J597" i="11"/>
  <c r="K597" i="11" s="1"/>
  <c r="M597" i="11" s="1"/>
  <c r="J508" i="11"/>
  <c r="F850" i="11"/>
  <c r="I595" i="11"/>
  <c r="P906" i="4"/>
  <c r="S910" i="4"/>
  <c r="F15" i="2"/>
  <c r="O15" i="2" s="1"/>
  <c r="G15" i="2"/>
  <c r="P15" i="2" s="1"/>
  <c r="E15" i="2"/>
  <c r="N15" i="2" s="1"/>
  <c r="E897" i="11"/>
  <c r="H917" i="11"/>
  <c r="S960" i="4"/>
  <c r="U960" i="4" s="1"/>
  <c r="I533" i="11"/>
  <c r="J130" i="11"/>
  <c r="I611" i="11"/>
  <c r="E927" i="4"/>
  <c r="J518" i="11"/>
  <c r="L518" i="11" s="1"/>
  <c r="N518" i="11" s="1"/>
  <c r="J730" i="11"/>
  <c r="J929" i="11"/>
  <c r="J961" i="11"/>
  <c r="F972" i="11"/>
  <c r="J972" i="11" s="1"/>
  <c r="I948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I916" i="11"/>
  <c r="J916" i="1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T903" i="4" s="1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J884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I619" i="11"/>
  <c r="J630" i="11"/>
  <c r="J628" i="11"/>
  <c r="K628" i="11" s="1"/>
  <c r="M628" i="11" s="1"/>
  <c r="I358" i="11"/>
  <c r="J593" i="11"/>
  <c r="F931" i="4"/>
  <c r="P874" i="4"/>
  <c r="P952" i="4"/>
  <c r="P871" i="4"/>
  <c r="Q875" i="4"/>
  <c r="D877" i="4"/>
  <c r="I701" i="11"/>
  <c r="I937" i="11"/>
  <c r="J533" i="11"/>
  <c r="L533" i="11" s="1"/>
  <c r="N533" i="11" s="1"/>
  <c r="H950" i="1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I33" i="5"/>
  <c r="T22" i="4"/>
  <c r="T107" i="4"/>
  <c r="G152" i="5"/>
  <c r="T136" i="4"/>
  <c r="I141" i="5"/>
  <c r="I85" i="5"/>
  <c r="S92" i="4"/>
  <c r="F69" i="5"/>
  <c r="E121" i="5"/>
  <c r="E123" i="5"/>
  <c r="S97" i="4"/>
  <c r="S115" i="4"/>
  <c r="T6" i="4"/>
  <c r="G19" i="5"/>
  <c r="T44" i="4"/>
  <c r="S20" i="4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E15" i="5"/>
  <c r="I51" i="5"/>
  <c r="T41" i="4"/>
  <c r="S66" i="4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G409" i="5"/>
  <c r="S136" i="4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U376" i="4" s="1"/>
  <c r="I393" i="5"/>
  <c r="F454" i="5"/>
  <c r="T422" i="4"/>
  <c r="T445" i="4"/>
  <c r="V445" i="4" s="1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V567" i="4"/>
  <c r="W567" i="4" s="1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V519" i="4" s="1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S649" i="4"/>
  <c r="U649" i="4" s="1"/>
  <c r="T677" i="4"/>
  <c r="V677" i="4" s="1"/>
  <c r="W677" i="4" s="1"/>
  <c r="X677" i="4" s="1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V358" i="4" s="1"/>
  <c r="S191" i="4"/>
  <c r="U191" i="4" s="1"/>
  <c r="S211" i="4"/>
  <c r="T400" i="4"/>
  <c r="S322" i="4"/>
  <c r="U322" i="4" s="1"/>
  <c r="T344" i="4"/>
  <c r="S334" i="4"/>
  <c r="U334" i="4" s="1"/>
  <c r="T455" i="4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V586" i="4" s="1"/>
  <c r="T602" i="4"/>
  <c r="T655" i="4"/>
  <c r="T623" i="4"/>
  <c r="S612" i="4"/>
  <c r="U612" i="4" s="1"/>
  <c r="S463" i="4"/>
  <c r="U463" i="4" s="1"/>
  <c r="F786" i="5"/>
  <c r="E674" i="5"/>
  <c r="T662" i="4"/>
  <c r="V662" i="4" s="1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V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W765" i="4" s="1"/>
  <c r="X765" i="4" s="1"/>
  <c r="Y765" i="4" s="1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V759" i="4" s="1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X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3" i="4" s="1"/>
  <c r="V128" i="4"/>
  <c r="W128" i="4" s="1"/>
  <c r="X128" i="4" s="1"/>
  <c r="Y128" i="4" s="1"/>
  <c r="S147" i="4"/>
  <c r="V147" i="4" s="1"/>
  <c r="S151" i="4"/>
  <c r="S155" i="4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X656" i="4" s="1"/>
  <c r="T660" i="4"/>
  <c r="T664" i="4"/>
  <c r="V668" i="4"/>
  <c r="T718" i="4"/>
  <c r="S737" i="4"/>
  <c r="S857" i="4"/>
  <c r="S891" i="4"/>
  <c r="S913" i="4"/>
  <c r="V928" i="4"/>
  <c r="S951" i="4"/>
  <c r="U951" i="4" s="1"/>
  <c r="S953" i="4"/>
  <c r="T960" i="4"/>
  <c r="V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V873" i="4" s="1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W960" i="4"/>
  <c r="Y960" i="4" s="1"/>
  <c r="S571" i="4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T11" i="4"/>
  <c r="T4" i="4"/>
  <c r="S6" i="4"/>
  <c r="U6" i="4" s="1"/>
  <c r="S15" i="4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V113" i="4" s="1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W910" i="4" s="1"/>
  <c r="V938" i="4"/>
  <c r="W938" i="4" s="1"/>
  <c r="X938" i="4" s="1"/>
  <c r="Q939" i="4"/>
  <c r="P941" i="4"/>
  <c r="S941" i="4" s="1"/>
  <c r="U941" i="4" s="1"/>
  <c r="S945" i="4"/>
  <c r="T945" i="4"/>
  <c r="V945" i="4" s="1"/>
  <c r="Q964" i="4"/>
  <c r="T971" i="4"/>
  <c r="T981" i="4"/>
  <c r="V981" i="4" s="1"/>
  <c r="S982" i="4"/>
  <c r="S984" i="4"/>
  <c r="S986" i="4"/>
  <c r="S992" i="4"/>
  <c r="U992" i="4" s="1"/>
  <c r="S994" i="4"/>
  <c r="S996" i="4"/>
  <c r="S1000" i="4"/>
  <c r="G829" i="5"/>
  <c r="G809" i="5"/>
  <c r="E809" i="5"/>
  <c r="E805" i="5"/>
  <c r="T96" i="4"/>
  <c r="T92" i="4"/>
  <c r="V92" i="4" s="1"/>
  <c r="T84" i="4"/>
  <c r="V84" i="4" s="1"/>
  <c r="I105" i="5"/>
  <c r="I89" i="5"/>
  <c r="I57" i="5"/>
  <c r="E27" i="5"/>
  <c r="S922" i="4"/>
  <c r="T922" i="4"/>
  <c r="T82" i="4"/>
  <c r="S18" i="4"/>
  <c r="T18" i="4"/>
  <c r="T861" i="4"/>
  <c r="S118" i="4"/>
  <c r="S164" i="4"/>
  <c r="U164" i="4" s="1"/>
  <c r="T592" i="4"/>
  <c r="S812" i="4"/>
  <c r="U812" i="4" s="1"/>
  <c r="S663" i="4"/>
  <c r="U663" i="4" s="1"/>
  <c r="N940" i="4"/>
  <c r="R940" i="4" s="1"/>
  <c r="S635" i="4"/>
  <c r="V635" i="4" s="1"/>
  <c r="N942" i="4"/>
  <c r="R942" i="4" s="1"/>
  <c r="V970" i="4"/>
  <c r="W970" i="4" s="1"/>
  <c r="Y970" i="4" s="1"/>
  <c r="S557" i="4"/>
  <c r="U557" i="4" s="1"/>
  <c r="S861" i="4"/>
  <c r="S120" i="4"/>
  <c r="V120" i="4" s="1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T672" i="4"/>
  <c r="T168" i="4"/>
  <c r="V168" i="4" s="1"/>
  <c r="S61" i="4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Y884" i="4"/>
  <c r="T426" i="4"/>
  <c r="T439" i="4"/>
  <c r="V439" i="4" s="1"/>
  <c r="S483" i="4"/>
  <c r="V483" i="4" s="1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S127" i="4"/>
  <c r="R127" i="4"/>
  <c r="T135" i="4"/>
  <c r="V139" i="4"/>
  <c r="U139" i="4"/>
  <c r="S143" i="4"/>
  <c r="R143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U107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U818" i="4"/>
  <c r="V818" i="4"/>
  <c r="T819" i="4"/>
  <c r="T843" i="4"/>
  <c r="R895" i="4"/>
  <c r="T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5" i="4"/>
  <c r="Y948" i="4"/>
  <c r="X948" i="4"/>
  <c r="G949" i="4"/>
  <c r="E949" i="4"/>
  <c r="F949" i="4"/>
  <c r="V953" i="4"/>
  <c r="U953" i="4"/>
  <c r="Q957" i="4"/>
  <c r="N957" i="4"/>
  <c r="R957" i="4" s="1"/>
  <c r="D957" i="4"/>
  <c r="P957" i="4"/>
  <c r="U959" i="4"/>
  <c r="V959" i="4"/>
  <c r="X960" i="4"/>
  <c r="N965" i="4"/>
  <c r="R965" i="4" s="1"/>
  <c r="P965" i="4"/>
  <c r="Q965" i="4"/>
  <c r="D965" i="4"/>
  <c r="R142" i="4"/>
  <c r="T142" i="4"/>
  <c r="T126" i="4"/>
  <c r="Y912" i="4"/>
  <c r="AK912" i="4" s="1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U610" i="4"/>
  <c r="V632" i="4"/>
  <c r="V658" i="4"/>
  <c r="U658" i="4"/>
  <c r="R698" i="4"/>
  <c r="S698" i="4"/>
  <c r="R702" i="4"/>
  <c r="S702" i="4"/>
  <c r="T702" i="4"/>
  <c r="U802" i="4"/>
  <c r="T816" i="4"/>
  <c r="U916" i="4"/>
  <c r="V916" i="4"/>
  <c r="U108" i="4"/>
  <c r="V108" i="4"/>
  <c r="V615" i="4"/>
  <c r="S791" i="4"/>
  <c r="S871" i="4"/>
  <c r="X985" i="4"/>
  <c r="AI985" i="4" s="1"/>
  <c r="Y985" i="4"/>
  <c r="U80" i="4"/>
  <c r="V80" i="4"/>
  <c r="U136" i="4"/>
  <c r="V136" i="4"/>
  <c r="U904" i="4"/>
  <c r="V904" i="4"/>
  <c r="U848" i="4"/>
  <c r="U662" i="4"/>
  <c r="V638" i="4"/>
  <c r="W638" i="4" s="1"/>
  <c r="Y886" i="4"/>
  <c r="X886" i="4"/>
  <c r="R978" i="4"/>
  <c r="T978" i="4"/>
  <c r="T974" i="4"/>
  <c r="T963" i="4"/>
  <c r="T182" i="4"/>
  <c r="U166" i="4"/>
  <c r="R748" i="4"/>
  <c r="T748" i="4"/>
  <c r="S681" i="4"/>
  <c r="S927" i="4"/>
  <c r="S58" i="4"/>
  <c r="U10" i="4"/>
  <c r="U61" i="4"/>
  <c r="U572" i="4"/>
  <c r="T738" i="4"/>
  <c r="T746" i="4"/>
  <c r="T754" i="4"/>
  <c r="T762" i="4"/>
  <c r="S911" i="4"/>
  <c r="T555" i="4"/>
  <c r="T999" i="4"/>
  <c r="U60" i="4"/>
  <c r="T64" i="4"/>
  <c r="U69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T931" i="4"/>
  <c r="R943" i="4"/>
  <c r="S943" i="4"/>
  <c r="U11" i="4"/>
  <c r="R589" i="4"/>
  <c r="S589" i="4"/>
  <c r="V6" i="4"/>
  <c r="R13" i="4"/>
  <c r="S13" i="4"/>
  <c r="R14" i="4"/>
  <c r="S14" i="4"/>
  <c r="U15" i="4"/>
  <c r="U17" i="4"/>
  <c r="V17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U986" i="4"/>
  <c r="V986" i="4"/>
  <c r="U989" i="4"/>
  <c r="V996" i="4"/>
  <c r="U996" i="4"/>
  <c r="U1000" i="4"/>
  <c r="T151" i="4"/>
  <c r="V151" i="4" s="1"/>
  <c r="U88" i="4"/>
  <c r="V88" i="4"/>
  <c r="U84" i="4"/>
  <c r="V834" i="4"/>
  <c r="U822" i="4"/>
  <c r="V822" i="4"/>
  <c r="U922" i="4"/>
  <c r="U838" i="4"/>
  <c r="V838" i="4"/>
  <c r="U806" i="4"/>
  <c r="U798" i="4"/>
  <c r="V798" i="4"/>
  <c r="U794" i="4"/>
  <c r="V794" i="4"/>
  <c r="U18" i="4"/>
  <c r="R990" i="4"/>
  <c r="T990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U823" i="4"/>
  <c r="V823" i="4"/>
  <c r="S555" i="4"/>
  <c r="T942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V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812" i="4"/>
  <c r="X997" i="4"/>
  <c r="Y997" i="4"/>
  <c r="V643" i="4"/>
  <c r="U711" i="4"/>
  <c r="V711" i="4"/>
  <c r="S743" i="4"/>
  <c r="S775" i="4"/>
  <c r="S863" i="4"/>
  <c r="U699" i="4"/>
  <c r="R934" i="4"/>
  <c r="V954" i="4"/>
  <c r="U954" i="4"/>
  <c r="T991" i="4"/>
  <c r="U861" i="4"/>
  <c r="AF985" i="4"/>
  <c r="U120" i="4"/>
  <c r="U908" i="4"/>
  <c r="V908" i="4"/>
  <c r="U896" i="4"/>
  <c r="V896" i="4"/>
  <c r="V650" i="4"/>
  <c r="U630" i="4"/>
  <c r="U604" i="4"/>
  <c r="S978" i="4"/>
  <c r="U160" i="4"/>
  <c r="V160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669" i="4"/>
  <c r="U669" i="4" s="1"/>
  <c r="Q3" i="4"/>
  <c r="T3" i="4" s="1"/>
  <c r="P3" i="4"/>
  <c r="S3" i="4" s="1"/>
  <c r="S820" i="4"/>
  <c r="AF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U538" i="4" s="1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F389" i="5"/>
  <c r="F429" i="5"/>
  <c r="V392" i="4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458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U536" i="4"/>
  <c r="S450" i="4"/>
  <c r="U512" i="4"/>
  <c r="U544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E5" i="2" l="1"/>
  <c r="N5" i="2" s="1"/>
  <c r="F5" i="2"/>
  <c r="O5" i="2" s="1"/>
  <c r="G5" i="2"/>
  <c r="P5" i="2" s="1"/>
  <c r="V857" i="4"/>
  <c r="V436" i="4"/>
  <c r="V472" i="4"/>
  <c r="V234" i="4"/>
  <c r="U378" i="4"/>
  <c r="V400" i="4"/>
  <c r="W400" i="4" s="1"/>
  <c r="X400" i="4" s="1"/>
  <c r="Y400" i="4" s="1"/>
  <c r="AJ912" i="4"/>
  <c r="V51" i="4"/>
  <c r="W166" i="4"/>
  <c r="S942" i="4"/>
  <c r="V547" i="4"/>
  <c r="V951" i="4"/>
  <c r="E8" i="2"/>
  <c r="N8" i="2" s="1"/>
  <c r="F8" i="2"/>
  <c r="O8" i="2" s="1"/>
  <c r="G8" i="2"/>
  <c r="P8" i="2" s="1"/>
  <c r="T880" i="4"/>
  <c r="S972" i="4"/>
  <c r="V10" i="4"/>
  <c r="V145" i="4"/>
  <c r="V532" i="4"/>
  <c r="Y727" i="4"/>
  <c r="AK727" i="4" s="1"/>
  <c r="U34" i="4"/>
  <c r="AH985" i="4"/>
  <c r="W409" i="4"/>
  <c r="X409" i="4" s="1"/>
  <c r="Y409" i="4" s="1"/>
  <c r="F14" i="2"/>
  <c r="O14" i="2" s="1"/>
  <c r="E14" i="2"/>
  <c r="N14" i="2" s="1"/>
  <c r="G14" i="2"/>
  <c r="P14" i="2" s="1"/>
  <c r="V696" i="4"/>
  <c r="V213" i="4"/>
  <c r="W213" i="4" s="1"/>
  <c r="X213" i="4" s="1"/>
  <c r="V608" i="4"/>
  <c r="V848" i="4"/>
  <c r="V983" i="4"/>
  <c r="W983" i="4" s="1"/>
  <c r="V944" i="4"/>
  <c r="W944" i="4" s="1"/>
  <c r="X944" i="4" s="1"/>
  <c r="J858" i="11"/>
  <c r="S880" i="4"/>
  <c r="T972" i="4"/>
  <c r="S872" i="4"/>
  <c r="G6" i="2"/>
  <c r="P6" i="2" s="1"/>
  <c r="E6" i="2"/>
  <c r="N6" i="2" s="1"/>
  <c r="F6" i="2"/>
  <c r="O6" i="2" s="1"/>
  <c r="V110" i="4"/>
  <c r="W110" i="4" s="1"/>
  <c r="X110" i="4" s="1"/>
  <c r="Y110" i="4" s="1"/>
  <c r="E9" i="2"/>
  <c r="N9" i="2" s="1"/>
  <c r="F9" i="2"/>
  <c r="O9" i="2" s="1"/>
  <c r="G9" i="2"/>
  <c r="P9" i="2" s="1"/>
  <c r="V536" i="4"/>
  <c r="G11" i="2"/>
  <c r="P11" i="2" s="1"/>
  <c r="E11" i="2"/>
  <c r="N11" i="2" s="1"/>
  <c r="F11" i="2"/>
  <c r="O11" i="2" s="1"/>
  <c r="E10" i="2"/>
  <c r="N10" i="2" s="1"/>
  <c r="G10" i="2"/>
  <c r="P10" i="2" s="1"/>
  <c r="F10" i="2"/>
  <c r="O10" i="2" s="1"/>
  <c r="V728" i="4"/>
  <c r="W728" i="4" s="1"/>
  <c r="X728" i="4" s="1"/>
  <c r="V634" i="4"/>
  <c r="T859" i="4"/>
  <c r="T846" i="4"/>
  <c r="S958" i="4"/>
  <c r="U958" i="4" s="1"/>
  <c r="G13" i="2"/>
  <c r="P13" i="2" s="1"/>
  <c r="F13" i="2"/>
  <c r="O13" i="2" s="1"/>
  <c r="E13" i="2"/>
  <c r="N13" i="2" s="1"/>
  <c r="F7" i="2"/>
  <c r="O7" i="2" s="1"/>
  <c r="G7" i="2"/>
  <c r="P7" i="2" s="1"/>
  <c r="E7" i="2"/>
  <c r="N7" i="2" s="1"/>
  <c r="V18" i="4"/>
  <c r="V26" i="4"/>
  <c r="V15" i="4"/>
  <c r="V41" i="4"/>
  <c r="V27" i="4"/>
  <c r="V11" i="4"/>
  <c r="V109" i="4"/>
  <c r="AF884" i="4"/>
  <c r="AK884" i="4"/>
  <c r="AI884" i="4"/>
  <c r="AH884" i="4"/>
  <c r="AG884" i="4"/>
  <c r="AJ884" i="4"/>
  <c r="V538" i="4"/>
  <c r="V879" i="4"/>
  <c r="V499" i="4"/>
  <c r="U53" i="4"/>
  <c r="V53" i="4"/>
  <c r="W636" i="4"/>
  <c r="U464" i="4"/>
  <c r="V464" i="4"/>
  <c r="S974" i="4"/>
  <c r="R974" i="4"/>
  <c r="V154" i="4"/>
  <c r="U154" i="4"/>
  <c r="V984" i="4"/>
  <c r="U984" i="4"/>
  <c r="T940" i="4"/>
  <c r="AK985" i="4"/>
  <c r="AG985" i="4"/>
  <c r="AJ985" i="4"/>
  <c r="AI912" i="4"/>
  <c r="AG912" i="4"/>
  <c r="AH912" i="4"/>
  <c r="T964" i="4"/>
  <c r="AL405" i="4"/>
  <c r="AR405" i="4" s="1"/>
  <c r="V941" i="4"/>
  <c r="V531" i="4"/>
  <c r="U525" i="4"/>
  <c r="V893" i="4"/>
  <c r="V784" i="4"/>
  <c r="V583" i="4"/>
  <c r="W583" i="4" s="1"/>
  <c r="X583" i="4" s="1"/>
  <c r="V661" i="4"/>
  <c r="I991" i="11"/>
  <c r="J991" i="11"/>
  <c r="U902" i="4"/>
  <c r="V508" i="4"/>
  <c r="V787" i="4"/>
  <c r="V931" i="4"/>
  <c r="Y944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V854" i="4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V31" i="4"/>
  <c r="V61" i="4"/>
  <c r="U19" i="4"/>
  <c r="U30" i="4"/>
  <c r="W30" i="4" s="1"/>
  <c r="Z9" i="4"/>
  <c r="AL9" i="4" s="1"/>
  <c r="AR9" i="4" s="1"/>
  <c r="U31" i="4"/>
  <c r="AF9" i="4"/>
  <c r="AK9" i="4"/>
  <c r="AE9" i="4"/>
  <c r="AG9" i="4"/>
  <c r="V79" i="4"/>
  <c r="AI9" i="4"/>
  <c r="AB9" i="4"/>
  <c r="AN9" i="4" s="1"/>
  <c r="AT9" i="4" s="1"/>
  <c r="AC9" i="4"/>
  <c r="V89" i="4"/>
  <c r="AA9" i="4"/>
  <c r="AM9" i="4" s="1"/>
  <c r="AS9" i="4" s="1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AP241" i="4" s="1"/>
  <c r="AV241" i="4" s="1"/>
  <c r="V311" i="4"/>
  <c r="W109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X53" i="4" s="1"/>
  <c r="Y5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904" i="4"/>
  <c r="W136" i="4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X92" i="4" s="1"/>
  <c r="Y92" i="4" s="1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X59" i="4" s="1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X113" i="4" s="1"/>
  <c r="S42" i="4"/>
  <c r="U42" i="4" s="1"/>
  <c r="W27" i="4"/>
  <c r="X27" i="4" s="1"/>
  <c r="Y27" i="4" s="1"/>
  <c r="W547" i="4"/>
  <c r="X547" i="4" s="1"/>
  <c r="Y547" i="4" s="1"/>
  <c r="W131" i="4"/>
  <c r="X131" i="4" s="1"/>
  <c r="W879" i="4"/>
  <c r="W61" i="4"/>
  <c r="X61" i="4" s="1"/>
  <c r="W10" i="4"/>
  <c r="W848" i="4"/>
  <c r="S957" i="4"/>
  <c r="W107" i="4"/>
  <c r="W123" i="4"/>
  <c r="X123" i="4" s="1"/>
  <c r="Y123" i="4" s="1"/>
  <c r="W97" i="4"/>
  <c r="S892" i="4"/>
  <c r="U892" i="4" s="1"/>
  <c r="W18" i="4"/>
  <c r="X18" i="4" s="1"/>
  <c r="Y18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W40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X51" i="4" s="1"/>
  <c r="Y51" i="4" s="1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X129" i="4" s="1"/>
  <c r="AC727" i="4"/>
  <c r="W48" i="4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X40" i="4"/>
  <c r="Y40" i="4" s="1"/>
  <c r="AG40" i="4" s="1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Y888" i="4"/>
  <c r="X950" i="4"/>
  <c r="Y954" i="4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U70" i="4"/>
  <c r="V70" i="4"/>
  <c r="V65" i="4"/>
  <c r="U65" i="4"/>
  <c r="W26" i="4"/>
  <c r="W6" i="4"/>
  <c r="V16" i="4"/>
  <c r="W16" i="4" s="1"/>
  <c r="AB727" i="4"/>
  <c r="AE727" i="4"/>
  <c r="AQ727" i="4" s="1"/>
  <c r="AW727" i="4" s="1"/>
  <c r="Z727" i="4"/>
  <c r="X163" i="4"/>
  <c r="Y163" i="4" s="1"/>
  <c r="U119" i="4"/>
  <c r="V119" i="4"/>
  <c r="U111" i="4"/>
  <c r="V111" i="4"/>
  <c r="V93" i="4"/>
  <c r="U93" i="4"/>
  <c r="V85" i="4"/>
  <c r="U85" i="4"/>
  <c r="W77" i="4"/>
  <c r="W60" i="4"/>
  <c r="W696" i="4"/>
  <c r="AA172" i="4"/>
  <c r="Z172" i="4"/>
  <c r="AC172" i="4"/>
  <c r="AO172" i="4" s="1"/>
  <c r="AU172" i="4" s="1"/>
  <c r="AB172" i="4"/>
  <c r="AN172" i="4" s="1"/>
  <c r="AT172" i="4" s="1"/>
  <c r="AD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X935" i="4"/>
  <c r="Y935" i="4"/>
  <c r="U183" i="4"/>
  <c r="V183" i="4"/>
  <c r="V159" i="4"/>
  <c r="U159" i="4"/>
  <c r="U143" i="4"/>
  <c r="V143" i="4"/>
  <c r="V64" i="4"/>
  <c r="U64" i="4"/>
  <c r="X12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C5" i="4"/>
  <c r="Z5" i="4"/>
  <c r="AL5" i="4" s="1"/>
  <c r="AR5" i="4" s="1"/>
  <c r="AA5" i="4"/>
  <c r="AB5" i="4"/>
  <c r="AN5" i="4" s="1"/>
  <c r="AT5" i="4" s="1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118" i="4"/>
  <c r="AA124" i="4"/>
  <c r="Z124" i="4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T185" i="4"/>
  <c r="V185" i="4" s="1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904" i="4"/>
  <c r="Y904" i="4"/>
  <c r="X136" i="4"/>
  <c r="X893" i="4"/>
  <c r="Y893" i="4"/>
  <c r="U871" i="4"/>
  <c r="V871" i="4"/>
  <c r="AG727" i="4"/>
  <c r="AH727" i="4"/>
  <c r="Y615" i="4"/>
  <c r="AF615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V872" i="4" l="1"/>
  <c r="W872" i="4" s="1"/>
  <c r="U872" i="4"/>
  <c r="U972" i="4"/>
  <c r="V972" i="4"/>
  <c r="W972" i="4" s="1"/>
  <c r="Y983" i="4"/>
  <c r="X983" i="4"/>
  <c r="AJ954" i="4"/>
  <c r="U880" i="4"/>
  <c r="V880" i="4"/>
  <c r="W880" i="4" s="1"/>
  <c r="E9" i="4"/>
  <c r="I9" i="4" s="1"/>
  <c r="D9" i="4"/>
  <c r="H9" i="4" s="1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AJ888" i="4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AO5" i="4"/>
  <c r="AU5" i="4" s="1"/>
  <c r="AA970" i="4"/>
  <c r="AU970" i="4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L711" i="4" s="1"/>
  <c r="AR711" i="4" s="1"/>
  <c r="AF888" i="4"/>
  <c r="G9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P691" i="4" s="1"/>
  <c r="AV691" i="4" s="1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J896" i="4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AK112" i="4"/>
  <c r="AP172" i="4"/>
  <c r="AV172" i="4" s="1"/>
  <c r="X996" i="4"/>
  <c r="AH996" i="4" s="1"/>
  <c r="Y823" i="4"/>
  <c r="AI823" i="4" s="1"/>
  <c r="AN732" i="4"/>
  <c r="AT732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E781" i="4" s="1"/>
  <c r="I781" i="4" s="1"/>
  <c r="AH935" i="4"/>
  <c r="AK989" i="4"/>
  <c r="AG989" i="4"/>
  <c r="AJ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AL694" i="4" s="1"/>
  <c r="AR694" i="4" s="1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L358" i="4" s="1"/>
  <c r="AR358" i="4" s="1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M543" i="4"/>
  <c r="AS543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AP652" i="4"/>
  <c r="AV652" i="4" s="1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AJ860" i="4" s="1"/>
  <c r="Y860" i="4"/>
  <c r="Y890" i="4"/>
  <c r="X890" i="4"/>
  <c r="X956" i="4"/>
  <c r="AI956" i="4" s="1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AL997" i="4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F895" i="4" s="1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I53" i="4"/>
  <c r="AJ53" i="4"/>
  <c r="AG53" i="4"/>
  <c r="AH904" i="4"/>
  <c r="AK904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C984" i="4"/>
  <c r="AO984" i="4" s="1"/>
  <c r="AD984" i="4"/>
  <c r="AP984" i="4" s="1"/>
  <c r="AS984" i="4"/>
  <c r="AV984" i="4"/>
  <c r="AW984" i="4"/>
  <c r="AA984" i="4"/>
  <c r="AT984" i="4"/>
  <c r="AU984" i="4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AO711" i="4"/>
  <c r="AU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C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Z148" i="4"/>
  <c r="AG148" i="4"/>
  <c r="AF148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O164" i="4" s="1"/>
  <c r="AU164" i="4" s="1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H53" i="4"/>
  <c r="AF53" i="4"/>
  <c r="AK53" i="4"/>
  <c r="AI904" i="4"/>
  <c r="AF904" i="4"/>
  <c r="AG904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O31" i="4" s="1"/>
  <c r="AU31" i="4" s="1"/>
  <c r="AB31" i="4"/>
  <c r="AE31" i="4"/>
  <c r="AQ31" i="4" s="1"/>
  <c r="AW31" i="4" s="1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E950" i="4"/>
  <c r="AQ950" i="4" s="1"/>
  <c r="AD950" i="4"/>
  <c r="AP950" i="4" s="1"/>
  <c r="AA950" i="4"/>
  <c r="AM950" i="4" s="1"/>
  <c r="AC950" i="4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P120" i="4" s="1"/>
  <c r="AV120" i="4" s="1"/>
  <c r="AB908" i="4"/>
  <c r="AS908" i="4"/>
  <c r="AW908" i="4"/>
  <c r="AD908" i="4"/>
  <c r="AV908" i="4"/>
  <c r="AT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AP69" i="4" s="1"/>
  <c r="AV69" i="4" s="1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O47" i="4" s="1"/>
  <c r="AU47" i="4" s="1"/>
  <c r="AE47" i="4"/>
  <c r="AD47" i="4"/>
  <c r="Z47" i="4"/>
  <c r="AA47" i="4"/>
  <c r="AM47" i="4" s="1"/>
  <c r="AS47" i="4" s="1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781" i="4"/>
  <c r="H781" i="4" s="1"/>
  <c r="D805" i="4"/>
  <c r="H805" i="4" s="1"/>
  <c r="F805" i="4"/>
  <c r="J805" i="4" s="1"/>
  <c r="G805" i="4"/>
  <c r="E805" i="4"/>
  <c r="I805" i="4" s="1"/>
  <c r="E821" i="4"/>
  <c r="I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D44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D818" i="10"/>
  <c r="D933" i="10"/>
  <c r="D603" i="10"/>
  <c r="D904" i="10"/>
  <c r="D949" i="10"/>
  <c r="D789" i="10"/>
  <c r="D594" i="10"/>
  <c r="D355" i="10"/>
  <c r="D341" i="10"/>
  <c r="D367" i="10"/>
  <c r="D372" i="10"/>
  <c r="D364" i="10"/>
  <c r="D979" i="10"/>
  <c r="D922" i="10"/>
  <c r="D444" i="10"/>
  <c r="D811" i="10"/>
  <c r="D881" i="10"/>
  <c r="D827" i="10"/>
  <c r="D387" i="10"/>
  <c r="D268" i="10"/>
  <c r="D896" i="10"/>
  <c r="D428" i="10"/>
  <c r="D948" i="10"/>
  <c r="D867" i="10"/>
  <c r="D287" i="10"/>
  <c r="D624" i="10"/>
  <c r="D562" i="10"/>
  <c r="D324" i="10"/>
  <c r="D536" i="10"/>
  <c r="D485" i="10"/>
  <c r="D698" i="10"/>
  <c r="D573" i="10"/>
  <c r="D2" i="10"/>
  <c r="D936" i="10"/>
  <c r="D692" i="10"/>
  <c r="D258" i="10"/>
  <c r="D946" i="10"/>
  <c r="D663" i="10"/>
  <c r="D352" i="10"/>
  <c r="D993" i="10"/>
  <c r="D282" i="10"/>
  <c r="D305" i="10"/>
  <c r="D709" i="10"/>
  <c r="D781" i="10"/>
  <c r="D981" i="10"/>
  <c r="D242" i="10"/>
  <c r="D712" i="10"/>
  <c r="D1001" i="10"/>
  <c r="D517" i="10"/>
  <c r="D784" i="10"/>
  <c r="D362" i="10"/>
  <c r="D504" i="10"/>
  <c r="D360" i="10"/>
  <c r="D970" i="10"/>
  <c r="D430" i="10"/>
  <c r="D508" i="10"/>
  <c r="D880" i="10"/>
  <c r="D670" i="10"/>
  <c r="D492" i="10"/>
  <c r="D529" i="10"/>
  <c r="D598" i="10"/>
  <c r="D456" i="10"/>
  <c r="D298" i="10"/>
  <c r="D940" i="10"/>
  <c r="D965" i="10"/>
  <c r="D683" i="10"/>
  <c r="D236" i="10"/>
  <c r="D765" i="10"/>
  <c r="D763" i="10"/>
  <c r="D604" i="10"/>
  <c r="D838" i="10"/>
  <c r="D366" i="10"/>
  <c r="D259" i="10"/>
  <c r="D588" i="10"/>
  <c r="D587" i="10"/>
  <c r="D982" i="10"/>
  <c r="D422" i="10"/>
  <c r="D673" i="10"/>
  <c r="D859" i="10"/>
  <c r="D995" i="10"/>
  <c r="D648" i="10"/>
  <c r="D439" i="10"/>
  <c r="D877" i="10"/>
  <c r="D475" i="10"/>
  <c r="D373" i="10"/>
  <c r="D452" i="10"/>
  <c r="D525" i="10"/>
  <c r="D744" i="10"/>
  <c r="D608" i="10"/>
  <c r="D271" i="10"/>
  <c r="D999" i="10"/>
  <c r="D908" i="10"/>
  <c r="D660" i="10"/>
  <c r="D505" i="10"/>
  <c r="D716" i="10"/>
  <c r="D425" i="10"/>
  <c r="D857" i="10"/>
  <c r="D952" i="10"/>
  <c r="D473" i="10"/>
  <c r="D534" i="10"/>
  <c r="D645" i="10"/>
  <c r="D686" i="10"/>
  <c r="D654" i="10"/>
  <c r="D335" i="10"/>
  <c r="D829" i="10"/>
  <c r="D484" i="10"/>
  <c r="D400" i="10"/>
  <c r="D523" i="10"/>
  <c r="D405" i="10"/>
  <c r="D464" i="10"/>
  <c r="D616" i="10"/>
  <c r="D620" i="10"/>
  <c r="D898" i="10"/>
  <c r="D434" i="10"/>
  <c r="D561" i="10"/>
  <c r="D549" i="10"/>
  <c r="D316" i="10"/>
  <c r="D894" i="10"/>
  <c r="D267" i="10"/>
  <c r="D916" i="10"/>
  <c r="D272" i="10"/>
  <c r="D333" i="10"/>
  <c r="D381" i="10"/>
  <c r="D302" i="10"/>
  <c r="D532" i="10"/>
  <c r="D628" i="10"/>
  <c r="D842" i="10"/>
  <c r="D905" i="10"/>
  <c r="D734" i="10"/>
  <c r="D378" i="10"/>
  <c r="D486" i="10"/>
  <c r="D717" i="10"/>
  <c r="D249" i="10"/>
  <c r="D477" i="10"/>
  <c r="D996" i="10"/>
  <c r="D821" i="10"/>
  <c r="D470" i="10"/>
  <c r="D328" i="10"/>
  <c r="D374" i="10"/>
  <c r="D527" i="10"/>
  <c r="D458" i="10"/>
  <c r="D814" i="10"/>
  <c r="D235" i="10"/>
  <c r="D977" i="10"/>
  <c r="D750" i="10"/>
  <c r="D359" i="10"/>
  <c r="D926" i="10"/>
  <c r="D465" i="10"/>
  <c r="D927" i="10"/>
  <c r="D649" i="10"/>
  <c r="D973" i="10"/>
  <c r="D567" i="10"/>
  <c r="D705" i="10"/>
  <c r="D522" i="10"/>
  <c r="D483" i="10"/>
  <c r="D729" i="10"/>
  <c r="D467" i="10"/>
  <c r="D767" i="10"/>
  <c r="D929" i="10"/>
  <c r="D696" i="10"/>
  <c r="D991" i="10"/>
  <c r="D250" i="10"/>
  <c r="D925" i="10"/>
  <c r="D813" i="10"/>
  <c r="D957" i="10"/>
  <c r="D878" i="10"/>
  <c r="D390" i="10"/>
  <c r="D466" i="10"/>
  <c r="D758" i="10"/>
  <c r="D406" i="10"/>
  <c r="D414" i="10"/>
  <c r="D797" i="10"/>
  <c r="D700" i="10"/>
  <c r="D839" i="10"/>
  <c r="D605" i="10"/>
  <c r="D980" i="10"/>
  <c r="D968" i="10"/>
  <c r="D460" i="10"/>
  <c r="D920" i="10"/>
  <c r="D667" i="10"/>
  <c r="D518" i="10"/>
  <c r="D358" i="10"/>
  <c r="D768" i="10"/>
  <c r="D687" i="10"/>
  <c r="D408" i="10"/>
  <c r="D883" i="10"/>
  <c r="D681" i="10"/>
  <c r="D327" i="10"/>
  <c r="D506" i="10"/>
  <c r="D876" i="10"/>
  <c r="D418" i="10"/>
  <c r="D239" i="10"/>
  <c r="D619" i="10"/>
  <c r="D507" i="10"/>
  <c r="D659" i="10"/>
  <c r="D386" i="10"/>
  <c r="D442" i="10"/>
  <c r="D281" i="10"/>
  <c r="D886" i="10"/>
  <c r="D780" i="10"/>
  <c r="D966" i="10"/>
  <c r="D633" i="10"/>
  <c r="D349" i="10"/>
  <c r="D932" i="10"/>
  <c r="D403" i="10"/>
  <c r="D740" i="10"/>
  <c r="D412" i="10"/>
  <c r="D711" i="10"/>
  <c r="D950" i="10"/>
  <c r="D714" i="10"/>
  <c r="D998" i="10"/>
  <c r="D454" i="10"/>
  <c r="D658" i="10"/>
  <c r="D276" i="10"/>
  <c r="D431" i="10"/>
  <c r="D866" i="10"/>
  <c r="D361" i="10"/>
  <c r="D445" i="10"/>
  <c r="D944" i="10"/>
  <c r="D812" i="10"/>
  <c r="D530" i="10"/>
  <c r="D830" i="10"/>
  <c r="D283" i="10"/>
  <c r="D256" i="10"/>
  <c r="D962" i="10"/>
  <c r="D286" i="10"/>
  <c r="D457" i="10"/>
  <c r="D918" i="10"/>
  <c r="D482" i="10"/>
  <c r="D515" i="10"/>
  <c r="D294" i="10"/>
  <c r="D800" i="10"/>
  <c r="D917" i="10"/>
  <c r="D642" i="10"/>
  <c r="D246" i="10"/>
  <c r="D924" i="10"/>
  <c r="D290" i="10"/>
  <c r="D559" i="10"/>
  <c r="D887" i="10"/>
  <c r="D693" i="10"/>
  <c r="D997" i="10"/>
  <c r="D238" i="10"/>
  <c r="D672" i="10"/>
  <c r="D739" i="10"/>
  <c r="D280" i="10"/>
  <c r="D516" i="10"/>
  <c r="D489" i="10"/>
  <c r="D634" i="10"/>
  <c r="D572" i="10"/>
  <c r="D865" i="10"/>
  <c r="D844" i="10"/>
  <c r="D599" i="10"/>
  <c r="D662" i="10"/>
  <c r="D542" i="10"/>
  <c r="D329" i="10"/>
  <c r="D815" i="10"/>
  <c r="D704" i="10"/>
  <c r="D288" i="10"/>
  <c r="D852" i="10"/>
  <c r="D627" i="10"/>
  <c r="D443" i="10"/>
  <c r="D441" i="10"/>
  <c r="D586" i="10"/>
  <c r="D891" i="10"/>
  <c r="D295" i="10"/>
  <c r="D415" i="10"/>
  <c r="D609" i="10"/>
  <c r="D810" i="10"/>
  <c r="D270" i="10"/>
  <c r="D954" i="10"/>
  <c r="D318" i="10"/>
  <c r="D631" i="10"/>
  <c r="D571" i="10"/>
  <c r="D697" i="10"/>
  <c r="D432" i="10"/>
  <c r="D255" i="10"/>
  <c r="D436" i="10"/>
  <c r="D967" i="10"/>
  <c r="D576" i="10"/>
  <c r="D835" i="10"/>
  <c r="D377" i="10"/>
  <c r="D872" i="10"/>
  <c r="D749" i="10"/>
  <c r="D394" i="10"/>
  <c r="D514" i="10"/>
  <c r="D902" i="10"/>
  <c r="D832" i="10"/>
  <c r="D820" i="10"/>
  <c r="D331" i="10"/>
  <c r="D299" i="10"/>
  <c r="D939" i="10"/>
  <c r="D309" i="10"/>
  <c r="D691" i="10"/>
  <c r="D682" i="10"/>
  <c r="D947" i="10"/>
  <c r="D474" i="10"/>
  <c r="D260" i="10"/>
  <c r="D463" i="10"/>
  <c r="D992" i="10"/>
  <c r="D323" i="10"/>
  <c r="D476" i="10"/>
  <c r="D526" i="10"/>
  <c r="D745" i="10"/>
  <c r="D776" i="10"/>
  <c r="D854" i="10"/>
  <c r="D321" i="10"/>
  <c r="D805" i="10"/>
  <c r="D723" i="10"/>
  <c r="D446" i="10"/>
  <c r="D382" i="10"/>
  <c r="D751" i="10"/>
  <c r="D855" i="10"/>
  <c r="D731" i="10"/>
  <c r="D301" i="10"/>
  <c r="D652" i="10"/>
  <c r="D612" i="10"/>
  <c r="D389" i="10"/>
  <c r="D597" i="10"/>
  <c r="D695" i="10"/>
  <c r="D371" i="10"/>
  <c r="D509" i="10"/>
  <c r="D330" i="10"/>
  <c r="D787" i="10"/>
  <c r="D919" i="10"/>
  <c r="D675" i="10"/>
  <c r="D569" i="10"/>
  <c r="D592" i="10"/>
  <c r="D234" i="10"/>
  <c r="D706" i="10"/>
  <c r="D725" i="10"/>
  <c r="D370" i="10"/>
  <c r="D380" i="10"/>
  <c r="D816" i="10"/>
  <c r="D707" i="10"/>
  <c r="D528" i="10"/>
  <c r="D343" i="10"/>
  <c r="D537" i="10"/>
  <c r="D994" i="10"/>
  <c r="D801" i="10"/>
  <c r="D752" i="10"/>
  <c r="D676" i="10"/>
  <c r="D974" i="10"/>
  <c r="D500" i="10"/>
  <c r="D748" i="10"/>
  <c r="D257" i="10"/>
  <c r="D449" i="10"/>
  <c r="D951" i="10"/>
  <c r="D553" i="10"/>
  <c r="D513" i="10"/>
  <c r="D438" i="10"/>
  <c r="D617" i="10"/>
  <c r="D265" i="10"/>
  <c r="D307" i="10"/>
  <c r="D964" i="10"/>
  <c r="D601" i="10"/>
  <c r="D679" i="10"/>
  <c r="D351" i="10"/>
  <c r="D769" i="10"/>
  <c r="D614" i="10"/>
  <c r="D393" i="10"/>
  <c r="D684" i="10"/>
  <c r="D803" i="10"/>
  <c r="D874" i="10"/>
  <c r="D296" i="10"/>
  <c r="D558" i="10"/>
  <c r="D424" i="10"/>
  <c r="D417" i="10"/>
  <c r="D511" i="10"/>
  <c r="D782" i="10"/>
  <c r="D694" i="10"/>
  <c r="D718" i="10"/>
  <c r="D497" i="10"/>
  <c r="D630" i="10"/>
  <c r="D753" i="10"/>
  <c r="D746" i="10"/>
  <c r="D728" i="10"/>
  <c r="D646" i="10"/>
  <c r="D689" i="10"/>
  <c r="D724" i="10"/>
  <c r="D713" i="10"/>
  <c r="D379" i="10"/>
  <c r="D345" i="10"/>
  <c r="D472" i="10"/>
  <c r="D641" i="10"/>
  <c r="D760" i="10"/>
  <c r="D416" i="10"/>
  <c r="D870" i="10"/>
  <c r="D875" i="10"/>
  <c r="D448" i="10"/>
  <c r="D775" i="10"/>
  <c r="D375" i="10"/>
  <c r="D845" i="10"/>
  <c r="D959" i="10"/>
  <c r="D772" i="10"/>
  <c r="D796" i="10"/>
  <c r="D539" i="10"/>
  <c r="D688" i="10"/>
  <c r="D279" i="10"/>
  <c r="D596" i="10"/>
  <c r="D469" i="10"/>
  <c r="D914" i="10"/>
  <c r="D607" i="10"/>
  <c r="D566" i="10"/>
  <c r="D912" i="10"/>
  <c r="D837" i="10"/>
  <c r="D890" i="10"/>
  <c r="D326" i="10"/>
  <c r="D574" i="10"/>
  <c r="D703" i="10"/>
  <c r="D732" i="10"/>
  <c r="D793" i="10"/>
  <c r="D556" i="10"/>
  <c r="D595" i="10"/>
  <c r="D985" i="10"/>
  <c r="D708" i="10"/>
  <c r="D831" i="10"/>
  <c r="D317" i="10"/>
  <c r="D580" i="10"/>
  <c r="D531" i="10"/>
  <c r="D577" i="10"/>
  <c r="D388" i="10"/>
  <c r="D621" i="10"/>
  <c r="D277" i="10"/>
  <c r="D823" i="10"/>
  <c r="D308" i="10"/>
  <c r="D278" i="10"/>
  <c r="D828" i="10"/>
  <c r="D451" i="10"/>
  <c r="D435" i="10"/>
  <c r="D420" i="10"/>
  <c r="D788" i="10"/>
  <c r="D404" i="10"/>
  <c r="D849" i="10"/>
  <c r="D314" i="10"/>
  <c r="D273" i="10"/>
  <c r="D913" i="10"/>
  <c r="D754" i="10"/>
  <c r="D840" i="10"/>
  <c r="D930" i="10"/>
  <c r="D677" i="10"/>
  <c r="D610" i="10"/>
  <c r="D385" i="10"/>
  <c r="D264" i="10"/>
  <c r="D846" i="10"/>
  <c r="D868" i="10"/>
  <c r="D410" i="10"/>
  <c r="D960" i="10"/>
  <c r="D459" i="10"/>
  <c r="D332" i="10"/>
  <c r="D851" i="10"/>
  <c r="D873" i="10"/>
  <c r="D639" i="10"/>
  <c r="D545" i="10"/>
  <c r="D581" i="10"/>
  <c r="D817" i="10"/>
  <c r="D737" i="10"/>
  <c r="D863" i="10"/>
  <c r="D955" i="10"/>
  <c r="D655" i="10"/>
  <c r="D841" i="10"/>
  <c r="D969" i="10"/>
  <c r="D521" i="10"/>
  <c r="D593" i="10"/>
  <c r="D989" i="10"/>
  <c r="D738" i="10"/>
  <c r="D312" i="10"/>
  <c r="D941" i="10"/>
  <c r="D499" i="10"/>
  <c r="D770" i="10"/>
  <c r="D293" i="10"/>
  <c r="D348" i="10"/>
  <c r="D590" i="10"/>
  <c r="D391" i="10"/>
  <c r="D353" i="10"/>
  <c r="D402" i="10"/>
  <c r="D809" i="10"/>
  <c r="D653" i="10"/>
  <c r="D722" i="10"/>
  <c r="D720" i="10"/>
  <c r="D764" i="10"/>
  <c r="D496" i="10"/>
  <c r="D365" i="10"/>
  <c r="D637" i="10"/>
  <c r="D440" i="10"/>
  <c r="D524" i="10"/>
  <c r="D244" i="10"/>
  <c r="D369" i="10"/>
  <c r="D336" i="10"/>
  <c r="D685" i="10"/>
  <c r="D640" i="10"/>
  <c r="D777" i="10"/>
  <c r="D300" i="10"/>
  <c r="D910" i="10"/>
  <c r="D368" i="10"/>
  <c r="D421" i="10"/>
  <c r="D462" i="10"/>
  <c r="D487" i="10"/>
  <c r="D807" i="10"/>
  <c r="D494" i="10"/>
  <c r="D664" i="10"/>
  <c r="D747" i="10"/>
  <c r="D678" i="10"/>
  <c r="D269" i="10"/>
  <c r="D978" i="10"/>
  <c r="D533" i="10"/>
  <c r="D304" i="10"/>
  <c r="D988" i="10"/>
  <c r="D538" i="10"/>
  <c r="D799" i="10"/>
  <c r="D23" i="10"/>
  <c r="D145" i="10"/>
  <c r="D3" i="10"/>
  <c r="D229" i="10"/>
  <c r="D91" i="10"/>
  <c r="D133" i="10"/>
  <c r="D196" i="10"/>
  <c r="D158" i="10"/>
  <c r="D148" i="10"/>
  <c r="D49" i="10"/>
  <c r="D146" i="10"/>
  <c r="D126" i="10"/>
  <c r="D150" i="10"/>
  <c r="D118" i="10"/>
  <c r="D855" i="3"/>
  <c r="D537" i="3"/>
  <c r="D453" i="3"/>
  <c r="D881" i="3"/>
  <c r="D641" i="3"/>
  <c r="D883" i="3"/>
  <c r="D617" i="3"/>
  <c r="D652" i="3"/>
  <c r="D609" i="3"/>
  <c r="D885" i="3"/>
  <c r="D874" i="3"/>
  <c r="D863" i="3"/>
  <c r="D956" i="3"/>
  <c r="D827" i="3"/>
  <c r="D628" i="3"/>
  <c r="D951" i="3"/>
  <c r="D796" i="3"/>
  <c r="D555" i="3"/>
  <c r="D801" i="3"/>
  <c r="D967" i="3"/>
  <c r="D848" i="3"/>
  <c r="D959" i="3"/>
  <c r="D499" i="3"/>
  <c r="D480" i="3"/>
  <c r="D826" i="3"/>
  <c r="D842" i="3"/>
  <c r="D975" i="3"/>
  <c r="D665" i="3"/>
  <c r="D585" i="3"/>
  <c r="D961" i="10"/>
  <c r="D397" i="10"/>
  <c r="D275" i="10"/>
  <c r="D785" i="10"/>
  <c r="D762" i="10"/>
  <c r="D635" i="10"/>
  <c r="D884" i="10"/>
  <c r="D401" i="10"/>
  <c r="D774" i="10"/>
  <c r="D806" i="10"/>
  <c r="D468" i="10"/>
  <c r="D493" i="10"/>
  <c r="D450" i="10"/>
  <c r="D551" i="10"/>
  <c r="D411" i="10"/>
  <c r="D853" i="10"/>
  <c r="D560" i="10"/>
  <c r="D901" i="10"/>
  <c r="D284" i="10"/>
  <c r="D334" i="10"/>
  <c r="D657" i="10"/>
  <c r="D33" i="10"/>
  <c r="D94" i="10"/>
  <c r="D215" i="10"/>
  <c r="D86" i="10"/>
  <c r="D113" i="10"/>
  <c r="D233" i="10"/>
  <c r="D124" i="10"/>
  <c r="D160" i="10"/>
  <c r="D12" i="10"/>
  <c r="D67" i="10"/>
  <c r="D127" i="10"/>
  <c r="D6" i="10"/>
  <c r="D194" i="10"/>
  <c r="D190" i="10"/>
  <c r="D698" i="3"/>
  <c r="D522" i="3"/>
  <c r="D508" i="3"/>
  <c r="D443" i="3"/>
  <c r="D960" i="3"/>
  <c r="D658" i="3"/>
  <c r="D893" i="3"/>
  <c r="D964" i="3"/>
  <c r="D715" i="3"/>
  <c r="D621" i="3"/>
  <c r="D623" i="3"/>
  <c r="D971" i="3"/>
  <c r="D768" i="3"/>
  <c r="D467" i="3"/>
  <c r="D921" i="3"/>
  <c r="D644" i="3"/>
  <c r="D974" i="3"/>
  <c r="D988" i="3"/>
  <c r="D823" i="3"/>
  <c r="D950" i="3"/>
  <c r="D993" i="3"/>
  <c r="D516" i="3"/>
  <c r="D836" i="3"/>
  <c r="D923" i="3"/>
  <c r="D476" i="3"/>
  <c r="D510" i="3"/>
  <c r="D655" i="3"/>
  <c r="D580" i="3"/>
  <c r="D995" i="3"/>
  <c r="D622" i="10"/>
  <c r="D671" i="10"/>
  <c r="D743" i="10"/>
  <c r="D447" i="10"/>
  <c r="D338" i="10"/>
  <c r="D779" i="10"/>
  <c r="D297" i="10"/>
  <c r="D552" i="10"/>
  <c r="D490" i="10"/>
  <c r="D911" i="10"/>
  <c r="D58" i="10"/>
  <c r="D168" i="10"/>
  <c r="D104" i="10"/>
  <c r="D427" i="10"/>
  <c r="D245" i="10"/>
  <c r="D643" i="10"/>
  <c r="D252" i="10"/>
  <c r="D629" i="10"/>
  <c r="D495" i="10"/>
  <c r="D93" i="10"/>
  <c r="D83" i="10"/>
  <c r="D111" i="10"/>
  <c r="D153" i="10"/>
  <c r="D85" i="10"/>
  <c r="D109" i="10"/>
  <c r="D77" i="10"/>
  <c r="D47" i="10"/>
  <c r="D34" i="10"/>
  <c r="D16" i="10"/>
  <c r="D89" i="10"/>
  <c r="D43" i="10"/>
  <c r="D68" i="10"/>
  <c r="D92" i="10"/>
  <c r="D551" i="3"/>
  <c r="D445" i="3"/>
  <c r="D577" i="3"/>
  <c r="D983" i="3"/>
  <c r="D528" i="3"/>
  <c r="D952" i="3"/>
  <c r="D521" i="3"/>
  <c r="D795" i="3"/>
  <c r="D861" i="3"/>
  <c r="D477" i="3"/>
  <c r="D769" i="3"/>
  <c r="D817" i="3"/>
  <c r="D961" i="3"/>
  <c r="D455" i="3"/>
  <c r="D865" i="3"/>
  <c r="D965" i="3"/>
  <c r="D539" i="3"/>
  <c r="D544" i="3"/>
  <c r="D688" i="3"/>
  <c r="D534" i="3"/>
  <c r="D968" i="3"/>
  <c r="D595" i="3"/>
  <c r="D691" i="3"/>
  <c r="D978" i="3"/>
  <c r="D667" i="3"/>
  <c r="D690" i="3"/>
  <c r="D543" i="3"/>
  <c r="D963" i="3"/>
  <c r="D505" i="3"/>
  <c r="D934" i="10"/>
  <c r="D942" i="10"/>
  <c r="D756" i="10"/>
  <c r="D311" i="10"/>
  <c r="D834" i="10"/>
  <c r="D690" i="10"/>
  <c r="D543" i="10"/>
  <c r="D710" i="10"/>
  <c r="D396" i="10"/>
  <c r="D384" i="10"/>
  <c r="D247" i="10"/>
  <c r="D1000" i="10"/>
  <c r="D719" i="10"/>
  <c r="D861" i="10"/>
  <c r="D337" i="10"/>
  <c r="D638" i="10"/>
  <c r="D433" i="10"/>
  <c r="D320" i="10"/>
  <c r="D778" i="10"/>
  <c r="D869" i="10"/>
  <c r="D73" i="10"/>
  <c r="D138" i="10"/>
  <c r="D231" i="10"/>
  <c r="D75" i="10"/>
  <c r="D117" i="10"/>
  <c r="D115" i="10"/>
  <c r="D5" i="10"/>
  <c r="D57" i="10"/>
  <c r="D69" i="10"/>
  <c r="D71" i="10"/>
  <c r="D201" i="10"/>
  <c r="D157" i="10"/>
  <c r="D164" i="10"/>
  <c r="D232" i="10"/>
  <c r="D81" i="10"/>
  <c r="D554" i="3"/>
  <c r="D992" i="3"/>
  <c r="D456" i="3"/>
  <c r="D622" i="3"/>
  <c r="D457" i="3"/>
  <c r="D576" i="3"/>
  <c r="D635" i="3"/>
  <c r="D914" i="3"/>
  <c r="D760" i="3"/>
  <c r="D503" i="3"/>
  <c r="D1001" i="3"/>
  <c r="D839" i="3"/>
  <c r="D593" i="3"/>
  <c r="D557" i="3"/>
  <c r="D819" i="3"/>
  <c r="D742" i="3"/>
  <c r="D889" i="3"/>
  <c r="D843" i="3"/>
  <c r="D481" i="3"/>
  <c r="D852" i="3"/>
  <c r="D682" i="3"/>
  <c r="D787" i="3"/>
  <c r="D673" i="3"/>
  <c r="D490" i="3"/>
  <c r="D598" i="3"/>
  <c r="D751" i="3"/>
  <c r="D538" i="3"/>
  <c r="D451" i="3"/>
  <c r="D484" i="3"/>
  <c r="D804" i="10"/>
  <c r="D429" i="10"/>
  <c r="D315" i="10"/>
  <c r="D668" i="10"/>
  <c r="D786" i="10"/>
  <c r="D915" i="10"/>
  <c r="D547" i="10"/>
  <c r="D274" i="10"/>
  <c r="D262" i="10"/>
  <c r="D665" i="10"/>
  <c r="D98" i="10"/>
  <c r="D63" i="10"/>
  <c r="D30" i="10"/>
  <c r="D14" i="10"/>
  <c r="D195" i="10"/>
  <c r="D808" i="10"/>
  <c r="D958" i="10"/>
  <c r="D570" i="10"/>
  <c r="D702" i="10"/>
  <c r="D766" i="10"/>
  <c r="D510" i="10"/>
  <c r="D65" i="10"/>
  <c r="D205" i="10"/>
  <c r="D181" i="10"/>
  <c r="D101" i="10"/>
  <c r="D100" i="10"/>
  <c r="D10" i="10"/>
  <c r="D200" i="10"/>
  <c r="D121" i="10"/>
  <c r="D197" i="10"/>
  <c r="D21" i="10"/>
  <c r="D144" i="10"/>
  <c r="D167" i="10"/>
  <c r="D159" i="10"/>
  <c r="D187" i="10"/>
  <c r="D783" i="3"/>
  <c r="D540" i="3"/>
  <c r="D706" i="3"/>
  <c r="D686" i="3"/>
  <c r="D461" i="3"/>
  <c r="D582" i="3"/>
  <c r="D599" i="3"/>
  <c r="D575" i="3"/>
  <c r="D666" i="3"/>
  <c r="D749" i="3"/>
  <c r="D612" i="3"/>
  <c r="D903" i="3"/>
  <c r="D851" i="3"/>
  <c r="D721" i="3"/>
  <c r="D846" i="3"/>
  <c r="D929" i="3"/>
  <c r="D479" i="3"/>
  <c r="D726" i="3"/>
  <c r="D602" i="3"/>
  <c r="D945" i="3"/>
  <c r="D936" i="3"/>
  <c r="D958" i="3"/>
  <c r="D797" i="3"/>
  <c r="D807" i="3"/>
  <c r="D564" i="3"/>
  <c r="D864" i="3"/>
  <c r="D754" i="3"/>
  <c r="D629" i="3"/>
  <c r="D761" i="3"/>
  <c r="D935" i="10"/>
  <c r="D340" i="10"/>
  <c r="D656" i="10"/>
  <c r="D885" i="10"/>
  <c r="D478" i="10"/>
  <c r="D956" i="10"/>
  <c r="D701" i="10"/>
  <c r="D240" i="10"/>
  <c r="D363" i="10"/>
  <c r="D825" i="10"/>
  <c r="D647" i="10"/>
  <c r="D491" i="10"/>
  <c r="D346" i="10"/>
  <c r="D237" i="10"/>
  <c r="D544" i="10"/>
  <c r="D735" i="10"/>
  <c r="D699" i="10"/>
  <c r="D636" i="10"/>
  <c r="D540" i="10"/>
  <c r="D409" i="10"/>
  <c r="D166" i="10"/>
  <c r="D99" i="10"/>
  <c r="D119" i="10"/>
  <c r="D211" i="10"/>
  <c r="D123" i="10"/>
  <c r="D24" i="10"/>
  <c r="D219" i="10"/>
  <c r="D130" i="10"/>
  <c r="D36" i="10"/>
  <c r="D9" i="10"/>
  <c r="D62" i="10"/>
  <c r="D143" i="10"/>
  <c r="D176" i="10"/>
  <c r="D210" i="10"/>
  <c r="D41" i="10"/>
  <c r="D875" i="3"/>
  <c r="D747" i="3"/>
  <c r="D588" i="3"/>
  <c r="D942" i="3"/>
  <c r="D650" i="3"/>
  <c r="D948" i="3"/>
  <c r="D745" i="3"/>
  <c r="D759" i="3"/>
  <c r="D793" i="3"/>
  <c r="D927" i="3"/>
  <c r="D772" i="3"/>
  <c r="D462" i="3"/>
  <c r="D547" i="3"/>
  <c r="D815" i="3"/>
  <c r="D907" i="3"/>
  <c r="D638" i="3"/>
  <c r="D591" i="3"/>
  <c r="D899" i="3"/>
  <c r="D680" i="3"/>
  <c r="D469" i="3"/>
  <c r="D533" i="3"/>
  <c r="D627" i="3"/>
  <c r="D982" i="3"/>
  <c r="D784" i="3"/>
  <c r="D584" i="3"/>
  <c r="D957" i="3"/>
  <c r="D920" i="3"/>
  <c r="D642" i="3"/>
  <c r="D548" i="3"/>
  <c r="D730" i="10"/>
  <c r="D241" i="10"/>
  <c r="D253" i="10"/>
  <c r="D826" i="10"/>
  <c r="D548" i="10"/>
  <c r="D669" i="10"/>
  <c r="D591" i="10"/>
  <c r="D289" i="10"/>
  <c r="D611" i="10"/>
  <c r="D568" i="10"/>
  <c r="D103" i="10"/>
  <c r="D116" i="10"/>
  <c r="D227" i="10"/>
  <c r="D18" i="10"/>
  <c r="D310" i="10"/>
  <c r="D453" i="10"/>
  <c r="D790" i="10"/>
  <c r="D850" i="10"/>
  <c r="D909" i="10"/>
  <c r="D54" i="10"/>
  <c r="D80" i="10"/>
  <c r="D26" i="10"/>
  <c r="D192" i="10"/>
  <c r="D171" i="10"/>
  <c r="D88" i="10"/>
  <c r="D52" i="10"/>
  <c r="D82" i="10"/>
  <c r="D72" i="10"/>
  <c r="D216" i="10"/>
  <c r="D114" i="10"/>
  <c r="D19" i="10"/>
  <c r="D135" i="10"/>
  <c r="D222" i="10"/>
  <c r="D27" i="10"/>
  <c r="D792" i="3"/>
  <c r="D890" i="3"/>
  <c r="D977" i="3"/>
  <c r="D778" i="3"/>
  <c r="D545" i="3"/>
  <c r="D939" i="3"/>
  <c r="D987" i="3"/>
  <c r="D892" i="3"/>
  <c r="D559" i="3"/>
  <c r="D624" i="3"/>
  <c r="D671" i="3"/>
  <c r="D518" i="3"/>
  <c r="D986" i="3"/>
  <c r="D981" i="3"/>
  <c r="D991" i="3"/>
  <c r="D753" i="3"/>
  <c r="D877" i="3"/>
  <c r="D632" i="3"/>
  <c r="D517" i="3"/>
  <c r="D886" i="3"/>
  <c r="D922" i="3"/>
  <c r="D454" i="3"/>
  <c r="D712" i="3"/>
  <c r="D520" i="3"/>
  <c r="D781" i="3"/>
  <c r="D904" i="3"/>
  <c r="D739" i="3"/>
  <c r="D780" i="3"/>
  <c r="D970" i="3"/>
  <c r="D858" i="10"/>
  <c r="D461" i="10"/>
  <c r="D488" i="10"/>
  <c r="D383" i="10"/>
  <c r="D498" i="10"/>
  <c r="D426" i="10"/>
  <c r="D864" i="10"/>
  <c r="D945" i="10"/>
  <c r="D344" i="10"/>
  <c r="D923" i="10"/>
  <c r="D319" i="10"/>
  <c r="D606" i="10"/>
  <c r="D555" i="10"/>
  <c r="D437" i="10"/>
  <c r="D892" i="10"/>
  <c r="D843" i="10"/>
  <c r="D600" i="10"/>
  <c r="D625" i="10"/>
  <c r="D541" i="10"/>
  <c r="D937" i="10"/>
  <c r="D120" i="10"/>
  <c r="D25" i="10"/>
  <c r="D40" i="10"/>
  <c r="D53" i="10"/>
  <c r="D112" i="10"/>
  <c r="D224" i="10"/>
  <c r="D74" i="10"/>
  <c r="D96" i="10"/>
  <c r="D70" i="10"/>
  <c r="D156" i="10"/>
  <c r="D202" i="10"/>
  <c r="D152" i="10"/>
  <c r="D213" i="10"/>
  <c r="D102" i="10"/>
  <c r="D756" i="3"/>
  <c r="D803" i="3"/>
  <c r="D662" i="3"/>
  <c r="D806" i="3"/>
  <c r="D762" i="3"/>
  <c r="D930" i="3"/>
  <c r="D999" i="3"/>
  <c r="D741" i="3"/>
  <c r="D511" i="3"/>
  <c r="D660" i="3"/>
  <c r="D643" i="3"/>
  <c r="D640" i="3"/>
  <c r="D940" i="3"/>
  <c r="D755" i="3"/>
  <c r="D670" i="3"/>
  <c r="D696" i="3"/>
  <c r="D771" i="3"/>
  <c r="D695" i="3"/>
  <c r="D636" i="3"/>
  <c r="D573" i="3"/>
  <c r="D829" i="3"/>
  <c r="D777" i="3"/>
  <c r="D765" i="3"/>
  <c r="D606" i="3"/>
  <c r="D779" i="3"/>
  <c r="D524" i="3"/>
  <c r="D985" i="3"/>
  <c r="D475" i="3"/>
  <c r="D446" i="3"/>
  <c r="D833" i="10"/>
  <c r="D903" i="10"/>
  <c r="D520" i="10"/>
  <c r="D862" i="10"/>
  <c r="D546" i="10"/>
  <c r="D953" i="10"/>
  <c r="D822" i="10"/>
  <c r="D773" i="10"/>
  <c r="D931" i="10"/>
  <c r="D632" i="10"/>
  <c r="D60" i="10"/>
  <c r="D182" i="10"/>
  <c r="D87" i="10"/>
  <c r="D179" i="10"/>
  <c r="D139" i="10"/>
  <c r="D35" i="10"/>
  <c r="D137" i="10"/>
  <c r="D134" i="10"/>
  <c r="D790" i="3"/>
  <c r="D605" i="3"/>
  <c r="D860" i="3"/>
  <c r="D610" i="3"/>
  <c r="D785" i="3"/>
  <c r="D604" i="3"/>
  <c r="D873" i="3"/>
  <c r="D707" i="3"/>
  <c r="D550" i="3"/>
  <c r="D724" i="3"/>
  <c r="D506" i="3"/>
  <c r="D905" i="3"/>
  <c r="D928" i="3"/>
  <c r="D493" i="3"/>
  <c r="D700" i="3"/>
  <c r="D515" i="3"/>
  <c r="D758" i="3"/>
  <c r="D535" i="3"/>
  <c r="D339" i="3"/>
  <c r="D431" i="3"/>
  <c r="D800" i="3"/>
  <c r="D361" i="3"/>
  <c r="D371" i="3"/>
  <c r="D562" i="3"/>
  <c r="D349" i="3"/>
  <c r="D350" i="3"/>
  <c r="D440" i="3"/>
  <c r="D834" i="3"/>
  <c r="D380" i="3"/>
  <c r="D351" i="3"/>
  <c r="D188" i="3"/>
  <c r="D257" i="3"/>
  <c r="D221" i="3"/>
  <c r="D176" i="3"/>
  <c r="D207" i="3"/>
  <c r="D196" i="3"/>
  <c r="D206" i="3"/>
  <c r="D168" i="3"/>
  <c r="D277" i="3"/>
  <c r="D153" i="3"/>
  <c r="D79" i="3"/>
  <c r="D50" i="3"/>
  <c r="D69" i="3"/>
  <c r="D52" i="3"/>
  <c r="D95" i="3"/>
  <c r="D35" i="3"/>
  <c r="D61" i="3"/>
  <c r="D602" i="10"/>
  <c r="D938" i="10"/>
  <c r="D895" i="10"/>
  <c r="D575" i="10"/>
  <c r="D455" i="10"/>
  <c r="D984" i="10"/>
  <c r="D666" i="10"/>
  <c r="D733" i="10"/>
  <c r="D897" i="10"/>
  <c r="D557" i="10"/>
  <c r="D132" i="10"/>
  <c r="D90" i="10"/>
  <c r="D15" i="10"/>
  <c r="D105" i="10"/>
  <c r="D198" i="10"/>
  <c r="D161" i="10"/>
  <c r="D206" i="10"/>
  <c r="D744" i="3"/>
  <c r="D526" i="3"/>
  <c r="D989" i="3"/>
  <c r="D472" i="3"/>
  <c r="D891" i="3"/>
  <c r="D586" i="3"/>
  <c r="D811" i="3"/>
  <c r="D501" i="3"/>
  <c r="D525" i="3"/>
  <c r="D529" i="3"/>
  <c r="D944" i="3"/>
  <c r="D704" i="3"/>
  <c r="D728" i="3"/>
  <c r="D732" i="3"/>
  <c r="D837" i="3"/>
  <c r="D687" i="3"/>
  <c r="D850" i="3"/>
  <c r="D866" i="3"/>
  <c r="D334" i="3"/>
  <c r="D427" i="3"/>
  <c r="D810" i="3"/>
  <c r="D399" i="3"/>
  <c r="D419" i="3"/>
  <c r="D786" i="3"/>
  <c r="D390" i="3"/>
  <c r="D312" i="3"/>
  <c r="D711" i="3"/>
  <c r="D773" i="3"/>
  <c r="D383" i="3"/>
  <c r="D412" i="3"/>
  <c r="D185" i="3"/>
  <c r="D279" i="3"/>
  <c r="D164" i="3"/>
  <c r="D275" i="3"/>
  <c r="D235" i="3"/>
  <c r="D251" i="3"/>
  <c r="D214" i="3"/>
  <c r="D239" i="3"/>
  <c r="D146" i="3"/>
  <c r="D2" i="3"/>
  <c r="D89" i="3"/>
  <c r="D13" i="3"/>
  <c r="D106" i="3"/>
  <c r="D26" i="3"/>
  <c r="D12" i="3"/>
  <c r="D71" i="3"/>
  <c r="D133" i="3"/>
  <c r="D8" i="10"/>
  <c r="D165" i="10"/>
  <c r="D128" i="10"/>
  <c r="D458" i="3"/>
  <c r="D924" i="3"/>
  <c r="D943" i="3"/>
  <c r="D656" i="3"/>
  <c r="D949" i="3"/>
  <c r="D495" i="3"/>
  <c r="D816" i="3"/>
  <c r="D653" i="3"/>
  <c r="D799" i="3"/>
  <c r="D531" i="3"/>
  <c r="D581" i="3"/>
  <c r="D661" i="3"/>
  <c r="D549" i="3"/>
  <c r="D946" i="3"/>
  <c r="D794" i="3"/>
  <c r="D735" i="3"/>
  <c r="D895" i="3"/>
  <c r="D791" i="3"/>
  <c r="D366" i="3"/>
  <c r="D405" i="3"/>
  <c r="D614" i="3"/>
  <c r="D343" i="3"/>
  <c r="D416" i="3"/>
  <c r="D909" i="3"/>
  <c r="D359" i="3"/>
  <c r="D337" i="3"/>
  <c r="D496" i="3"/>
  <c r="D913" i="3"/>
  <c r="D330" i="3"/>
  <c r="D433" i="3"/>
  <c r="D175" i="3"/>
  <c r="D282" i="3"/>
  <c r="D169" i="3"/>
  <c r="D271" i="3"/>
  <c r="D233" i="3"/>
  <c r="D250" i="3"/>
  <c r="D162" i="3"/>
  <c r="D248" i="3"/>
  <c r="D292" i="3"/>
  <c r="D151" i="3"/>
  <c r="D44" i="3"/>
  <c r="D70" i="3"/>
  <c r="D86" i="3"/>
  <c r="D81" i="3"/>
  <c r="D17" i="3"/>
  <c r="D48" i="3"/>
  <c r="D132" i="3"/>
  <c r="D792" i="10"/>
  <c r="D615" i="10"/>
  <c r="D313" i="10"/>
  <c r="D481" i="10"/>
  <c r="D795" i="10"/>
  <c r="D248" i="10"/>
  <c r="D783" i="10"/>
  <c r="D907" i="10"/>
  <c r="D651" i="10"/>
  <c r="D650" i="10"/>
  <c r="D13" i="10"/>
  <c r="D44" i="10"/>
  <c r="D230" i="10"/>
  <c r="D61" i="10"/>
  <c r="D185" i="10"/>
  <c r="D37" i="10"/>
  <c r="D154" i="10"/>
  <c r="D630" i="3"/>
  <c r="D710" i="3"/>
  <c r="D634" i="3"/>
  <c r="D465" i="3"/>
  <c r="D853" i="3"/>
  <c r="D464" i="3"/>
  <c r="D887" i="3"/>
  <c r="D683" i="3"/>
  <c r="D563" i="3"/>
  <c r="D838" i="3"/>
  <c r="D857" i="3"/>
  <c r="D483" i="3"/>
  <c r="D896" i="3"/>
  <c r="D767" i="3"/>
  <c r="D938" i="3"/>
  <c r="D953" i="3"/>
  <c r="D723" i="3"/>
  <c r="D375" i="3"/>
  <c r="D335" i="3"/>
  <c r="D677" i="3"/>
  <c r="D385" i="3"/>
  <c r="D301" i="3"/>
  <c r="D411" i="3"/>
  <c r="D423" i="3"/>
  <c r="D307" i="3"/>
  <c r="D415" i="3"/>
  <c r="D720" i="3"/>
  <c r="D370" i="3"/>
  <c r="D317" i="3"/>
  <c r="D209" i="3"/>
  <c r="D231" i="3"/>
  <c r="D298" i="3"/>
  <c r="D244" i="3"/>
  <c r="D274" i="3"/>
  <c r="D238" i="3"/>
  <c r="D286" i="3"/>
  <c r="D229" i="3"/>
  <c r="D254" i="3"/>
  <c r="D149" i="3"/>
  <c r="D98" i="3"/>
  <c r="D55" i="3"/>
  <c r="D9" i="3"/>
  <c r="D25" i="3"/>
  <c r="D77" i="3"/>
  <c r="D85" i="3"/>
  <c r="D31" i="3"/>
  <c r="D589" i="10"/>
  <c r="D217" i="10"/>
  <c r="D151" i="10"/>
  <c r="D20" i="10"/>
  <c r="D579" i="3"/>
  <c r="D513" i="3"/>
  <c r="D468" i="3"/>
  <c r="D844" i="3"/>
  <c r="D884" i="3"/>
  <c r="D717" i="3"/>
  <c r="D657" i="3"/>
  <c r="D805" i="3"/>
  <c r="D818" i="3"/>
  <c r="D738" i="3"/>
  <c r="D648" i="3"/>
  <c r="D869" i="3"/>
  <c r="D460" i="3"/>
  <c r="D734" i="3"/>
  <c r="D969" i="3"/>
  <c r="D901" i="3"/>
  <c r="D713" i="3"/>
  <c r="D394" i="3"/>
  <c r="D340" i="3"/>
  <c r="D428" i="3"/>
  <c r="D354" i="3"/>
  <c r="D331" i="3"/>
  <c r="D436" i="3"/>
  <c r="D471" i="3"/>
  <c r="D352" i="3"/>
  <c r="D420" i="3"/>
  <c r="D750" i="3"/>
  <c r="D333" i="3"/>
  <c r="D357" i="3"/>
  <c r="D38" i="3"/>
  <c r="D165" i="3"/>
  <c r="D281" i="3"/>
  <c r="D192" i="3"/>
  <c r="D276" i="3"/>
  <c r="D222" i="3"/>
  <c r="D272" i="3"/>
  <c r="D205" i="3"/>
  <c r="D253" i="3"/>
  <c r="D150" i="3"/>
  <c r="D46" i="3"/>
  <c r="D36" i="3"/>
  <c r="D6" i="3"/>
  <c r="D62" i="3"/>
  <c r="D93" i="3"/>
  <c r="D75" i="3"/>
  <c r="D57" i="3"/>
  <c r="D399" i="10"/>
  <c r="D342" i="10"/>
  <c r="D759" i="10"/>
  <c r="D395" i="10"/>
  <c r="D721" i="10"/>
  <c r="D987" i="10"/>
  <c r="D583" i="10"/>
  <c r="D306" i="10"/>
  <c r="D771" i="10"/>
  <c r="D900" i="10"/>
  <c r="D170" i="10"/>
  <c r="D169" i="10"/>
  <c r="D122" i="10"/>
  <c r="D175" i="10"/>
  <c r="D173" i="10"/>
  <c r="D180" i="10"/>
  <c r="D48" i="10"/>
  <c r="D46" i="10"/>
  <c r="D601" i="3"/>
  <c r="D802" i="3"/>
  <c r="D737" i="3"/>
  <c r="D574" i="3"/>
  <c r="D990" i="3"/>
  <c r="D703" i="3"/>
  <c r="D692" i="3"/>
  <c r="D514" i="3"/>
  <c r="D835" i="3"/>
  <c r="D804" i="3"/>
  <c r="D833" i="3"/>
  <c r="D731" i="3"/>
  <c r="D955" i="3"/>
  <c r="D509" i="3"/>
  <c r="D473" i="3"/>
  <c r="D918" i="3"/>
  <c r="D775" i="3"/>
  <c r="D395" i="3"/>
  <c r="D364" i="3"/>
  <c r="D618" i="3"/>
  <c r="D325" i="3"/>
  <c r="D321" i="3"/>
  <c r="D849" i="3"/>
  <c r="D391" i="3"/>
  <c r="D358" i="3"/>
  <c r="D409" i="3"/>
  <c r="D709" i="3"/>
  <c r="D387" i="3"/>
  <c r="D356" i="3"/>
  <c r="D228" i="3"/>
  <c r="D246" i="3"/>
  <c r="D224" i="3"/>
  <c r="D234" i="3"/>
  <c r="D289" i="3"/>
  <c r="D180" i="3"/>
  <c r="D288" i="3"/>
  <c r="D190" i="3"/>
  <c r="D268" i="3"/>
  <c r="D156" i="3"/>
  <c r="D105" i="3"/>
  <c r="D32" i="3"/>
  <c r="D47" i="3"/>
  <c r="D73" i="3"/>
  <c r="D103" i="3"/>
  <c r="D96" i="3"/>
  <c r="D33" i="3"/>
  <c r="D871" i="10"/>
  <c r="D261" i="10"/>
  <c r="D392" i="10"/>
  <c r="D888" i="10"/>
  <c r="D480" i="10"/>
  <c r="D177" i="10"/>
  <c r="D149" i="10"/>
  <c r="D186" i="10"/>
  <c r="D208" i="10"/>
  <c r="D716" i="3"/>
  <c r="D444" i="3"/>
  <c r="D911" i="3"/>
  <c r="D421" i="3"/>
  <c r="D830" i="3"/>
  <c r="D752" i="3"/>
  <c r="D193" i="10"/>
  <c r="D172" i="10"/>
  <c r="D51" i="10"/>
  <c r="D997" i="3"/>
  <c r="D947" i="3"/>
  <c r="D727" i="3"/>
  <c r="D808" i="3"/>
  <c r="D882" i="3"/>
  <c r="D932" i="3"/>
  <c r="D646" i="3"/>
  <c r="D639" i="3"/>
  <c r="D862" i="3"/>
  <c r="D789" i="3"/>
  <c r="D935" i="3"/>
  <c r="D492" i="3"/>
  <c r="D916" i="3"/>
  <c r="D424" i="3"/>
  <c r="D497" i="3"/>
  <c r="D542" i="3"/>
  <c r="D1000" i="3"/>
  <c r="D397" i="3"/>
  <c r="D329" i="3"/>
  <c r="D828" i="3"/>
  <c r="D326" i="3"/>
  <c r="D318" i="3"/>
  <c r="D820" i="3"/>
  <c r="D355" i="3"/>
  <c r="D382" i="3"/>
  <c r="D441" i="3"/>
  <c r="D915" i="3"/>
  <c r="D306" i="3"/>
  <c r="D341" i="3"/>
  <c r="D189" i="3"/>
  <c r="D241" i="3"/>
  <c r="D202" i="3"/>
  <c r="D203" i="3"/>
  <c r="D293" i="3"/>
  <c r="D186" i="3"/>
  <c r="D263" i="3"/>
  <c r="D240" i="3"/>
  <c r="D260" i="3"/>
  <c r="D158" i="3"/>
  <c r="D104" i="3"/>
  <c r="D42" i="3"/>
  <c r="D28" i="3"/>
  <c r="D91" i="3"/>
  <c r="D10" i="3"/>
  <c r="D56" i="3"/>
  <c r="D51" i="3"/>
  <c r="D550" i="10"/>
  <c r="D741" i="10"/>
  <c r="D893" i="10"/>
  <c r="D512" i="10"/>
  <c r="D243" i="10"/>
  <c r="D376" i="10"/>
  <c r="D661" i="10"/>
  <c r="D519" i="10"/>
  <c r="D413" i="10"/>
  <c r="D251" i="10"/>
  <c r="D11" i="10"/>
  <c r="D125" i="10"/>
  <c r="D66" i="10"/>
  <c r="D218" i="10"/>
  <c r="D106" i="10"/>
  <c r="D110" i="10"/>
  <c r="D226" i="10"/>
  <c r="D766" i="3"/>
  <c r="D926" i="3"/>
  <c r="D592" i="3"/>
  <c r="D962" i="3"/>
  <c r="D973" i="3"/>
  <c r="D870" i="3"/>
  <c r="D567" i="3"/>
  <c r="D814" i="3"/>
  <c r="D976" i="3"/>
  <c r="D900" i="3"/>
  <c r="D729" i="3"/>
  <c r="D693" i="3"/>
  <c r="D485" i="3"/>
  <c r="D736" i="3"/>
  <c r="D597" i="3"/>
  <c r="D482" i="3"/>
  <c r="D996" i="3"/>
  <c r="D519" i="3"/>
  <c r="D327" i="3"/>
  <c r="D418" i="3"/>
  <c r="D679" i="3"/>
  <c r="D348" i="3"/>
  <c r="D304" i="3"/>
  <c r="D979" i="3"/>
  <c r="D311" i="3"/>
  <c r="D363" i="3"/>
  <c r="D782" i="3"/>
  <c r="D668" i="3"/>
  <c r="D376" i="3"/>
  <c r="D305" i="3"/>
  <c r="D199" i="3"/>
  <c r="D261" i="3"/>
  <c r="D184" i="3"/>
  <c r="D171" i="3"/>
  <c r="D197" i="3"/>
  <c r="D179" i="3"/>
  <c r="D227" i="3"/>
  <c r="D178" i="3"/>
  <c r="D269" i="3"/>
  <c r="D155" i="3"/>
  <c r="D21" i="3"/>
  <c r="D54" i="3"/>
  <c r="D92" i="3"/>
  <c r="D67" i="3"/>
  <c r="D23" i="3"/>
  <c r="D100" i="3"/>
  <c r="D109" i="3"/>
  <c r="D266" i="10"/>
  <c r="D578" i="10"/>
  <c r="D680" i="10"/>
  <c r="D963" i="10"/>
  <c r="D339" i="10"/>
  <c r="D191" i="10"/>
  <c r="D225" i="10"/>
  <c r="D76" i="10"/>
  <c r="D42" i="10"/>
  <c r="D488" i="3"/>
  <c r="D565" i="3"/>
  <c r="D699" i="3"/>
  <c r="D546" i="3"/>
  <c r="D466" i="3"/>
  <c r="D761" i="10"/>
  <c r="D943" i="10"/>
  <c r="D356" i="10"/>
  <c r="D107" i="10"/>
  <c r="D859" i="3"/>
  <c r="D536" i="3"/>
  <c r="D937" i="3"/>
  <c r="D500" i="3"/>
  <c r="D452" i="3"/>
  <c r="D933" i="3"/>
  <c r="D309" i="3"/>
  <c r="D487" i="3"/>
  <c r="D323" i="3"/>
  <c r="D590" i="3"/>
  <c r="D425" i="3"/>
  <c r="D310" i="3"/>
  <c r="D213" i="3"/>
  <c r="D297" i="3"/>
  <c r="D265" i="3"/>
  <c r="D266" i="3"/>
  <c r="D255" i="3"/>
  <c r="D4" i="3"/>
  <c r="D108" i="3"/>
  <c r="D82" i="3"/>
  <c r="D68" i="3"/>
  <c r="D120" i="3"/>
  <c r="D715" i="10"/>
  <c r="D798" i="10"/>
  <c r="D802" i="10"/>
  <c r="D45" i="10"/>
  <c r="D178" i="10"/>
  <c r="D725" i="3"/>
  <c r="D740" i="3"/>
  <c r="D856" i="3"/>
  <c r="D560" i="3"/>
  <c r="D434" i="3"/>
  <c r="D902" i="3"/>
  <c r="D651" i="3"/>
  <c r="D270" i="3"/>
  <c r="D249" i="3"/>
  <c r="D154" i="3"/>
  <c r="D45" i="3"/>
  <c r="D140" i="3"/>
  <c r="D856" i="10"/>
  <c r="D990" i="10"/>
  <c r="D108" i="10"/>
  <c r="D38" i="10"/>
  <c r="D674" i="3"/>
  <c r="D594" i="3"/>
  <c r="D447" i="3"/>
  <c r="D478" i="3"/>
  <c r="D402" i="3"/>
  <c r="D730" i="3"/>
  <c r="D220" i="3"/>
  <c r="D204" i="3"/>
  <c r="D29" i="3"/>
  <c r="D128" i="3"/>
  <c r="D824" i="10"/>
  <c r="D582" i="10"/>
  <c r="D141" i="10"/>
  <c r="D994" i="3"/>
  <c r="D880" i="3"/>
  <c r="D681" i="3"/>
  <c r="D367" i="3"/>
  <c r="D512" i="3"/>
  <c r="D368" i="3"/>
  <c r="D264" i="3"/>
  <c r="D16" i="3"/>
  <c r="D129" i="3"/>
  <c r="D502" i="10"/>
  <c r="D889" i="10"/>
  <c r="D354" i="10"/>
  <c r="D129" i="10"/>
  <c r="D910" i="3"/>
  <c r="D570" i="3"/>
  <c r="D489" i="3"/>
  <c r="D897" i="3"/>
  <c r="D685" i="3"/>
  <c r="D319" i="3"/>
  <c r="D400" i="3"/>
  <c r="D392" i="3"/>
  <c r="D159" i="3"/>
  <c r="D163" i="3"/>
  <c r="D63" i="3"/>
  <c r="D78" i="3"/>
  <c r="D126" i="3"/>
  <c r="D479" i="10"/>
  <c r="D971" i="10"/>
  <c r="D189" i="10"/>
  <c r="D64" i="10"/>
  <c r="D908" i="3"/>
  <c r="D764" i="3"/>
  <c r="D770" i="3"/>
  <c r="D302" i="3"/>
  <c r="D459" i="3"/>
  <c r="D344" i="3"/>
  <c r="D182" i="3"/>
  <c r="D7" i="3"/>
  <c r="D65" i="3"/>
  <c r="D674" i="10"/>
  <c r="D899" i="10"/>
  <c r="D131" i="10"/>
  <c r="D95" i="10"/>
  <c r="D825" i="3"/>
  <c r="D966" i="3"/>
  <c r="D925" i="3"/>
  <c r="D414" i="3"/>
  <c r="D362" i="3"/>
  <c r="D267" i="3"/>
  <c r="D88" i="3"/>
  <c r="D40" i="3"/>
  <c r="D183" i="10"/>
  <c r="D664" i="3"/>
  <c r="D413" i="3"/>
  <c r="D847" i="3"/>
  <c r="D259" i="3"/>
  <c r="D111" i="3"/>
  <c r="D726" i="10"/>
  <c r="D32" i="10"/>
  <c r="D619" i="3"/>
  <c r="D702" i="3"/>
  <c r="D295" i="3"/>
  <c r="D172" i="3"/>
  <c r="D819" i="10"/>
  <c r="D554" i="10"/>
  <c r="D584" i="10"/>
  <c r="D136" i="10"/>
  <c r="D589" i="3"/>
  <c r="D898" i="3"/>
  <c r="D872" i="3"/>
  <c r="D831" i="3"/>
  <c r="D678" i="3"/>
  <c r="D613" i="3"/>
  <c r="D403" i="3"/>
  <c r="D733" i="3"/>
  <c r="D439" i="3"/>
  <c r="D388" i="3"/>
  <c r="D746" i="3"/>
  <c r="D346" i="3"/>
  <c r="D183" i="3"/>
  <c r="D211" i="3"/>
  <c r="D170" i="3"/>
  <c r="D218" i="3"/>
  <c r="D290" i="3"/>
  <c r="D49" i="3"/>
  <c r="D20" i="3"/>
  <c r="D114" i="3"/>
  <c r="D14" i="3"/>
  <c r="D130" i="3"/>
  <c r="D501" i="10"/>
  <c r="D357" i="10"/>
  <c r="D407" i="10"/>
  <c r="D79" i="10"/>
  <c r="D442" i="3"/>
  <c r="D541" i="3"/>
  <c r="D694" i="3"/>
  <c r="D868" i="3"/>
  <c r="D587" i="3"/>
  <c r="D659" i="3"/>
  <c r="D401" i="3"/>
  <c r="D303" i="3"/>
  <c r="D219" i="3"/>
  <c r="D187" i="3"/>
  <c r="D41" i="3"/>
  <c r="D83" i="3"/>
  <c r="D137" i="3"/>
  <c r="D565" i="10"/>
  <c r="D291" i="10"/>
  <c r="D199" i="10"/>
  <c r="D59" i="10"/>
  <c r="D572" i="3"/>
  <c r="D888" i="3"/>
  <c r="D705" i="3"/>
  <c r="D498" i="3"/>
  <c r="D697" i="3"/>
  <c r="D389" i="3"/>
  <c r="D280" i="3"/>
  <c r="D144" i="3"/>
  <c r="D11" i="3"/>
  <c r="D116" i="3"/>
  <c r="D791" i="10"/>
  <c r="D879" i="10"/>
  <c r="D163" i="10"/>
  <c r="D663" i="3"/>
  <c r="D858" i="3"/>
  <c r="D813" i="3"/>
  <c r="D417" i="3"/>
  <c r="D336" i="3"/>
  <c r="D256" i="3"/>
  <c r="D232" i="3"/>
  <c r="D74" i="3"/>
  <c r="D142" i="3"/>
  <c r="D755" i="10"/>
  <c r="D613" i="10"/>
  <c r="D31" i="10"/>
  <c r="D56" i="10"/>
  <c r="D809" i="3"/>
  <c r="D527" i="3"/>
  <c r="D675" i="3"/>
  <c r="D669" i="3"/>
  <c r="D332" i="3"/>
  <c r="D377" i="3"/>
  <c r="D406" i="3"/>
  <c r="D237" i="3"/>
  <c r="D294" i="3"/>
  <c r="D287" i="3"/>
  <c r="D87" i="3"/>
  <c r="D102" i="3"/>
  <c r="D254" i="10"/>
  <c r="D742" i="10"/>
  <c r="D921" i="10"/>
  <c r="D7" i="10"/>
  <c r="D689" i="3"/>
  <c r="D906" i="3"/>
  <c r="D941" i="3"/>
  <c r="D878" i="3"/>
  <c r="D422" i="3"/>
  <c r="D320" i="3"/>
  <c r="D230" i="3"/>
  <c r="D291" i="3"/>
  <c r="D107" i="3"/>
  <c r="D127" i="3"/>
  <c r="D848" i="10"/>
  <c r="D623" i="10"/>
  <c r="D223" i="10"/>
  <c r="D203" i="10"/>
  <c r="D980" i="3"/>
  <c r="D530" i="3"/>
  <c r="D314" i="3"/>
  <c r="D338" i="3"/>
  <c r="D39" i="3"/>
  <c r="D236" i="3"/>
  <c r="D19" i="3"/>
  <c r="D124" i="3"/>
  <c r="D748" i="3"/>
  <c r="D708" i="3"/>
  <c r="D313" i="3"/>
  <c r="D177" i="3"/>
  <c r="D215" i="3"/>
  <c r="D84" i="3"/>
  <c r="D585" i="10"/>
  <c r="D22" i="10"/>
  <c r="D788" i="3"/>
  <c r="D824" i="3"/>
  <c r="D300" i="3"/>
  <c r="D353" i="3"/>
  <c r="D37" i="3"/>
  <c r="D757" i="10"/>
  <c r="D727" i="10"/>
  <c r="D204" i="10"/>
  <c r="D39" i="10"/>
  <c r="D561" i="3"/>
  <c r="D491" i="3"/>
  <c r="D608" i="3"/>
  <c r="D504" i="3"/>
  <c r="D879" i="3"/>
  <c r="D714" i="3"/>
  <c r="D365" i="3"/>
  <c r="D360" i="3"/>
  <c r="D430" i="3"/>
  <c r="D386" i="3"/>
  <c r="D776" i="3"/>
  <c r="D316" i="3"/>
  <c r="D216" i="3"/>
  <c r="D174" i="3"/>
  <c r="D194" i="3"/>
  <c r="D173" i="3"/>
  <c r="D143" i="3"/>
  <c r="D8" i="3"/>
  <c r="D60" i="3"/>
  <c r="D66" i="3"/>
  <c r="D117" i="3"/>
  <c r="D122" i="3"/>
  <c r="D986" i="10"/>
  <c r="D423" i="10"/>
  <c r="D184" i="10"/>
  <c r="D212" i="10"/>
  <c r="D701" i="3"/>
  <c r="D568" i="3"/>
  <c r="D841" i="3"/>
  <c r="D553" i="3"/>
  <c r="D532" i="3"/>
  <c r="D322" i="3"/>
  <c r="D372" i="3"/>
  <c r="D438" i="3"/>
  <c r="D252" i="3"/>
  <c r="D243" i="3"/>
  <c r="D90" i="3"/>
  <c r="D112" i="3"/>
  <c r="D123" i="3"/>
  <c r="D347" i="10"/>
  <c r="D263" i="10"/>
  <c r="D50" i="10"/>
  <c r="D29" i="10"/>
  <c r="D448" i="3"/>
  <c r="D743" i="3"/>
  <c r="D645" i="3"/>
  <c r="D324" i="3"/>
  <c r="D328" i="3"/>
  <c r="D429" i="3"/>
  <c r="D195" i="3"/>
  <c r="D43" i="3"/>
  <c r="D110" i="3"/>
  <c r="D618" i="10"/>
  <c r="D794" i="10"/>
  <c r="D325" i="10"/>
  <c r="D28" i="10"/>
  <c r="D854" i="3"/>
  <c r="D625" i="3"/>
  <c r="D972" i="3"/>
  <c r="D378" i="3"/>
  <c r="D426" i="3"/>
  <c r="D210" i="3"/>
  <c r="D285" i="3"/>
  <c r="D53" i="3"/>
  <c r="D285" i="10"/>
  <c r="D928" i="10"/>
  <c r="D736" i="10"/>
  <c r="D4" i="10"/>
  <c r="D55" i="10"/>
  <c r="D676" i="3"/>
  <c r="D523" i="3"/>
  <c r="D450" i="3"/>
  <c r="D620" i="3"/>
  <c r="D396" i="3"/>
  <c r="D876" i="3"/>
  <c r="D684" i="3"/>
  <c r="D225" i="3"/>
  <c r="D247" i="3"/>
  <c r="D152" i="3"/>
  <c r="D101" i="3"/>
  <c r="D125" i="3"/>
  <c r="D847" i="10"/>
  <c r="D626" i="10"/>
  <c r="D292" i="10"/>
  <c r="D174" i="10"/>
  <c r="D757" i="3"/>
  <c r="D463" i="3"/>
  <c r="D912" i="3"/>
  <c r="D934" i="3"/>
  <c r="D379" i="3"/>
  <c r="D998" i="3"/>
  <c r="D191" i="3"/>
  <c r="D278" i="3"/>
  <c r="D22" i="3"/>
  <c r="D119" i="3"/>
  <c r="D836" i="10"/>
  <c r="D644" i="10"/>
  <c r="D214" i="10"/>
  <c r="D494" i="3"/>
  <c r="D474" i="3"/>
  <c r="D449" i="3"/>
  <c r="D407" i="3"/>
  <c r="D347" i="3"/>
  <c r="D245" i="3"/>
  <c r="D208" i="3"/>
  <c r="D5" i="3"/>
  <c r="D138" i="3"/>
  <c r="D566" i="3"/>
  <c r="D832" i="3"/>
  <c r="D369" i="3"/>
  <c r="D273" i="3"/>
  <c r="D157" i="3"/>
  <c r="D141" i="3"/>
  <c r="D220" i="10"/>
  <c r="D649" i="3"/>
  <c r="D596" i="3"/>
  <c r="D558" i="3"/>
  <c r="D615" i="3"/>
  <c r="D486" i="3"/>
  <c r="D193" i="3"/>
  <c r="D148" i="3"/>
  <c r="D15" i="3"/>
  <c r="D919" i="3"/>
  <c r="D94" i="3"/>
  <c r="D283" i="3"/>
  <c r="D471" i="10"/>
  <c r="D579" i="10"/>
  <c r="D162" i="10"/>
  <c r="D140" i="10"/>
  <c r="D954" i="3"/>
  <c r="D774" i="3"/>
  <c r="D583" i="3"/>
  <c r="D569" i="3"/>
  <c r="D502" i="3"/>
  <c r="D631" i="3"/>
  <c r="D437" i="3"/>
  <c r="D299" i="3"/>
  <c r="D894" i="3"/>
  <c r="D308" i="3"/>
  <c r="D647" i="3"/>
  <c r="D410" i="3"/>
  <c r="D284" i="3"/>
  <c r="D258" i="3"/>
  <c r="D160" i="3"/>
  <c r="D217" i="3"/>
  <c r="D147" i="3"/>
  <c r="D59" i="3"/>
  <c r="D64" i="3"/>
  <c r="D113" i="3"/>
  <c r="D121" i="3"/>
  <c r="D136" i="3"/>
  <c r="D303" i="10"/>
  <c r="D398" i="10"/>
  <c r="D221" i="10"/>
  <c r="D97" i="10"/>
  <c r="D607" i="3"/>
  <c r="D603" i="3"/>
  <c r="D722" i="3"/>
  <c r="D812" i="3"/>
  <c r="D315" i="3"/>
  <c r="D435" i="3"/>
  <c r="D931" i="3"/>
  <c r="D200" i="3"/>
  <c r="D181" i="3"/>
  <c r="D296" i="3"/>
  <c r="D99" i="3"/>
  <c r="D34" i="3"/>
  <c r="D975" i="10"/>
  <c r="D563" i="10"/>
  <c r="D983" i="10"/>
  <c r="D228" i="10"/>
  <c r="D207" i="10"/>
  <c r="D616" i="3"/>
  <c r="D626" i="3"/>
  <c r="D718" i="3"/>
  <c r="D637" i="3"/>
  <c r="D384" i="3"/>
  <c r="D167" i="3"/>
  <c r="D226" i="3"/>
  <c r="D80" i="3"/>
  <c r="D131" i="3"/>
  <c r="D564" i="10"/>
  <c r="D503" i="10"/>
  <c r="D17" i="10"/>
  <c r="D142" i="10"/>
  <c r="D917" i="3"/>
  <c r="D654" i="3"/>
  <c r="D822" i="3"/>
  <c r="D345" i="3"/>
  <c r="D393" i="3"/>
  <c r="D201" i="3"/>
  <c r="D27" i="3"/>
  <c r="D58" i="3"/>
  <c r="D972" i="10"/>
  <c r="D860" i="10"/>
  <c r="D419" i="10"/>
  <c r="D147" i="10"/>
  <c r="D209" i="10"/>
  <c r="D552" i="3"/>
  <c r="D763" i="3"/>
  <c r="D719" i="3"/>
  <c r="D600" i="3"/>
  <c r="D578" i="3"/>
  <c r="D871" i="3"/>
  <c r="D342" i="3"/>
  <c r="D223" i="3"/>
  <c r="D262" i="3"/>
  <c r="D97" i="3"/>
  <c r="D18" i="3"/>
  <c r="D115" i="3"/>
  <c r="D322" i="10"/>
  <c r="D350" i="10"/>
  <c r="D84" i="10"/>
  <c r="D188" i="10"/>
  <c r="D633" i="3"/>
  <c r="D867" i="3"/>
  <c r="D611" i="3"/>
  <c r="D845" i="3"/>
  <c r="D408" i="3"/>
  <c r="D404" i="3"/>
  <c r="D212" i="3"/>
  <c r="D3" i="3"/>
  <c r="D30" i="3"/>
  <c r="D906" i="10"/>
  <c r="D882" i="10"/>
  <c r="D976" i="10"/>
  <c r="D78" i="10"/>
  <c r="D507" i="3"/>
  <c r="D798" i="3"/>
  <c r="D470" i="3"/>
  <c r="D398" i="3"/>
  <c r="D556" i="3"/>
  <c r="D166" i="3"/>
  <c r="D145" i="3"/>
  <c r="D24" i="3"/>
  <c r="D535" i="10"/>
  <c r="D672" i="3"/>
  <c r="D374" i="3"/>
  <c r="D432" i="3"/>
  <c r="D198" i="3"/>
  <c r="D76" i="3"/>
  <c r="D134" i="3"/>
  <c r="D155" i="10"/>
  <c r="D571" i="3"/>
  <c r="D984" i="3"/>
  <c r="D840" i="3"/>
  <c r="D373" i="3"/>
  <c r="D381" i="3"/>
  <c r="D242" i="3"/>
  <c r="D72" i="3"/>
  <c r="D135" i="3"/>
  <c r="D821" i="3"/>
  <c r="D161" i="3"/>
  <c r="D139" i="3"/>
  <c r="D118" i="3"/>
  <c r="K118" i="3" l="1"/>
  <c r="H118" i="3"/>
  <c r="J118" i="3"/>
  <c r="I118" i="3"/>
  <c r="F118" i="3"/>
  <c r="J139" i="3"/>
  <c r="H139" i="3"/>
  <c r="K139" i="3"/>
  <c r="F139" i="3"/>
  <c r="I139" i="3"/>
  <c r="I161" i="3"/>
  <c r="K161" i="3"/>
  <c r="F161" i="3"/>
  <c r="J161" i="3"/>
  <c r="H161" i="3"/>
  <c r="H821" i="3"/>
  <c r="K821" i="3"/>
  <c r="F821" i="3"/>
  <c r="I821" i="3"/>
  <c r="J821" i="3"/>
  <c r="J135" i="3"/>
  <c r="H135" i="3"/>
  <c r="K135" i="3"/>
  <c r="I135" i="3"/>
  <c r="F135" i="3"/>
  <c r="F72" i="3"/>
  <c r="J72" i="3"/>
  <c r="I72" i="3"/>
  <c r="H72" i="3"/>
  <c r="K72" i="3"/>
  <c r="K242" i="3"/>
  <c r="J242" i="3"/>
  <c r="I242" i="3"/>
  <c r="H242" i="3"/>
  <c r="F242" i="3"/>
  <c r="H381" i="3"/>
  <c r="J381" i="3"/>
  <c r="F381" i="3"/>
  <c r="K381" i="3"/>
  <c r="I381" i="3"/>
  <c r="J373" i="3"/>
  <c r="K373" i="3"/>
  <c r="F373" i="3"/>
  <c r="I373" i="3"/>
  <c r="H373" i="3"/>
  <c r="K840" i="3"/>
  <c r="J840" i="3"/>
  <c r="I840" i="3"/>
  <c r="H840" i="3"/>
  <c r="F840" i="3"/>
  <c r="K984" i="3"/>
  <c r="F984" i="3"/>
  <c r="J984" i="3"/>
  <c r="H984" i="3"/>
  <c r="I984" i="3"/>
  <c r="K571" i="3"/>
  <c r="I571" i="3"/>
  <c r="J571" i="3"/>
  <c r="F571" i="3"/>
  <c r="H571" i="3"/>
  <c r="I134" i="3"/>
  <c r="K134" i="3"/>
  <c r="H134" i="3"/>
  <c r="F134" i="3"/>
  <c r="J134" i="3"/>
  <c r="K76" i="3"/>
  <c r="J76" i="3"/>
  <c r="I76" i="3"/>
  <c r="H76" i="3"/>
  <c r="F76" i="3"/>
  <c r="J198" i="3"/>
  <c r="K198" i="3"/>
  <c r="I198" i="3"/>
  <c r="H198" i="3"/>
  <c r="F198" i="3"/>
  <c r="K432" i="3"/>
  <c r="J432" i="3"/>
  <c r="I432" i="3"/>
  <c r="F432" i="3"/>
  <c r="H432" i="3"/>
  <c r="J374" i="3"/>
  <c r="K374" i="3"/>
  <c r="I374" i="3"/>
  <c r="F374" i="3"/>
  <c r="H374" i="3"/>
  <c r="K672" i="3"/>
  <c r="F672" i="3"/>
  <c r="H672" i="3"/>
  <c r="J672" i="3"/>
  <c r="I672" i="3"/>
  <c r="H24" i="3"/>
  <c r="I24" i="3"/>
  <c r="J24" i="3"/>
  <c r="F24" i="3"/>
  <c r="K24" i="3"/>
  <c r="I145" i="3"/>
  <c r="J145" i="3"/>
  <c r="F145" i="3"/>
  <c r="K145" i="3"/>
  <c r="H145" i="3"/>
  <c r="K166" i="3"/>
  <c r="J166" i="3"/>
  <c r="I166" i="3"/>
  <c r="H166" i="3"/>
  <c r="F166" i="3"/>
  <c r="K556" i="3"/>
  <c r="J556" i="3"/>
  <c r="I556" i="3"/>
  <c r="H556" i="3"/>
  <c r="F556" i="3"/>
  <c r="J398" i="3"/>
  <c r="F398" i="3"/>
  <c r="K398" i="3"/>
  <c r="H398" i="3"/>
  <c r="I398" i="3"/>
  <c r="J470" i="3"/>
  <c r="I470" i="3"/>
  <c r="K470" i="3"/>
  <c r="H470" i="3"/>
  <c r="F470" i="3"/>
  <c r="F798" i="3"/>
  <c r="K798" i="3"/>
  <c r="H798" i="3"/>
  <c r="I798" i="3"/>
  <c r="J798" i="3"/>
  <c r="F507" i="3"/>
  <c r="I507" i="3"/>
  <c r="H507" i="3"/>
  <c r="K507" i="3"/>
  <c r="J507" i="3"/>
  <c r="J977" i="8"/>
  <c r="K977" i="8"/>
  <c r="K883" i="8"/>
  <c r="J883" i="8"/>
  <c r="J907" i="8"/>
  <c r="K907" i="8"/>
  <c r="J30" i="3"/>
  <c r="K30" i="3"/>
  <c r="I30" i="3"/>
  <c r="H30" i="3"/>
  <c r="F30" i="3"/>
  <c r="J3" i="3"/>
  <c r="H3" i="3"/>
  <c r="I3" i="3"/>
  <c r="K3" i="3"/>
  <c r="F3" i="3"/>
  <c r="J212" i="3"/>
  <c r="I212" i="3"/>
  <c r="K212" i="3"/>
  <c r="F212" i="3"/>
  <c r="H212" i="3"/>
  <c r="K404" i="3"/>
  <c r="J404" i="3"/>
  <c r="I404" i="3"/>
  <c r="H404" i="3"/>
  <c r="F404" i="3"/>
  <c r="K408" i="3"/>
  <c r="J408" i="3"/>
  <c r="I408" i="3"/>
  <c r="F408" i="3"/>
  <c r="H408" i="3"/>
  <c r="F845" i="3"/>
  <c r="J845" i="3"/>
  <c r="I845" i="3"/>
  <c r="H845" i="3"/>
  <c r="K845" i="3"/>
  <c r="J611" i="3"/>
  <c r="K611" i="3"/>
  <c r="I611" i="3"/>
  <c r="H611" i="3"/>
  <c r="F611" i="3"/>
  <c r="F867" i="3"/>
  <c r="H867" i="3"/>
  <c r="K867" i="3"/>
  <c r="J867" i="3"/>
  <c r="I867" i="3"/>
  <c r="H633" i="3"/>
  <c r="I633" i="3"/>
  <c r="F633" i="3"/>
  <c r="K633" i="3"/>
  <c r="J633" i="3"/>
  <c r="F115" i="3"/>
  <c r="I115" i="3"/>
  <c r="J115" i="3"/>
  <c r="H115" i="3"/>
  <c r="K115" i="3"/>
  <c r="J18" i="3"/>
  <c r="K18" i="3"/>
  <c r="I18" i="3"/>
  <c r="H18" i="3"/>
  <c r="F18" i="3"/>
  <c r="I97" i="3"/>
  <c r="H97" i="3"/>
  <c r="J97" i="3"/>
  <c r="F97" i="3"/>
  <c r="K97" i="3"/>
  <c r="I262" i="3"/>
  <c r="J262" i="3"/>
  <c r="F262" i="3"/>
  <c r="K262" i="3"/>
  <c r="H262" i="3"/>
  <c r="K223" i="3"/>
  <c r="J223" i="3"/>
  <c r="I223" i="3"/>
  <c r="H223" i="3"/>
  <c r="F223" i="3"/>
  <c r="J342" i="3"/>
  <c r="I342" i="3"/>
  <c r="K342" i="3"/>
  <c r="F342" i="3"/>
  <c r="H342" i="3"/>
  <c r="J871" i="3"/>
  <c r="K871" i="3"/>
  <c r="F871" i="3"/>
  <c r="I871" i="3"/>
  <c r="H871" i="3"/>
  <c r="I578" i="3"/>
  <c r="J578" i="3"/>
  <c r="H578" i="3"/>
  <c r="K578" i="3"/>
  <c r="F578" i="3"/>
  <c r="I600" i="3"/>
  <c r="H600" i="3"/>
  <c r="J600" i="3"/>
  <c r="F600" i="3"/>
  <c r="K600" i="3"/>
  <c r="J719" i="3"/>
  <c r="H719" i="3"/>
  <c r="K719" i="3"/>
  <c r="F719" i="3"/>
  <c r="I719" i="3"/>
  <c r="I763" i="3"/>
  <c r="H763" i="3"/>
  <c r="K763" i="3"/>
  <c r="J763" i="3"/>
  <c r="F763" i="3"/>
  <c r="J552" i="3"/>
  <c r="K552" i="3"/>
  <c r="F552" i="3"/>
  <c r="I552" i="3"/>
  <c r="H552" i="3"/>
  <c r="K861" i="8"/>
  <c r="J861" i="8"/>
  <c r="J973" i="8"/>
  <c r="K973" i="8"/>
  <c r="I58" i="3"/>
  <c r="F58" i="3"/>
  <c r="K58" i="3"/>
  <c r="H58" i="3"/>
  <c r="J58" i="3"/>
  <c r="F27" i="3"/>
  <c r="I27" i="3"/>
  <c r="J27" i="3"/>
  <c r="H27" i="3"/>
  <c r="K27" i="3"/>
  <c r="K201" i="3"/>
  <c r="J201" i="3"/>
  <c r="I201" i="3"/>
  <c r="F201" i="3"/>
  <c r="H201" i="3"/>
  <c r="J393" i="3"/>
  <c r="I393" i="3"/>
  <c r="F393" i="3"/>
  <c r="K393" i="3"/>
  <c r="H393" i="3"/>
  <c r="J345" i="3"/>
  <c r="K345" i="3"/>
  <c r="I345" i="3"/>
  <c r="H345" i="3"/>
  <c r="F345" i="3"/>
  <c r="J822" i="3"/>
  <c r="I822" i="3"/>
  <c r="H822" i="3"/>
  <c r="K822" i="3"/>
  <c r="F822" i="3"/>
  <c r="J654" i="3"/>
  <c r="H654" i="3"/>
  <c r="K654" i="3"/>
  <c r="I654" i="3"/>
  <c r="F654" i="3"/>
  <c r="F917" i="3"/>
  <c r="H917" i="3"/>
  <c r="J917" i="3"/>
  <c r="K917" i="3"/>
  <c r="I917" i="3"/>
  <c r="K131" i="3"/>
  <c r="H131" i="3"/>
  <c r="I131" i="3"/>
  <c r="J131" i="3"/>
  <c r="F131" i="3"/>
  <c r="J80" i="3"/>
  <c r="K80" i="3"/>
  <c r="I80" i="3"/>
  <c r="H80" i="3"/>
  <c r="F80" i="3"/>
  <c r="J226" i="3"/>
  <c r="K226" i="3"/>
  <c r="I226" i="3"/>
  <c r="H226" i="3"/>
  <c r="F226" i="3"/>
  <c r="J167" i="3"/>
  <c r="K167" i="3"/>
  <c r="I167" i="3"/>
  <c r="H167" i="3"/>
  <c r="F167" i="3"/>
  <c r="K384" i="3"/>
  <c r="J384" i="3"/>
  <c r="I384" i="3"/>
  <c r="H384" i="3"/>
  <c r="F384" i="3"/>
  <c r="J637" i="3"/>
  <c r="K637" i="3"/>
  <c r="I637" i="3"/>
  <c r="F637" i="3"/>
  <c r="H637" i="3"/>
  <c r="J718" i="3"/>
  <c r="K718" i="3"/>
  <c r="I718" i="3"/>
  <c r="F718" i="3"/>
  <c r="H718" i="3"/>
  <c r="K626" i="3"/>
  <c r="I626" i="3"/>
  <c r="J626" i="3"/>
  <c r="H626" i="3"/>
  <c r="F626" i="3"/>
  <c r="K616" i="3"/>
  <c r="I616" i="3"/>
  <c r="H616" i="3"/>
  <c r="J616" i="3"/>
  <c r="F616" i="3"/>
  <c r="K984" i="8"/>
  <c r="J984" i="8"/>
  <c r="K976" i="8"/>
  <c r="J976" i="8"/>
  <c r="K34" i="3"/>
  <c r="F34" i="3"/>
  <c r="J34" i="3"/>
  <c r="I34" i="3"/>
  <c r="H34" i="3"/>
  <c r="K99" i="3"/>
  <c r="J99" i="3"/>
  <c r="I99" i="3"/>
  <c r="F99" i="3"/>
  <c r="H99" i="3"/>
  <c r="J296" i="3"/>
  <c r="I296" i="3"/>
  <c r="K296" i="3"/>
  <c r="H296" i="3"/>
  <c r="F296" i="3"/>
  <c r="J181" i="3"/>
  <c r="I181" i="3"/>
  <c r="K181" i="3"/>
  <c r="H181" i="3"/>
  <c r="F181" i="3"/>
  <c r="J200" i="3"/>
  <c r="K200" i="3"/>
  <c r="I200" i="3"/>
  <c r="F200" i="3"/>
  <c r="H200" i="3"/>
  <c r="I931" i="3"/>
  <c r="K931" i="3"/>
  <c r="F931" i="3"/>
  <c r="H931" i="3"/>
  <c r="J931" i="3"/>
  <c r="I435" i="3"/>
  <c r="K435" i="3"/>
  <c r="J435" i="3"/>
  <c r="F435" i="3"/>
  <c r="H435" i="3"/>
  <c r="J315" i="3"/>
  <c r="I315" i="3"/>
  <c r="K315" i="3"/>
  <c r="F315" i="3"/>
  <c r="H315" i="3"/>
  <c r="H812" i="3"/>
  <c r="K812" i="3"/>
  <c r="I812" i="3"/>
  <c r="J812" i="3"/>
  <c r="F812" i="3"/>
  <c r="K722" i="3"/>
  <c r="F722" i="3"/>
  <c r="J722" i="3"/>
  <c r="H722" i="3"/>
  <c r="I722" i="3"/>
  <c r="I603" i="3"/>
  <c r="K603" i="3"/>
  <c r="J603" i="3"/>
  <c r="F603" i="3"/>
  <c r="H603" i="3"/>
  <c r="J607" i="3"/>
  <c r="K607" i="3"/>
  <c r="I607" i="3"/>
  <c r="F607" i="3"/>
  <c r="H607" i="3"/>
  <c r="F136" i="3"/>
  <c r="J136" i="3"/>
  <c r="I136" i="3"/>
  <c r="K136" i="3"/>
  <c r="H136" i="3"/>
  <c r="J121" i="3"/>
  <c r="F121" i="3"/>
  <c r="K121" i="3"/>
  <c r="H121" i="3"/>
  <c r="I121" i="3"/>
  <c r="J113" i="3"/>
  <c r="H113" i="3"/>
  <c r="K113" i="3"/>
  <c r="I113" i="3"/>
  <c r="F113" i="3"/>
  <c r="J64" i="3"/>
  <c r="K64" i="3"/>
  <c r="H64" i="3"/>
  <c r="F64" i="3"/>
  <c r="I64" i="3"/>
  <c r="I59" i="3"/>
  <c r="K59" i="3"/>
  <c r="H59" i="3"/>
  <c r="J59" i="3"/>
  <c r="F59" i="3"/>
  <c r="K147" i="3"/>
  <c r="J147" i="3"/>
  <c r="I147" i="3"/>
  <c r="H147" i="3"/>
  <c r="F147" i="3"/>
  <c r="J217" i="3"/>
  <c r="I217" i="3"/>
  <c r="K217" i="3"/>
  <c r="F217" i="3"/>
  <c r="H217" i="3"/>
  <c r="H160" i="3"/>
  <c r="K160" i="3"/>
  <c r="F160" i="3"/>
  <c r="J160" i="3"/>
  <c r="I160" i="3"/>
  <c r="K258" i="3"/>
  <c r="J258" i="3"/>
  <c r="I258" i="3"/>
  <c r="H258" i="3"/>
  <c r="F258" i="3"/>
  <c r="K284" i="3"/>
  <c r="J284" i="3"/>
  <c r="I284" i="3"/>
  <c r="F284" i="3"/>
  <c r="H284" i="3"/>
  <c r="K410" i="3"/>
  <c r="F410" i="3"/>
  <c r="J410" i="3"/>
  <c r="I410" i="3"/>
  <c r="H410" i="3"/>
  <c r="J647" i="3"/>
  <c r="K647" i="3"/>
  <c r="I647" i="3"/>
  <c r="F647" i="3"/>
  <c r="H647" i="3"/>
  <c r="I308" i="3"/>
  <c r="K308" i="3"/>
  <c r="J308" i="3"/>
  <c r="H308" i="3"/>
  <c r="F308" i="3"/>
  <c r="H894" i="3"/>
  <c r="F894" i="3"/>
  <c r="K894" i="3"/>
  <c r="J894" i="3"/>
  <c r="I894" i="3"/>
  <c r="I299" i="3"/>
  <c r="K299" i="3"/>
  <c r="J299" i="3"/>
  <c r="F299" i="3"/>
  <c r="H299" i="3"/>
  <c r="J437" i="3"/>
  <c r="H437" i="3"/>
  <c r="F437" i="3"/>
  <c r="K437" i="3"/>
  <c r="I437" i="3"/>
  <c r="K631" i="3"/>
  <c r="J631" i="3"/>
  <c r="I631" i="3"/>
  <c r="F631" i="3"/>
  <c r="H631" i="3"/>
  <c r="K502" i="3"/>
  <c r="J502" i="3"/>
  <c r="I502" i="3"/>
  <c r="H502" i="3"/>
  <c r="F502" i="3"/>
  <c r="H569" i="3"/>
  <c r="J569" i="3"/>
  <c r="F569" i="3"/>
  <c r="K569" i="3"/>
  <c r="I569" i="3"/>
  <c r="K583" i="3"/>
  <c r="J583" i="3"/>
  <c r="I583" i="3"/>
  <c r="H583" i="3"/>
  <c r="F583" i="3"/>
  <c r="F774" i="3"/>
  <c r="K774" i="3"/>
  <c r="J774" i="3"/>
  <c r="I774" i="3"/>
  <c r="H774" i="3"/>
  <c r="J954" i="3"/>
  <c r="H954" i="3"/>
  <c r="F954" i="3"/>
  <c r="K954" i="3"/>
  <c r="I954" i="3"/>
  <c r="K283" i="3"/>
  <c r="I283" i="3"/>
  <c r="J283" i="3"/>
  <c r="F283" i="3"/>
  <c r="H283" i="3"/>
  <c r="K94" i="3"/>
  <c r="H94" i="3"/>
  <c r="J94" i="3"/>
  <c r="I94" i="3"/>
  <c r="F94" i="3"/>
  <c r="I919" i="3"/>
  <c r="K919" i="3"/>
  <c r="J919" i="3"/>
  <c r="H919" i="3"/>
  <c r="F919" i="3"/>
  <c r="H15" i="3"/>
  <c r="I15" i="3"/>
  <c r="J15" i="3"/>
  <c r="F15" i="3"/>
  <c r="K15" i="3"/>
  <c r="K148" i="3"/>
  <c r="J148" i="3"/>
  <c r="I148" i="3"/>
  <c r="F148" i="3"/>
  <c r="H148" i="3"/>
  <c r="K193" i="3"/>
  <c r="J193" i="3"/>
  <c r="I193" i="3"/>
  <c r="H193" i="3"/>
  <c r="F193" i="3"/>
  <c r="K486" i="3"/>
  <c r="H486" i="3"/>
  <c r="J486" i="3"/>
  <c r="F486" i="3"/>
  <c r="I486" i="3"/>
  <c r="K615" i="3"/>
  <c r="J615" i="3"/>
  <c r="I615" i="3"/>
  <c r="F615" i="3"/>
  <c r="H615" i="3"/>
  <c r="I558" i="3"/>
  <c r="K558" i="3"/>
  <c r="J558" i="3"/>
  <c r="F558" i="3"/>
  <c r="H558" i="3"/>
  <c r="I596" i="3"/>
  <c r="H596" i="3"/>
  <c r="K596" i="3"/>
  <c r="F596" i="3"/>
  <c r="J596" i="3"/>
  <c r="F649" i="3"/>
  <c r="J649" i="3"/>
  <c r="H649" i="3"/>
  <c r="K649" i="3"/>
  <c r="I649" i="3"/>
  <c r="J141" i="3"/>
  <c r="F141" i="3"/>
  <c r="H141" i="3"/>
  <c r="K141" i="3"/>
  <c r="I141" i="3"/>
  <c r="K157" i="3"/>
  <c r="I157" i="3"/>
  <c r="F157" i="3"/>
  <c r="H157" i="3"/>
  <c r="J157" i="3"/>
  <c r="J273" i="3"/>
  <c r="H273" i="3"/>
  <c r="I273" i="3"/>
  <c r="F273" i="3"/>
  <c r="K273" i="3"/>
  <c r="I369" i="3"/>
  <c r="J369" i="3"/>
  <c r="K369" i="3"/>
  <c r="H369" i="3"/>
  <c r="F369" i="3"/>
  <c r="H832" i="3"/>
  <c r="K832" i="3"/>
  <c r="F832" i="3"/>
  <c r="J832" i="3"/>
  <c r="I832" i="3"/>
  <c r="K566" i="3"/>
  <c r="I566" i="3"/>
  <c r="J566" i="3"/>
  <c r="H566" i="3"/>
  <c r="F566" i="3"/>
  <c r="J138" i="3"/>
  <c r="I138" i="3"/>
  <c r="K138" i="3"/>
  <c r="H138" i="3"/>
  <c r="F138" i="3"/>
  <c r="K5" i="3"/>
  <c r="I5" i="3"/>
  <c r="H5" i="3"/>
  <c r="J5" i="3"/>
  <c r="F5" i="3"/>
  <c r="J208" i="3"/>
  <c r="K208" i="3"/>
  <c r="I208" i="3"/>
  <c r="H208" i="3"/>
  <c r="F208" i="3"/>
  <c r="K245" i="3"/>
  <c r="J245" i="3"/>
  <c r="I245" i="3"/>
  <c r="H245" i="3"/>
  <c r="F245" i="3"/>
  <c r="J347" i="3"/>
  <c r="K347" i="3"/>
  <c r="I347" i="3"/>
  <c r="H347" i="3"/>
  <c r="F347" i="3"/>
  <c r="J407" i="3"/>
  <c r="I407" i="3"/>
  <c r="K407" i="3"/>
  <c r="F407" i="3"/>
  <c r="H407" i="3"/>
  <c r="I449" i="3"/>
  <c r="K449" i="3"/>
  <c r="J449" i="3"/>
  <c r="H449" i="3"/>
  <c r="F449" i="3"/>
  <c r="I474" i="3"/>
  <c r="H474" i="3"/>
  <c r="J474" i="3"/>
  <c r="F474" i="3"/>
  <c r="K474" i="3"/>
  <c r="K494" i="3"/>
  <c r="J494" i="3"/>
  <c r="I494" i="3"/>
  <c r="F494" i="3"/>
  <c r="H494" i="3"/>
  <c r="K837" i="8"/>
  <c r="J837" i="8"/>
  <c r="J119" i="3"/>
  <c r="H119" i="3"/>
  <c r="K119" i="3"/>
  <c r="F119" i="3"/>
  <c r="I119" i="3"/>
  <c r="K22" i="3"/>
  <c r="F22" i="3"/>
  <c r="I22" i="3"/>
  <c r="J22" i="3"/>
  <c r="H22" i="3"/>
  <c r="I278" i="3"/>
  <c r="J278" i="3"/>
  <c r="K278" i="3"/>
  <c r="H278" i="3"/>
  <c r="F278" i="3"/>
  <c r="K191" i="3"/>
  <c r="J191" i="3"/>
  <c r="I191" i="3"/>
  <c r="F191" i="3"/>
  <c r="H191" i="3"/>
  <c r="K998" i="3"/>
  <c r="F998" i="3"/>
  <c r="H998" i="3"/>
  <c r="I998" i="3"/>
  <c r="J998" i="3"/>
  <c r="K379" i="3"/>
  <c r="J379" i="3"/>
  <c r="I379" i="3"/>
  <c r="F379" i="3"/>
  <c r="H379" i="3"/>
  <c r="I934" i="3"/>
  <c r="K934" i="3"/>
  <c r="J934" i="3"/>
  <c r="F934" i="3"/>
  <c r="H934" i="3"/>
  <c r="J912" i="3"/>
  <c r="K912" i="3"/>
  <c r="I912" i="3"/>
  <c r="H912" i="3"/>
  <c r="F912" i="3"/>
  <c r="J463" i="3"/>
  <c r="K463" i="3"/>
  <c r="I463" i="3"/>
  <c r="F463" i="3"/>
  <c r="H463" i="3"/>
  <c r="I757" i="3"/>
  <c r="F757" i="3"/>
  <c r="J757" i="3"/>
  <c r="K757" i="3"/>
  <c r="H757" i="3"/>
  <c r="J848" i="8"/>
  <c r="K848" i="8"/>
  <c r="J125" i="3"/>
  <c r="F125" i="3"/>
  <c r="K125" i="3"/>
  <c r="I125" i="3"/>
  <c r="H125" i="3"/>
  <c r="H101" i="3"/>
  <c r="K101" i="3"/>
  <c r="F101" i="3"/>
  <c r="J101" i="3"/>
  <c r="I101" i="3"/>
  <c r="F152" i="3"/>
  <c r="I152" i="3"/>
  <c r="K152" i="3"/>
  <c r="H152" i="3"/>
  <c r="J152" i="3"/>
  <c r="I247" i="3"/>
  <c r="J247" i="3"/>
  <c r="K247" i="3"/>
  <c r="H247" i="3"/>
  <c r="F247" i="3"/>
  <c r="J225" i="3"/>
  <c r="K225" i="3"/>
  <c r="I225" i="3"/>
  <c r="H225" i="3"/>
  <c r="F225" i="3"/>
  <c r="K684" i="3"/>
  <c r="J684" i="3"/>
  <c r="I684" i="3"/>
  <c r="H684" i="3"/>
  <c r="F684" i="3"/>
  <c r="K876" i="3"/>
  <c r="I876" i="3"/>
  <c r="H876" i="3"/>
  <c r="J876" i="3"/>
  <c r="F876" i="3"/>
  <c r="J396" i="3"/>
  <c r="K396" i="3"/>
  <c r="I396" i="3"/>
  <c r="H396" i="3"/>
  <c r="F396" i="3"/>
  <c r="H620" i="3"/>
  <c r="J620" i="3"/>
  <c r="F620" i="3"/>
  <c r="I620" i="3"/>
  <c r="K620" i="3"/>
  <c r="K450" i="3"/>
  <c r="I450" i="3"/>
  <c r="J450" i="3"/>
  <c r="F450" i="3"/>
  <c r="H450" i="3"/>
  <c r="H523" i="3"/>
  <c r="J523" i="3"/>
  <c r="F523" i="3"/>
  <c r="K523" i="3"/>
  <c r="I523" i="3"/>
  <c r="H676" i="3"/>
  <c r="F676" i="3"/>
  <c r="K676" i="3"/>
  <c r="J676" i="3"/>
  <c r="I676" i="3"/>
  <c r="J737" i="8"/>
  <c r="K737" i="8"/>
  <c r="K929" i="8"/>
  <c r="J929" i="8"/>
  <c r="J53" i="3"/>
  <c r="H53" i="3"/>
  <c r="F53" i="3"/>
  <c r="K53" i="3"/>
  <c r="I53" i="3"/>
  <c r="I285" i="3"/>
  <c r="J285" i="3"/>
  <c r="K285" i="3"/>
  <c r="H285" i="3"/>
  <c r="F285" i="3"/>
  <c r="J210" i="3"/>
  <c r="K210" i="3"/>
  <c r="I210" i="3"/>
  <c r="H210" i="3"/>
  <c r="F210" i="3"/>
  <c r="J426" i="3"/>
  <c r="K426" i="3"/>
  <c r="I426" i="3"/>
  <c r="F426" i="3"/>
  <c r="H426" i="3"/>
  <c r="H378" i="3"/>
  <c r="I378" i="3"/>
  <c r="F378" i="3"/>
  <c r="J378" i="3"/>
  <c r="K378" i="3"/>
  <c r="K972" i="3"/>
  <c r="F972" i="3"/>
  <c r="I972" i="3"/>
  <c r="J972" i="3"/>
  <c r="H972" i="3"/>
  <c r="J625" i="3"/>
  <c r="K625" i="3"/>
  <c r="H625" i="3"/>
  <c r="I625" i="3"/>
  <c r="F625" i="3"/>
  <c r="K854" i="3"/>
  <c r="I854" i="3"/>
  <c r="F854" i="3"/>
  <c r="H854" i="3"/>
  <c r="J854" i="3"/>
  <c r="K795" i="8"/>
  <c r="J795" i="8"/>
  <c r="H110" i="3"/>
  <c r="K110" i="3"/>
  <c r="F110" i="3"/>
  <c r="J110" i="3"/>
  <c r="I110" i="3"/>
  <c r="J43" i="3"/>
  <c r="I43" i="3"/>
  <c r="F43" i="3"/>
  <c r="K43" i="3"/>
  <c r="H43" i="3"/>
  <c r="K195" i="3"/>
  <c r="I195" i="3"/>
  <c r="J195" i="3"/>
  <c r="H195" i="3"/>
  <c r="F195" i="3"/>
  <c r="I429" i="3"/>
  <c r="K429" i="3"/>
  <c r="J429" i="3"/>
  <c r="H429" i="3"/>
  <c r="F429" i="3"/>
  <c r="F328" i="3"/>
  <c r="I328" i="3"/>
  <c r="H328" i="3"/>
  <c r="K328" i="3"/>
  <c r="J328" i="3"/>
  <c r="F324" i="3"/>
  <c r="I324" i="3"/>
  <c r="H324" i="3"/>
  <c r="K324" i="3"/>
  <c r="J324" i="3"/>
  <c r="H645" i="3"/>
  <c r="K645" i="3"/>
  <c r="F645" i="3"/>
  <c r="J645" i="3"/>
  <c r="I645" i="3"/>
  <c r="J743" i="3"/>
  <c r="H743" i="3"/>
  <c r="K743" i="3"/>
  <c r="I743" i="3"/>
  <c r="F743" i="3"/>
  <c r="J448" i="3"/>
  <c r="K448" i="3"/>
  <c r="I448" i="3"/>
  <c r="F448" i="3"/>
  <c r="H448" i="3"/>
  <c r="J123" i="3"/>
  <c r="H123" i="3"/>
  <c r="K123" i="3"/>
  <c r="I123" i="3"/>
  <c r="F123" i="3"/>
  <c r="F112" i="3"/>
  <c r="J112" i="3"/>
  <c r="I112" i="3"/>
  <c r="H112" i="3"/>
  <c r="K112" i="3"/>
  <c r="J90" i="3"/>
  <c r="I90" i="3"/>
  <c r="K90" i="3"/>
  <c r="F90" i="3"/>
  <c r="H90" i="3"/>
  <c r="K243" i="3"/>
  <c r="J243" i="3"/>
  <c r="I243" i="3"/>
  <c r="F243" i="3"/>
  <c r="H243" i="3"/>
  <c r="K252" i="3"/>
  <c r="J252" i="3"/>
  <c r="I252" i="3"/>
  <c r="F252" i="3"/>
  <c r="H252" i="3"/>
  <c r="J438" i="3"/>
  <c r="K438" i="3"/>
  <c r="I438" i="3"/>
  <c r="H438" i="3"/>
  <c r="F438" i="3"/>
  <c r="J372" i="3"/>
  <c r="H372" i="3"/>
  <c r="I372" i="3"/>
  <c r="K372" i="3"/>
  <c r="F372" i="3"/>
  <c r="K322" i="3"/>
  <c r="J322" i="3"/>
  <c r="I322" i="3"/>
  <c r="F322" i="3"/>
  <c r="H322" i="3"/>
  <c r="J532" i="3"/>
  <c r="H532" i="3"/>
  <c r="K532" i="3"/>
  <c r="I532" i="3"/>
  <c r="F532" i="3"/>
  <c r="I553" i="3"/>
  <c r="K553" i="3"/>
  <c r="F553" i="3"/>
  <c r="J553" i="3"/>
  <c r="H553" i="3"/>
  <c r="K841" i="3"/>
  <c r="H841" i="3"/>
  <c r="I841" i="3"/>
  <c r="J841" i="3"/>
  <c r="F841" i="3"/>
  <c r="I568" i="3"/>
  <c r="F568" i="3"/>
  <c r="J568" i="3"/>
  <c r="K568" i="3"/>
  <c r="H568" i="3"/>
  <c r="J701" i="3"/>
  <c r="F701" i="3"/>
  <c r="I701" i="3"/>
  <c r="H701" i="3"/>
  <c r="K701" i="3"/>
  <c r="J987" i="8"/>
  <c r="K987" i="8"/>
  <c r="K122" i="3"/>
  <c r="H122" i="3"/>
  <c r="J122" i="3"/>
  <c r="I122" i="3"/>
  <c r="F122" i="3"/>
  <c r="F117" i="3"/>
  <c r="J117" i="3"/>
  <c r="H117" i="3"/>
  <c r="K117" i="3"/>
  <c r="I117" i="3"/>
  <c r="F66" i="3"/>
  <c r="H66" i="3"/>
  <c r="J66" i="3"/>
  <c r="I66" i="3"/>
  <c r="K66" i="3"/>
  <c r="I60" i="3"/>
  <c r="H60" i="3"/>
  <c r="K60" i="3"/>
  <c r="F60" i="3"/>
  <c r="J60" i="3"/>
  <c r="K8" i="3"/>
  <c r="H8" i="3"/>
  <c r="J8" i="3"/>
  <c r="F8" i="3"/>
  <c r="I8" i="3"/>
  <c r="F143" i="3"/>
  <c r="I143" i="3"/>
  <c r="K143" i="3"/>
  <c r="H143" i="3"/>
  <c r="J143" i="3"/>
  <c r="I173" i="3"/>
  <c r="F173" i="3"/>
  <c r="J173" i="3"/>
  <c r="H173" i="3"/>
  <c r="K173" i="3"/>
  <c r="K194" i="3"/>
  <c r="I194" i="3"/>
  <c r="J194" i="3"/>
  <c r="F194" i="3"/>
  <c r="H194" i="3"/>
  <c r="I174" i="3"/>
  <c r="K174" i="3"/>
  <c r="J174" i="3"/>
  <c r="H174" i="3"/>
  <c r="F174" i="3"/>
  <c r="I216" i="3"/>
  <c r="K216" i="3"/>
  <c r="J216" i="3"/>
  <c r="H216" i="3"/>
  <c r="F216" i="3"/>
  <c r="I316" i="3"/>
  <c r="J316" i="3"/>
  <c r="K316" i="3"/>
  <c r="F316" i="3"/>
  <c r="H316" i="3"/>
  <c r="K776" i="3"/>
  <c r="J776" i="3"/>
  <c r="I776" i="3"/>
  <c r="H776" i="3"/>
  <c r="F776" i="3"/>
  <c r="J386" i="3"/>
  <c r="F386" i="3"/>
  <c r="K386" i="3"/>
  <c r="I386" i="3"/>
  <c r="H386" i="3"/>
  <c r="I430" i="3"/>
  <c r="K430" i="3"/>
  <c r="J430" i="3"/>
  <c r="F430" i="3"/>
  <c r="H430" i="3"/>
  <c r="K360" i="3"/>
  <c r="F360" i="3"/>
  <c r="J360" i="3"/>
  <c r="H360" i="3"/>
  <c r="I360" i="3"/>
  <c r="J365" i="3"/>
  <c r="I365" i="3"/>
  <c r="K365" i="3"/>
  <c r="H365" i="3"/>
  <c r="F365" i="3"/>
  <c r="J714" i="3"/>
  <c r="K714" i="3"/>
  <c r="I714" i="3"/>
  <c r="H714" i="3"/>
  <c r="F714" i="3"/>
  <c r="F879" i="3"/>
  <c r="I879" i="3"/>
  <c r="J879" i="3"/>
  <c r="H879" i="3"/>
  <c r="K879" i="3"/>
  <c r="K504" i="3"/>
  <c r="H504" i="3"/>
  <c r="J504" i="3"/>
  <c r="I504" i="3"/>
  <c r="F504" i="3"/>
  <c r="J608" i="3"/>
  <c r="F608" i="3"/>
  <c r="K608" i="3"/>
  <c r="H608" i="3"/>
  <c r="I608" i="3"/>
  <c r="K491" i="3"/>
  <c r="F491" i="3"/>
  <c r="I491" i="3"/>
  <c r="J491" i="3"/>
  <c r="H491" i="3"/>
  <c r="K561" i="3"/>
  <c r="H561" i="3"/>
  <c r="J561" i="3"/>
  <c r="F561" i="3"/>
  <c r="I561" i="3"/>
  <c r="J728" i="8"/>
  <c r="K728" i="8"/>
  <c r="K758" i="8"/>
  <c r="J758" i="8"/>
  <c r="K37" i="3"/>
  <c r="J37" i="3"/>
  <c r="I37" i="3"/>
  <c r="H37" i="3"/>
  <c r="F37" i="3"/>
  <c r="J353" i="3"/>
  <c r="K353" i="3"/>
  <c r="I353" i="3"/>
  <c r="F353" i="3"/>
  <c r="H353" i="3"/>
  <c r="K300" i="3"/>
  <c r="I300" i="3"/>
  <c r="J300" i="3"/>
  <c r="H300" i="3"/>
  <c r="F300" i="3"/>
  <c r="J824" i="3"/>
  <c r="H824" i="3"/>
  <c r="I824" i="3"/>
  <c r="F824" i="3"/>
  <c r="K824" i="3"/>
  <c r="J788" i="3"/>
  <c r="K788" i="3"/>
  <c r="I788" i="3"/>
  <c r="H788" i="3"/>
  <c r="F788" i="3"/>
  <c r="K84" i="3"/>
  <c r="J84" i="3"/>
  <c r="I84" i="3"/>
  <c r="F84" i="3"/>
  <c r="H84" i="3"/>
  <c r="I215" i="3"/>
  <c r="J215" i="3"/>
  <c r="K215" i="3"/>
  <c r="F215" i="3"/>
  <c r="H215" i="3"/>
  <c r="F177" i="3"/>
  <c r="K177" i="3"/>
  <c r="H177" i="3"/>
  <c r="J177" i="3"/>
  <c r="I177" i="3"/>
  <c r="K313" i="3"/>
  <c r="J313" i="3"/>
  <c r="I313" i="3"/>
  <c r="H313" i="3"/>
  <c r="F313" i="3"/>
  <c r="I708" i="3"/>
  <c r="H708" i="3"/>
  <c r="J708" i="3"/>
  <c r="F708" i="3"/>
  <c r="K708" i="3"/>
  <c r="I748" i="3"/>
  <c r="J748" i="3"/>
  <c r="H748" i="3"/>
  <c r="K748" i="3"/>
  <c r="F748" i="3"/>
  <c r="J124" i="3"/>
  <c r="I124" i="3"/>
  <c r="H124" i="3"/>
  <c r="K124" i="3"/>
  <c r="F124" i="3"/>
  <c r="J19" i="3"/>
  <c r="F19" i="3"/>
  <c r="H19" i="3"/>
  <c r="K19" i="3"/>
  <c r="I19" i="3"/>
  <c r="K236" i="3"/>
  <c r="J236" i="3"/>
  <c r="I236" i="3"/>
  <c r="F236" i="3"/>
  <c r="H236" i="3"/>
  <c r="I39" i="3"/>
  <c r="H39" i="3"/>
  <c r="K39" i="3"/>
  <c r="F39" i="3"/>
  <c r="J39" i="3"/>
  <c r="J338" i="3"/>
  <c r="H338" i="3"/>
  <c r="I338" i="3"/>
  <c r="K338" i="3"/>
  <c r="F338" i="3"/>
  <c r="K314" i="3"/>
  <c r="I314" i="3"/>
  <c r="J314" i="3"/>
  <c r="F314" i="3"/>
  <c r="H314" i="3"/>
  <c r="K530" i="3"/>
  <c r="I530" i="3"/>
  <c r="H530" i="3"/>
  <c r="J530" i="3"/>
  <c r="F530" i="3"/>
  <c r="J980" i="3"/>
  <c r="H980" i="3"/>
  <c r="F980" i="3"/>
  <c r="I980" i="3"/>
  <c r="K980" i="3"/>
  <c r="J849" i="8"/>
  <c r="K849" i="8"/>
  <c r="H127" i="3"/>
  <c r="K127" i="3"/>
  <c r="F127" i="3"/>
  <c r="J127" i="3"/>
  <c r="I127" i="3"/>
  <c r="I107" i="3"/>
  <c r="H107" i="3"/>
  <c r="K107" i="3"/>
  <c r="F107" i="3"/>
  <c r="J107" i="3"/>
  <c r="F291" i="3"/>
  <c r="K291" i="3"/>
  <c r="H291" i="3"/>
  <c r="J291" i="3"/>
  <c r="I291" i="3"/>
  <c r="J230" i="3"/>
  <c r="K230" i="3"/>
  <c r="I230" i="3"/>
  <c r="H230" i="3"/>
  <c r="F230" i="3"/>
  <c r="H320" i="3"/>
  <c r="J320" i="3"/>
  <c r="F320" i="3"/>
  <c r="I320" i="3"/>
  <c r="K320" i="3"/>
  <c r="F422" i="3"/>
  <c r="J422" i="3"/>
  <c r="H422" i="3"/>
  <c r="K422" i="3"/>
  <c r="I422" i="3"/>
  <c r="H878" i="3"/>
  <c r="J878" i="3"/>
  <c r="K878" i="3"/>
  <c r="I878" i="3"/>
  <c r="F878" i="3"/>
  <c r="K941" i="3"/>
  <c r="H941" i="3"/>
  <c r="F941" i="3"/>
  <c r="J941" i="3"/>
  <c r="I941" i="3"/>
  <c r="J906" i="3"/>
  <c r="H906" i="3"/>
  <c r="I906" i="3"/>
  <c r="K906" i="3"/>
  <c r="F906" i="3"/>
  <c r="I689" i="3"/>
  <c r="K689" i="3"/>
  <c r="J689" i="3"/>
  <c r="F689" i="3"/>
  <c r="H689" i="3"/>
  <c r="K922" i="8"/>
  <c r="J922" i="8"/>
  <c r="J743" i="8"/>
  <c r="K743" i="8"/>
  <c r="K102" i="3"/>
  <c r="F102" i="3"/>
  <c r="I102" i="3"/>
  <c r="H102" i="3"/>
  <c r="J102" i="3"/>
  <c r="H87" i="3"/>
  <c r="K87" i="3"/>
  <c r="F87" i="3"/>
  <c r="J87" i="3"/>
  <c r="I87" i="3"/>
  <c r="I287" i="3"/>
  <c r="J287" i="3"/>
  <c r="K287" i="3"/>
  <c r="H287" i="3"/>
  <c r="F287" i="3"/>
  <c r="J294" i="3"/>
  <c r="H294" i="3"/>
  <c r="I294" i="3"/>
  <c r="F294" i="3"/>
  <c r="K294" i="3"/>
  <c r="I237" i="3"/>
  <c r="K237" i="3"/>
  <c r="J237" i="3"/>
  <c r="H237" i="3"/>
  <c r="F237" i="3"/>
  <c r="J406" i="3"/>
  <c r="H406" i="3"/>
  <c r="K406" i="3"/>
  <c r="I406" i="3"/>
  <c r="F406" i="3"/>
  <c r="K377" i="3"/>
  <c r="I377" i="3"/>
  <c r="J377" i="3"/>
  <c r="F377" i="3"/>
  <c r="H377" i="3"/>
  <c r="I332" i="3"/>
  <c r="J332" i="3"/>
  <c r="K332" i="3"/>
  <c r="H332" i="3"/>
  <c r="F332" i="3"/>
  <c r="J669" i="3"/>
  <c r="K669" i="3"/>
  <c r="I669" i="3"/>
  <c r="H669" i="3"/>
  <c r="F669" i="3"/>
  <c r="H675" i="3"/>
  <c r="F675" i="3"/>
  <c r="J675" i="3"/>
  <c r="K675" i="3"/>
  <c r="I675" i="3"/>
  <c r="I527" i="3"/>
  <c r="F527" i="3"/>
  <c r="K527" i="3"/>
  <c r="J527" i="3"/>
  <c r="H527" i="3"/>
  <c r="H809" i="3"/>
  <c r="I809" i="3"/>
  <c r="F809" i="3"/>
  <c r="K809" i="3"/>
  <c r="J809" i="3"/>
  <c r="J756" i="8"/>
  <c r="K756" i="8"/>
  <c r="I142" i="3"/>
  <c r="F142" i="3"/>
  <c r="J142" i="3"/>
  <c r="H142" i="3"/>
  <c r="K142" i="3"/>
  <c r="K74" i="3"/>
  <c r="J74" i="3"/>
  <c r="F74" i="3"/>
  <c r="I74" i="3"/>
  <c r="H74" i="3"/>
  <c r="K232" i="3"/>
  <c r="I232" i="3"/>
  <c r="J232" i="3"/>
  <c r="H232" i="3"/>
  <c r="F232" i="3"/>
  <c r="J256" i="3"/>
  <c r="K256" i="3"/>
  <c r="I256" i="3"/>
  <c r="F256" i="3"/>
  <c r="H256" i="3"/>
  <c r="K336" i="3"/>
  <c r="J336" i="3"/>
  <c r="I336" i="3"/>
  <c r="H336" i="3"/>
  <c r="F336" i="3"/>
  <c r="K417" i="3"/>
  <c r="I417" i="3"/>
  <c r="J417" i="3"/>
  <c r="H417" i="3"/>
  <c r="F417" i="3"/>
  <c r="J813" i="3"/>
  <c r="F813" i="3"/>
  <c r="I813" i="3"/>
  <c r="K813" i="3"/>
  <c r="H813" i="3"/>
  <c r="I858" i="3"/>
  <c r="F858" i="3"/>
  <c r="J858" i="3"/>
  <c r="H858" i="3"/>
  <c r="K858" i="3"/>
  <c r="J663" i="3"/>
  <c r="I663" i="3"/>
  <c r="K663" i="3"/>
  <c r="F663" i="3"/>
  <c r="H663" i="3"/>
  <c r="J880" i="8"/>
  <c r="K880" i="8"/>
  <c r="K792" i="8"/>
  <c r="J792" i="8"/>
  <c r="K116" i="3"/>
  <c r="H116" i="3"/>
  <c r="J116" i="3"/>
  <c r="F116" i="3"/>
  <c r="I116" i="3"/>
  <c r="H11" i="3"/>
  <c r="J11" i="3"/>
  <c r="F11" i="3"/>
  <c r="K11" i="3"/>
  <c r="I11" i="3"/>
  <c r="J144" i="3"/>
  <c r="I144" i="3"/>
  <c r="K144" i="3"/>
  <c r="F144" i="3"/>
  <c r="H144" i="3"/>
  <c r="I280" i="3"/>
  <c r="J280" i="3"/>
  <c r="K280" i="3"/>
  <c r="H280" i="3"/>
  <c r="F280" i="3"/>
  <c r="J389" i="3"/>
  <c r="I389" i="3"/>
  <c r="K389" i="3"/>
  <c r="F389" i="3"/>
  <c r="H389" i="3"/>
  <c r="I697" i="3"/>
  <c r="J697" i="3"/>
  <c r="K697" i="3"/>
  <c r="H697" i="3"/>
  <c r="F697" i="3"/>
  <c r="I498" i="3"/>
  <c r="J498" i="3"/>
  <c r="K498" i="3"/>
  <c r="H498" i="3"/>
  <c r="F498" i="3"/>
  <c r="K705" i="3"/>
  <c r="J705" i="3"/>
  <c r="I705" i="3"/>
  <c r="H705" i="3"/>
  <c r="F705" i="3"/>
  <c r="J888" i="3"/>
  <c r="K888" i="3"/>
  <c r="I888" i="3"/>
  <c r="F888" i="3"/>
  <c r="H888" i="3"/>
  <c r="J572" i="3"/>
  <c r="I572" i="3"/>
  <c r="H572" i="3"/>
  <c r="K572" i="3"/>
  <c r="F572" i="3"/>
  <c r="J137" i="3"/>
  <c r="I137" i="3"/>
  <c r="H137" i="3"/>
  <c r="K137" i="3"/>
  <c r="F137" i="3"/>
  <c r="F83" i="3"/>
  <c r="K83" i="3"/>
  <c r="I83" i="3"/>
  <c r="J83" i="3"/>
  <c r="H83" i="3"/>
  <c r="J41" i="3"/>
  <c r="K41" i="3"/>
  <c r="I41" i="3"/>
  <c r="F41" i="3"/>
  <c r="H41" i="3"/>
  <c r="J187" i="3"/>
  <c r="K187" i="3"/>
  <c r="I187" i="3"/>
  <c r="F187" i="3"/>
  <c r="H187" i="3"/>
  <c r="J219" i="3"/>
  <c r="I219" i="3"/>
  <c r="K219" i="3"/>
  <c r="F219" i="3"/>
  <c r="H219" i="3"/>
  <c r="I303" i="3"/>
  <c r="J303" i="3"/>
  <c r="K303" i="3"/>
  <c r="F303" i="3"/>
  <c r="H303" i="3"/>
  <c r="K401" i="3"/>
  <c r="J401" i="3"/>
  <c r="I401" i="3"/>
  <c r="F401" i="3"/>
  <c r="H401" i="3"/>
  <c r="J659" i="3"/>
  <c r="F659" i="3"/>
  <c r="H659" i="3"/>
  <c r="K659" i="3"/>
  <c r="I659" i="3"/>
  <c r="K587" i="3"/>
  <c r="F587" i="3"/>
  <c r="I587" i="3"/>
  <c r="J587" i="3"/>
  <c r="H587" i="3"/>
  <c r="I868" i="3"/>
  <c r="K868" i="3"/>
  <c r="F868" i="3"/>
  <c r="J868" i="3"/>
  <c r="H868" i="3"/>
  <c r="I694" i="3"/>
  <c r="H694" i="3"/>
  <c r="J694" i="3"/>
  <c r="F694" i="3"/>
  <c r="K694" i="3"/>
  <c r="I541" i="3"/>
  <c r="F541" i="3"/>
  <c r="K541" i="3"/>
  <c r="H541" i="3"/>
  <c r="J541" i="3"/>
  <c r="J442" i="3"/>
  <c r="F442" i="3"/>
  <c r="K442" i="3"/>
  <c r="I442" i="3"/>
  <c r="H442" i="3"/>
  <c r="K130" i="3"/>
  <c r="I130" i="3"/>
  <c r="J130" i="3"/>
  <c r="H130" i="3"/>
  <c r="F130" i="3"/>
  <c r="I14" i="3"/>
  <c r="J14" i="3"/>
  <c r="H14" i="3"/>
  <c r="K14" i="3"/>
  <c r="F14" i="3"/>
  <c r="J114" i="3"/>
  <c r="I114" i="3"/>
  <c r="F114" i="3"/>
  <c r="K114" i="3"/>
  <c r="H114" i="3"/>
  <c r="J20" i="3"/>
  <c r="K20" i="3"/>
  <c r="F20" i="3"/>
  <c r="I20" i="3"/>
  <c r="H20" i="3"/>
  <c r="I49" i="3"/>
  <c r="F49" i="3"/>
  <c r="K49" i="3"/>
  <c r="H49" i="3"/>
  <c r="J49" i="3"/>
  <c r="K290" i="3"/>
  <c r="I290" i="3"/>
  <c r="J290" i="3"/>
  <c r="H290" i="3"/>
  <c r="F290" i="3"/>
  <c r="K218" i="3"/>
  <c r="J218" i="3"/>
  <c r="I218" i="3"/>
  <c r="F218" i="3"/>
  <c r="H218" i="3"/>
  <c r="K170" i="3"/>
  <c r="I170" i="3"/>
  <c r="J170" i="3"/>
  <c r="F170" i="3"/>
  <c r="H170" i="3"/>
  <c r="I211" i="3"/>
  <c r="F211" i="3"/>
  <c r="K211" i="3"/>
  <c r="H211" i="3"/>
  <c r="J211" i="3"/>
  <c r="K183" i="3"/>
  <c r="I183" i="3"/>
  <c r="J183" i="3"/>
  <c r="F183" i="3"/>
  <c r="H183" i="3"/>
  <c r="I346" i="3"/>
  <c r="F346" i="3"/>
  <c r="K346" i="3"/>
  <c r="H346" i="3"/>
  <c r="J346" i="3"/>
  <c r="K746" i="3"/>
  <c r="F746" i="3"/>
  <c r="J746" i="3"/>
  <c r="I746" i="3"/>
  <c r="H746" i="3"/>
  <c r="J388" i="3"/>
  <c r="K388" i="3"/>
  <c r="H388" i="3"/>
  <c r="I388" i="3"/>
  <c r="F388" i="3"/>
  <c r="K439" i="3"/>
  <c r="J439" i="3"/>
  <c r="I439" i="3"/>
  <c r="F439" i="3"/>
  <c r="H439" i="3"/>
  <c r="K733" i="3"/>
  <c r="J733" i="3"/>
  <c r="H733" i="3"/>
  <c r="I733" i="3"/>
  <c r="F733" i="3"/>
  <c r="K403" i="3"/>
  <c r="I403" i="3"/>
  <c r="J403" i="3"/>
  <c r="F403" i="3"/>
  <c r="H403" i="3"/>
  <c r="I613" i="3"/>
  <c r="F613" i="3"/>
  <c r="J613" i="3"/>
  <c r="K613" i="3"/>
  <c r="H613" i="3"/>
  <c r="K678" i="3"/>
  <c r="F678" i="3"/>
  <c r="J678" i="3"/>
  <c r="I678" i="3"/>
  <c r="H678" i="3"/>
  <c r="I831" i="3"/>
  <c r="F831" i="3"/>
  <c r="K831" i="3"/>
  <c r="H831" i="3"/>
  <c r="J831" i="3"/>
  <c r="I872" i="3"/>
  <c r="K872" i="3"/>
  <c r="H872" i="3"/>
  <c r="J872" i="3"/>
  <c r="F872" i="3"/>
  <c r="J898" i="3"/>
  <c r="H898" i="3"/>
  <c r="F898" i="3"/>
  <c r="K898" i="3"/>
  <c r="I898" i="3"/>
  <c r="K589" i="3"/>
  <c r="I589" i="3"/>
  <c r="J589" i="3"/>
  <c r="F589" i="3"/>
  <c r="H589" i="3"/>
  <c r="K820" i="8"/>
  <c r="J820" i="8"/>
  <c r="I172" i="3"/>
  <c r="K172" i="3"/>
  <c r="F172" i="3"/>
  <c r="J172" i="3"/>
  <c r="H172" i="3"/>
  <c r="J295" i="3"/>
  <c r="I295" i="3"/>
  <c r="H295" i="3"/>
  <c r="K295" i="3"/>
  <c r="F295" i="3"/>
  <c r="I702" i="3"/>
  <c r="J702" i="3"/>
  <c r="K702" i="3"/>
  <c r="H702" i="3"/>
  <c r="F702" i="3"/>
  <c r="I619" i="3"/>
  <c r="H619" i="3"/>
  <c r="K619" i="3"/>
  <c r="J619" i="3"/>
  <c r="F619" i="3"/>
  <c r="K727" i="8"/>
  <c r="J727" i="8"/>
  <c r="H111" i="3"/>
  <c r="I111" i="3"/>
  <c r="K111" i="3"/>
  <c r="F111" i="3"/>
  <c r="J111" i="3"/>
  <c r="I259" i="3"/>
  <c r="K259" i="3"/>
  <c r="J259" i="3"/>
  <c r="F259" i="3"/>
  <c r="H259" i="3"/>
  <c r="I847" i="3"/>
  <c r="K847" i="3"/>
  <c r="J847" i="3"/>
  <c r="F847" i="3"/>
  <c r="H847" i="3"/>
  <c r="K413" i="3"/>
  <c r="J413" i="3"/>
  <c r="I413" i="3"/>
  <c r="F413" i="3"/>
  <c r="H413" i="3"/>
  <c r="I664" i="3"/>
  <c r="J664" i="3"/>
  <c r="K664" i="3"/>
  <c r="H664" i="3"/>
  <c r="F664" i="3"/>
  <c r="K40" i="3"/>
  <c r="I40" i="3"/>
  <c r="H40" i="3"/>
  <c r="F40" i="3"/>
  <c r="J40" i="3"/>
  <c r="J88" i="3"/>
  <c r="K88" i="3"/>
  <c r="I88" i="3"/>
  <c r="F88" i="3"/>
  <c r="H88" i="3"/>
  <c r="K267" i="3"/>
  <c r="J267" i="3"/>
  <c r="I267" i="3"/>
  <c r="H267" i="3"/>
  <c r="F267" i="3"/>
  <c r="I362" i="3"/>
  <c r="J362" i="3"/>
  <c r="K362" i="3"/>
  <c r="F362" i="3"/>
  <c r="H362" i="3"/>
  <c r="I414" i="3"/>
  <c r="J414" i="3"/>
  <c r="K414" i="3"/>
  <c r="F414" i="3"/>
  <c r="H414" i="3"/>
  <c r="K925" i="3"/>
  <c r="F925" i="3"/>
  <c r="H925" i="3"/>
  <c r="I925" i="3"/>
  <c r="J925" i="3"/>
  <c r="I966" i="3"/>
  <c r="F966" i="3"/>
  <c r="K966" i="3"/>
  <c r="H966" i="3"/>
  <c r="J966" i="3"/>
  <c r="J825" i="3"/>
  <c r="K825" i="3"/>
  <c r="I825" i="3"/>
  <c r="H825" i="3"/>
  <c r="F825" i="3"/>
  <c r="J900" i="8"/>
  <c r="K900" i="8"/>
  <c r="J65" i="3"/>
  <c r="H65" i="3"/>
  <c r="F65" i="3"/>
  <c r="K65" i="3"/>
  <c r="I65" i="3"/>
  <c r="J7" i="3"/>
  <c r="K7" i="3"/>
  <c r="I7" i="3"/>
  <c r="H7" i="3"/>
  <c r="F7" i="3"/>
  <c r="J182" i="3"/>
  <c r="K182" i="3"/>
  <c r="I182" i="3"/>
  <c r="H182" i="3"/>
  <c r="F182" i="3"/>
  <c r="K344" i="3"/>
  <c r="J344" i="3"/>
  <c r="I344" i="3"/>
  <c r="H344" i="3"/>
  <c r="F344" i="3"/>
  <c r="K459" i="3"/>
  <c r="I459" i="3"/>
  <c r="J459" i="3"/>
  <c r="H459" i="3"/>
  <c r="F459" i="3"/>
  <c r="J302" i="3"/>
  <c r="K302" i="3"/>
  <c r="I302" i="3"/>
  <c r="H302" i="3"/>
  <c r="F302" i="3"/>
  <c r="F770" i="3"/>
  <c r="J770" i="3"/>
  <c r="H770" i="3"/>
  <c r="K770" i="3"/>
  <c r="I770" i="3"/>
  <c r="K764" i="3"/>
  <c r="J764" i="3"/>
  <c r="I764" i="3"/>
  <c r="F764" i="3"/>
  <c r="H764" i="3"/>
  <c r="I908" i="3"/>
  <c r="J908" i="3"/>
  <c r="F908" i="3"/>
  <c r="H908" i="3"/>
  <c r="K908" i="3"/>
  <c r="J972" i="8"/>
  <c r="K972" i="8"/>
  <c r="J126" i="3"/>
  <c r="F126" i="3"/>
  <c r="I126" i="3"/>
  <c r="K126" i="3"/>
  <c r="H126" i="3"/>
  <c r="K78" i="3"/>
  <c r="F78" i="3"/>
  <c r="J78" i="3"/>
  <c r="I78" i="3"/>
  <c r="H78" i="3"/>
  <c r="F63" i="3"/>
  <c r="H63" i="3"/>
  <c r="I63" i="3"/>
  <c r="J63" i="3"/>
  <c r="K63" i="3"/>
  <c r="J163" i="3"/>
  <c r="K163" i="3"/>
  <c r="I163" i="3"/>
  <c r="H163" i="3"/>
  <c r="F163" i="3"/>
  <c r="I159" i="3"/>
  <c r="K159" i="3"/>
  <c r="F159" i="3"/>
  <c r="J159" i="3"/>
  <c r="H159" i="3"/>
  <c r="I392" i="3"/>
  <c r="J392" i="3"/>
  <c r="K392" i="3"/>
  <c r="H392" i="3"/>
  <c r="F392" i="3"/>
  <c r="J400" i="3"/>
  <c r="K400" i="3"/>
  <c r="I400" i="3"/>
  <c r="F400" i="3"/>
  <c r="H400" i="3"/>
  <c r="J319" i="3"/>
  <c r="K319" i="3"/>
  <c r="I319" i="3"/>
  <c r="F319" i="3"/>
  <c r="H319" i="3"/>
  <c r="J685" i="3"/>
  <c r="F685" i="3"/>
  <c r="H685" i="3"/>
  <c r="K685" i="3"/>
  <c r="I685" i="3"/>
  <c r="K897" i="3"/>
  <c r="I897" i="3"/>
  <c r="F897" i="3"/>
  <c r="H897" i="3"/>
  <c r="J897" i="3"/>
  <c r="F489" i="3"/>
  <c r="K489" i="3"/>
  <c r="H489" i="3"/>
  <c r="J489" i="3"/>
  <c r="I489" i="3"/>
  <c r="F570" i="3"/>
  <c r="I570" i="3"/>
  <c r="J570" i="3"/>
  <c r="K570" i="3"/>
  <c r="H570" i="3"/>
  <c r="J910" i="3"/>
  <c r="I910" i="3"/>
  <c r="K910" i="3"/>
  <c r="H910" i="3"/>
  <c r="F910" i="3"/>
  <c r="K890" i="8"/>
  <c r="J890" i="8"/>
  <c r="F129" i="3"/>
  <c r="H129" i="3"/>
  <c r="J129" i="3"/>
  <c r="I129" i="3"/>
  <c r="K129" i="3"/>
  <c r="I16" i="3"/>
  <c r="H16" i="3"/>
  <c r="K16" i="3"/>
  <c r="F16" i="3"/>
  <c r="J16" i="3"/>
  <c r="J264" i="3"/>
  <c r="K264" i="3"/>
  <c r="I264" i="3"/>
  <c r="F264" i="3"/>
  <c r="H264" i="3"/>
  <c r="K368" i="3"/>
  <c r="J368" i="3"/>
  <c r="I368" i="3"/>
  <c r="F368" i="3"/>
  <c r="H368" i="3"/>
  <c r="I512" i="3"/>
  <c r="K512" i="3"/>
  <c r="J512" i="3"/>
  <c r="H512" i="3"/>
  <c r="F512" i="3"/>
  <c r="J367" i="3"/>
  <c r="K367" i="3"/>
  <c r="I367" i="3"/>
  <c r="F367" i="3"/>
  <c r="H367" i="3"/>
  <c r="K681" i="3"/>
  <c r="J681" i="3"/>
  <c r="H681" i="3"/>
  <c r="F681" i="3"/>
  <c r="I681" i="3"/>
  <c r="K880" i="3"/>
  <c r="J880" i="3"/>
  <c r="H880" i="3"/>
  <c r="I880" i="3"/>
  <c r="F880" i="3"/>
  <c r="H994" i="3"/>
  <c r="K994" i="3"/>
  <c r="F994" i="3"/>
  <c r="I994" i="3"/>
  <c r="J994" i="3"/>
  <c r="J825" i="8"/>
  <c r="K825" i="8"/>
  <c r="I128" i="3"/>
  <c r="K128" i="3"/>
  <c r="H128" i="3"/>
  <c r="J128" i="3"/>
  <c r="F128" i="3"/>
  <c r="F29" i="3"/>
  <c r="I29" i="3"/>
  <c r="J29" i="3"/>
  <c r="H29" i="3"/>
  <c r="K29" i="3"/>
  <c r="I204" i="3"/>
  <c r="K204" i="3"/>
  <c r="J204" i="3"/>
  <c r="F204" i="3"/>
  <c r="H204" i="3"/>
  <c r="I220" i="3"/>
  <c r="K220" i="3"/>
  <c r="J220" i="3"/>
  <c r="F220" i="3"/>
  <c r="H220" i="3"/>
  <c r="J730" i="3"/>
  <c r="K730" i="3"/>
  <c r="I730" i="3"/>
  <c r="F730" i="3"/>
  <c r="H730" i="3"/>
  <c r="J402" i="3"/>
  <c r="F402" i="3"/>
  <c r="K402" i="3"/>
  <c r="H402" i="3"/>
  <c r="I402" i="3"/>
  <c r="I478" i="3"/>
  <c r="K478" i="3"/>
  <c r="H478" i="3"/>
  <c r="J478" i="3"/>
  <c r="F478" i="3"/>
  <c r="J447" i="3"/>
  <c r="K447" i="3"/>
  <c r="I447" i="3"/>
  <c r="F447" i="3"/>
  <c r="H447" i="3"/>
  <c r="J594" i="3"/>
  <c r="K594" i="3"/>
  <c r="I594" i="3"/>
  <c r="H594" i="3"/>
  <c r="F594" i="3"/>
  <c r="F674" i="3"/>
  <c r="J674" i="3"/>
  <c r="I674" i="3"/>
  <c r="K674" i="3"/>
  <c r="H674" i="3"/>
  <c r="K991" i="8"/>
  <c r="J991" i="8"/>
  <c r="J857" i="8"/>
  <c r="K857" i="8"/>
  <c r="J140" i="3"/>
  <c r="H140" i="3"/>
  <c r="K140" i="3"/>
  <c r="F140" i="3"/>
  <c r="I140" i="3"/>
  <c r="I45" i="3"/>
  <c r="F45" i="3"/>
  <c r="J45" i="3"/>
  <c r="H45" i="3"/>
  <c r="K45" i="3"/>
  <c r="J154" i="3"/>
  <c r="F154" i="3"/>
  <c r="K154" i="3"/>
  <c r="H154" i="3"/>
  <c r="I154" i="3"/>
  <c r="I249" i="3"/>
  <c r="K249" i="3"/>
  <c r="J249" i="3"/>
  <c r="H249" i="3"/>
  <c r="F249" i="3"/>
  <c r="I270" i="3"/>
  <c r="J270" i="3"/>
  <c r="K270" i="3"/>
  <c r="H270" i="3"/>
  <c r="F270" i="3"/>
  <c r="K651" i="3"/>
  <c r="H651" i="3"/>
  <c r="J651" i="3"/>
  <c r="F651" i="3"/>
  <c r="I651" i="3"/>
  <c r="K902" i="3"/>
  <c r="J902" i="3"/>
  <c r="I902" i="3"/>
  <c r="H902" i="3"/>
  <c r="F902" i="3"/>
  <c r="I434" i="3"/>
  <c r="J434" i="3"/>
  <c r="K434" i="3"/>
  <c r="H434" i="3"/>
  <c r="F434" i="3"/>
  <c r="K560" i="3"/>
  <c r="F560" i="3"/>
  <c r="I560" i="3"/>
  <c r="J560" i="3"/>
  <c r="H560" i="3"/>
  <c r="F856" i="3"/>
  <c r="K856" i="3"/>
  <c r="J856" i="3"/>
  <c r="H856" i="3"/>
  <c r="I856" i="3"/>
  <c r="K740" i="3"/>
  <c r="I740" i="3"/>
  <c r="H740" i="3"/>
  <c r="J740" i="3"/>
  <c r="F740" i="3"/>
  <c r="K725" i="3"/>
  <c r="F725" i="3"/>
  <c r="I725" i="3"/>
  <c r="H725" i="3"/>
  <c r="J725" i="3"/>
  <c r="K803" i="8"/>
  <c r="J803" i="8"/>
  <c r="K799" i="8"/>
  <c r="J799" i="8"/>
  <c r="K716" i="8"/>
  <c r="J716" i="8"/>
  <c r="J120" i="3"/>
  <c r="I120" i="3"/>
  <c r="H120" i="3"/>
  <c r="K120" i="3"/>
  <c r="F120" i="3"/>
  <c r="J68" i="3"/>
  <c r="K68" i="3"/>
  <c r="I68" i="3"/>
  <c r="F68" i="3"/>
  <c r="H68" i="3"/>
  <c r="F82" i="3"/>
  <c r="I82" i="3"/>
  <c r="K82" i="3"/>
  <c r="H82" i="3"/>
  <c r="J82" i="3"/>
  <c r="K108" i="3"/>
  <c r="J108" i="3"/>
  <c r="F108" i="3"/>
  <c r="I108" i="3"/>
  <c r="H108" i="3"/>
  <c r="H4" i="3"/>
  <c r="J4" i="3"/>
  <c r="F4" i="3"/>
  <c r="K4" i="3"/>
  <c r="I4" i="3"/>
  <c r="I255" i="3"/>
  <c r="H255" i="3"/>
  <c r="K255" i="3"/>
  <c r="J255" i="3"/>
  <c r="F255" i="3"/>
  <c r="J266" i="3"/>
  <c r="I266" i="3"/>
  <c r="K266" i="3"/>
  <c r="F266" i="3"/>
  <c r="H266" i="3"/>
  <c r="K265" i="3"/>
  <c r="J265" i="3"/>
  <c r="I265" i="3"/>
  <c r="F265" i="3"/>
  <c r="H265" i="3"/>
  <c r="K297" i="3"/>
  <c r="J297" i="3"/>
  <c r="I297" i="3"/>
  <c r="F297" i="3"/>
  <c r="H297" i="3"/>
  <c r="J213" i="3"/>
  <c r="K213" i="3"/>
  <c r="I213" i="3"/>
  <c r="H213" i="3"/>
  <c r="F213" i="3"/>
  <c r="K310" i="3"/>
  <c r="J310" i="3"/>
  <c r="I310" i="3"/>
  <c r="H310" i="3"/>
  <c r="F310" i="3"/>
  <c r="I425" i="3"/>
  <c r="J425" i="3"/>
  <c r="H425" i="3"/>
  <c r="K425" i="3"/>
  <c r="F425" i="3"/>
  <c r="I590" i="3"/>
  <c r="F590" i="3"/>
  <c r="J590" i="3"/>
  <c r="K590" i="3"/>
  <c r="H590" i="3"/>
  <c r="I323" i="3"/>
  <c r="J323" i="3"/>
  <c r="K323" i="3"/>
  <c r="F323" i="3"/>
  <c r="H323" i="3"/>
  <c r="K487" i="3"/>
  <c r="J487" i="3"/>
  <c r="I487" i="3"/>
  <c r="F487" i="3"/>
  <c r="H487" i="3"/>
  <c r="K309" i="3"/>
  <c r="I309" i="3"/>
  <c r="J309" i="3"/>
  <c r="F309" i="3"/>
  <c r="H309" i="3"/>
  <c r="J933" i="3"/>
  <c r="I933" i="3"/>
  <c r="K933" i="3"/>
  <c r="H933" i="3"/>
  <c r="F933" i="3"/>
  <c r="K452" i="3"/>
  <c r="I452" i="3"/>
  <c r="J452" i="3"/>
  <c r="H452" i="3"/>
  <c r="F452" i="3"/>
  <c r="I500" i="3"/>
  <c r="K500" i="3"/>
  <c r="H500" i="3"/>
  <c r="J500" i="3"/>
  <c r="F500" i="3"/>
  <c r="I937" i="3"/>
  <c r="K937" i="3"/>
  <c r="J937" i="3"/>
  <c r="H937" i="3"/>
  <c r="F937" i="3"/>
  <c r="I536" i="3"/>
  <c r="F536" i="3"/>
  <c r="K536" i="3"/>
  <c r="H536" i="3"/>
  <c r="J536" i="3"/>
  <c r="J859" i="3"/>
  <c r="H859" i="3"/>
  <c r="I859" i="3"/>
  <c r="F859" i="3"/>
  <c r="K859" i="3"/>
  <c r="K944" i="8"/>
  <c r="J944" i="8"/>
  <c r="J762" i="8"/>
  <c r="K762" i="8"/>
  <c r="I466" i="3"/>
  <c r="K466" i="3"/>
  <c r="J466" i="3"/>
  <c r="H466" i="3"/>
  <c r="F466" i="3"/>
  <c r="J546" i="3"/>
  <c r="F546" i="3"/>
  <c r="K546" i="3"/>
  <c r="H546" i="3"/>
  <c r="I546" i="3"/>
  <c r="J699" i="3"/>
  <c r="F699" i="3"/>
  <c r="K699" i="3"/>
  <c r="I699" i="3"/>
  <c r="H699" i="3"/>
  <c r="K565" i="3"/>
  <c r="J565" i="3"/>
  <c r="H565" i="3"/>
  <c r="I565" i="3"/>
  <c r="F565" i="3"/>
  <c r="K488" i="3"/>
  <c r="J488" i="3"/>
  <c r="I488" i="3"/>
  <c r="F488" i="3"/>
  <c r="H488" i="3"/>
  <c r="J964" i="8"/>
  <c r="K964" i="8"/>
  <c r="K109" i="3"/>
  <c r="F109" i="3"/>
  <c r="I109" i="3"/>
  <c r="J109" i="3"/>
  <c r="H109" i="3"/>
  <c r="F100" i="3"/>
  <c r="J100" i="3"/>
  <c r="H100" i="3"/>
  <c r="K100" i="3"/>
  <c r="I100" i="3"/>
  <c r="K23" i="3"/>
  <c r="J23" i="3"/>
  <c r="H23" i="3"/>
  <c r="I23" i="3"/>
  <c r="F23" i="3"/>
  <c r="K67" i="3"/>
  <c r="F67" i="3"/>
  <c r="I67" i="3"/>
  <c r="H67" i="3"/>
  <c r="J67" i="3"/>
  <c r="J92" i="3"/>
  <c r="K92" i="3"/>
  <c r="F92" i="3"/>
  <c r="H92" i="3"/>
  <c r="I92" i="3"/>
  <c r="J54" i="3"/>
  <c r="F54" i="3"/>
  <c r="K54" i="3"/>
  <c r="I54" i="3"/>
  <c r="H54" i="3"/>
  <c r="K21" i="3"/>
  <c r="J21" i="3"/>
  <c r="I21" i="3"/>
  <c r="H21" i="3"/>
  <c r="F21" i="3"/>
  <c r="J155" i="3"/>
  <c r="K155" i="3"/>
  <c r="I155" i="3"/>
  <c r="H155" i="3"/>
  <c r="F155" i="3"/>
  <c r="H269" i="3"/>
  <c r="I269" i="3"/>
  <c r="K269" i="3"/>
  <c r="J269" i="3"/>
  <c r="F269" i="3"/>
  <c r="H178" i="3"/>
  <c r="K178" i="3"/>
  <c r="F178" i="3"/>
  <c r="J178" i="3"/>
  <c r="I178" i="3"/>
  <c r="K227" i="3"/>
  <c r="J227" i="3"/>
  <c r="I227" i="3"/>
  <c r="F227" i="3"/>
  <c r="H227" i="3"/>
  <c r="J179" i="3"/>
  <c r="K179" i="3"/>
  <c r="I179" i="3"/>
  <c r="F179" i="3"/>
  <c r="H179" i="3"/>
  <c r="K197" i="3"/>
  <c r="J197" i="3"/>
  <c r="I197" i="3"/>
  <c r="F197" i="3"/>
  <c r="H197" i="3"/>
  <c r="J171" i="3"/>
  <c r="I171" i="3"/>
  <c r="K171" i="3"/>
  <c r="H171" i="3"/>
  <c r="F171" i="3"/>
  <c r="I184" i="3"/>
  <c r="F184" i="3"/>
  <c r="H184" i="3"/>
  <c r="J184" i="3"/>
  <c r="K184" i="3"/>
  <c r="J261" i="3"/>
  <c r="I261" i="3"/>
  <c r="K261" i="3"/>
  <c r="H261" i="3"/>
  <c r="F261" i="3"/>
  <c r="K199" i="3"/>
  <c r="J199" i="3"/>
  <c r="I199" i="3"/>
  <c r="H199" i="3"/>
  <c r="F199" i="3"/>
  <c r="K305" i="3"/>
  <c r="J305" i="3"/>
  <c r="I305" i="3"/>
  <c r="H305" i="3"/>
  <c r="F305" i="3"/>
  <c r="K376" i="3"/>
  <c r="I376" i="3"/>
  <c r="J376" i="3"/>
  <c r="F376" i="3"/>
  <c r="H376" i="3"/>
  <c r="F668" i="3"/>
  <c r="H668" i="3"/>
  <c r="J668" i="3"/>
  <c r="K668" i="3"/>
  <c r="I668" i="3"/>
  <c r="K782" i="3"/>
  <c r="F782" i="3"/>
  <c r="H782" i="3"/>
  <c r="J782" i="3"/>
  <c r="I782" i="3"/>
  <c r="K363" i="3"/>
  <c r="F363" i="3"/>
  <c r="J363" i="3"/>
  <c r="H363" i="3"/>
  <c r="I363" i="3"/>
  <c r="I311" i="3"/>
  <c r="K311" i="3"/>
  <c r="J311" i="3"/>
  <c r="F311" i="3"/>
  <c r="H311" i="3"/>
  <c r="J979" i="3"/>
  <c r="F979" i="3"/>
  <c r="I979" i="3"/>
  <c r="H979" i="3"/>
  <c r="K979" i="3"/>
  <c r="J304" i="3"/>
  <c r="K304" i="3"/>
  <c r="I304" i="3"/>
  <c r="F304" i="3"/>
  <c r="H304" i="3"/>
  <c r="K348" i="3"/>
  <c r="I348" i="3"/>
  <c r="J348" i="3"/>
  <c r="F348" i="3"/>
  <c r="H348" i="3"/>
  <c r="K679" i="3"/>
  <c r="I679" i="3"/>
  <c r="J679" i="3"/>
  <c r="F679" i="3"/>
  <c r="H679" i="3"/>
  <c r="J418" i="3"/>
  <c r="I418" i="3"/>
  <c r="F418" i="3"/>
  <c r="K418" i="3"/>
  <c r="H418" i="3"/>
  <c r="J327" i="3"/>
  <c r="I327" i="3"/>
  <c r="K327" i="3"/>
  <c r="F327" i="3"/>
  <c r="H327" i="3"/>
  <c r="I519" i="3"/>
  <c r="F519" i="3"/>
  <c r="K519" i="3"/>
  <c r="J519" i="3"/>
  <c r="H519" i="3"/>
  <c r="J996" i="3"/>
  <c r="F996" i="3"/>
  <c r="H996" i="3"/>
  <c r="K996" i="3"/>
  <c r="I996" i="3"/>
  <c r="K482" i="3"/>
  <c r="I482" i="3"/>
  <c r="H482" i="3"/>
  <c r="J482" i="3"/>
  <c r="F482" i="3"/>
  <c r="H597" i="3"/>
  <c r="J597" i="3"/>
  <c r="F597" i="3"/>
  <c r="K597" i="3"/>
  <c r="I597" i="3"/>
  <c r="I736" i="3"/>
  <c r="F736" i="3"/>
  <c r="J736" i="3"/>
  <c r="H736" i="3"/>
  <c r="K736" i="3"/>
  <c r="H485" i="3"/>
  <c r="K485" i="3"/>
  <c r="F485" i="3"/>
  <c r="I485" i="3"/>
  <c r="J485" i="3"/>
  <c r="J693" i="3"/>
  <c r="H693" i="3"/>
  <c r="K693" i="3"/>
  <c r="I693" i="3"/>
  <c r="F693" i="3"/>
  <c r="F729" i="3"/>
  <c r="H729" i="3"/>
  <c r="I729" i="3"/>
  <c r="K729" i="3"/>
  <c r="J729" i="3"/>
  <c r="I900" i="3"/>
  <c r="K900" i="3"/>
  <c r="F900" i="3"/>
  <c r="J900" i="3"/>
  <c r="H900" i="3"/>
  <c r="I976" i="3"/>
  <c r="K976" i="3"/>
  <c r="J976" i="3"/>
  <c r="F976" i="3"/>
  <c r="H976" i="3"/>
  <c r="K814" i="3"/>
  <c r="I814" i="3"/>
  <c r="F814" i="3"/>
  <c r="J814" i="3"/>
  <c r="H814" i="3"/>
  <c r="J567" i="3"/>
  <c r="I567" i="3"/>
  <c r="F567" i="3"/>
  <c r="K567" i="3"/>
  <c r="H567" i="3"/>
  <c r="K870" i="3"/>
  <c r="F870" i="3"/>
  <c r="H870" i="3"/>
  <c r="J870" i="3"/>
  <c r="I870" i="3"/>
  <c r="J973" i="3"/>
  <c r="H973" i="3"/>
  <c r="I973" i="3"/>
  <c r="F973" i="3"/>
  <c r="K973" i="3"/>
  <c r="I962" i="3"/>
  <c r="H962" i="3"/>
  <c r="J962" i="3"/>
  <c r="K962" i="3"/>
  <c r="F962" i="3"/>
  <c r="K592" i="3"/>
  <c r="J592" i="3"/>
  <c r="I592" i="3"/>
  <c r="H592" i="3"/>
  <c r="F592" i="3"/>
  <c r="H926" i="3"/>
  <c r="F926" i="3"/>
  <c r="K926" i="3"/>
  <c r="J926" i="3"/>
  <c r="I926" i="3"/>
  <c r="F766" i="3"/>
  <c r="J766" i="3"/>
  <c r="H766" i="3"/>
  <c r="K766" i="3"/>
  <c r="I766" i="3"/>
  <c r="K894" i="8"/>
  <c r="J894" i="8"/>
  <c r="K742" i="8"/>
  <c r="J742" i="8"/>
  <c r="K51" i="3"/>
  <c r="H51" i="3"/>
  <c r="J51" i="3"/>
  <c r="F51" i="3"/>
  <c r="I51" i="3"/>
  <c r="J56" i="3"/>
  <c r="K56" i="3"/>
  <c r="F56" i="3"/>
  <c r="H56" i="3"/>
  <c r="I56" i="3"/>
  <c r="J10" i="3"/>
  <c r="K10" i="3"/>
  <c r="I10" i="3"/>
  <c r="H10" i="3"/>
  <c r="F10" i="3"/>
  <c r="I91" i="3"/>
  <c r="H91" i="3"/>
  <c r="J91" i="3"/>
  <c r="K91" i="3"/>
  <c r="F91" i="3"/>
  <c r="J28" i="3"/>
  <c r="H28" i="3"/>
  <c r="K28" i="3"/>
  <c r="I28" i="3"/>
  <c r="F28" i="3"/>
  <c r="K42" i="3"/>
  <c r="H42" i="3"/>
  <c r="J42" i="3"/>
  <c r="F42" i="3"/>
  <c r="I42" i="3"/>
  <c r="J104" i="3"/>
  <c r="K104" i="3"/>
  <c r="I104" i="3"/>
  <c r="F104" i="3"/>
  <c r="H104" i="3"/>
  <c r="K158" i="3"/>
  <c r="J158" i="3"/>
  <c r="I158" i="3"/>
  <c r="H158" i="3"/>
  <c r="F158" i="3"/>
  <c r="J260" i="3"/>
  <c r="I260" i="3"/>
  <c r="K260" i="3"/>
  <c r="H260" i="3"/>
  <c r="F260" i="3"/>
  <c r="I240" i="3"/>
  <c r="J240" i="3"/>
  <c r="K240" i="3"/>
  <c r="F240" i="3"/>
  <c r="H240" i="3"/>
  <c r="J263" i="3"/>
  <c r="K263" i="3"/>
  <c r="I263" i="3"/>
  <c r="H263" i="3"/>
  <c r="F263" i="3"/>
  <c r="I186" i="3"/>
  <c r="J186" i="3"/>
  <c r="K186" i="3"/>
  <c r="F186" i="3"/>
  <c r="H186" i="3"/>
  <c r="K293" i="3"/>
  <c r="J293" i="3"/>
  <c r="I293" i="3"/>
  <c r="F293" i="3"/>
  <c r="H293" i="3"/>
  <c r="I203" i="3"/>
  <c r="J203" i="3"/>
  <c r="K203" i="3"/>
  <c r="H203" i="3"/>
  <c r="F203" i="3"/>
  <c r="J202" i="3"/>
  <c r="K202" i="3"/>
  <c r="I202" i="3"/>
  <c r="F202" i="3"/>
  <c r="H202" i="3"/>
  <c r="K241" i="3"/>
  <c r="I241" i="3"/>
  <c r="J241" i="3"/>
  <c r="F241" i="3"/>
  <c r="H241" i="3"/>
  <c r="K189" i="3"/>
  <c r="J189" i="3"/>
  <c r="I189" i="3"/>
  <c r="F189" i="3"/>
  <c r="H189" i="3"/>
  <c r="J341" i="3"/>
  <c r="F341" i="3"/>
  <c r="I341" i="3"/>
  <c r="H341" i="3"/>
  <c r="K341" i="3"/>
  <c r="F306" i="3"/>
  <c r="K306" i="3"/>
  <c r="H306" i="3"/>
  <c r="J306" i="3"/>
  <c r="I306" i="3"/>
  <c r="H915" i="3"/>
  <c r="K915" i="3"/>
  <c r="J915" i="3"/>
  <c r="I915" i="3"/>
  <c r="F915" i="3"/>
  <c r="H441" i="3"/>
  <c r="I441" i="3"/>
  <c r="F441" i="3"/>
  <c r="J441" i="3"/>
  <c r="K441" i="3"/>
  <c r="K382" i="3"/>
  <c r="F382" i="3"/>
  <c r="I382" i="3"/>
  <c r="H382" i="3"/>
  <c r="J382" i="3"/>
  <c r="K355" i="3"/>
  <c r="J355" i="3"/>
  <c r="I355" i="3"/>
  <c r="F355" i="3"/>
  <c r="H355" i="3"/>
  <c r="H820" i="3"/>
  <c r="F820" i="3"/>
  <c r="J820" i="3"/>
  <c r="I820" i="3"/>
  <c r="K820" i="3"/>
  <c r="K318" i="3"/>
  <c r="H318" i="3"/>
  <c r="I318" i="3"/>
  <c r="F318" i="3"/>
  <c r="J318" i="3"/>
  <c r="K326" i="3"/>
  <c r="J326" i="3"/>
  <c r="I326" i="3"/>
  <c r="F326" i="3"/>
  <c r="H326" i="3"/>
  <c r="H828" i="3"/>
  <c r="K828" i="3"/>
  <c r="F828" i="3"/>
  <c r="J828" i="3"/>
  <c r="I828" i="3"/>
  <c r="J329" i="3"/>
  <c r="K329" i="3"/>
  <c r="I329" i="3"/>
  <c r="H329" i="3"/>
  <c r="F329" i="3"/>
  <c r="I397" i="3"/>
  <c r="K397" i="3"/>
  <c r="J397" i="3"/>
  <c r="H397" i="3"/>
  <c r="F397" i="3"/>
  <c r="O992" i="2"/>
  <c r="F1000" i="3"/>
  <c r="K1000" i="3"/>
  <c r="J1000" i="3"/>
  <c r="H1000" i="3"/>
  <c r="N992" i="2"/>
  <c r="I1000" i="3"/>
  <c r="J542" i="3"/>
  <c r="F542" i="3"/>
  <c r="K542" i="3"/>
  <c r="I542" i="3"/>
  <c r="H542" i="3"/>
  <c r="I497" i="3"/>
  <c r="H497" i="3"/>
  <c r="K497" i="3"/>
  <c r="F497" i="3"/>
  <c r="J497" i="3"/>
  <c r="I424" i="3"/>
  <c r="K424" i="3"/>
  <c r="J424" i="3"/>
  <c r="H424" i="3"/>
  <c r="F424" i="3"/>
  <c r="J916" i="3"/>
  <c r="H916" i="3"/>
  <c r="I916" i="3"/>
  <c r="K916" i="3"/>
  <c r="F916" i="3"/>
  <c r="F492" i="3"/>
  <c r="I492" i="3"/>
  <c r="H492" i="3"/>
  <c r="J492" i="3"/>
  <c r="K492" i="3"/>
  <c r="I935" i="3"/>
  <c r="J935" i="3"/>
  <c r="H935" i="3"/>
  <c r="F935" i="3"/>
  <c r="K935" i="3"/>
  <c r="J789" i="3"/>
  <c r="H789" i="3"/>
  <c r="K789" i="3"/>
  <c r="I789" i="3"/>
  <c r="F789" i="3"/>
  <c r="I862" i="3"/>
  <c r="H862" i="3"/>
  <c r="F862" i="3"/>
  <c r="K862" i="3"/>
  <c r="J862" i="3"/>
  <c r="H639" i="3"/>
  <c r="J639" i="3"/>
  <c r="F639" i="3"/>
  <c r="I639" i="3"/>
  <c r="K639" i="3"/>
  <c r="H646" i="3"/>
  <c r="K646" i="3"/>
  <c r="F646" i="3"/>
  <c r="J646" i="3"/>
  <c r="I646" i="3"/>
  <c r="K932" i="3"/>
  <c r="F932" i="3"/>
  <c r="J932" i="3"/>
  <c r="I932" i="3"/>
  <c r="H932" i="3"/>
  <c r="I882" i="3"/>
  <c r="H882" i="3"/>
  <c r="F882" i="3"/>
  <c r="J882" i="3"/>
  <c r="K882" i="3"/>
  <c r="I808" i="3"/>
  <c r="H808" i="3"/>
  <c r="K808" i="3"/>
  <c r="F808" i="3"/>
  <c r="J808" i="3"/>
  <c r="I727" i="3"/>
  <c r="F727" i="3"/>
  <c r="J727" i="3"/>
  <c r="H727" i="3"/>
  <c r="K727" i="3"/>
  <c r="J947" i="3"/>
  <c r="I947" i="3"/>
  <c r="H947" i="3"/>
  <c r="K947" i="3"/>
  <c r="F947" i="3"/>
  <c r="I997" i="3"/>
  <c r="F997" i="3"/>
  <c r="H997" i="3"/>
  <c r="K997" i="3"/>
  <c r="J997" i="3"/>
  <c r="K752" i="3"/>
  <c r="J752" i="3"/>
  <c r="I752" i="3"/>
  <c r="F752" i="3"/>
  <c r="H752" i="3"/>
  <c r="I830" i="3"/>
  <c r="J830" i="3"/>
  <c r="K830" i="3"/>
  <c r="H830" i="3"/>
  <c r="F830" i="3"/>
  <c r="I421" i="3"/>
  <c r="K421" i="3"/>
  <c r="J421" i="3"/>
  <c r="F421" i="3"/>
  <c r="H421" i="3"/>
  <c r="K911" i="3"/>
  <c r="H911" i="3"/>
  <c r="I911" i="3"/>
  <c r="J911" i="3"/>
  <c r="F911" i="3"/>
  <c r="K444" i="3"/>
  <c r="I444" i="3"/>
  <c r="J444" i="3"/>
  <c r="H444" i="3"/>
  <c r="F444" i="3"/>
  <c r="J716" i="3"/>
  <c r="I716" i="3"/>
  <c r="K716" i="3"/>
  <c r="H716" i="3"/>
  <c r="F716" i="3"/>
  <c r="K889" i="8"/>
  <c r="J889" i="8"/>
  <c r="K872" i="8"/>
  <c r="J872" i="8"/>
  <c r="K33" i="3"/>
  <c r="F33" i="3"/>
  <c r="I33" i="3"/>
  <c r="J33" i="3"/>
  <c r="H33" i="3"/>
  <c r="J96" i="3"/>
  <c r="K96" i="3"/>
  <c r="F96" i="3"/>
  <c r="I96" i="3"/>
  <c r="H96" i="3"/>
  <c r="H103" i="3"/>
  <c r="I103" i="3"/>
  <c r="J103" i="3"/>
  <c r="F103" i="3"/>
  <c r="K103" i="3"/>
  <c r="I73" i="3"/>
  <c r="J73" i="3"/>
  <c r="F73" i="3"/>
  <c r="K73" i="3"/>
  <c r="H73" i="3"/>
  <c r="H47" i="3"/>
  <c r="F47" i="3"/>
  <c r="K47" i="3"/>
  <c r="I47" i="3"/>
  <c r="J47" i="3"/>
  <c r="J32" i="3"/>
  <c r="K32" i="3"/>
  <c r="F32" i="3"/>
  <c r="H32" i="3"/>
  <c r="I32" i="3"/>
  <c r="I105" i="3"/>
  <c r="F105" i="3"/>
  <c r="K105" i="3"/>
  <c r="H105" i="3"/>
  <c r="J105" i="3"/>
  <c r="K156" i="3"/>
  <c r="I156" i="3"/>
  <c r="H156" i="3"/>
  <c r="J156" i="3"/>
  <c r="F156" i="3"/>
  <c r="I268" i="3"/>
  <c r="K268" i="3"/>
  <c r="J268" i="3"/>
  <c r="H268" i="3"/>
  <c r="F268" i="3"/>
  <c r="K190" i="3"/>
  <c r="J190" i="3"/>
  <c r="I190" i="3"/>
  <c r="F190" i="3"/>
  <c r="H190" i="3"/>
  <c r="J288" i="3"/>
  <c r="I288" i="3"/>
  <c r="K288" i="3"/>
  <c r="H288" i="3"/>
  <c r="F288" i="3"/>
  <c r="I180" i="3"/>
  <c r="J180" i="3"/>
  <c r="K180" i="3"/>
  <c r="H180" i="3"/>
  <c r="F180" i="3"/>
  <c r="J289" i="3"/>
  <c r="I289" i="3"/>
  <c r="K289" i="3"/>
  <c r="H289" i="3"/>
  <c r="F289" i="3"/>
  <c r="K234" i="3"/>
  <c r="J234" i="3"/>
  <c r="I234" i="3"/>
  <c r="F234" i="3"/>
  <c r="H234" i="3"/>
  <c r="K224" i="3"/>
  <c r="I224" i="3"/>
  <c r="J224" i="3"/>
  <c r="H224" i="3"/>
  <c r="F224" i="3"/>
  <c r="I246" i="3"/>
  <c r="K246" i="3"/>
  <c r="J246" i="3"/>
  <c r="H246" i="3"/>
  <c r="F246" i="3"/>
  <c r="K228" i="3"/>
  <c r="J228" i="3"/>
  <c r="I228" i="3"/>
  <c r="H228" i="3"/>
  <c r="F228" i="3"/>
  <c r="J356" i="3"/>
  <c r="K356" i="3"/>
  <c r="I356" i="3"/>
  <c r="F356" i="3"/>
  <c r="H356" i="3"/>
  <c r="I387" i="3"/>
  <c r="K387" i="3"/>
  <c r="J387" i="3"/>
  <c r="F387" i="3"/>
  <c r="H387" i="3"/>
  <c r="K709" i="3"/>
  <c r="F709" i="3"/>
  <c r="J709" i="3"/>
  <c r="H709" i="3"/>
  <c r="I709" i="3"/>
  <c r="K409" i="3"/>
  <c r="H409" i="3"/>
  <c r="J409" i="3"/>
  <c r="I409" i="3"/>
  <c r="F409" i="3"/>
  <c r="I358" i="3"/>
  <c r="H358" i="3"/>
  <c r="K358" i="3"/>
  <c r="J358" i="3"/>
  <c r="F358" i="3"/>
  <c r="I391" i="3"/>
  <c r="J391" i="3"/>
  <c r="K391" i="3"/>
  <c r="F391" i="3"/>
  <c r="H391" i="3"/>
  <c r="F849" i="3"/>
  <c r="J849" i="3"/>
  <c r="H849" i="3"/>
  <c r="I849" i="3"/>
  <c r="K849" i="3"/>
  <c r="J321" i="3"/>
  <c r="I321" i="3"/>
  <c r="K321" i="3"/>
  <c r="F321" i="3"/>
  <c r="H321" i="3"/>
  <c r="K325" i="3"/>
  <c r="I325" i="3"/>
  <c r="J325" i="3"/>
  <c r="F325" i="3"/>
  <c r="H325" i="3"/>
  <c r="K618" i="3"/>
  <c r="H618" i="3"/>
  <c r="J618" i="3"/>
  <c r="I618" i="3"/>
  <c r="F618" i="3"/>
  <c r="J364" i="3"/>
  <c r="I364" i="3"/>
  <c r="K364" i="3"/>
  <c r="F364" i="3"/>
  <c r="H364" i="3"/>
  <c r="I395" i="3"/>
  <c r="K395" i="3"/>
  <c r="J395" i="3"/>
  <c r="H395" i="3"/>
  <c r="F395" i="3"/>
  <c r="K775" i="3"/>
  <c r="H775" i="3"/>
  <c r="J775" i="3"/>
  <c r="I775" i="3"/>
  <c r="F775" i="3"/>
  <c r="F918" i="3"/>
  <c r="K918" i="3"/>
  <c r="I918" i="3"/>
  <c r="J918" i="3"/>
  <c r="H918" i="3"/>
  <c r="I473" i="3"/>
  <c r="K473" i="3"/>
  <c r="J473" i="3"/>
  <c r="H473" i="3"/>
  <c r="F473" i="3"/>
  <c r="K509" i="3"/>
  <c r="I509" i="3"/>
  <c r="H509" i="3"/>
  <c r="J509" i="3"/>
  <c r="F509" i="3"/>
  <c r="H955" i="3"/>
  <c r="I955" i="3"/>
  <c r="J955" i="3"/>
  <c r="K955" i="3"/>
  <c r="F955" i="3"/>
  <c r="J731" i="3"/>
  <c r="K731" i="3"/>
  <c r="H731" i="3"/>
  <c r="I731" i="3"/>
  <c r="F731" i="3"/>
  <c r="J833" i="3"/>
  <c r="I833" i="3"/>
  <c r="H833" i="3"/>
  <c r="K833" i="3"/>
  <c r="F833" i="3"/>
  <c r="J804" i="3"/>
  <c r="H804" i="3"/>
  <c r="K804" i="3"/>
  <c r="I804" i="3"/>
  <c r="F804" i="3"/>
  <c r="J835" i="3"/>
  <c r="I835" i="3"/>
  <c r="H835" i="3"/>
  <c r="K835" i="3"/>
  <c r="F835" i="3"/>
  <c r="K514" i="3"/>
  <c r="H514" i="3"/>
  <c r="I514" i="3"/>
  <c r="F514" i="3"/>
  <c r="J514" i="3"/>
  <c r="F692" i="3"/>
  <c r="I692" i="3"/>
  <c r="J692" i="3"/>
  <c r="H692" i="3"/>
  <c r="K692" i="3"/>
  <c r="I703" i="3"/>
  <c r="F703" i="3"/>
  <c r="J703" i="3"/>
  <c r="H703" i="3"/>
  <c r="K703" i="3"/>
  <c r="K990" i="3"/>
  <c r="I990" i="3"/>
  <c r="J990" i="3"/>
  <c r="F990" i="3"/>
  <c r="H990" i="3"/>
  <c r="J574" i="3"/>
  <c r="K574" i="3"/>
  <c r="I574" i="3"/>
  <c r="H574" i="3"/>
  <c r="F574" i="3"/>
  <c r="I737" i="3"/>
  <c r="F737" i="3"/>
  <c r="K737" i="3"/>
  <c r="H737" i="3"/>
  <c r="J737" i="3"/>
  <c r="K802" i="3"/>
  <c r="F802" i="3"/>
  <c r="J802" i="3"/>
  <c r="H802" i="3"/>
  <c r="I802" i="3"/>
  <c r="F601" i="3"/>
  <c r="I601" i="3"/>
  <c r="H601" i="3"/>
  <c r="J601" i="3"/>
  <c r="K601" i="3"/>
  <c r="J901" i="8"/>
  <c r="K901" i="8"/>
  <c r="J772" i="8"/>
  <c r="K772" i="8"/>
  <c r="K988" i="8"/>
  <c r="J988" i="8"/>
  <c r="J722" i="8"/>
  <c r="K722" i="8"/>
  <c r="K760" i="8"/>
  <c r="J760" i="8"/>
  <c r="J57" i="3"/>
  <c r="F57" i="3"/>
  <c r="K57" i="3"/>
  <c r="H57" i="3"/>
  <c r="I57" i="3"/>
  <c r="K75" i="3"/>
  <c r="F75" i="3"/>
  <c r="J75" i="3"/>
  <c r="H75" i="3"/>
  <c r="I75" i="3"/>
  <c r="F93" i="3"/>
  <c r="I93" i="3"/>
  <c r="K93" i="3"/>
  <c r="H93" i="3"/>
  <c r="J93" i="3"/>
  <c r="F62" i="3"/>
  <c r="K62" i="3"/>
  <c r="H62" i="3"/>
  <c r="J62" i="3"/>
  <c r="I62" i="3"/>
  <c r="F6" i="3"/>
  <c r="J6" i="3"/>
  <c r="H6" i="3"/>
  <c r="K6" i="3"/>
  <c r="I6" i="3"/>
  <c r="J36" i="3"/>
  <c r="I36" i="3"/>
  <c r="K36" i="3"/>
  <c r="H36" i="3"/>
  <c r="F36" i="3"/>
  <c r="J46" i="3"/>
  <c r="F46" i="3"/>
  <c r="K46" i="3"/>
  <c r="H46" i="3"/>
  <c r="I46" i="3"/>
  <c r="J150" i="3"/>
  <c r="K150" i="3"/>
  <c r="I150" i="3"/>
  <c r="H150" i="3"/>
  <c r="F150" i="3"/>
  <c r="I253" i="3"/>
  <c r="K253" i="3"/>
  <c r="J253" i="3"/>
  <c r="H253" i="3"/>
  <c r="F253" i="3"/>
  <c r="K205" i="3"/>
  <c r="J205" i="3"/>
  <c r="I205" i="3"/>
  <c r="H205" i="3"/>
  <c r="F205" i="3"/>
  <c r="J272" i="3"/>
  <c r="I272" i="3"/>
  <c r="K272" i="3"/>
  <c r="F272" i="3"/>
  <c r="H272" i="3"/>
  <c r="K222" i="3"/>
  <c r="J222" i="3"/>
  <c r="F222" i="3"/>
  <c r="I222" i="3"/>
  <c r="H222" i="3"/>
  <c r="I276" i="3"/>
  <c r="K276" i="3"/>
  <c r="J276" i="3"/>
  <c r="F276" i="3"/>
  <c r="H276" i="3"/>
  <c r="K192" i="3"/>
  <c r="J192" i="3"/>
  <c r="I192" i="3"/>
  <c r="H192" i="3"/>
  <c r="F192" i="3"/>
  <c r="I281" i="3"/>
  <c r="J281" i="3"/>
  <c r="K281" i="3"/>
  <c r="F281" i="3"/>
  <c r="H281" i="3"/>
  <c r="J165" i="3"/>
  <c r="H165" i="3"/>
  <c r="K165" i="3"/>
  <c r="F165" i="3"/>
  <c r="I165" i="3"/>
  <c r="K38" i="3"/>
  <c r="H38" i="3"/>
  <c r="I38" i="3"/>
  <c r="J38" i="3"/>
  <c r="F38" i="3"/>
  <c r="I357" i="3"/>
  <c r="H357" i="3"/>
  <c r="J357" i="3"/>
  <c r="F357" i="3"/>
  <c r="K357" i="3"/>
  <c r="K333" i="3"/>
  <c r="I333" i="3"/>
  <c r="J333" i="3"/>
  <c r="H333" i="3"/>
  <c r="F333" i="3"/>
  <c r="F750" i="3"/>
  <c r="K750" i="3"/>
  <c r="I750" i="3"/>
  <c r="J750" i="3"/>
  <c r="H750" i="3"/>
  <c r="K420" i="3"/>
  <c r="I420" i="3"/>
  <c r="J420" i="3"/>
  <c r="F420" i="3"/>
  <c r="H420" i="3"/>
  <c r="J352" i="3"/>
  <c r="H352" i="3"/>
  <c r="K352" i="3"/>
  <c r="I352" i="3"/>
  <c r="F352" i="3"/>
  <c r="J471" i="3"/>
  <c r="I471" i="3"/>
  <c r="K471" i="3"/>
  <c r="H471" i="3"/>
  <c r="F471" i="3"/>
  <c r="K436" i="3"/>
  <c r="J436" i="3"/>
  <c r="I436" i="3"/>
  <c r="H436" i="3"/>
  <c r="F436" i="3"/>
  <c r="I331" i="3"/>
  <c r="J331" i="3"/>
  <c r="K331" i="3"/>
  <c r="F331" i="3"/>
  <c r="H331" i="3"/>
  <c r="I354" i="3"/>
  <c r="J354" i="3"/>
  <c r="K354" i="3"/>
  <c r="H354" i="3"/>
  <c r="F354" i="3"/>
  <c r="J428" i="3"/>
  <c r="K428" i="3"/>
  <c r="I428" i="3"/>
  <c r="H428" i="3"/>
  <c r="F428" i="3"/>
  <c r="I340" i="3"/>
  <c r="J340" i="3"/>
  <c r="H340" i="3"/>
  <c r="K340" i="3"/>
  <c r="F340" i="3"/>
  <c r="K394" i="3"/>
  <c r="H394" i="3"/>
  <c r="I394" i="3"/>
  <c r="J394" i="3"/>
  <c r="F394" i="3"/>
  <c r="K713" i="3"/>
  <c r="J713" i="3"/>
  <c r="I713" i="3"/>
  <c r="H713" i="3"/>
  <c r="F713" i="3"/>
  <c r="I901" i="3"/>
  <c r="K901" i="3"/>
  <c r="H901" i="3"/>
  <c r="J901" i="3"/>
  <c r="F901" i="3"/>
  <c r="H969" i="3"/>
  <c r="K969" i="3"/>
  <c r="I969" i="3"/>
  <c r="F969" i="3"/>
  <c r="J969" i="3"/>
  <c r="I734" i="3"/>
  <c r="K734" i="3"/>
  <c r="H734" i="3"/>
  <c r="J734" i="3"/>
  <c r="F734" i="3"/>
  <c r="I460" i="3"/>
  <c r="J460" i="3"/>
  <c r="K460" i="3"/>
  <c r="F460" i="3"/>
  <c r="H460" i="3"/>
  <c r="I869" i="3"/>
  <c r="K869" i="3"/>
  <c r="H869" i="3"/>
  <c r="J869" i="3"/>
  <c r="F869" i="3"/>
  <c r="I648" i="3"/>
  <c r="J648" i="3"/>
  <c r="F648" i="3"/>
  <c r="K648" i="3"/>
  <c r="H648" i="3"/>
  <c r="J738" i="3"/>
  <c r="I738" i="3"/>
  <c r="F738" i="3"/>
  <c r="K738" i="3"/>
  <c r="H738" i="3"/>
  <c r="I818" i="3"/>
  <c r="K818" i="3"/>
  <c r="J818" i="3"/>
  <c r="F818" i="3"/>
  <c r="H818" i="3"/>
  <c r="K805" i="3"/>
  <c r="F805" i="3"/>
  <c r="I805" i="3"/>
  <c r="J805" i="3"/>
  <c r="H805" i="3"/>
  <c r="F657" i="3"/>
  <c r="J657" i="3"/>
  <c r="K657" i="3"/>
  <c r="H657" i="3"/>
  <c r="I657" i="3"/>
  <c r="H717" i="3"/>
  <c r="K717" i="3"/>
  <c r="F717" i="3"/>
  <c r="J717" i="3"/>
  <c r="I717" i="3"/>
  <c r="H884" i="3"/>
  <c r="K884" i="3"/>
  <c r="J884" i="3"/>
  <c r="F884" i="3"/>
  <c r="I884" i="3"/>
  <c r="H844" i="3"/>
  <c r="K844" i="3"/>
  <c r="F844" i="3"/>
  <c r="I844" i="3"/>
  <c r="J844" i="3"/>
  <c r="J468" i="3"/>
  <c r="I468" i="3"/>
  <c r="K468" i="3"/>
  <c r="H468" i="3"/>
  <c r="F468" i="3"/>
  <c r="J513" i="3"/>
  <c r="K513" i="3"/>
  <c r="I513" i="3"/>
  <c r="H513" i="3"/>
  <c r="F513" i="3"/>
  <c r="K579" i="3"/>
  <c r="J579" i="3"/>
  <c r="H579" i="3"/>
  <c r="F579" i="3"/>
  <c r="I579" i="3"/>
  <c r="J31" i="3"/>
  <c r="H31" i="3"/>
  <c r="I31" i="3"/>
  <c r="K31" i="3"/>
  <c r="F31" i="3"/>
  <c r="J85" i="3"/>
  <c r="F85" i="3"/>
  <c r="I85" i="3"/>
  <c r="K85" i="3"/>
  <c r="H85" i="3"/>
  <c r="H77" i="3"/>
  <c r="I77" i="3"/>
  <c r="J77" i="3"/>
  <c r="F77" i="3"/>
  <c r="K77" i="3"/>
  <c r="J25" i="3"/>
  <c r="K25" i="3"/>
  <c r="I25" i="3"/>
  <c r="H25" i="3"/>
  <c r="F25" i="3"/>
  <c r="K9" i="3"/>
  <c r="J9" i="3"/>
  <c r="F9" i="3"/>
  <c r="I9" i="3"/>
  <c r="H9" i="3"/>
  <c r="J55" i="3"/>
  <c r="I55" i="3"/>
  <c r="K55" i="3"/>
  <c r="H55" i="3"/>
  <c r="F55" i="3"/>
  <c r="I98" i="3"/>
  <c r="F98" i="3"/>
  <c r="K98" i="3"/>
  <c r="H98" i="3"/>
  <c r="J98" i="3"/>
  <c r="J149" i="3"/>
  <c r="K149" i="3"/>
  <c r="I149" i="3"/>
  <c r="F149" i="3"/>
  <c r="H149" i="3"/>
  <c r="J254" i="3"/>
  <c r="K254" i="3"/>
  <c r="I254" i="3"/>
  <c r="H254" i="3"/>
  <c r="F254" i="3"/>
  <c r="I229" i="3"/>
  <c r="K229" i="3"/>
  <c r="J229" i="3"/>
  <c r="H229" i="3"/>
  <c r="F229" i="3"/>
  <c r="J286" i="3"/>
  <c r="K286" i="3"/>
  <c r="I286" i="3"/>
  <c r="H286" i="3"/>
  <c r="F286" i="3"/>
  <c r="K238" i="3"/>
  <c r="J238" i="3"/>
  <c r="I238" i="3"/>
  <c r="F238" i="3"/>
  <c r="H238" i="3"/>
  <c r="K274" i="3"/>
  <c r="J274" i="3"/>
  <c r="I274" i="3"/>
  <c r="H274" i="3"/>
  <c r="F274" i="3"/>
  <c r="K244" i="3"/>
  <c r="I244" i="3"/>
  <c r="J244" i="3"/>
  <c r="H244" i="3"/>
  <c r="F244" i="3"/>
  <c r="I298" i="3"/>
  <c r="F298" i="3"/>
  <c r="J298" i="3"/>
  <c r="H298" i="3"/>
  <c r="K298" i="3"/>
  <c r="J231" i="3"/>
  <c r="I231" i="3"/>
  <c r="K231" i="3"/>
  <c r="F231" i="3"/>
  <c r="H231" i="3"/>
  <c r="J209" i="3"/>
  <c r="K209" i="3"/>
  <c r="I209" i="3"/>
  <c r="H209" i="3"/>
  <c r="F209" i="3"/>
  <c r="K317" i="3"/>
  <c r="J317" i="3"/>
  <c r="I317" i="3"/>
  <c r="H317" i="3"/>
  <c r="F317" i="3"/>
  <c r="F370" i="3"/>
  <c r="J370" i="3"/>
  <c r="H370" i="3"/>
  <c r="I370" i="3"/>
  <c r="K370" i="3"/>
  <c r="J720" i="3"/>
  <c r="H720" i="3"/>
  <c r="I720" i="3"/>
  <c r="K720" i="3"/>
  <c r="F720" i="3"/>
  <c r="K415" i="3"/>
  <c r="J415" i="3"/>
  <c r="I415" i="3"/>
  <c r="F415" i="3"/>
  <c r="H415" i="3"/>
  <c r="K307" i="3"/>
  <c r="J307" i="3"/>
  <c r="I307" i="3"/>
  <c r="H307" i="3"/>
  <c r="F307" i="3"/>
  <c r="K423" i="3"/>
  <c r="I423" i="3"/>
  <c r="J423" i="3"/>
  <c r="H423" i="3"/>
  <c r="F423" i="3"/>
  <c r="J411" i="3"/>
  <c r="K411" i="3"/>
  <c r="I411" i="3"/>
  <c r="F411" i="3"/>
  <c r="H411" i="3"/>
  <c r="K301" i="3"/>
  <c r="J301" i="3"/>
  <c r="I301" i="3"/>
  <c r="H301" i="3"/>
  <c r="F301" i="3"/>
  <c r="I385" i="3"/>
  <c r="J385" i="3"/>
  <c r="K385" i="3"/>
  <c r="F385" i="3"/>
  <c r="H385" i="3"/>
  <c r="F677" i="3"/>
  <c r="K677" i="3"/>
  <c r="J677" i="3"/>
  <c r="H677" i="3"/>
  <c r="I677" i="3"/>
  <c r="J335" i="3"/>
  <c r="K335" i="3"/>
  <c r="I335" i="3"/>
  <c r="H335" i="3"/>
  <c r="F335" i="3"/>
  <c r="I375" i="3"/>
  <c r="K375" i="3"/>
  <c r="J375" i="3"/>
  <c r="H375" i="3"/>
  <c r="F375" i="3"/>
  <c r="F723" i="3"/>
  <c r="J723" i="3"/>
  <c r="H723" i="3"/>
  <c r="K723" i="3"/>
  <c r="I723" i="3"/>
  <c r="I953" i="3"/>
  <c r="K953" i="3"/>
  <c r="F953" i="3"/>
  <c r="J953" i="3"/>
  <c r="H953" i="3"/>
  <c r="H938" i="3"/>
  <c r="J938" i="3"/>
  <c r="K938" i="3"/>
  <c r="F938" i="3"/>
  <c r="I938" i="3"/>
  <c r="K767" i="3"/>
  <c r="H767" i="3"/>
  <c r="J767" i="3"/>
  <c r="I767" i="3"/>
  <c r="F767" i="3"/>
  <c r="I896" i="3"/>
  <c r="K896" i="3"/>
  <c r="J896" i="3"/>
  <c r="F896" i="3"/>
  <c r="H896" i="3"/>
  <c r="J483" i="3"/>
  <c r="K483" i="3"/>
  <c r="I483" i="3"/>
  <c r="F483" i="3"/>
  <c r="H483" i="3"/>
  <c r="K857" i="3"/>
  <c r="H857" i="3"/>
  <c r="J857" i="3"/>
  <c r="I857" i="3"/>
  <c r="F857" i="3"/>
  <c r="F838" i="3"/>
  <c r="K838" i="3"/>
  <c r="H838" i="3"/>
  <c r="I838" i="3"/>
  <c r="J838" i="3"/>
  <c r="I563" i="3"/>
  <c r="F563" i="3"/>
  <c r="J563" i="3"/>
  <c r="H563" i="3"/>
  <c r="K563" i="3"/>
  <c r="H683" i="3"/>
  <c r="F683" i="3"/>
  <c r="K683" i="3"/>
  <c r="J683" i="3"/>
  <c r="I683" i="3"/>
  <c r="F887" i="3"/>
  <c r="K887" i="3"/>
  <c r="H887" i="3"/>
  <c r="J887" i="3"/>
  <c r="I887" i="3"/>
  <c r="J464" i="3"/>
  <c r="K464" i="3"/>
  <c r="I464" i="3"/>
  <c r="H464" i="3"/>
  <c r="F464" i="3"/>
  <c r="J853" i="3"/>
  <c r="F853" i="3"/>
  <c r="H853" i="3"/>
  <c r="I853" i="3"/>
  <c r="K853" i="3"/>
  <c r="F465" i="3"/>
  <c r="I465" i="3"/>
  <c r="H465" i="3"/>
  <c r="J465" i="3"/>
  <c r="K465" i="3"/>
  <c r="J634" i="3"/>
  <c r="K634" i="3"/>
  <c r="I634" i="3"/>
  <c r="H634" i="3"/>
  <c r="F634" i="3"/>
  <c r="K710" i="3"/>
  <c r="F710" i="3"/>
  <c r="H710" i="3"/>
  <c r="J710" i="3"/>
  <c r="I710" i="3"/>
  <c r="H630" i="3"/>
  <c r="K630" i="3"/>
  <c r="F630" i="3"/>
  <c r="I630" i="3"/>
  <c r="J630" i="3"/>
  <c r="J908" i="8"/>
  <c r="K908" i="8"/>
  <c r="K784" i="8"/>
  <c r="J784" i="8"/>
  <c r="J796" i="8"/>
  <c r="K796" i="8"/>
  <c r="K793" i="8"/>
  <c r="J793" i="8"/>
  <c r="I132" i="3"/>
  <c r="J132" i="3"/>
  <c r="F132" i="3"/>
  <c r="K132" i="3"/>
  <c r="H132" i="3"/>
  <c r="K48" i="3"/>
  <c r="J48" i="3"/>
  <c r="I48" i="3"/>
  <c r="H48" i="3"/>
  <c r="F48" i="3"/>
  <c r="K17" i="3"/>
  <c r="F17" i="3"/>
  <c r="I17" i="3"/>
  <c r="J17" i="3"/>
  <c r="H17" i="3"/>
  <c r="K81" i="3"/>
  <c r="J81" i="3"/>
  <c r="H81" i="3"/>
  <c r="F81" i="3"/>
  <c r="I81" i="3"/>
  <c r="J86" i="3"/>
  <c r="K86" i="3"/>
  <c r="H86" i="3"/>
  <c r="I86" i="3"/>
  <c r="F86" i="3"/>
  <c r="J70" i="3"/>
  <c r="K70" i="3"/>
  <c r="I70" i="3"/>
  <c r="H70" i="3"/>
  <c r="F70" i="3"/>
  <c r="K44" i="3"/>
  <c r="J44" i="3"/>
  <c r="F44" i="3"/>
  <c r="I44" i="3"/>
  <c r="H44" i="3"/>
  <c r="I151" i="3"/>
  <c r="J151" i="3"/>
  <c r="K151" i="3"/>
  <c r="H151" i="3"/>
  <c r="F151" i="3"/>
  <c r="I292" i="3"/>
  <c r="K292" i="3"/>
  <c r="J292" i="3"/>
  <c r="H292" i="3"/>
  <c r="F292" i="3"/>
  <c r="K248" i="3"/>
  <c r="I248" i="3"/>
  <c r="J248" i="3"/>
  <c r="H248" i="3"/>
  <c r="F248" i="3"/>
  <c r="H162" i="3"/>
  <c r="I162" i="3"/>
  <c r="K162" i="3"/>
  <c r="F162" i="3"/>
  <c r="J162" i="3"/>
  <c r="I250" i="3"/>
  <c r="K250" i="3"/>
  <c r="J250" i="3"/>
  <c r="H250" i="3"/>
  <c r="F250" i="3"/>
  <c r="J233" i="3"/>
  <c r="K233" i="3"/>
  <c r="I233" i="3"/>
  <c r="F233" i="3"/>
  <c r="H233" i="3"/>
  <c r="J271" i="3"/>
  <c r="F271" i="3"/>
  <c r="I271" i="3"/>
  <c r="H271" i="3"/>
  <c r="K271" i="3"/>
  <c r="K169" i="3"/>
  <c r="H169" i="3"/>
  <c r="F169" i="3"/>
  <c r="J169" i="3"/>
  <c r="I169" i="3"/>
  <c r="I282" i="3"/>
  <c r="J282" i="3"/>
  <c r="K282" i="3"/>
  <c r="F282" i="3"/>
  <c r="H282" i="3"/>
  <c r="J175" i="3"/>
  <c r="I175" i="3"/>
  <c r="K175" i="3"/>
  <c r="H175" i="3"/>
  <c r="F175" i="3"/>
  <c r="I433" i="3"/>
  <c r="J433" i="3"/>
  <c r="K433" i="3"/>
  <c r="H433" i="3"/>
  <c r="F433" i="3"/>
  <c r="J330" i="3"/>
  <c r="K330" i="3"/>
  <c r="I330" i="3"/>
  <c r="F330" i="3"/>
  <c r="H330" i="3"/>
  <c r="F913" i="3"/>
  <c r="K913" i="3"/>
  <c r="J913" i="3"/>
  <c r="H913" i="3"/>
  <c r="I913" i="3"/>
  <c r="J496" i="3"/>
  <c r="I496" i="3"/>
  <c r="K496" i="3"/>
  <c r="H496" i="3"/>
  <c r="F496" i="3"/>
  <c r="J337" i="3"/>
  <c r="K337" i="3"/>
  <c r="I337" i="3"/>
  <c r="H337" i="3"/>
  <c r="F337" i="3"/>
  <c r="J359" i="3"/>
  <c r="I359" i="3"/>
  <c r="K359" i="3"/>
  <c r="H359" i="3"/>
  <c r="F359" i="3"/>
  <c r="I909" i="3"/>
  <c r="H909" i="3"/>
  <c r="K909" i="3"/>
  <c r="F909" i="3"/>
  <c r="J909" i="3"/>
  <c r="K416" i="3"/>
  <c r="J416" i="3"/>
  <c r="I416" i="3"/>
  <c r="F416" i="3"/>
  <c r="H416" i="3"/>
  <c r="I343" i="3"/>
  <c r="K343" i="3"/>
  <c r="J343" i="3"/>
  <c r="H343" i="3"/>
  <c r="F343" i="3"/>
  <c r="K614" i="3"/>
  <c r="H614" i="3"/>
  <c r="J614" i="3"/>
  <c r="F614" i="3"/>
  <c r="I614" i="3"/>
  <c r="I405" i="3"/>
  <c r="K405" i="3"/>
  <c r="J405" i="3"/>
  <c r="H405" i="3"/>
  <c r="F405" i="3"/>
  <c r="K366" i="3"/>
  <c r="I366" i="3"/>
  <c r="J366" i="3"/>
  <c r="F366" i="3"/>
  <c r="H366" i="3"/>
  <c r="H791" i="3"/>
  <c r="J791" i="3"/>
  <c r="F791" i="3"/>
  <c r="K791" i="3"/>
  <c r="I791" i="3"/>
  <c r="J895" i="3"/>
  <c r="F895" i="3"/>
  <c r="H895" i="3"/>
  <c r="I895" i="3"/>
  <c r="K895" i="3"/>
  <c r="I735" i="3"/>
  <c r="J735" i="3"/>
  <c r="K735" i="3"/>
  <c r="H735" i="3"/>
  <c r="F735" i="3"/>
  <c r="K794" i="3"/>
  <c r="F794" i="3"/>
  <c r="J794" i="3"/>
  <c r="I794" i="3"/>
  <c r="H794" i="3"/>
  <c r="F946" i="3"/>
  <c r="H946" i="3"/>
  <c r="J946" i="3"/>
  <c r="I946" i="3"/>
  <c r="K946" i="3"/>
  <c r="J549" i="3"/>
  <c r="H549" i="3"/>
  <c r="I549" i="3"/>
  <c r="K549" i="3"/>
  <c r="F549" i="3"/>
  <c r="K661" i="3"/>
  <c r="J661" i="3"/>
  <c r="F661" i="3"/>
  <c r="H661" i="3"/>
  <c r="I661" i="3"/>
  <c r="K581" i="3"/>
  <c r="J581" i="3"/>
  <c r="I581" i="3"/>
  <c r="H581" i="3"/>
  <c r="F581" i="3"/>
  <c r="K531" i="3"/>
  <c r="F531" i="3"/>
  <c r="J531" i="3"/>
  <c r="I531" i="3"/>
  <c r="H531" i="3"/>
  <c r="K799" i="3"/>
  <c r="J799" i="3"/>
  <c r="F799" i="3"/>
  <c r="I799" i="3"/>
  <c r="H799" i="3"/>
  <c r="J653" i="3"/>
  <c r="K653" i="3"/>
  <c r="I653" i="3"/>
  <c r="H653" i="3"/>
  <c r="F653" i="3"/>
  <c r="I816" i="3"/>
  <c r="J816" i="3"/>
  <c r="K816" i="3"/>
  <c r="H816" i="3"/>
  <c r="F816" i="3"/>
  <c r="K495" i="3"/>
  <c r="J495" i="3"/>
  <c r="I495" i="3"/>
  <c r="F495" i="3"/>
  <c r="H495" i="3"/>
  <c r="J949" i="3"/>
  <c r="F949" i="3"/>
  <c r="I949" i="3"/>
  <c r="H949" i="3"/>
  <c r="K949" i="3"/>
  <c r="K656" i="3"/>
  <c r="J656" i="3"/>
  <c r="F656" i="3"/>
  <c r="H656" i="3"/>
  <c r="I656" i="3"/>
  <c r="H943" i="3"/>
  <c r="I943" i="3"/>
  <c r="J943" i="3"/>
  <c r="F943" i="3"/>
  <c r="K943" i="3"/>
  <c r="F924" i="3"/>
  <c r="H924" i="3"/>
  <c r="K924" i="3"/>
  <c r="J924" i="3"/>
  <c r="I924" i="3"/>
  <c r="K458" i="3"/>
  <c r="H458" i="3"/>
  <c r="J458" i="3"/>
  <c r="F458" i="3"/>
  <c r="I458" i="3"/>
  <c r="J133" i="3"/>
  <c r="I133" i="3"/>
  <c r="K133" i="3"/>
  <c r="H133" i="3"/>
  <c r="F133" i="3"/>
  <c r="K71" i="3"/>
  <c r="H71" i="3"/>
  <c r="J71" i="3"/>
  <c r="I71" i="3"/>
  <c r="F71" i="3"/>
  <c r="J12" i="3"/>
  <c r="F12" i="3"/>
  <c r="K12" i="3"/>
  <c r="H12" i="3"/>
  <c r="I12" i="3"/>
  <c r="I26" i="3"/>
  <c r="J26" i="3"/>
  <c r="H26" i="3"/>
  <c r="K26" i="3"/>
  <c r="F26" i="3"/>
  <c r="K106" i="3"/>
  <c r="J106" i="3"/>
  <c r="F106" i="3"/>
  <c r="H106" i="3"/>
  <c r="I106" i="3"/>
  <c r="K13" i="3"/>
  <c r="J13" i="3"/>
  <c r="H13" i="3"/>
  <c r="F13" i="3"/>
  <c r="I13" i="3"/>
  <c r="F89" i="3"/>
  <c r="J89" i="3"/>
  <c r="H89" i="3"/>
  <c r="K89" i="3"/>
  <c r="I89" i="3"/>
  <c r="F2" i="3"/>
  <c r="I2" i="3"/>
  <c r="J2" i="3"/>
  <c r="H2" i="3"/>
  <c r="K2" i="3"/>
  <c r="J146" i="3"/>
  <c r="I146" i="3"/>
  <c r="K146" i="3"/>
  <c r="H146" i="3"/>
  <c r="F146" i="3"/>
  <c r="K239" i="3"/>
  <c r="J239" i="3"/>
  <c r="I239" i="3"/>
  <c r="H239" i="3"/>
  <c r="F239" i="3"/>
  <c r="I214" i="3"/>
  <c r="K214" i="3"/>
  <c r="J214" i="3"/>
  <c r="F214" i="3"/>
  <c r="H214" i="3"/>
  <c r="J251" i="3"/>
  <c r="I251" i="3"/>
  <c r="K251" i="3"/>
  <c r="F251" i="3"/>
  <c r="H251" i="3"/>
  <c r="K235" i="3"/>
  <c r="J235" i="3"/>
  <c r="I235" i="3"/>
  <c r="F235" i="3"/>
  <c r="H235" i="3"/>
  <c r="H275" i="3"/>
  <c r="K275" i="3"/>
  <c r="F275" i="3"/>
  <c r="J275" i="3"/>
  <c r="I275" i="3"/>
  <c r="J164" i="3"/>
  <c r="K164" i="3"/>
  <c r="I164" i="3"/>
  <c r="H164" i="3"/>
  <c r="F164" i="3"/>
  <c r="I279" i="3"/>
  <c r="J279" i="3"/>
  <c r="H279" i="3"/>
  <c r="K279" i="3"/>
  <c r="F279" i="3"/>
  <c r="I185" i="3"/>
  <c r="K185" i="3"/>
  <c r="J185" i="3"/>
  <c r="H185" i="3"/>
  <c r="F185" i="3"/>
  <c r="J412" i="3"/>
  <c r="K412" i="3"/>
  <c r="I412" i="3"/>
  <c r="H412" i="3"/>
  <c r="F412" i="3"/>
  <c r="K383" i="3"/>
  <c r="J383" i="3"/>
  <c r="I383" i="3"/>
  <c r="H383" i="3"/>
  <c r="F383" i="3"/>
  <c r="I773" i="3"/>
  <c r="F773" i="3"/>
  <c r="J773" i="3"/>
  <c r="H773" i="3"/>
  <c r="K773" i="3"/>
  <c r="K711" i="3"/>
  <c r="I711" i="3"/>
  <c r="H711" i="3"/>
  <c r="J711" i="3"/>
  <c r="F711" i="3"/>
  <c r="K312" i="3"/>
  <c r="J312" i="3"/>
  <c r="I312" i="3"/>
  <c r="H312" i="3"/>
  <c r="F312" i="3"/>
  <c r="K390" i="3"/>
  <c r="I390" i="3"/>
  <c r="J390" i="3"/>
  <c r="F390" i="3"/>
  <c r="H390" i="3"/>
  <c r="J786" i="3"/>
  <c r="K786" i="3"/>
  <c r="H786" i="3"/>
  <c r="I786" i="3"/>
  <c r="F786" i="3"/>
  <c r="I419" i="3"/>
  <c r="H419" i="3"/>
  <c r="F419" i="3"/>
  <c r="J419" i="3"/>
  <c r="K419" i="3"/>
  <c r="I399" i="3"/>
  <c r="H399" i="3"/>
  <c r="K399" i="3"/>
  <c r="F399" i="3"/>
  <c r="J399" i="3"/>
  <c r="I810" i="3"/>
  <c r="J810" i="3"/>
  <c r="F810" i="3"/>
  <c r="K810" i="3"/>
  <c r="H810" i="3"/>
  <c r="K427" i="3"/>
  <c r="J427" i="3"/>
  <c r="I427" i="3"/>
  <c r="F427" i="3"/>
  <c r="H427" i="3"/>
  <c r="I334" i="3"/>
  <c r="H334" i="3"/>
  <c r="K334" i="3"/>
  <c r="J334" i="3"/>
  <c r="F334" i="3"/>
  <c r="K866" i="3"/>
  <c r="H866" i="3"/>
  <c r="J866" i="3"/>
  <c r="I866" i="3"/>
  <c r="F866" i="3"/>
  <c r="I850" i="3"/>
  <c r="J850" i="3"/>
  <c r="H850" i="3"/>
  <c r="K850" i="3"/>
  <c r="F850" i="3"/>
  <c r="H687" i="3"/>
  <c r="I687" i="3"/>
  <c r="J687" i="3"/>
  <c r="F687" i="3"/>
  <c r="K687" i="3"/>
  <c r="J837" i="3"/>
  <c r="I837" i="3"/>
  <c r="H837" i="3"/>
  <c r="K837" i="3"/>
  <c r="F837" i="3"/>
  <c r="J732" i="3"/>
  <c r="I732" i="3"/>
  <c r="K732" i="3"/>
  <c r="F732" i="3"/>
  <c r="H732" i="3"/>
  <c r="K728" i="3"/>
  <c r="J728" i="3"/>
  <c r="I728" i="3"/>
  <c r="F728" i="3"/>
  <c r="H728" i="3"/>
  <c r="I704" i="3"/>
  <c r="J704" i="3"/>
  <c r="F704" i="3"/>
  <c r="K704" i="3"/>
  <c r="H704" i="3"/>
  <c r="F944" i="3"/>
  <c r="H944" i="3"/>
  <c r="K944" i="3"/>
  <c r="J944" i="3"/>
  <c r="I944" i="3"/>
  <c r="I529" i="3"/>
  <c r="H529" i="3"/>
  <c r="J529" i="3"/>
  <c r="K529" i="3"/>
  <c r="F529" i="3"/>
  <c r="I525" i="3"/>
  <c r="K525" i="3"/>
  <c r="F525" i="3"/>
  <c r="J525" i="3"/>
  <c r="H525" i="3"/>
  <c r="J501" i="3"/>
  <c r="H501" i="3"/>
  <c r="K501" i="3"/>
  <c r="I501" i="3"/>
  <c r="F501" i="3"/>
  <c r="I811" i="3"/>
  <c r="J811" i="3"/>
  <c r="K811" i="3"/>
  <c r="H811" i="3"/>
  <c r="F811" i="3"/>
  <c r="J586" i="3"/>
  <c r="K586" i="3"/>
  <c r="I586" i="3"/>
  <c r="F586" i="3"/>
  <c r="H586" i="3"/>
  <c r="H891" i="3"/>
  <c r="F891" i="3"/>
  <c r="J891" i="3"/>
  <c r="K891" i="3"/>
  <c r="I891" i="3"/>
  <c r="J472" i="3"/>
  <c r="I472" i="3"/>
  <c r="K472" i="3"/>
  <c r="H472" i="3"/>
  <c r="F472" i="3"/>
  <c r="I989" i="3"/>
  <c r="J989" i="3"/>
  <c r="H989" i="3"/>
  <c r="F989" i="3"/>
  <c r="K989" i="3"/>
  <c r="K526" i="3"/>
  <c r="I526" i="3"/>
  <c r="H526" i="3"/>
  <c r="J526" i="3"/>
  <c r="F526" i="3"/>
  <c r="I744" i="3"/>
  <c r="F744" i="3"/>
  <c r="J744" i="3"/>
  <c r="H744" i="3"/>
  <c r="K744" i="3"/>
  <c r="K898" i="8"/>
  <c r="J898" i="8"/>
  <c r="J734" i="8"/>
  <c r="K734" i="8"/>
  <c r="K985" i="8"/>
  <c r="J985" i="8"/>
  <c r="K896" i="8"/>
  <c r="J896" i="8"/>
  <c r="J939" i="8"/>
  <c r="K939" i="8"/>
  <c r="F61" i="3"/>
  <c r="I61" i="3"/>
  <c r="K61" i="3"/>
  <c r="H61" i="3"/>
  <c r="J61" i="3"/>
  <c r="K35" i="3"/>
  <c r="J35" i="3"/>
  <c r="I35" i="3"/>
  <c r="H35" i="3"/>
  <c r="F35" i="3"/>
  <c r="H95" i="3"/>
  <c r="J95" i="3"/>
  <c r="F95" i="3"/>
  <c r="K95" i="3"/>
  <c r="I95" i="3"/>
  <c r="K52" i="3"/>
  <c r="J52" i="3"/>
  <c r="H52" i="3"/>
  <c r="I52" i="3"/>
  <c r="F52" i="3"/>
  <c r="I69" i="3"/>
  <c r="F69" i="3"/>
  <c r="K69" i="3"/>
  <c r="H69" i="3"/>
  <c r="J69" i="3"/>
  <c r="I50" i="3"/>
  <c r="K50" i="3"/>
  <c r="H50" i="3"/>
  <c r="J50" i="3"/>
  <c r="F50" i="3"/>
  <c r="K79" i="3"/>
  <c r="H79" i="3"/>
  <c r="F79" i="3"/>
  <c r="J79" i="3"/>
  <c r="I79" i="3"/>
  <c r="I153" i="3"/>
  <c r="J153" i="3"/>
  <c r="H153" i="3"/>
  <c r="K153" i="3"/>
  <c r="F153" i="3"/>
  <c r="K277" i="3"/>
  <c r="I277" i="3"/>
  <c r="J277" i="3"/>
  <c r="F277" i="3"/>
  <c r="H277" i="3"/>
  <c r="J168" i="3"/>
  <c r="F168" i="3"/>
  <c r="I168" i="3"/>
  <c r="K168" i="3"/>
  <c r="H168" i="3"/>
  <c r="K206" i="3"/>
  <c r="H206" i="3"/>
  <c r="I206" i="3"/>
  <c r="J206" i="3"/>
  <c r="F206" i="3"/>
  <c r="J196" i="3"/>
  <c r="I196" i="3"/>
  <c r="K196" i="3"/>
  <c r="H196" i="3"/>
  <c r="F196" i="3"/>
  <c r="I207" i="3"/>
  <c r="K207" i="3"/>
  <c r="J207" i="3"/>
  <c r="H207" i="3"/>
  <c r="F207" i="3"/>
  <c r="H176" i="3"/>
  <c r="K176" i="3"/>
  <c r="F176" i="3"/>
  <c r="I176" i="3"/>
  <c r="J176" i="3"/>
  <c r="K221" i="3"/>
  <c r="J221" i="3"/>
  <c r="I221" i="3"/>
  <c r="F221" i="3"/>
  <c r="H221" i="3"/>
  <c r="J257" i="3"/>
  <c r="I257" i="3"/>
  <c r="K257" i="3"/>
  <c r="H257" i="3"/>
  <c r="F257" i="3"/>
  <c r="I188" i="3"/>
  <c r="J188" i="3"/>
  <c r="K188" i="3"/>
  <c r="H188" i="3"/>
  <c r="F188" i="3"/>
  <c r="J351" i="3"/>
  <c r="K351" i="3"/>
  <c r="I351" i="3"/>
  <c r="H351" i="3"/>
  <c r="F351" i="3"/>
  <c r="J380" i="3"/>
  <c r="K380" i="3"/>
  <c r="I380" i="3"/>
  <c r="H380" i="3"/>
  <c r="F380" i="3"/>
  <c r="J834" i="3"/>
  <c r="K834" i="3"/>
  <c r="I834" i="3"/>
  <c r="F834" i="3"/>
  <c r="H834" i="3"/>
  <c r="I440" i="3"/>
  <c r="K440" i="3"/>
  <c r="J440" i="3"/>
  <c r="H440" i="3"/>
  <c r="F440" i="3"/>
  <c r="I350" i="3"/>
  <c r="H350" i="3"/>
  <c r="K350" i="3"/>
  <c r="F350" i="3"/>
  <c r="J350" i="3"/>
  <c r="K349" i="3"/>
  <c r="J349" i="3"/>
  <c r="I349" i="3"/>
  <c r="F349" i="3"/>
  <c r="H349" i="3"/>
  <c r="F562" i="3"/>
  <c r="K562" i="3"/>
  <c r="H562" i="3"/>
  <c r="I562" i="3"/>
  <c r="J562" i="3"/>
  <c r="J371" i="3"/>
  <c r="K371" i="3"/>
  <c r="I371" i="3"/>
  <c r="H371" i="3"/>
  <c r="F371" i="3"/>
  <c r="J361" i="3"/>
  <c r="K361" i="3"/>
  <c r="I361" i="3"/>
  <c r="F361" i="3"/>
  <c r="H361" i="3"/>
  <c r="K800" i="3"/>
  <c r="J800" i="3"/>
  <c r="I800" i="3"/>
  <c r="F800" i="3"/>
  <c r="H800" i="3"/>
  <c r="K431" i="3"/>
  <c r="J431" i="3"/>
  <c r="I431" i="3"/>
  <c r="F431" i="3"/>
  <c r="H431" i="3"/>
  <c r="J339" i="3"/>
  <c r="K339" i="3"/>
  <c r="I339" i="3"/>
  <c r="H339" i="3"/>
  <c r="F339" i="3"/>
  <c r="J535" i="3"/>
  <c r="H535" i="3"/>
  <c r="K535" i="3"/>
  <c r="F535" i="3"/>
  <c r="I535" i="3"/>
  <c r="I758" i="3"/>
  <c r="F758" i="3"/>
  <c r="K758" i="3"/>
  <c r="J758" i="3"/>
  <c r="H758" i="3"/>
  <c r="I515" i="3"/>
  <c r="J515" i="3"/>
  <c r="K515" i="3"/>
  <c r="H515" i="3"/>
  <c r="F515" i="3"/>
  <c r="K700" i="3"/>
  <c r="J700" i="3"/>
  <c r="I700" i="3"/>
  <c r="H700" i="3"/>
  <c r="F700" i="3"/>
  <c r="K493" i="3"/>
  <c r="J493" i="3"/>
  <c r="I493" i="3"/>
  <c r="F493" i="3"/>
  <c r="H493" i="3"/>
  <c r="J928" i="3"/>
  <c r="K928" i="3"/>
  <c r="I928" i="3"/>
  <c r="H928" i="3"/>
  <c r="F928" i="3"/>
  <c r="I905" i="3"/>
  <c r="J905" i="3"/>
  <c r="H905" i="3"/>
  <c r="F905" i="3"/>
  <c r="K905" i="3"/>
  <c r="K506" i="3"/>
  <c r="F506" i="3"/>
  <c r="J506" i="3"/>
  <c r="I506" i="3"/>
  <c r="H506" i="3"/>
  <c r="I724" i="3"/>
  <c r="K724" i="3"/>
  <c r="F724" i="3"/>
  <c r="J724" i="3"/>
  <c r="H724" i="3"/>
  <c r="I550" i="3"/>
  <c r="J550" i="3"/>
  <c r="H550" i="3"/>
  <c r="K550" i="3"/>
  <c r="F550" i="3"/>
  <c r="I707" i="3"/>
  <c r="F707" i="3"/>
  <c r="J707" i="3"/>
  <c r="H707" i="3"/>
  <c r="K707" i="3"/>
  <c r="J873" i="3"/>
  <c r="F873" i="3"/>
  <c r="H873" i="3"/>
  <c r="K873" i="3"/>
  <c r="I873" i="3"/>
  <c r="K604" i="3"/>
  <c r="J604" i="3"/>
  <c r="I604" i="3"/>
  <c r="F604" i="3"/>
  <c r="H604" i="3"/>
  <c r="K785" i="3"/>
  <c r="I785" i="3"/>
  <c r="F785" i="3"/>
  <c r="J785" i="3"/>
  <c r="H785" i="3"/>
  <c r="K610" i="3"/>
  <c r="I610" i="3"/>
  <c r="J610" i="3"/>
  <c r="F610" i="3"/>
  <c r="H610" i="3"/>
  <c r="F860" i="3"/>
  <c r="J860" i="3"/>
  <c r="H860" i="3"/>
  <c r="K860" i="3"/>
  <c r="I860" i="3"/>
  <c r="J605" i="3"/>
  <c r="H605" i="3"/>
  <c r="I605" i="3"/>
  <c r="K605" i="3"/>
  <c r="F605" i="3"/>
  <c r="I790" i="3"/>
  <c r="J790" i="3"/>
  <c r="F790" i="3"/>
  <c r="H790" i="3"/>
  <c r="K790" i="3"/>
  <c r="K932" i="8"/>
  <c r="J932" i="8"/>
  <c r="J774" i="8"/>
  <c r="K774" i="8"/>
  <c r="J823" i="8"/>
  <c r="K823" i="8"/>
  <c r="J954" i="8"/>
  <c r="K954" i="8"/>
  <c r="K863" i="8"/>
  <c r="J863" i="8"/>
  <c r="J904" i="8"/>
  <c r="K904" i="8"/>
  <c r="J834" i="8"/>
  <c r="K834" i="8"/>
  <c r="H446" i="3"/>
  <c r="I446" i="3"/>
  <c r="F446" i="3"/>
  <c r="K446" i="3"/>
  <c r="J446" i="3"/>
  <c r="K475" i="3"/>
  <c r="H475" i="3"/>
  <c r="I475" i="3"/>
  <c r="F475" i="3"/>
  <c r="J475" i="3"/>
  <c r="J985" i="3"/>
  <c r="I985" i="3"/>
  <c r="F985" i="3"/>
  <c r="K985" i="3"/>
  <c r="H985" i="3"/>
  <c r="I524" i="3"/>
  <c r="J524" i="3"/>
  <c r="K524" i="3"/>
  <c r="F524" i="3"/>
  <c r="H524" i="3"/>
  <c r="F779" i="3"/>
  <c r="I779" i="3"/>
  <c r="H779" i="3"/>
  <c r="J779" i="3"/>
  <c r="K779" i="3"/>
  <c r="I606" i="3"/>
  <c r="K606" i="3"/>
  <c r="H606" i="3"/>
  <c r="J606" i="3"/>
  <c r="F606" i="3"/>
  <c r="I765" i="3"/>
  <c r="J765" i="3"/>
  <c r="F765" i="3"/>
  <c r="K765" i="3"/>
  <c r="H765" i="3"/>
  <c r="K777" i="3"/>
  <c r="J777" i="3"/>
  <c r="I777" i="3"/>
  <c r="F777" i="3"/>
  <c r="H777" i="3"/>
  <c r="K829" i="3"/>
  <c r="F829" i="3"/>
  <c r="J829" i="3"/>
  <c r="I829" i="3"/>
  <c r="H829" i="3"/>
  <c r="I573" i="3"/>
  <c r="H573" i="3"/>
  <c r="K573" i="3"/>
  <c r="F573" i="3"/>
  <c r="J573" i="3"/>
  <c r="K636" i="3"/>
  <c r="J636" i="3"/>
  <c r="I636" i="3"/>
  <c r="F636" i="3"/>
  <c r="H636" i="3"/>
  <c r="J695" i="3"/>
  <c r="F695" i="3"/>
  <c r="K695" i="3"/>
  <c r="H695" i="3"/>
  <c r="I695" i="3"/>
  <c r="J771" i="3"/>
  <c r="H771" i="3"/>
  <c r="K771" i="3"/>
  <c r="I771" i="3"/>
  <c r="F771" i="3"/>
  <c r="I696" i="3"/>
  <c r="J696" i="3"/>
  <c r="K696" i="3"/>
  <c r="H696" i="3"/>
  <c r="F696" i="3"/>
  <c r="J670" i="3"/>
  <c r="K670" i="3"/>
  <c r="I670" i="3"/>
  <c r="F670" i="3"/>
  <c r="H670" i="3"/>
  <c r="I755" i="3"/>
  <c r="J755" i="3"/>
  <c r="H755" i="3"/>
  <c r="K755" i="3"/>
  <c r="F755" i="3"/>
  <c r="I940" i="3"/>
  <c r="H940" i="3"/>
  <c r="F940" i="3"/>
  <c r="K940" i="3"/>
  <c r="J940" i="3"/>
  <c r="I640" i="3"/>
  <c r="J640" i="3"/>
  <c r="K640" i="3"/>
  <c r="F640" i="3"/>
  <c r="H640" i="3"/>
  <c r="I643" i="3"/>
  <c r="K643" i="3"/>
  <c r="F643" i="3"/>
  <c r="J643" i="3"/>
  <c r="H643" i="3"/>
  <c r="K660" i="3"/>
  <c r="J660" i="3"/>
  <c r="I660" i="3"/>
  <c r="F660" i="3"/>
  <c r="H660" i="3"/>
  <c r="H511" i="3"/>
  <c r="F511" i="3"/>
  <c r="J511" i="3"/>
  <c r="K511" i="3"/>
  <c r="I511" i="3"/>
  <c r="F741" i="3"/>
  <c r="J741" i="3"/>
  <c r="H741" i="3"/>
  <c r="I741" i="3"/>
  <c r="K741" i="3"/>
  <c r="I999" i="3"/>
  <c r="K999" i="3"/>
  <c r="H999" i="3"/>
  <c r="J999" i="3"/>
  <c r="O991" i="2"/>
  <c r="N991" i="2"/>
  <c r="F999" i="3"/>
  <c r="H930" i="3"/>
  <c r="I930" i="3"/>
  <c r="K930" i="3"/>
  <c r="J930" i="3"/>
  <c r="F930" i="3"/>
  <c r="J762" i="3"/>
  <c r="H762" i="3"/>
  <c r="F762" i="3"/>
  <c r="I762" i="3"/>
  <c r="K762" i="3"/>
  <c r="H806" i="3"/>
  <c r="I806" i="3"/>
  <c r="F806" i="3"/>
  <c r="J806" i="3"/>
  <c r="K806" i="3"/>
  <c r="F662" i="3"/>
  <c r="I662" i="3"/>
  <c r="J662" i="3"/>
  <c r="H662" i="3"/>
  <c r="K662" i="3"/>
  <c r="H803" i="3"/>
  <c r="K803" i="3"/>
  <c r="F803" i="3"/>
  <c r="J803" i="3"/>
  <c r="I803" i="3"/>
  <c r="K756" i="3"/>
  <c r="J756" i="3"/>
  <c r="H756" i="3"/>
  <c r="I756" i="3"/>
  <c r="F756" i="3"/>
  <c r="J938" i="8"/>
  <c r="K938" i="8"/>
  <c r="J844" i="8"/>
  <c r="K844" i="8"/>
  <c r="J893" i="8"/>
  <c r="K893" i="8"/>
  <c r="K924" i="8"/>
  <c r="J924" i="8"/>
  <c r="J946" i="8"/>
  <c r="K946" i="8"/>
  <c r="J865" i="8"/>
  <c r="K865" i="8"/>
  <c r="J859" i="8"/>
  <c r="K859" i="8"/>
  <c r="F970" i="3"/>
  <c r="H970" i="3"/>
  <c r="K970" i="3"/>
  <c r="J970" i="3"/>
  <c r="I970" i="3"/>
  <c r="J780" i="3"/>
  <c r="K780" i="3"/>
  <c r="I780" i="3"/>
  <c r="F780" i="3"/>
  <c r="H780" i="3"/>
  <c r="K739" i="3"/>
  <c r="J739" i="3"/>
  <c r="I739" i="3"/>
  <c r="H739" i="3"/>
  <c r="F739" i="3"/>
  <c r="J904" i="3"/>
  <c r="K904" i="3"/>
  <c r="F904" i="3"/>
  <c r="I904" i="3"/>
  <c r="H904" i="3"/>
  <c r="K781" i="3"/>
  <c r="J781" i="3"/>
  <c r="H781" i="3"/>
  <c r="I781" i="3"/>
  <c r="F781" i="3"/>
  <c r="I520" i="3"/>
  <c r="H520" i="3"/>
  <c r="J520" i="3"/>
  <c r="F520" i="3"/>
  <c r="K520" i="3"/>
  <c r="K712" i="3"/>
  <c r="I712" i="3"/>
  <c r="J712" i="3"/>
  <c r="H712" i="3"/>
  <c r="F712" i="3"/>
  <c r="F454" i="3"/>
  <c r="J454" i="3"/>
  <c r="H454" i="3"/>
  <c r="K454" i="3"/>
  <c r="I454" i="3"/>
  <c r="K922" i="3"/>
  <c r="F922" i="3"/>
  <c r="H922" i="3"/>
  <c r="J922" i="3"/>
  <c r="I922" i="3"/>
  <c r="H886" i="3"/>
  <c r="K886" i="3"/>
  <c r="I886" i="3"/>
  <c r="F886" i="3"/>
  <c r="J886" i="3"/>
  <c r="K517" i="3"/>
  <c r="J517" i="3"/>
  <c r="F517" i="3"/>
  <c r="I517" i="3"/>
  <c r="H517" i="3"/>
  <c r="J632" i="3"/>
  <c r="K632" i="3"/>
  <c r="I632" i="3"/>
  <c r="F632" i="3"/>
  <c r="H632" i="3"/>
  <c r="I877" i="3"/>
  <c r="H877" i="3"/>
  <c r="F877" i="3"/>
  <c r="J877" i="3"/>
  <c r="K877" i="3"/>
  <c r="F753" i="3"/>
  <c r="J753" i="3"/>
  <c r="H753" i="3"/>
  <c r="K753" i="3"/>
  <c r="I753" i="3"/>
  <c r="H991" i="3"/>
  <c r="J991" i="3"/>
  <c r="I991" i="3"/>
  <c r="F991" i="3"/>
  <c r="K991" i="3"/>
  <c r="I981" i="3"/>
  <c r="J981" i="3"/>
  <c r="F981" i="3"/>
  <c r="K981" i="3"/>
  <c r="H981" i="3"/>
  <c r="K986" i="3"/>
  <c r="I986" i="3"/>
  <c r="H986" i="3"/>
  <c r="F986" i="3"/>
  <c r="J986" i="3"/>
  <c r="I518" i="3"/>
  <c r="F518" i="3"/>
  <c r="K518" i="3"/>
  <c r="H518" i="3"/>
  <c r="J518" i="3"/>
  <c r="H671" i="3"/>
  <c r="J671" i="3"/>
  <c r="F671" i="3"/>
  <c r="K671" i="3"/>
  <c r="I671" i="3"/>
  <c r="J624" i="3"/>
  <c r="K624" i="3"/>
  <c r="I624" i="3"/>
  <c r="H624" i="3"/>
  <c r="F624" i="3"/>
  <c r="I559" i="3"/>
  <c r="F559" i="3"/>
  <c r="H559" i="3"/>
  <c r="J559" i="3"/>
  <c r="K559" i="3"/>
  <c r="J892" i="3"/>
  <c r="I892" i="3"/>
  <c r="K892" i="3"/>
  <c r="F892" i="3"/>
  <c r="H892" i="3"/>
  <c r="H987" i="3"/>
  <c r="J987" i="3"/>
  <c r="F987" i="3"/>
  <c r="K987" i="3"/>
  <c r="I987" i="3"/>
  <c r="K939" i="3"/>
  <c r="H939" i="3"/>
  <c r="J939" i="3"/>
  <c r="I939" i="3"/>
  <c r="F939" i="3"/>
  <c r="I545" i="3"/>
  <c r="F545" i="3"/>
  <c r="K545" i="3"/>
  <c r="J545" i="3"/>
  <c r="H545" i="3"/>
  <c r="H778" i="3"/>
  <c r="I778" i="3"/>
  <c r="K778" i="3"/>
  <c r="J778" i="3"/>
  <c r="F778" i="3"/>
  <c r="I977" i="3"/>
  <c r="H977" i="3"/>
  <c r="K977" i="3"/>
  <c r="F977" i="3"/>
  <c r="J977" i="3"/>
  <c r="H890" i="3"/>
  <c r="I890" i="3"/>
  <c r="F890" i="3"/>
  <c r="K890" i="3"/>
  <c r="J890" i="3"/>
  <c r="F792" i="3"/>
  <c r="K792" i="3"/>
  <c r="H792" i="3"/>
  <c r="J792" i="3"/>
  <c r="I792" i="3"/>
  <c r="J910" i="8"/>
  <c r="K910" i="8"/>
  <c r="J851" i="8"/>
  <c r="K851" i="8"/>
  <c r="K791" i="8"/>
  <c r="J791" i="8"/>
  <c r="J827" i="8"/>
  <c r="K827" i="8"/>
  <c r="J731" i="8"/>
  <c r="K731" i="8"/>
  <c r="J548" i="3"/>
  <c r="F548" i="3"/>
  <c r="K548" i="3"/>
  <c r="I548" i="3"/>
  <c r="H548" i="3"/>
  <c r="K642" i="3"/>
  <c r="I642" i="3"/>
  <c r="J642" i="3"/>
  <c r="F642" i="3"/>
  <c r="H642" i="3"/>
  <c r="J920" i="3"/>
  <c r="I920" i="3"/>
  <c r="K920" i="3"/>
  <c r="H920" i="3"/>
  <c r="F920" i="3"/>
  <c r="J957" i="3"/>
  <c r="F957" i="3"/>
  <c r="I957" i="3"/>
  <c r="K957" i="3"/>
  <c r="H957" i="3"/>
  <c r="I584" i="3"/>
  <c r="K584" i="3"/>
  <c r="J584" i="3"/>
  <c r="H584" i="3"/>
  <c r="F584" i="3"/>
  <c r="K784" i="3"/>
  <c r="H784" i="3"/>
  <c r="J784" i="3"/>
  <c r="I784" i="3"/>
  <c r="F784" i="3"/>
  <c r="I982" i="3"/>
  <c r="K982" i="3"/>
  <c r="F982" i="3"/>
  <c r="H982" i="3"/>
  <c r="J982" i="3"/>
  <c r="K627" i="3"/>
  <c r="I627" i="3"/>
  <c r="J627" i="3"/>
  <c r="H627" i="3"/>
  <c r="F627" i="3"/>
  <c r="F533" i="3"/>
  <c r="K533" i="3"/>
  <c r="H533" i="3"/>
  <c r="J533" i="3"/>
  <c r="I533" i="3"/>
  <c r="I469" i="3"/>
  <c r="H469" i="3"/>
  <c r="K469" i="3"/>
  <c r="F469" i="3"/>
  <c r="J469" i="3"/>
  <c r="K680" i="3"/>
  <c r="I680" i="3"/>
  <c r="J680" i="3"/>
  <c r="H680" i="3"/>
  <c r="F680" i="3"/>
  <c r="I899" i="3"/>
  <c r="F899" i="3"/>
  <c r="H899" i="3"/>
  <c r="K899" i="3"/>
  <c r="J899" i="3"/>
  <c r="J591" i="3"/>
  <c r="F591" i="3"/>
  <c r="I591" i="3"/>
  <c r="K591" i="3"/>
  <c r="H591" i="3"/>
  <c r="F638" i="3"/>
  <c r="J638" i="3"/>
  <c r="K638" i="3"/>
  <c r="I638" i="3"/>
  <c r="H638" i="3"/>
  <c r="H907" i="3"/>
  <c r="J907" i="3"/>
  <c r="I907" i="3"/>
  <c r="K907" i="3"/>
  <c r="F907" i="3"/>
  <c r="F815" i="3"/>
  <c r="J815" i="3"/>
  <c r="K815" i="3"/>
  <c r="H815" i="3"/>
  <c r="I815" i="3"/>
  <c r="J547" i="3"/>
  <c r="H547" i="3"/>
  <c r="I547" i="3"/>
  <c r="F547" i="3"/>
  <c r="K547" i="3"/>
  <c r="K462" i="3"/>
  <c r="H462" i="3"/>
  <c r="I462" i="3"/>
  <c r="F462" i="3"/>
  <c r="J462" i="3"/>
  <c r="J772" i="3"/>
  <c r="K772" i="3"/>
  <c r="I772" i="3"/>
  <c r="H772" i="3"/>
  <c r="F772" i="3"/>
  <c r="J927" i="3"/>
  <c r="H927" i="3"/>
  <c r="K927" i="3"/>
  <c r="I927" i="3"/>
  <c r="F927" i="3"/>
  <c r="K793" i="3"/>
  <c r="J793" i="3"/>
  <c r="I793" i="3"/>
  <c r="F793" i="3"/>
  <c r="H793" i="3"/>
  <c r="I759" i="3"/>
  <c r="F759" i="3"/>
  <c r="J759" i="3"/>
  <c r="K759" i="3"/>
  <c r="H759" i="3"/>
  <c r="I745" i="3"/>
  <c r="H745" i="3"/>
  <c r="J745" i="3"/>
  <c r="F745" i="3"/>
  <c r="K745" i="3"/>
  <c r="I948" i="3"/>
  <c r="K948" i="3"/>
  <c r="F948" i="3"/>
  <c r="H948" i="3"/>
  <c r="J948" i="3"/>
  <c r="K650" i="3"/>
  <c r="J650" i="3"/>
  <c r="I650" i="3"/>
  <c r="F650" i="3"/>
  <c r="H650" i="3"/>
  <c r="H942" i="3"/>
  <c r="K942" i="3"/>
  <c r="J942" i="3"/>
  <c r="F942" i="3"/>
  <c r="I942" i="3"/>
  <c r="J588" i="3"/>
  <c r="K588" i="3"/>
  <c r="I588" i="3"/>
  <c r="H588" i="3"/>
  <c r="F588" i="3"/>
  <c r="K747" i="3"/>
  <c r="H747" i="3"/>
  <c r="I747" i="3"/>
  <c r="F747" i="3"/>
  <c r="J747" i="3"/>
  <c r="K875" i="3"/>
  <c r="H875" i="3"/>
  <c r="F875" i="3"/>
  <c r="J875" i="3"/>
  <c r="I875" i="3"/>
  <c r="K700" i="8"/>
  <c r="J700" i="8"/>
  <c r="J736" i="8"/>
  <c r="K736" i="8"/>
  <c r="K826" i="8"/>
  <c r="J826" i="8"/>
  <c r="J702" i="8"/>
  <c r="K702" i="8"/>
  <c r="J957" i="8"/>
  <c r="K957" i="8"/>
  <c r="K886" i="8"/>
  <c r="J886" i="8"/>
  <c r="K936" i="8"/>
  <c r="J936" i="8"/>
  <c r="J761" i="3"/>
  <c r="K761" i="3"/>
  <c r="I761" i="3"/>
  <c r="F761" i="3"/>
  <c r="H761" i="3"/>
  <c r="H629" i="3"/>
  <c r="J629" i="3"/>
  <c r="F629" i="3"/>
  <c r="K629" i="3"/>
  <c r="I629" i="3"/>
  <c r="J754" i="3"/>
  <c r="K754" i="3"/>
  <c r="H754" i="3"/>
  <c r="I754" i="3"/>
  <c r="F754" i="3"/>
  <c r="I864" i="3"/>
  <c r="F864" i="3"/>
  <c r="H864" i="3"/>
  <c r="K864" i="3"/>
  <c r="J864" i="3"/>
  <c r="J564" i="3"/>
  <c r="K564" i="3"/>
  <c r="I564" i="3"/>
  <c r="F564" i="3"/>
  <c r="H564" i="3"/>
  <c r="F807" i="3"/>
  <c r="I807" i="3"/>
  <c r="H807" i="3"/>
  <c r="K807" i="3"/>
  <c r="J807" i="3"/>
  <c r="J797" i="3"/>
  <c r="F797" i="3"/>
  <c r="K797" i="3"/>
  <c r="H797" i="3"/>
  <c r="I797" i="3"/>
  <c r="K958" i="3"/>
  <c r="F958" i="3"/>
  <c r="J958" i="3"/>
  <c r="H958" i="3"/>
  <c r="I958" i="3"/>
  <c r="F936" i="3"/>
  <c r="H936" i="3"/>
  <c r="J936" i="3"/>
  <c r="K936" i="3"/>
  <c r="I936" i="3"/>
  <c r="K945" i="3"/>
  <c r="H945" i="3"/>
  <c r="F945" i="3"/>
  <c r="I945" i="3"/>
  <c r="J945" i="3"/>
  <c r="J602" i="3"/>
  <c r="I602" i="3"/>
  <c r="F602" i="3"/>
  <c r="K602" i="3"/>
  <c r="H602" i="3"/>
  <c r="H726" i="3"/>
  <c r="I726" i="3"/>
  <c r="F726" i="3"/>
  <c r="K726" i="3"/>
  <c r="J726" i="3"/>
  <c r="I479" i="3"/>
  <c r="K479" i="3"/>
  <c r="J479" i="3"/>
  <c r="F479" i="3"/>
  <c r="H479" i="3"/>
  <c r="J929" i="3"/>
  <c r="F929" i="3"/>
  <c r="K929" i="3"/>
  <c r="I929" i="3"/>
  <c r="H929" i="3"/>
  <c r="J846" i="3"/>
  <c r="F846" i="3"/>
  <c r="I846" i="3"/>
  <c r="K846" i="3"/>
  <c r="H846" i="3"/>
  <c r="F721" i="3"/>
  <c r="K721" i="3"/>
  <c r="I721" i="3"/>
  <c r="H721" i="3"/>
  <c r="J721" i="3"/>
  <c r="J851" i="3"/>
  <c r="I851" i="3"/>
  <c r="F851" i="3"/>
  <c r="K851" i="3"/>
  <c r="H851" i="3"/>
  <c r="K903" i="3"/>
  <c r="H903" i="3"/>
  <c r="F903" i="3"/>
  <c r="I903" i="3"/>
  <c r="J903" i="3"/>
  <c r="K612" i="3"/>
  <c r="J612" i="3"/>
  <c r="I612" i="3"/>
  <c r="H612" i="3"/>
  <c r="F612" i="3"/>
  <c r="F749" i="3"/>
  <c r="J749" i="3"/>
  <c r="H749" i="3"/>
  <c r="I749" i="3"/>
  <c r="K749" i="3"/>
  <c r="F666" i="3"/>
  <c r="J666" i="3"/>
  <c r="I666" i="3"/>
  <c r="K666" i="3"/>
  <c r="H666" i="3"/>
  <c r="H575" i="3"/>
  <c r="K575" i="3"/>
  <c r="F575" i="3"/>
  <c r="I575" i="3"/>
  <c r="J575" i="3"/>
  <c r="K599" i="3"/>
  <c r="J599" i="3"/>
  <c r="I599" i="3"/>
  <c r="H599" i="3"/>
  <c r="F599" i="3"/>
  <c r="I582" i="3"/>
  <c r="J582" i="3"/>
  <c r="K582" i="3"/>
  <c r="H582" i="3"/>
  <c r="F582" i="3"/>
  <c r="I461" i="3"/>
  <c r="J461" i="3"/>
  <c r="K461" i="3"/>
  <c r="H461" i="3"/>
  <c r="F461" i="3"/>
  <c r="J686" i="3"/>
  <c r="K686" i="3"/>
  <c r="I686" i="3"/>
  <c r="F686" i="3"/>
  <c r="H686" i="3"/>
  <c r="H706" i="3"/>
  <c r="J706" i="3"/>
  <c r="F706" i="3"/>
  <c r="K706" i="3"/>
  <c r="I706" i="3"/>
  <c r="F540" i="3"/>
  <c r="J540" i="3"/>
  <c r="H540" i="3"/>
  <c r="K540" i="3"/>
  <c r="I540" i="3"/>
  <c r="H783" i="3"/>
  <c r="K783" i="3"/>
  <c r="F783" i="3"/>
  <c r="J783" i="3"/>
  <c r="I783" i="3"/>
  <c r="K767" i="8"/>
  <c r="J767" i="8"/>
  <c r="J703" i="8"/>
  <c r="K703" i="8"/>
  <c r="K959" i="8"/>
  <c r="J959" i="8"/>
  <c r="J809" i="8"/>
  <c r="K809" i="8"/>
  <c r="K916" i="8"/>
  <c r="J916" i="8"/>
  <c r="J787" i="8"/>
  <c r="K787" i="8"/>
  <c r="J805" i="8"/>
  <c r="K805" i="8"/>
  <c r="K484" i="3"/>
  <c r="I484" i="3"/>
  <c r="J484" i="3"/>
  <c r="H484" i="3"/>
  <c r="F484" i="3"/>
  <c r="I451" i="3"/>
  <c r="J451" i="3"/>
  <c r="K451" i="3"/>
  <c r="F451" i="3"/>
  <c r="H451" i="3"/>
  <c r="J538" i="3"/>
  <c r="I538" i="3"/>
  <c r="F538" i="3"/>
  <c r="K538" i="3"/>
  <c r="H538" i="3"/>
  <c r="I751" i="3"/>
  <c r="J751" i="3"/>
  <c r="H751" i="3"/>
  <c r="K751" i="3"/>
  <c r="F751" i="3"/>
  <c r="K598" i="3"/>
  <c r="J598" i="3"/>
  <c r="I598" i="3"/>
  <c r="F598" i="3"/>
  <c r="H598" i="3"/>
  <c r="J490" i="3"/>
  <c r="I490" i="3"/>
  <c r="H490" i="3"/>
  <c r="F490" i="3"/>
  <c r="K490" i="3"/>
  <c r="J673" i="3"/>
  <c r="K673" i="3"/>
  <c r="I673" i="3"/>
  <c r="H673" i="3"/>
  <c r="F673" i="3"/>
  <c r="H787" i="3"/>
  <c r="K787" i="3"/>
  <c r="F787" i="3"/>
  <c r="I787" i="3"/>
  <c r="J787" i="3"/>
  <c r="J682" i="3"/>
  <c r="I682" i="3"/>
  <c r="K682" i="3"/>
  <c r="F682" i="3"/>
  <c r="H682" i="3"/>
  <c r="I852" i="3"/>
  <c r="J852" i="3"/>
  <c r="K852" i="3"/>
  <c r="H852" i="3"/>
  <c r="F852" i="3"/>
  <c r="J481" i="3"/>
  <c r="F481" i="3"/>
  <c r="K481" i="3"/>
  <c r="I481" i="3"/>
  <c r="H481" i="3"/>
  <c r="J843" i="3"/>
  <c r="H843" i="3"/>
  <c r="F843" i="3"/>
  <c r="K843" i="3"/>
  <c r="I843" i="3"/>
  <c r="K889" i="3"/>
  <c r="I889" i="3"/>
  <c r="F889" i="3"/>
  <c r="J889" i="3"/>
  <c r="H889" i="3"/>
  <c r="K742" i="3"/>
  <c r="I742" i="3"/>
  <c r="H742" i="3"/>
  <c r="J742" i="3"/>
  <c r="F742" i="3"/>
  <c r="K819" i="3"/>
  <c r="J819" i="3"/>
  <c r="I819" i="3"/>
  <c r="H819" i="3"/>
  <c r="F819" i="3"/>
  <c r="K557" i="3"/>
  <c r="F557" i="3"/>
  <c r="I557" i="3"/>
  <c r="J557" i="3"/>
  <c r="H557" i="3"/>
  <c r="I593" i="3"/>
  <c r="F593" i="3"/>
  <c r="K593" i="3"/>
  <c r="H593" i="3"/>
  <c r="J593" i="3"/>
  <c r="K839" i="3"/>
  <c r="F839" i="3"/>
  <c r="I839" i="3"/>
  <c r="H839" i="3"/>
  <c r="J839" i="3"/>
  <c r="H1001" i="3"/>
  <c r="O993" i="2"/>
  <c r="J1001" i="3"/>
  <c r="F1001" i="3"/>
  <c r="I1001" i="3"/>
  <c r="K1001" i="3"/>
  <c r="N993" i="2"/>
  <c r="I503" i="3"/>
  <c r="J503" i="3"/>
  <c r="K503" i="3"/>
  <c r="F503" i="3"/>
  <c r="H503" i="3"/>
  <c r="J760" i="3"/>
  <c r="F760" i="3"/>
  <c r="I760" i="3"/>
  <c r="H760" i="3"/>
  <c r="K760" i="3"/>
  <c r="K914" i="3"/>
  <c r="H914" i="3"/>
  <c r="I914" i="3"/>
  <c r="F914" i="3"/>
  <c r="J914" i="3"/>
  <c r="K635" i="3"/>
  <c r="I635" i="3"/>
  <c r="J635" i="3"/>
  <c r="H635" i="3"/>
  <c r="F635" i="3"/>
  <c r="I576" i="3"/>
  <c r="J576" i="3"/>
  <c r="H576" i="3"/>
  <c r="K576" i="3"/>
  <c r="F576" i="3"/>
  <c r="K457" i="3"/>
  <c r="J457" i="3"/>
  <c r="I457" i="3"/>
  <c r="H457" i="3"/>
  <c r="F457" i="3"/>
  <c r="K622" i="3"/>
  <c r="J622" i="3"/>
  <c r="I622" i="3"/>
  <c r="H622" i="3"/>
  <c r="F622" i="3"/>
  <c r="J456" i="3"/>
  <c r="K456" i="3"/>
  <c r="I456" i="3"/>
  <c r="F456" i="3"/>
  <c r="H456" i="3"/>
  <c r="K992" i="3"/>
  <c r="J992" i="3"/>
  <c r="F992" i="3"/>
  <c r="I992" i="3"/>
  <c r="H992" i="3"/>
  <c r="I554" i="3"/>
  <c r="K554" i="3"/>
  <c r="F554" i="3"/>
  <c r="J554" i="3"/>
  <c r="H554" i="3"/>
  <c r="J870" i="8"/>
  <c r="K870" i="8"/>
  <c r="J779" i="8"/>
  <c r="K779" i="8"/>
  <c r="J862" i="8"/>
  <c r="K862" i="8"/>
  <c r="K720" i="8"/>
  <c r="J720" i="8"/>
  <c r="K1001" i="8"/>
  <c r="J1001" i="8"/>
  <c r="J711" i="8"/>
  <c r="K711" i="8"/>
  <c r="J691" i="8"/>
  <c r="K691" i="8"/>
  <c r="K835" i="8"/>
  <c r="J835" i="8"/>
  <c r="K757" i="8"/>
  <c r="J757" i="8"/>
  <c r="K943" i="8"/>
  <c r="J943" i="8"/>
  <c r="K935" i="8"/>
  <c r="J935" i="8"/>
  <c r="K505" i="3"/>
  <c r="J505" i="3"/>
  <c r="H505" i="3"/>
  <c r="I505" i="3"/>
  <c r="F505" i="3"/>
  <c r="I963" i="3"/>
  <c r="J963" i="3"/>
  <c r="H963" i="3"/>
  <c r="K963" i="3"/>
  <c r="F963" i="3"/>
  <c r="K543" i="3"/>
  <c r="F543" i="3"/>
  <c r="I543" i="3"/>
  <c r="H543" i="3"/>
  <c r="J543" i="3"/>
  <c r="J690" i="3"/>
  <c r="F690" i="3"/>
  <c r="K690" i="3"/>
  <c r="H690" i="3"/>
  <c r="I690" i="3"/>
  <c r="K667" i="3"/>
  <c r="I667" i="3"/>
  <c r="J667" i="3"/>
  <c r="H667" i="3"/>
  <c r="F667" i="3"/>
  <c r="F978" i="3"/>
  <c r="K978" i="3"/>
  <c r="H978" i="3"/>
  <c r="I978" i="3"/>
  <c r="J978" i="3"/>
  <c r="K691" i="3"/>
  <c r="H691" i="3"/>
  <c r="F691" i="3"/>
  <c r="J691" i="3"/>
  <c r="I691" i="3"/>
  <c r="J595" i="3"/>
  <c r="K595" i="3"/>
  <c r="I595" i="3"/>
  <c r="F595" i="3"/>
  <c r="H595" i="3"/>
  <c r="K968" i="3"/>
  <c r="J968" i="3"/>
  <c r="H968" i="3"/>
  <c r="F968" i="3"/>
  <c r="I968" i="3"/>
  <c r="K534" i="3"/>
  <c r="J534" i="3"/>
  <c r="I534" i="3"/>
  <c r="F534" i="3"/>
  <c r="H534" i="3"/>
  <c r="I688" i="3"/>
  <c r="K688" i="3"/>
  <c r="H688" i="3"/>
  <c r="J688" i="3"/>
  <c r="F688" i="3"/>
  <c r="K544" i="3"/>
  <c r="I544" i="3"/>
  <c r="H544" i="3"/>
  <c r="J544" i="3"/>
  <c r="F544" i="3"/>
  <c r="K539" i="3"/>
  <c r="H539" i="3"/>
  <c r="J539" i="3"/>
  <c r="I539" i="3"/>
  <c r="F539" i="3"/>
  <c r="J965" i="3"/>
  <c r="K965" i="3"/>
  <c r="F965" i="3"/>
  <c r="I965" i="3"/>
  <c r="H965" i="3"/>
  <c r="I865" i="3"/>
  <c r="J865" i="3"/>
  <c r="K865" i="3"/>
  <c r="H865" i="3"/>
  <c r="F865" i="3"/>
  <c r="K455" i="3"/>
  <c r="I455" i="3"/>
  <c r="J455" i="3"/>
  <c r="F455" i="3"/>
  <c r="H455" i="3"/>
  <c r="I961" i="3"/>
  <c r="J961" i="3"/>
  <c r="H961" i="3"/>
  <c r="K961" i="3"/>
  <c r="F961" i="3"/>
  <c r="F817" i="3"/>
  <c r="I817" i="3"/>
  <c r="K817" i="3"/>
  <c r="J817" i="3"/>
  <c r="H817" i="3"/>
  <c r="I769" i="3"/>
  <c r="F769" i="3"/>
  <c r="K769" i="3"/>
  <c r="H769" i="3"/>
  <c r="J769" i="3"/>
  <c r="I477" i="3"/>
  <c r="J477" i="3"/>
  <c r="K477" i="3"/>
  <c r="H477" i="3"/>
  <c r="F477" i="3"/>
  <c r="I861" i="3"/>
  <c r="J861" i="3"/>
  <c r="F861" i="3"/>
  <c r="H861" i="3"/>
  <c r="K861" i="3"/>
  <c r="J795" i="3"/>
  <c r="F795" i="3"/>
  <c r="H795" i="3"/>
  <c r="I795" i="3"/>
  <c r="K795" i="3"/>
  <c r="J521" i="3"/>
  <c r="H521" i="3"/>
  <c r="K521" i="3"/>
  <c r="F521" i="3"/>
  <c r="I521" i="3"/>
  <c r="I952" i="3"/>
  <c r="J952" i="3"/>
  <c r="H952" i="3"/>
  <c r="F952" i="3"/>
  <c r="K952" i="3"/>
  <c r="K528" i="3"/>
  <c r="I528" i="3"/>
  <c r="F528" i="3"/>
  <c r="J528" i="3"/>
  <c r="H528" i="3"/>
  <c r="J983" i="3"/>
  <c r="K983" i="3"/>
  <c r="I983" i="3"/>
  <c r="H983" i="3"/>
  <c r="F983" i="3"/>
  <c r="J577" i="3"/>
  <c r="I577" i="3"/>
  <c r="F577" i="3"/>
  <c r="K577" i="3"/>
  <c r="H577" i="3"/>
  <c r="I445" i="3"/>
  <c r="J445" i="3"/>
  <c r="K445" i="3"/>
  <c r="F445" i="3"/>
  <c r="H445" i="3"/>
  <c r="H551" i="3"/>
  <c r="J551" i="3"/>
  <c r="F551" i="3"/>
  <c r="I551" i="3"/>
  <c r="K551" i="3"/>
  <c r="K912" i="8"/>
  <c r="J912" i="8"/>
  <c r="J780" i="8"/>
  <c r="K780" i="8"/>
  <c r="J744" i="8"/>
  <c r="K744" i="8"/>
  <c r="H995" i="3"/>
  <c r="J995" i="3"/>
  <c r="F995" i="3"/>
  <c r="K995" i="3"/>
  <c r="I995" i="3"/>
  <c r="I580" i="3"/>
  <c r="J580" i="3"/>
  <c r="K580" i="3"/>
  <c r="F580" i="3"/>
  <c r="H580" i="3"/>
  <c r="F655" i="3"/>
  <c r="H655" i="3"/>
  <c r="K655" i="3"/>
  <c r="J655" i="3"/>
  <c r="I655" i="3"/>
  <c r="F510" i="3"/>
  <c r="K510" i="3"/>
  <c r="H510" i="3"/>
  <c r="I510" i="3"/>
  <c r="J510" i="3"/>
  <c r="J476" i="3"/>
  <c r="I476" i="3"/>
  <c r="K476" i="3"/>
  <c r="H476" i="3"/>
  <c r="F476" i="3"/>
  <c r="K923" i="3"/>
  <c r="J923" i="3"/>
  <c r="H923" i="3"/>
  <c r="I923" i="3"/>
  <c r="F923" i="3"/>
  <c r="H836" i="3"/>
  <c r="J836" i="3"/>
  <c r="F836" i="3"/>
  <c r="K836" i="3"/>
  <c r="I836" i="3"/>
  <c r="K516" i="3"/>
  <c r="I516" i="3"/>
  <c r="J516" i="3"/>
  <c r="F516" i="3"/>
  <c r="H516" i="3"/>
  <c r="H993" i="3"/>
  <c r="J993" i="3"/>
  <c r="F993" i="3"/>
  <c r="K993" i="3"/>
  <c r="I993" i="3"/>
  <c r="H950" i="3"/>
  <c r="K950" i="3"/>
  <c r="I950" i="3"/>
  <c r="F950" i="3"/>
  <c r="J950" i="3"/>
  <c r="I823" i="3"/>
  <c r="J823" i="3"/>
  <c r="K823" i="3"/>
  <c r="F823" i="3"/>
  <c r="H823" i="3"/>
  <c r="I988" i="3"/>
  <c r="K988" i="3"/>
  <c r="H988" i="3"/>
  <c r="F988" i="3"/>
  <c r="J988" i="3"/>
  <c r="H974" i="3"/>
  <c r="J974" i="3"/>
  <c r="I974" i="3"/>
  <c r="K974" i="3"/>
  <c r="F974" i="3"/>
  <c r="J644" i="3"/>
  <c r="I644" i="3"/>
  <c r="K644" i="3"/>
  <c r="F644" i="3"/>
  <c r="H644" i="3"/>
  <c r="J921" i="3"/>
  <c r="H921" i="3"/>
  <c r="I921" i="3"/>
  <c r="F921" i="3"/>
  <c r="K921" i="3"/>
  <c r="J467" i="3"/>
  <c r="I467" i="3"/>
  <c r="K467" i="3"/>
  <c r="F467" i="3"/>
  <c r="H467" i="3"/>
  <c r="K768" i="3"/>
  <c r="I768" i="3"/>
  <c r="J768" i="3"/>
  <c r="H768" i="3"/>
  <c r="F768" i="3"/>
  <c r="H971" i="3"/>
  <c r="F971" i="3"/>
  <c r="K971" i="3"/>
  <c r="I971" i="3"/>
  <c r="J971" i="3"/>
  <c r="J623" i="3"/>
  <c r="I623" i="3"/>
  <c r="K623" i="3"/>
  <c r="F623" i="3"/>
  <c r="H623" i="3"/>
  <c r="J621" i="3"/>
  <c r="H621" i="3"/>
  <c r="I621" i="3"/>
  <c r="K621" i="3"/>
  <c r="F621" i="3"/>
  <c r="F715" i="3"/>
  <c r="I715" i="3"/>
  <c r="H715" i="3"/>
  <c r="J715" i="3"/>
  <c r="K715" i="3"/>
  <c r="J964" i="3"/>
  <c r="H964" i="3"/>
  <c r="F964" i="3"/>
  <c r="K964" i="3"/>
  <c r="I964" i="3"/>
  <c r="K893" i="3"/>
  <c r="J893" i="3"/>
  <c r="I893" i="3"/>
  <c r="H893" i="3"/>
  <c r="F893" i="3"/>
  <c r="K658" i="3"/>
  <c r="J658" i="3"/>
  <c r="I658" i="3"/>
  <c r="F658" i="3"/>
  <c r="H658" i="3"/>
  <c r="F960" i="3"/>
  <c r="J960" i="3"/>
  <c r="I960" i="3"/>
  <c r="H960" i="3"/>
  <c r="K960" i="3"/>
  <c r="K443" i="3"/>
  <c r="J443" i="3"/>
  <c r="I443" i="3"/>
  <c r="H443" i="3"/>
  <c r="F443" i="3"/>
  <c r="J508" i="3"/>
  <c r="H508" i="3"/>
  <c r="I508" i="3"/>
  <c r="F508" i="3"/>
  <c r="K508" i="3"/>
  <c r="J522" i="3"/>
  <c r="K522" i="3"/>
  <c r="I522" i="3"/>
  <c r="F522" i="3"/>
  <c r="H522" i="3"/>
  <c r="K698" i="3"/>
  <c r="F698" i="3"/>
  <c r="J698" i="3"/>
  <c r="I698" i="3"/>
  <c r="H698" i="3"/>
  <c r="J902" i="8"/>
  <c r="K902" i="8"/>
  <c r="J854" i="8"/>
  <c r="K854" i="8"/>
  <c r="J807" i="8"/>
  <c r="K807" i="8"/>
  <c r="J775" i="8"/>
  <c r="K775" i="8"/>
  <c r="K885" i="8"/>
  <c r="J885" i="8"/>
  <c r="K763" i="8"/>
  <c r="J763" i="8"/>
  <c r="K786" i="8"/>
  <c r="J786" i="8"/>
  <c r="J962" i="8"/>
  <c r="K962" i="8"/>
  <c r="J585" i="3"/>
  <c r="F585" i="3"/>
  <c r="K585" i="3"/>
  <c r="I585" i="3"/>
  <c r="H585" i="3"/>
  <c r="J665" i="3"/>
  <c r="K665" i="3"/>
  <c r="I665" i="3"/>
  <c r="F665" i="3"/>
  <c r="H665" i="3"/>
  <c r="H975" i="3"/>
  <c r="J975" i="3"/>
  <c r="F975" i="3"/>
  <c r="I975" i="3"/>
  <c r="K975" i="3"/>
  <c r="H842" i="3"/>
  <c r="J842" i="3"/>
  <c r="F842" i="3"/>
  <c r="I842" i="3"/>
  <c r="K842" i="3"/>
  <c r="K826" i="3"/>
  <c r="H826" i="3"/>
  <c r="J826" i="3"/>
  <c r="I826" i="3"/>
  <c r="F826" i="3"/>
  <c r="J480" i="3"/>
  <c r="K480" i="3"/>
  <c r="I480" i="3"/>
  <c r="H480" i="3"/>
  <c r="F480" i="3"/>
  <c r="K499" i="3"/>
  <c r="I499" i="3"/>
  <c r="J499" i="3"/>
  <c r="H499" i="3"/>
  <c r="F499" i="3"/>
  <c r="K959" i="3"/>
  <c r="J959" i="3"/>
  <c r="H959" i="3"/>
  <c r="I959" i="3"/>
  <c r="F959" i="3"/>
  <c r="J848" i="3"/>
  <c r="F848" i="3"/>
  <c r="I848" i="3"/>
  <c r="H848" i="3"/>
  <c r="K848" i="3"/>
  <c r="F967" i="3"/>
  <c r="J967" i="3"/>
  <c r="H967" i="3"/>
  <c r="K967" i="3"/>
  <c r="I967" i="3"/>
  <c r="F801" i="3"/>
  <c r="J801" i="3"/>
  <c r="H801" i="3"/>
  <c r="I801" i="3"/>
  <c r="K801" i="3"/>
  <c r="J555" i="3"/>
  <c r="I555" i="3"/>
  <c r="F555" i="3"/>
  <c r="K555" i="3"/>
  <c r="H555" i="3"/>
  <c r="K796" i="3"/>
  <c r="I796" i="3"/>
  <c r="H796" i="3"/>
  <c r="F796" i="3"/>
  <c r="J796" i="3"/>
  <c r="F951" i="3"/>
  <c r="H951" i="3"/>
  <c r="J951" i="3"/>
  <c r="I951" i="3"/>
  <c r="K951" i="3"/>
  <c r="J628" i="3"/>
  <c r="I628" i="3"/>
  <c r="K628" i="3"/>
  <c r="H628" i="3"/>
  <c r="F628" i="3"/>
  <c r="H827" i="3"/>
  <c r="I827" i="3"/>
  <c r="J827" i="3"/>
  <c r="F827" i="3"/>
  <c r="K827" i="3"/>
  <c r="H956" i="3"/>
  <c r="F956" i="3"/>
  <c r="K956" i="3"/>
  <c r="I956" i="3"/>
  <c r="J956" i="3"/>
  <c r="J863" i="3"/>
  <c r="H863" i="3"/>
  <c r="K863" i="3"/>
  <c r="I863" i="3"/>
  <c r="F863" i="3"/>
  <c r="I874" i="3"/>
  <c r="H874" i="3"/>
  <c r="J874" i="3"/>
  <c r="F874" i="3"/>
  <c r="K874" i="3"/>
  <c r="I885" i="3"/>
  <c r="K885" i="3"/>
  <c r="J885" i="3"/>
  <c r="H885" i="3"/>
  <c r="F885" i="3"/>
  <c r="J609" i="3"/>
  <c r="F609" i="3"/>
  <c r="K609" i="3"/>
  <c r="I609" i="3"/>
  <c r="H609" i="3"/>
  <c r="J652" i="3"/>
  <c r="I652" i="3"/>
  <c r="K652" i="3"/>
  <c r="H652" i="3"/>
  <c r="F652" i="3"/>
  <c r="I617" i="3"/>
  <c r="K617" i="3"/>
  <c r="F617" i="3"/>
  <c r="J617" i="3"/>
  <c r="H617" i="3"/>
  <c r="H883" i="3"/>
  <c r="I883" i="3"/>
  <c r="F883" i="3"/>
  <c r="K883" i="3"/>
  <c r="J883" i="3"/>
  <c r="I641" i="3"/>
  <c r="J641" i="3"/>
  <c r="H641" i="3"/>
  <c r="K641" i="3"/>
  <c r="F641" i="3"/>
  <c r="F881" i="3"/>
  <c r="I881" i="3"/>
  <c r="K881" i="3"/>
  <c r="H881" i="3"/>
  <c r="J881" i="3"/>
  <c r="I453" i="3"/>
  <c r="K453" i="3"/>
  <c r="H453" i="3"/>
  <c r="J453" i="3"/>
  <c r="F453" i="3"/>
  <c r="K537" i="3"/>
  <c r="H537" i="3"/>
  <c r="J537" i="3"/>
  <c r="F537" i="3"/>
  <c r="I537" i="3"/>
  <c r="F855" i="3"/>
  <c r="H855" i="3"/>
  <c r="K855" i="3"/>
  <c r="J855" i="3"/>
  <c r="I855" i="3"/>
  <c r="K800" i="8"/>
  <c r="J800" i="8"/>
  <c r="J989" i="8"/>
  <c r="K989" i="8"/>
  <c r="K979" i="8"/>
  <c r="J979" i="8"/>
  <c r="J748" i="8"/>
  <c r="K748" i="8"/>
  <c r="K808" i="8"/>
  <c r="J808" i="8"/>
  <c r="K911" i="8"/>
  <c r="J911" i="8"/>
  <c r="K778" i="8"/>
  <c r="J778" i="8"/>
  <c r="J765" i="8"/>
  <c r="K765" i="8"/>
  <c r="K721" i="8"/>
  <c r="J721" i="8"/>
  <c r="J723" i="8"/>
  <c r="K723" i="8"/>
  <c r="K810" i="8"/>
  <c r="J810" i="8"/>
  <c r="J771" i="8"/>
  <c r="K771" i="8"/>
  <c r="K942" i="8"/>
  <c r="J942" i="8"/>
  <c r="K739" i="8"/>
  <c r="J739" i="8"/>
  <c r="K990" i="8"/>
  <c r="J990" i="8"/>
  <c r="K970" i="8"/>
  <c r="J970" i="8"/>
  <c r="J842" i="8"/>
  <c r="K842" i="8"/>
  <c r="J956" i="8"/>
  <c r="K956" i="8"/>
  <c r="J864" i="8"/>
  <c r="K864" i="8"/>
  <c r="J738" i="8"/>
  <c r="K738" i="8"/>
  <c r="K818" i="8"/>
  <c r="J818" i="8"/>
  <c r="K874" i="8"/>
  <c r="J874" i="8"/>
  <c r="K852" i="8"/>
  <c r="J852" i="8"/>
  <c r="J961" i="8"/>
  <c r="K961" i="8"/>
  <c r="J869" i="8"/>
  <c r="K869" i="8"/>
  <c r="K847" i="8"/>
  <c r="J847" i="8"/>
  <c r="K931" i="8"/>
  <c r="J931" i="8"/>
  <c r="K841" i="8"/>
  <c r="J841" i="8"/>
  <c r="J755" i="8"/>
  <c r="K755" i="8"/>
  <c r="K914" i="8"/>
  <c r="J914" i="8"/>
  <c r="K850" i="8"/>
  <c r="J850" i="8"/>
  <c r="J789" i="8"/>
  <c r="K789" i="8"/>
  <c r="J829" i="8"/>
  <c r="K829" i="8"/>
  <c r="J824" i="8"/>
  <c r="K824" i="8"/>
  <c r="J832" i="8"/>
  <c r="K832" i="8"/>
  <c r="K709" i="8"/>
  <c r="J709" i="8"/>
  <c r="J986" i="8"/>
  <c r="K986" i="8"/>
  <c r="K794" i="8"/>
  <c r="J794" i="8"/>
  <c r="K733" i="8"/>
  <c r="J733" i="8"/>
  <c r="J704" i="8"/>
  <c r="K704" i="8"/>
  <c r="K891" i="8"/>
  <c r="J891" i="8"/>
  <c r="J838" i="8"/>
  <c r="K838" i="8"/>
  <c r="J913" i="8"/>
  <c r="K913" i="8"/>
  <c r="K915" i="8"/>
  <c r="J915" i="8"/>
  <c r="K797" i="8"/>
  <c r="J797" i="8"/>
  <c r="K773" i="8"/>
  <c r="J773" i="8"/>
  <c r="J960" i="8"/>
  <c r="K960" i="8"/>
  <c r="K846" i="8"/>
  <c r="J846" i="8"/>
  <c r="K776" i="8"/>
  <c r="J776" i="8"/>
  <c r="J876" i="8"/>
  <c r="K876" i="8"/>
  <c r="K871" i="8"/>
  <c r="J871" i="8"/>
  <c r="K761" i="8"/>
  <c r="J761" i="8"/>
  <c r="K714" i="8"/>
  <c r="J714" i="8"/>
  <c r="K725" i="8"/>
  <c r="J725" i="8"/>
  <c r="K729" i="8"/>
  <c r="J729" i="8"/>
  <c r="K747" i="8"/>
  <c r="J747" i="8"/>
  <c r="J754" i="8"/>
  <c r="K754" i="8"/>
  <c r="K719" i="8"/>
  <c r="J719" i="8"/>
  <c r="K695" i="8"/>
  <c r="J695" i="8"/>
  <c r="K783" i="8"/>
  <c r="J783" i="8"/>
  <c r="J875" i="8"/>
  <c r="K875" i="8"/>
  <c r="J804" i="8"/>
  <c r="K804" i="8"/>
  <c r="K770" i="8"/>
  <c r="J770" i="8"/>
  <c r="K965" i="8"/>
  <c r="J965" i="8"/>
  <c r="J952" i="8"/>
  <c r="K952" i="8"/>
  <c r="K749" i="8"/>
  <c r="J749" i="8"/>
  <c r="K975" i="8"/>
  <c r="J975" i="8"/>
  <c r="K753" i="8"/>
  <c r="J753" i="8"/>
  <c r="J802" i="8"/>
  <c r="K802" i="8"/>
  <c r="K995" i="8"/>
  <c r="J995" i="8"/>
  <c r="K708" i="8"/>
  <c r="J708" i="8"/>
  <c r="K817" i="8"/>
  <c r="J817" i="8"/>
  <c r="K726" i="8"/>
  <c r="J726" i="8"/>
  <c r="K707" i="8"/>
  <c r="J707" i="8"/>
  <c r="K920" i="8"/>
  <c r="J920" i="8"/>
  <c r="K788" i="8"/>
  <c r="J788" i="8"/>
  <c r="J696" i="8"/>
  <c r="K696" i="8"/>
  <c r="J732" i="8"/>
  <c r="K732" i="8"/>
  <c r="J856" i="8"/>
  <c r="K856" i="8"/>
  <c r="K752" i="8"/>
  <c r="J752" i="8"/>
  <c r="J724" i="8"/>
  <c r="K724" i="8"/>
  <c r="J806" i="8"/>
  <c r="K806" i="8"/>
  <c r="K855" i="8"/>
  <c r="J855" i="8"/>
  <c r="K777" i="8"/>
  <c r="J777" i="8"/>
  <c r="K746" i="8"/>
  <c r="J746" i="8"/>
  <c r="J993" i="8"/>
  <c r="K993" i="8"/>
  <c r="J948" i="8"/>
  <c r="K948" i="8"/>
  <c r="K692" i="8"/>
  <c r="J692" i="8"/>
  <c r="K940" i="8"/>
  <c r="J940" i="8"/>
  <c r="K821" i="8"/>
  <c r="J821" i="8"/>
  <c r="K833" i="8"/>
  <c r="J833" i="8"/>
  <c r="K903" i="8"/>
  <c r="J903" i="8"/>
  <c r="K750" i="8"/>
  <c r="J750" i="8"/>
  <c r="J873" i="8"/>
  <c r="K873" i="8"/>
  <c r="J836" i="8"/>
  <c r="K836" i="8"/>
  <c r="J968" i="8"/>
  <c r="K968" i="8"/>
  <c r="K698" i="8"/>
  <c r="J698" i="8"/>
  <c r="J955" i="8"/>
  <c r="K955" i="8"/>
  <c r="K811" i="8"/>
  <c r="J811" i="8"/>
  <c r="J892" i="8"/>
  <c r="K892" i="8"/>
  <c r="K853" i="8"/>
  <c r="J853" i="8"/>
  <c r="K705" i="8"/>
  <c r="J705" i="8"/>
  <c r="J816" i="8"/>
  <c r="K816" i="8"/>
  <c r="K845" i="8"/>
  <c r="J845" i="8"/>
  <c r="K866" i="8"/>
  <c r="J866" i="8"/>
  <c r="J740" i="8"/>
  <c r="K740" i="8"/>
  <c r="K998" i="8"/>
  <c r="J998" i="8"/>
  <c r="K694" i="8"/>
  <c r="J694" i="8"/>
  <c r="J888" i="8"/>
  <c r="K888" i="8"/>
  <c r="J925" i="8"/>
  <c r="K925" i="8"/>
  <c r="J918" i="8"/>
  <c r="K918" i="8"/>
  <c r="J801" i="8"/>
  <c r="K801" i="8"/>
  <c r="J919" i="8"/>
  <c r="K919" i="8"/>
  <c r="K963" i="8"/>
  <c r="J963" i="8"/>
  <c r="K831" i="8"/>
  <c r="J831" i="8"/>
  <c r="K813" i="8"/>
  <c r="J813" i="8"/>
  <c r="K945" i="8"/>
  <c r="J945" i="8"/>
  <c r="J867" i="8"/>
  <c r="K867" i="8"/>
  <c r="J999" i="8"/>
  <c r="K999" i="8"/>
  <c r="K715" i="8"/>
  <c r="J715" i="8"/>
  <c r="J951" i="8"/>
  <c r="K951" i="8"/>
  <c r="K712" i="8"/>
  <c r="J712" i="8"/>
  <c r="K741" i="8"/>
  <c r="J741" i="8"/>
  <c r="K933" i="8"/>
  <c r="J933" i="8"/>
  <c r="J967" i="8"/>
  <c r="K967" i="8"/>
  <c r="J781" i="8"/>
  <c r="K781" i="8"/>
  <c r="K887" i="8"/>
  <c r="J887" i="8"/>
  <c r="J877" i="8"/>
  <c r="K877" i="8"/>
  <c r="K884" i="8"/>
  <c r="J884" i="8"/>
  <c r="K769" i="8"/>
  <c r="J769" i="8"/>
  <c r="J921" i="8"/>
  <c r="K921" i="8"/>
  <c r="J969" i="8"/>
  <c r="K969" i="8"/>
  <c r="J981" i="8"/>
  <c r="K981" i="8"/>
  <c r="J840" i="8"/>
  <c r="K840" i="8"/>
  <c r="K701" i="8"/>
  <c r="J701" i="8"/>
  <c r="J798" i="8"/>
  <c r="K798" i="8"/>
  <c r="J759" i="8"/>
  <c r="K759" i="8"/>
  <c r="J879" i="8"/>
  <c r="K879" i="8"/>
  <c r="J958" i="8"/>
  <c r="K958" i="8"/>
  <c r="K814" i="8"/>
  <c r="J814" i="8"/>
  <c r="J926" i="8"/>
  <c r="K926" i="8"/>
  <c r="J992" i="8"/>
  <c r="K992" i="8"/>
  <c r="J697" i="8"/>
  <c r="K697" i="8"/>
  <c r="J930" i="8"/>
  <c r="K930" i="8"/>
  <c r="K768" i="8"/>
  <c r="J768" i="8"/>
  <c r="J730" i="8"/>
  <c r="K730" i="8"/>
  <c r="J706" i="8"/>
  <c r="K706" i="8"/>
  <c r="J974" i="8"/>
  <c r="K974" i="8"/>
  <c r="K928" i="8"/>
  <c r="J928" i="8"/>
  <c r="J927" i="8"/>
  <c r="K927" i="8"/>
  <c r="J751" i="8"/>
  <c r="K751" i="8"/>
  <c r="J978" i="8"/>
  <c r="K978" i="8"/>
  <c r="K815" i="8"/>
  <c r="J815" i="8"/>
  <c r="J822" i="8"/>
  <c r="K822" i="8"/>
  <c r="J997" i="8"/>
  <c r="K997" i="8"/>
  <c r="K718" i="8"/>
  <c r="J718" i="8"/>
  <c r="K735" i="8"/>
  <c r="J735" i="8"/>
  <c r="K906" i="8"/>
  <c r="J906" i="8"/>
  <c r="J843" i="8"/>
  <c r="K843" i="8"/>
  <c r="J917" i="8"/>
  <c r="K917" i="8"/>
  <c r="K895" i="8"/>
  <c r="J895" i="8"/>
  <c r="J899" i="8"/>
  <c r="K899" i="8"/>
  <c r="K830" i="8"/>
  <c r="J830" i="8"/>
  <c r="J953" i="8"/>
  <c r="K953" i="8"/>
  <c r="K858" i="8"/>
  <c r="J858" i="8"/>
  <c r="J717" i="8"/>
  <c r="K717" i="8"/>
  <c r="J909" i="8"/>
  <c r="K909" i="8"/>
  <c r="K1000" i="8"/>
  <c r="J1000" i="8"/>
  <c r="K745" i="8"/>
  <c r="J745" i="8"/>
  <c r="J878" i="8"/>
  <c r="K878" i="8"/>
  <c r="J996" i="8"/>
  <c r="K996" i="8"/>
  <c r="K860" i="8"/>
  <c r="J860" i="8"/>
  <c r="J983" i="8"/>
  <c r="K983" i="8"/>
  <c r="K839" i="8"/>
  <c r="J839" i="8"/>
  <c r="J764" i="8"/>
  <c r="K764" i="8"/>
  <c r="K766" i="8"/>
  <c r="J766" i="8"/>
  <c r="J966" i="8"/>
  <c r="K966" i="8"/>
  <c r="J941" i="8"/>
  <c r="K941" i="8"/>
  <c r="J881" i="8"/>
  <c r="K881" i="8"/>
  <c r="J971" i="8"/>
  <c r="K971" i="8"/>
  <c r="J785" i="8"/>
  <c r="K785" i="8"/>
  <c r="J1002" i="8"/>
  <c r="K1002" i="8"/>
  <c r="K713" i="8"/>
  <c r="J713" i="8"/>
  <c r="K982" i="8"/>
  <c r="J982" i="8"/>
  <c r="K782" i="8"/>
  <c r="J782" i="8"/>
  <c r="K710" i="8"/>
  <c r="J710" i="8"/>
  <c r="J994" i="8"/>
  <c r="K994" i="8"/>
  <c r="J947" i="8"/>
  <c r="K947" i="8"/>
  <c r="K693" i="8"/>
  <c r="J693" i="8"/>
  <c r="K937" i="8"/>
  <c r="J937" i="8"/>
  <c r="K3" i="8"/>
  <c r="J3" i="8"/>
  <c r="K699" i="8"/>
  <c r="J699" i="8"/>
  <c r="J868" i="8"/>
  <c r="K868" i="8"/>
  <c r="K949" i="8"/>
  <c r="J949" i="8"/>
  <c r="J897" i="8"/>
  <c r="K897" i="8"/>
  <c r="J828" i="8"/>
  <c r="K828" i="8"/>
  <c r="J882" i="8"/>
  <c r="K882" i="8"/>
  <c r="K812" i="8"/>
  <c r="J812" i="8"/>
  <c r="J923" i="8"/>
  <c r="K923" i="8"/>
  <c r="J980" i="8"/>
  <c r="K980" i="8"/>
  <c r="J790" i="8"/>
  <c r="K790" i="8"/>
  <c r="K950" i="8"/>
  <c r="J950" i="8"/>
  <c r="K905" i="8"/>
  <c r="J905" i="8"/>
  <c r="K934" i="8"/>
  <c r="J934" i="8"/>
  <c r="J819" i="8"/>
  <c r="K819" i="8"/>
  <c r="AJ355" i="4"/>
  <c r="AL661" i="4"/>
  <c r="AR661" i="4" s="1"/>
  <c r="AP419" i="4"/>
  <c r="AV419" i="4" s="1"/>
  <c r="AN419" i="4"/>
  <c r="AT419" i="4" s="1"/>
  <c r="AI671" i="4"/>
  <c r="X972" i="4"/>
  <c r="AK972" i="4" s="1"/>
  <c r="Y972" i="4"/>
  <c r="AF925" i="4"/>
  <c r="AL797" i="4"/>
  <c r="AR797" i="4" s="1"/>
  <c r="AQ419" i="4"/>
  <c r="AW419" i="4" s="1"/>
  <c r="AH972" i="4"/>
  <c r="AG972" i="4"/>
  <c r="AF972" i="4"/>
  <c r="AJ972" i="4"/>
  <c r="AI972" i="4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L983" i="4" s="1"/>
  <c r="AW983" i="4"/>
  <c r="AS983" i="4"/>
  <c r="AV983" i="4"/>
  <c r="AJ983" i="4"/>
  <c r="AD983" i="4"/>
  <c r="AP983" i="4" s="1"/>
  <c r="AB983" i="4"/>
  <c r="AN983" i="4" s="1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AF919" i="4" s="1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N984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A908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N148" i="4" s="1"/>
  <c r="AT148" i="4" s="1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M996" i="4" s="1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Z908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E908" i="4"/>
  <c r="AO950" i="4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P148" i="4" s="1"/>
  <c r="AV148" i="4" s="1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AI59" i="4"/>
  <c r="AI94" i="4"/>
  <c r="AP31" i="4"/>
  <c r="AV31" i="4" s="1"/>
  <c r="AH97" i="4"/>
  <c r="AE59" i="4"/>
  <c r="AD59" i="4"/>
  <c r="AP59" i="4" s="1"/>
  <c r="AV59" i="4" s="1"/>
  <c r="AF59" i="4"/>
  <c r="AL59" i="4" s="1"/>
  <c r="AR59" i="4" s="1"/>
  <c r="AL47" i="4"/>
  <c r="AR47" i="4" s="1"/>
  <c r="AQ109" i="4"/>
  <c r="AW109" i="4" s="1"/>
  <c r="AN89" i="4"/>
  <c r="AT89" i="4" s="1"/>
  <c r="AN92" i="4"/>
  <c r="AT92" i="4" s="1"/>
  <c r="AK59" i="4"/>
  <c r="AM20" i="4"/>
  <c r="AS20" i="4" s="1"/>
  <c r="AC59" i="4"/>
  <c r="AO59" i="4" s="1"/>
  <c r="AU59" i="4" s="1"/>
  <c r="AA59" i="4"/>
  <c r="AM59" i="4" s="1"/>
  <c r="AS59" i="4" s="1"/>
  <c r="AG101" i="4"/>
  <c r="AA10" i="4"/>
  <c r="AB10" i="4"/>
  <c r="AB94" i="4"/>
  <c r="AN94" i="4" s="1"/>
  <c r="AT94" i="4" s="1"/>
  <c r="AK44" i="4"/>
  <c r="AH94" i="4"/>
  <c r="AK10" i="4"/>
  <c r="AE94" i="4"/>
  <c r="AQ94" i="4" s="1"/>
  <c r="AW94" i="4" s="1"/>
  <c r="AG94" i="4"/>
  <c r="AM147" i="4"/>
  <c r="AS147" i="4" s="1"/>
  <c r="AH44" i="4"/>
  <c r="AC94" i="4"/>
  <c r="AM69" i="4"/>
  <c r="AS69" i="4" s="1"/>
  <c r="AQ123" i="4"/>
  <c r="AW123" i="4" s="1"/>
  <c r="AI44" i="4"/>
  <c r="Z44" i="4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AH136" i="4"/>
  <c r="Z136" i="4"/>
  <c r="AL136" i="4" s="1"/>
  <c r="AR136" i="4" s="1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B919" i="4"/>
  <c r="AC919" i="4"/>
  <c r="AN818" i="4"/>
  <c r="AT818" i="4" s="1"/>
  <c r="AO147" i="4"/>
  <c r="AU147" i="4" s="1"/>
  <c r="AC38" i="4"/>
  <c r="AK937" i="4"/>
  <c r="AK942" i="4"/>
  <c r="AH96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P513" i="4" s="1"/>
  <c r="AV513" i="4" s="1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Q513" i="4" s="1"/>
  <c r="AW513" i="4" s="1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74" i="4" s="1"/>
  <c r="AR174" i="4" s="1"/>
  <c r="AL123" i="4"/>
  <c r="AR123" i="4" s="1"/>
  <c r="AC174" i="4"/>
  <c r="AQ15" i="4"/>
  <c r="AW15" i="4" s="1"/>
  <c r="AB11" i="4"/>
  <c r="AN36" i="4"/>
  <c r="AT36" i="4" s="1"/>
  <c r="AJ174" i="4"/>
  <c r="AP174" i="4" s="1"/>
  <c r="AV174" i="4" s="1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AN147" i="4"/>
  <c r="AT147" i="4" s="1"/>
  <c r="Z174" i="4"/>
  <c r="AB174" i="4"/>
  <c r="AN174" i="4" s="1"/>
  <c r="AT174" i="4" s="1"/>
  <c r="AL22" i="4"/>
  <c r="AR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Q180" i="4" s="1"/>
  <c r="AW180" i="4" s="1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O180" i="4" s="1"/>
  <c r="AU180" i="4" s="1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AP100" i="4" s="1"/>
  <c r="AV100" i="4" s="1"/>
  <c r="Z11" i="4"/>
  <c r="AO106" i="4"/>
  <c r="AU106" i="4" s="1"/>
  <c r="AK101" i="4"/>
  <c r="AF100" i="4"/>
  <c r="AL100" i="4" s="1"/>
  <c r="AR100" i="4" s="1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AN413" i="4"/>
  <c r="AT413" i="4" s="1"/>
  <c r="F344" i="4"/>
  <c r="J344" i="4" s="1"/>
  <c r="AJ330" i="4"/>
  <c r="AP330" i="4" s="1"/>
  <c r="AV330" i="4" s="1"/>
  <c r="AC330" i="4"/>
  <c r="Z380" i="4"/>
  <c r="AB415" i="4"/>
  <c r="AG187" i="4"/>
  <c r="AA187" i="4"/>
  <c r="AK666" i="4"/>
  <c r="AE666" i="4"/>
  <c r="AB666" i="4"/>
  <c r="AN666" i="4" s="1"/>
  <c r="AT666" i="4" s="1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G908" i="4"/>
  <c r="AM908" i="4" s="1"/>
  <c r="AD655" i="4"/>
  <c r="AK655" i="4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M355" i="4" s="1"/>
  <c r="AS355" i="4" s="1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Q491" i="4" s="1"/>
  <c r="AW491" i="4" s="1"/>
  <c r="AE491" i="4"/>
  <c r="AB491" i="4"/>
  <c r="Z491" i="4"/>
  <c r="AH491" i="4"/>
  <c r="AN491" i="4" s="1"/>
  <c r="AT491" i="4" s="1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Y906" i="4" s="1"/>
  <c r="AW962" i="4"/>
  <c r="AG962" i="4"/>
  <c r="AT962" i="4"/>
  <c r="AH962" i="4"/>
  <c r="AU962" i="4"/>
  <c r="AS962" i="4"/>
  <c r="AA962" i="4"/>
  <c r="AM962" i="4" s="1"/>
  <c r="AV962" i="4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N507" i="4" s="1"/>
  <c r="AT507" i="4" s="1"/>
  <c r="AB664" i="4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X906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D422" i="4"/>
  <c r="AA597" i="4"/>
  <c r="AF597" i="4"/>
  <c r="AI597" i="4"/>
  <c r="AI455" i="4"/>
  <c r="AJ455" i="4"/>
  <c r="AJ411" i="4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P651" i="4" s="1"/>
  <c r="AV651" i="4" s="1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M560" i="4" s="1"/>
  <c r="AS560" i="4" s="1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O958" i="4"/>
  <c r="AN958" i="4"/>
  <c r="AQ917" i="4"/>
  <c r="AL917" i="4"/>
  <c r="AQ59" i="4"/>
  <c r="AW59" i="4" s="1"/>
  <c r="AP118" i="4"/>
  <c r="AV118" i="4" s="1"/>
  <c r="AN525" i="4"/>
  <c r="AT525" i="4" s="1"/>
  <c r="AN15" i="4"/>
  <c r="AT15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G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H131" i="4"/>
  <c r="AL664" i="4"/>
  <c r="AR664" i="4" s="1"/>
  <c r="F664" i="4" s="1"/>
  <c r="J664" i="4" s="1"/>
  <c r="AL656" i="4"/>
  <c r="AR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M17" i="4" s="1"/>
  <c r="AS17" i="4" s="1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D18" i="4"/>
  <c r="H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830" i="4"/>
  <c r="AW830" i="4" s="1"/>
  <c r="G543" i="4"/>
  <c r="F543" i="4"/>
  <c r="J543" i="4" s="1"/>
  <c r="E543" i="4"/>
  <c r="I543" i="4" s="1"/>
  <c r="D543" i="4"/>
  <c r="H543" i="4" s="1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E166" i="4"/>
  <c r="AA166" i="4"/>
  <c r="AB166" i="4"/>
  <c r="AO779" i="4"/>
  <c r="AU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G36" i="4"/>
  <c r="AK849" i="4"/>
  <c r="AI158" i="4"/>
  <c r="AH158" i="4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Q515" i="4"/>
  <c r="AW515" i="4" s="1"/>
  <c r="AN515" i="4"/>
  <c r="AT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N17" i="4"/>
  <c r="AT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M61" i="4"/>
  <c r="AS61" i="4" s="1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O107" i="4"/>
  <c r="AU107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E934" i="4"/>
  <c r="AQ934" i="4" s="1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W157" i="4"/>
  <c r="AC52" i="4"/>
  <c r="AO52" i="4" s="1"/>
  <c r="AU52" i="4" s="1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D756" i="4"/>
  <c r="AD166" i="4"/>
  <c r="AC166" i="4"/>
  <c r="Z79" i="4"/>
  <c r="AD79" i="4"/>
  <c r="AP79" i="4" s="1"/>
  <c r="AV79" i="4" s="1"/>
  <c r="AA79" i="4"/>
  <c r="AA752" i="4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M635" i="4" s="1"/>
  <c r="AS635" i="4" s="1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B740" i="4"/>
  <c r="AE740" i="4"/>
  <c r="AQ740" i="4" s="1"/>
  <c r="AW740" i="4" s="1"/>
  <c r="AV740" i="4"/>
  <c r="AC990" i="4"/>
  <c r="AO990" i="4" s="1"/>
  <c r="AB990" i="4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F46" i="4"/>
  <c r="AK46" i="4"/>
  <c r="AI46" i="4"/>
  <c r="AF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C149" i="4"/>
  <c r="AE149" i="4"/>
  <c r="AQ149" i="4" s="1"/>
  <c r="AW149" i="4" s="1"/>
  <c r="Z149" i="4"/>
  <c r="AL149" i="4" s="1"/>
  <c r="AR149" i="4" s="1"/>
  <c r="AA149" i="4"/>
  <c r="AD149" i="4"/>
  <c r="AP149" i="4" s="1"/>
  <c r="AV149" i="4" s="1"/>
  <c r="X28" i="4"/>
  <c r="Y28" i="4" s="1"/>
  <c r="AG118" i="4"/>
  <c r="Z25" i="4"/>
  <c r="AD25" i="4"/>
  <c r="AP25" i="4" s="1"/>
  <c r="AV25" i="4" s="1"/>
  <c r="AC25" i="4"/>
  <c r="AB25" i="4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D826" i="4"/>
  <c r="AP826" i="4" s="1"/>
  <c r="AV826" i="4" s="1"/>
  <c r="AB826" i="4"/>
  <c r="AN826" i="4" s="1"/>
  <c r="AT826" i="4" s="1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Z747" i="4"/>
  <c r="AL747" i="4" s="1"/>
  <c r="AR747" i="4" s="1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AO942" i="4" s="1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N967" i="4" s="1"/>
  <c r="AD967" i="4"/>
  <c r="AP967" i="4" s="1"/>
  <c r="Z967" i="4"/>
  <c r="AL967" i="4" s="1"/>
  <c r="AC967" i="4"/>
  <c r="AS967" i="4"/>
  <c r="AU967" i="4"/>
  <c r="AE967" i="4"/>
  <c r="AQ967" i="4" s="1"/>
  <c r="AA967" i="4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AQ129" i="4" s="1"/>
  <c r="AW129" i="4" s="1"/>
  <c r="Y125" i="4"/>
  <c r="AD125" i="4" s="1"/>
  <c r="Y87" i="4"/>
  <c r="Y86" i="4"/>
  <c r="AD86" i="4" s="1"/>
  <c r="Y78" i="4"/>
  <c r="Z21" i="4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N35" i="4" s="1"/>
  <c r="AT35" i="4" s="1"/>
  <c r="AA35" i="4"/>
  <c r="AE35" i="4"/>
  <c r="AQ35" i="4" s="1"/>
  <c r="AW35" i="4" s="1"/>
  <c r="Z35" i="4"/>
  <c r="AL35" i="4" s="1"/>
  <c r="AR35" i="4" s="1"/>
  <c r="AC35" i="4"/>
  <c r="AO35" i="4" s="1"/>
  <c r="AU35" i="4" s="1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E43" i="4"/>
  <c r="AD43" i="4"/>
  <c r="AP43" i="4" s="1"/>
  <c r="AV43" i="4" s="1"/>
  <c r="AB105" i="4"/>
  <c r="AN105" i="4" s="1"/>
  <c r="AT105" i="4" s="1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D587" i="4"/>
  <c r="H587" i="4" s="1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F387" i="4"/>
  <c r="J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E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F113" i="4" l="1"/>
  <c r="J113" i="4" s="1"/>
  <c r="G113" i="4"/>
  <c r="G59" i="4"/>
  <c r="E59" i="4"/>
  <c r="I59" i="4" s="1"/>
  <c r="F59" i="4"/>
  <c r="J59" i="4" s="1"/>
  <c r="D59" i="4"/>
  <c r="H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AP71" i="4"/>
  <c r="AV71" i="4" s="1"/>
  <c r="AL71" i="4"/>
  <c r="AR71" i="4" s="1"/>
  <c r="AP107" i="4"/>
  <c r="AV107" i="4" s="1"/>
  <c r="AL118" i="4"/>
  <c r="AR118" i="4" s="1"/>
  <c r="AK876" i="4"/>
  <c r="E255" i="4"/>
  <c r="I255" i="4" s="1"/>
  <c r="AH639" i="4"/>
  <c r="AK880" i="4"/>
  <c r="AE880" i="4"/>
  <c r="AQ880" i="4" s="1"/>
  <c r="AB880" i="4"/>
  <c r="AN880" i="4" s="1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O880" i="4" s="1"/>
  <c r="AD880" i="4"/>
  <c r="AP880" i="4" s="1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O972" i="4" s="1"/>
  <c r="AA972" i="4"/>
  <c r="AM972" i="4" s="1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L872" i="4" s="1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D136" i="4"/>
  <c r="H136" i="4" s="1"/>
  <c r="F136" i="4"/>
  <c r="J136" i="4" s="1"/>
  <c r="G136" i="4"/>
  <c r="E136" i="4"/>
  <c r="I136" i="4" s="1"/>
  <c r="F431" i="4"/>
  <c r="J431" i="4" s="1"/>
  <c r="G431" i="4"/>
  <c r="AN949" i="4"/>
  <c r="AJ906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F587" i="4"/>
  <c r="J587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AD674" i="4"/>
  <c r="Y909" i="4"/>
  <c r="AN664" i="4"/>
  <c r="AT664" i="4" s="1"/>
  <c r="AK962" i="4"/>
  <c r="AJ962" i="4"/>
  <c r="AD962" i="4"/>
  <c r="AO613" i="4"/>
  <c r="AU613" i="4" s="1"/>
  <c r="AN252" i="4"/>
  <c r="AT252" i="4" s="1"/>
  <c r="AL908" i="4"/>
  <c r="AN11" i="4"/>
  <c r="AT11" i="4" s="1"/>
  <c r="AG919" i="4"/>
  <c r="Z919" i="4"/>
  <c r="AL919" i="4" s="1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Q942" i="4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P674" i="4" s="1"/>
  <c r="AV674" i="4" s="1"/>
  <c r="AI674" i="4"/>
  <c r="AO674" i="4" s="1"/>
  <c r="AU674" i="4" s="1"/>
  <c r="AL651" i="4"/>
  <c r="AR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N919" i="4" s="1"/>
  <c r="AC639" i="4"/>
  <c r="AJ639" i="4"/>
  <c r="AP639" i="4" s="1"/>
  <c r="AV639" i="4" s="1"/>
  <c r="AB639" i="4"/>
  <c r="AN639" i="4" s="1"/>
  <c r="AT639" i="4" s="1"/>
  <c r="AD803" i="4"/>
  <c r="AP803" i="4" s="1"/>
  <c r="AV803" i="4" s="1"/>
  <c r="AF803" i="4"/>
  <c r="AL803" i="4" s="1"/>
  <c r="AR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E587" i="4"/>
  <c r="I587" i="4" s="1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M731" i="4"/>
  <c r="AS731" i="4" s="1"/>
  <c r="AH674" i="4"/>
  <c r="AI411" i="4"/>
  <c r="AF674" i="4"/>
  <c r="AL422" i="4"/>
  <c r="AR422" i="4" s="1"/>
  <c r="AB674" i="4"/>
  <c r="AK674" i="4"/>
  <c r="AE674" i="4"/>
  <c r="AF962" i="4"/>
  <c r="AC962" i="4"/>
  <c r="AE962" i="4"/>
  <c r="D96" i="4"/>
  <c r="H96" i="4" s="1"/>
  <c r="AL11" i="4"/>
  <c r="AR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AG955" i="4"/>
  <c r="AM955" i="4" s="1"/>
  <c r="AF955" i="4"/>
  <c r="AL955" i="4" s="1"/>
  <c r="AH955" i="4"/>
  <c r="AN955" i="4" s="1"/>
  <c r="AK994" i="4"/>
  <c r="AF891" i="4"/>
  <c r="AG891" i="4"/>
  <c r="AM891" i="4" s="1"/>
  <c r="AQ994" i="4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AP716" i="4" s="1"/>
  <c r="AV716" i="4" s="1"/>
  <c r="Z639" i="4"/>
  <c r="AL639" i="4" s="1"/>
  <c r="AR639" i="4" s="1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17" i="4"/>
  <c r="I17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M819" i="4" s="1"/>
  <c r="AS819" i="4" s="1"/>
  <c r="AC819" i="4"/>
  <c r="AE819" i="4"/>
  <c r="AQ939" i="4"/>
  <c r="AP980" i="4"/>
  <c r="AN980" i="4"/>
  <c r="E72" i="4"/>
  <c r="I72" i="4" s="1"/>
  <c r="G72" i="4"/>
  <c r="F72" i="4"/>
  <c r="J72" i="4" s="1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E78" i="4"/>
  <c r="AA78" i="4"/>
  <c r="AC86" i="4"/>
  <c r="AE86" i="4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E811" i="4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N111" i="4" s="1"/>
  <c r="AT111" i="4" s="1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E84" i="4"/>
  <c r="AQ84" i="4" s="1"/>
  <c r="AW84" i="4" s="1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E137" i="4"/>
  <c r="AD137" i="4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L361" i="4" s="1"/>
  <c r="AR361" i="4" s="1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M303" i="4" s="1"/>
  <c r="AS303" i="4" s="1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E417" i="4"/>
  <c r="I417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D366" i="4"/>
  <c r="H366" i="4" s="1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N186" i="4" l="1"/>
  <c r="AT186" i="4" s="1"/>
  <c r="AL279" i="4"/>
  <c r="AR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AN64" i="4"/>
  <c r="AT64" i="4" s="1"/>
  <c r="AQ45" i="4"/>
  <c r="AW45" i="4" s="1"/>
  <c r="AO86" i="4"/>
  <c r="AU86" i="4" s="1"/>
  <c r="AM58" i="4"/>
  <c r="AS58" i="4" s="1"/>
  <c r="AL84" i="4"/>
  <c r="AR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G64" i="4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D56" i="4"/>
  <c r="H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E78" i="4"/>
  <c r="I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6" i="4" l="1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<sst xmlns="http://schemas.openxmlformats.org/spreadsheetml/2006/main" count="646" uniqueCount="309">
  <si>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</si>
  <si>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</si>
  <si>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</si>
  <si>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</si>
  <si>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</si>
  <si>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</si>
  <si>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</si>
  <si>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</si>
  <si>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</si>
  <si>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</si>
  <si>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</si>
  <si>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</si>
  <si>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</si>
  <si>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</si>
  <si>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</si>
  <si>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</si>
  <si>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</si>
  <si>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</si>
  <si>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</si>
  <si>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</si>
  <si>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</si>
  <si>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</si>
  <si>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</si>
  <si>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</si>
  <si>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</si>
  <si>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</si>
  <si>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</si>
  <si>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</si>
  <si>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</si>
  <si>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</si>
  <si>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</si>
  <si>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</si>
  <si>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</si>
  <si>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</si>
  <si>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</si>
  <si>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</si>
  <si>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</si>
  <si>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</si>
  <si>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</si>
  <si>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</si>
  <si>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</si>
  <si>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</si>
  <si>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</si>
  <si>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</si>
  <si>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</si>
  <si>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</si>
  <si>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</si>
  <si>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</si>
  <si>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</si>
  <si>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</si>
  <si>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</si>
  <si>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</si>
  <si>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</si>
  <si>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</si>
  <si>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</si>
  <si>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</si>
  <si>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</si>
  <si>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</si>
  <si>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</si>
  <si>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</si>
  <si>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</si>
  <si>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</si>
  <si>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</si>
  <si>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</si>
  <si>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</si>
  <si>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</si>
  <si>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</si>
  <si>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</si>
  <si>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</si>
  <si>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</si>
  <si>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</si>
  <si>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</si>
  <si>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Fluminense</t>
  </si>
  <si>
    <t>Fortaleza</t>
  </si>
  <si>
    <t>Athletico-PR</t>
  </si>
  <si>
    <t>Santos</t>
  </si>
  <si>
    <t>Sport Recife</t>
  </si>
  <si>
    <t>Chapecoense-SC</t>
  </si>
  <si>
    <t>Cuiaba</t>
  </si>
  <si>
    <t>Corinthians</t>
  </si>
  <si>
    <t>Serie A</t>
  </si>
  <si>
    <t>Sligo Rovers</t>
  </si>
  <si>
    <t>Shamrock Rovers</t>
  </si>
  <si>
    <t>Premier Division</t>
  </si>
  <si>
    <t>Derry City</t>
  </si>
  <si>
    <t>Bohemians</t>
  </si>
  <si>
    <t>America MG</t>
  </si>
  <si>
    <t>Bragantino</t>
  </si>
  <si>
    <t>Gremio</t>
  </si>
  <si>
    <t>Ceara</t>
  </si>
  <si>
    <t>Palmeiras</t>
  </si>
  <si>
    <t>Flamengo RJ</t>
  </si>
  <si>
    <t>Atletico GO</t>
  </si>
  <si>
    <t>Sao Paulo</t>
  </si>
  <si>
    <t>Internacional</t>
  </si>
  <si>
    <t>Finn Harps</t>
  </si>
  <si>
    <t>Longford</t>
  </si>
  <si>
    <t>St. Patricks</t>
  </si>
  <si>
    <t>Waterford</t>
  </si>
  <si>
    <t>Juventude</t>
  </si>
  <si>
    <t>12/11/2021</t>
  </si>
  <si>
    <t>13/11/2021</t>
  </si>
  <si>
    <t>14/11/2021</t>
  </si>
  <si>
    <t>Atletico-MG</t>
  </si>
  <si>
    <t>Union de Santa Fe</t>
  </si>
  <si>
    <t>Defensa y Justicia</t>
  </si>
  <si>
    <t>Patronato</t>
  </si>
  <si>
    <t>Lanus</t>
  </si>
  <si>
    <t>Banfield</t>
  </si>
  <si>
    <t>Aldosivi</t>
  </si>
  <si>
    <t>Bahia</t>
  </si>
  <si>
    <t>16/11/2021</t>
  </si>
  <si>
    <t>17/11/2021</t>
  </si>
  <si>
    <t>18/11/2021</t>
  </si>
  <si>
    <t>19/11/2021</t>
  </si>
  <si>
    <t>Liga Profesional</t>
  </si>
  <si>
    <t>Estudiantes L.P.</t>
  </si>
  <si>
    <t>Huracan</t>
  </si>
  <si>
    <t>San Lorenzo</t>
  </si>
  <si>
    <t>Gimnasia L.P.</t>
  </si>
  <si>
    <t>Odense</t>
  </si>
  <si>
    <t>Viborg</t>
  </si>
  <si>
    <t>Bray</t>
  </si>
  <si>
    <t>UC Dublin</t>
  </si>
  <si>
    <t>Dundalk</t>
  </si>
  <si>
    <t>Drogheda</t>
  </si>
  <si>
    <t>Academica Clinceni</t>
  </si>
  <si>
    <t>Sepsi Sf. Gheorghe</t>
  </si>
  <si>
    <t>Chindia Targoviste</t>
  </si>
  <si>
    <t>FC Rapid Bucuresti</t>
  </si>
  <si>
    <t>Zenit</t>
  </si>
  <si>
    <t>Nizhny Novgorod</t>
  </si>
  <si>
    <t>Argentinos Jrs</t>
  </si>
  <si>
    <t>Godoy Cruz</t>
  </si>
  <si>
    <t>Talleres Cordoba</t>
  </si>
  <si>
    <t>Velez Sarsfield</t>
  </si>
  <si>
    <t>Rosario Central</t>
  </si>
  <si>
    <t>Atl. Tucuman</t>
  </si>
  <si>
    <t>Boca Juniors</t>
  </si>
  <si>
    <t>Sarmiento Junin</t>
  </si>
  <si>
    <t>Rapid Vienna</t>
  </si>
  <si>
    <t>Altach</t>
  </si>
  <si>
    <t>Ried</t>
  </si>
  <si>
    <t>Hartberg</t>
  </si>
  <si>
    <t>Salzburg</t>
  </si>
  <si>
    <t>Admira</t>
  </si>
  <si>
    <t>Cerezo Osaka</t>
  </si>
  <si>
    <t>Kawasaki Frontale</t>
  </si>
  <si>
    <t>FC Tokyo</t>
  </si>
  <si>
    <t>Tokushima</t>
  </si>
  <si>
    <t>Gamba Osaka</t>
  </si>
  <si>
    <t>Nagoya Grampus</t>
  </si>
  <si>
    <t>Sagan Tosu</t>
  </si>
  <si>
    <t>Hokkaido Consadole Sapporo</t>
  </si>
  <si>
    <t>Urawa Reds</t>
  </si>
  <si>
    <t>Yokohama F. Marinos</t>
  </si>
  <si>
    <t>Vegalta Sendai</t>
  </si>
  <si>
    <t>Shonan Bellmare</t>
  </si>
  <si>
    <t>Kashima Antlers</t>
  </si>
  <si>
    <t>Oita Trinita</t>
  </si>
  <si>
    <t>Shimizu S-Pulse</t>
  </si>
  <si>
    <t>Sanfrecce Hiroshima</t>
  </si>
  <si>
    <t>Yokohama FC</t>
  </si>
  <si>
    <t>Vissel Kobe</t>
  </si>
  <si>
    <t>Kashiwa Reysol</t>
  </si>
  <si>
    <t>Avispa Fukuoka</t>
  </si>
  <si>
    <t>Stromsgodset</t>
  </si>
  <si>
    <t>Mjondalen</t>
  </si>
  <si>
    <t>Viking</t>
  </si>
  <si>
    <t>Haugesund</t>
  </si>
  <si>
    <t>Warta Poznan</t>
  </si>
  <si>
    <t>Wisla Plock</t>
  </si>
  <si>
    <t>Jagiellonia</t>
  </si>
  <si>
    <t>Wisla</t>
  </si>
  <si>
    <t>Stal Mielec</t>
  </si>
  <si>
    <t>Lechia Gdansk</t>
  </si>
  <si>
    <t>Lech Poznan</t>
  </si>
  <si>
    <t>Piast Gliwice</t>
  </si>
  <si>
    <t>Farul Constanta</t>
  </si>
  <si>
    <t>UTA Arad</t>
  </si>
  <si>
    <t>U Craiova 1948</t>
  </si>
  <si>
    <t>CFR Cluj</t>
  </si>
  <si>
    <t>FK Krylya Sovetov Samara</t>
  </si>
  <si>
    <t>Ural</t>
  </si>
  <si>
    <t>Lokomotiv Moscow</t>
  </si>
  <si>
    <t>Akhmat Grozny</t>
  </si>
  <si>
    <t>Krasnodar</t>
  </si>
  <si>
    <t>Spartak Moscow</t>
  </si>
  <si>
    <t>Malmo FF</t>
  </si>
  <si>
    <t>Hacken</t>
  </si>
  <si>
    <t>Sion</t>
  </si>
  <si>
    <t>Zurich</t>
  </si>
  <si>
    <t>Philadelphia Union</t>
  </si>
  <si>
    <t>New York Red Bulls</t>
  </si>
  <si>
    <t>Sporting Kansas City</t>
  </si>
  <si>
    <t>Vancouver Whitecaps</t>
  </si>
  <si>
    <t>Central Cordoba</t>
  </si>
  <si>
    <t>Independiente</t>
  </si>
  <si>
    <t>Arsenal Sarandi</t>
  </si>
  <si>
    <t>Newells Old Boys</t>
  </si>
  <si>
    <t>Racing Club</t>
  </si>
  <si>
    <t>Colon Santa FE</t>
  </si>
  <si>
    <t>A. Klagenfurt</t>
  </si>
  <si>
    <t>Austria Vienna</t>
  </si>
  <si>
    <t>Tirol</t>
  </si>
  <si>
    <t>Wolfsberger</t>
  </si>
  <si>
    <t>Sturm Graz</t>
  </si>
  <si>
    <t>LASK</t>
  </si>
  <si>
    <t>Nordsjaelland</t>
  </si>
  <si>
    <t>Silkeborg</t>
  </si>
  <si>
    <t>Randers FC</t>
  </si>
  <si>
    <t>Vejle</t>
  </si>
  <si>
    <t>FC Copenhagen</t>
  </si>
  <si>
    <t>Aarhus</t>
  </si>
  <si>
    <t>Midtjylland</t>
  </si>
  <si>
    <t>Brondby</t>
  </si>
  <si>
    <t>Santos Laguna</t>
  </si>
  <si>
    <t>Atl. San Luis</t>
  </si>
  <si>
    <t>Puebla</t>
  </si>
  <si>
    <t>Guadalajara Chivas</t>
  </si>
  <si>
    <t>Toluca</t>
  </si>
  <si>
    <t>U.N.A.M.- Pumas</t>
  </si>
  <si>
    <t>Bodo/Glimt</t>
  </si>
  <si>
    <t>Lillestrom</t>
  </si>
  <si>
    <t>Sandefjord</t>
  </si>
  <si>
    <t>Brann</t>
  </si>
  <si>
    <t>Sarpsborg 08</t>
  </si>
  <si>
    <t>Odd</t>
  </si>
  <si>
    <t>Stabaek</t>
  </si>
  <si>
    <t>Kristiansund</t>
  </si>
  <si>
    <t>Valerenga</t>
  </si>
  <si>
    <t>Tromso</t>
  </si>
  <si>
    <t>Molde</t>
  </si>
  <si>
    <t>Rosenborg</t>
  </si>
  <si>
    <t>Termalica B-B.</t>
  </si>
  <si>
    <t>Leczna</t>
  </si>
  <si>
    <t>Pogon Szczecin</t>
  </si>
  <si>
    <t>Slask Wroclaw</t>
  </si>
  <si>
    <t>Gornik Z.</t>
  </si>
  <si>
    <t>Legia</t>
  </si>
  <si>
    <t>FC Arges</t>
  </si>
  <si>
    <t>Univ. Craiova</t>
  </si>
  <si>
    <t>FC Steaua Bucuresti</t>
  </si>
  <si>
    <t>FC Botosani</t>
  </si>
  <si>
    <t>CSKA Moscow</t>
  </si>
  <si>
    <t>Khimki</t>
  </si>
  <si>
    <t>FK Rostov</t>
  </si>
  <si>
    <t>Ufa</t>
  </si>
  <si>
    <t>Dynamo Moscow</t>
  </si>
  <si>
    <t>Arsenal Tula</t>
  </si>
  <si>
    <t>Sochi</t>
  </si>
  <si>
    <t>Rubin Kazan</t>
  </si>
  <si>
    <t>Degerfors</t>
  </si>
  <si>
    <t>Hammarby</t>
  </si>
  <si>
    <t>Halmstad</t>
  </si>
  <si>
    <t>Elfsborg</t>
  </si>
  <si>
    <t>Sirius</t>
  </si>
  <si>
    <t>Goteborg</t>
  </si>
  <si>
    <t>Varbergs</t>
  </si>
  <si>
    <t>AIK</t>
  </si>
  <si>
    <t>St. Gallen</t>
  </si>
  <si>
    <t>Lausanne</t>
  </si>
  <si>
    <t>Lugano</t>
  </si>
  <si>
    <t>Luzern</t>
  </si>
  <si>
    <t>Servette</t>
  </si>
  <si>
    <t>Grasshoppers</t>
  </si>
  <si>
    <t>New York City</t>
  </si>
  <si>
    <t>Atlanta Utd</t>
  </si>
  <si>
    <t>Portland Timbers</t>
  </si>
  <si>
    <t>Minnesota United</t>
  </si>
  <si>
    <t>Platense</t>
  </si>
  <si>
    <t>River Plate</t>
  </si>
  <si>
    <t>Sonderjyske</t>
  </si>
  <si>
    <t>Aalborg</t>
  </si>
  <si>
    <t>Cruz Azul</t>
  </si>
  <si>
    <t>Monterrey</t>
  </si>
  <si>
    <t>Zaglebie</t>
  </si>
  <si>
    <t>Radomiak Radom</t>
  </si>
  <si>
    <t>Cracovia</t>
  </si>
  <si>
    <t>Rakow</t>
  </si>
  <si>
    <t>Mioveni</t>
  </si>
  <si>
    <t>Gaz Metan Medias</t>
  </si>
  <si>
    <t>FC Voluntari</t>
  </si>
  <si>
    <t>Din. Bucuresti</t>
  </si>
  <si>
    <t>Norrkoping</t>
  </si>
  <si>
    <t>Djurgarden</t>
  </si>
  <si>
    <t>Orebro</t>
  </si>
  <si>
    <t>Kalmar</t>
  </si>
  <si>
    <t>Ostersunds</t>
  </si>
  <si>
    <t>Mjallby</t>
  </si>
  <si>
    <t>Nashville SC</t>
  </si>
  <si>
    <t>Orlando City</t>
  </si>
  <si>
    <t>Seattle Sounders</t>
  </si>
  <si>
    <t>Real Salt Lake</t>
  </si>
  <si>
    <t>20/11/2021</t>
  </si>
  <si>
    <t>21/11/2021</t>
  </si>
  <si>
    <t>22/11/2021</t>
  </si>
  <si>
    <t>24/11/2021</t>
  </si>
  <si>
    <t>Superliga</t>
  </si>
  <si>
    <t>Liga 1</t>
  </si>
  <si>
    <t>Premier League</t>
  </si>
  <si>
    <t>Admiral Bundesliga</t>
  </si>
  <si>
    <t>J1 League</t>
  </si>
  <si>
    <t>Eliteserien</t>
  </si>
  <si>
    <t>Ekstraklasa</t>
  </si>
  <si>
    <t>Allsvenskan</t>
  </si>
  <si>
    <t>Swiss</t>
  </si>
  <si>
    <t>MLS</t>
  </si>
  <si>
    <t>Liga MX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</si>
</sst>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49" fontId="0" fillId="3" borderId="0" xfId="0" applyNumberFormat="1" applyFill="1"/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1.026972549604815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7.765988526183575</v>
      </c>
      <c r="I2" s="6">
        <f>IF('Log_working_3-way'!$D2="","",'True_Odds_Calculator_3-way'!O3/'True_Odds_Calculator_3-way'!B3-1)</f>
        <v>7.166785983448607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2.8751863992138693E-2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1.0309638852695491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28.614446367385856</v>
      </c>
      <c r="I3" s="6">
        <f>IF('Log_working_3-way'!$D3="","",'True_Odds_Calculator_3-way'!O4/'True_Odds_Calculator_3-way'!B4-1)</f>
        <v>5.6486587363417131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3.0716509007562287E-2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1.0273585404603529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22.364807812833593</v>
      </c>
      <c r="I4" s="6">
        <f>IF('Log_working_3-way'!$D4="","",'True_Odds_Calculator_3-way'!O5/'True_Odds_Calculator_3-way'!B5-1)</f>
        <v>6.7591835195735817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2.8436429840912103E-2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1.0316032124393286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16.666293589659187</v>
      </c>
      <c r="I5" s="6">
        <f>IF('Log_working_3-way'!$D5="","",'True_Odds_Calculator_3-way'!O6/'True_Odds_Calculator_3-way'!B6-1)</f>
        <v>7.467276809244936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3.3767421727287861E-2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1.0303292569587124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15.814251776629042</v>
      </c>
      <c r="I6" s="6">
        <f>IF('Log_working_3-way'!$D6="","",'True_Odds_Calculator_3-way'!O7/'True_Odds_Calculator_3-way'!B7-1)</f>
        <v>8.6989755481276312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3.2523560473988855E-2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1.0315332680026299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19.17818099314001</v>
      </c>
      <c r="I7" s="6">
        <f>IF('Log_working_3-way'!$D7="","",'True_Odds_Calculator_3-way'!O8/'True_Odds_Calculator_3-way'!B8-1)</f>
        <v>7.7799910964217247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3.3307917507230389E-2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1.0355587301526221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24.910748421155283</v>
      </c>
      <c r="I8" s="6">
        <f>IF('Log_working_3-way'!$D8="","",'True_Odds_Calculator_3-way'!O9/'True_Odds_Calculator_3-way'!B9-1)</f>
        <v>7.3001476418298168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3.6108948114311534E-2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1.0495533603613161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1.5658555383005961</v>
      </c>
      <c r="I9" s="6">
        <f>IF('Log_working_3-way'!$D9="","",'True_Odds_Calculator_3-way'!O10/'True_Odds_Calculator_3-way'!B10-1)</f>
        <v>4.1090344255605231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4.3963652680669041E-2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1.0444983038438367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40.665309421969745</v>
      </c>
      <c r="I10" s="6">
        <f>IF('Log_working_3-way'!$D10="","",'True_Odds_Calculator_3-way'!O11/'True_Odds_Calculator_3-way'!B11-1)</f>
        <v>4.25501849989731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3.881500166255325E-2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1.0317357298967862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9.463760437171997</v>
      </c>
      <c r="I11" s="6">
        <f>IF('Log_working_3-way'!$D11="","",'True_Odds_Calculator_3-way'!O12/'True_Odds_Calculator_3-way'!B12-1)</f>
        <v>7.7206024453434257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3.4105968316494595E-2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1.0321786582868082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7.5140475505788427</v>
      </c>
      <c r="I12" s="6">
        <f>IF('Log_working_3-way'!$D12="","",'True_Odds_Calculator_3-way'!O13/'True_Odds_Calculator_3-way'!B13-1)</f>
        <v>7.413883156878974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3.4199031888168197E-2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1.0376261368200697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26.279081697147848</v>
      </c>
      <c r="I13" s="6">
        <f>IF('Log_working_3-way'!$D13="","",'True_Odds_Calculator_3-way'!O14/'True_Odds_Calculator_3-way'!B14-1)</f>
        <v>9.2298365341170037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3.7181006284346729E-2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1.028972481398478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10.936937076476818</v>
      </c>
      <c r="I14" s="6">
        <f>IF('Log_working_3-way'!$D14="","",'True_Odds_Calculator_3-way'!O15/'True_Odds_Calculator_3-way'!B15-1)</f>
        <v>8.8967807575542217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3.1376841198739625E-2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1.0414263021767109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1.2608217155772672</v>
      </c>
      <c r="I15" s="6">
        <f>IF('Log_working_3-way'!$D15="","",'True_Odds_Calculator_3-way'!O16/'True_Odds_Calculator_3-way'!B16-1)</f>
        <v>5.0859241364964713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3.7307030626799742E-2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1.0410303933255742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36.646418381138297</v>
      </c>
      <c r="I16" s="6">
        <f>IF('Log_working_3-way'!$D16="","",'True_Odds_Calculator_3-way'!O17/'True_Odds_Calculator_3-way'!B17-1)</f>
        <v>4.4634257968091866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3.7615307903266171E-2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1.0405234058610175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32.313752992521451</v>
      </c>
      <c r="I17" s="6">
        <f>IF('Log_working_3-way'!$D17="","",'True_Odds_Calculator_3-way'!O18/'True_Odds_Calculator_3-way'!B18-1)</f>
        <v>5.6324113328226577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3.8672410530727008E-2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1.0300462810963857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10.437050147593082</v>
      </c>
      <c r="I18" s="6">
        <f>IF('Log_working_3-way'!$D18="","",'True_Odds_Calculator_3-way'!O19/'True_Odds_Calculator_3-way'!B19-1)</f>
        <v>9.0780524822927156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3.2523623145505498E-2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1.0494807235017121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48.827150551921342</v>
      </c>
      <c r="I19" s="6">
        <f>IF('Log_working_3-way'!$D19="","",'True_Odds_Calculator_3-way'!O20/'True_Odds_Calculator_3-way'!B20-1)</f>
        <v>3.026038598925533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3.8734000508523714E-2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1.0321280989535553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20.12313570995331</v>
      </c>
      <c r="I20" s="6">
        <f>IF('Log_working_3-way'!$D20="","",'True_Odds_Calculator_3-way'!O21/'True_Odds_Calculator_3-way'!B21-1)</f>
        <v>7.7762658130082567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3.374652829319702E-2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1.030285814968436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12.684816247690685</v>
      </c>
      <c r="I21" s="6">
        <f>IF('Log_working_3-way'!$D21="","",'True_Odds_Calculator_3-way'!O22/'True_Odds_Calculator_3-way'!B22-1)</f>
        <v>9.4774374396381837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3.2756070504129209E-2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1.0332443219648535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23.66551974821979</v>
      </c>
      <c r="I22" s="6">
        <f>IF('Log_working_3-way'!$D22="","",'True_Odds_Calculator_3-way'!O23/'True_Odds_Calculator_3-way'!B23-1)</f>
        <v>7.124234708752013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3.4140027275038953E-2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1.0400419642553951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14.341328960107486</v>
      </c>
      <c r="I23" s="6">
        <f>IF('Log_working_3-way'!$D23="","",'True_Odds_Calculator_3-way'!O24/'True_Odds_Calculator_3-way'!B24-1)</f>
        <v>7.8583167192350203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4.2934418628612692E-2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1.0404297125983726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10.800802454566909</v>
      </c>
      <c r="I24" s="6">
        <f>IF('Log_working_3-way'!$D24="","",'True_Odds_Calculator_3-way'!O25/'True_Odds_Calculator_3-way'!B25-1)</f>
        <v>7.1950017045603527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4.3274853801169577E-2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1.0425565051454795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40.175896479093808</v>
      </c>
      <c r="I25" s="6">
        <f>IF('Log_working_3-way'!$D25="","",'True_Odds_Calculator_3-way'!O26/'True_Odds_Calculator_3-way'!B26-1)</f>
        <v>4.047345698407109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3.7466482876832741E-2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1.0528099595229823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35.787945532410738</v>
      </c>
      <c r="I26" s="6">
        <f>IF('Log_working_3-way'!$D26="","",'True_Odds_Calculator_3-way'!O27/'True_Odds_Calculator_3-way'!B27-1)</f>
        <v>4.6177557742578168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4.8679342573285211E-2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1.0309375035765214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12.472154376770062</v>
      </c>
      <c r="I27" s="6">
        <f>IF('Log_working_3-way'!$D27="","",'True_Odds_Calculator_3-way'!O28/'True_Odds_Calculator_3-way'!B28-1)</f>
        <v>9.1342048780085374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3.3459260527801238E-2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1.0318786983184385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18.278170134924636</v>
      </c>
      <c r="I28" s="6">
        <f>IF('Log_working_3-way'!$D28="","",'True_Odds_Calculator_3-way'!O29/'True_Odds_Calculator_3-way'!B29-1)</f>
        <v>8.2716451292543667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3.3803872426163561E-2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1.0327936094990322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18.610288154000443</v>
      </c>
      <c r="I29" s="6">
        <f>IF('Log_working_3-way'!$D29="","",'True_Odds_Calculator_3-way'!O30/'True_Odds_Calculator_3-way'!B30-1)</f>
        <v>8.43821720099373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3.4689580885232996E-2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1.0270679660258846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23.076953144038427</v>
      </c>
      <c r="I30" s="6">
        <f>IF('Log_working_3-way'!$D30="","",'True_Odds_Calculator_3-way'!O31/'True_Odds_Calculator_3-way'!B31-1)</f>
        <v>5.9172123304696633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2.8031347221675329E-2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1.0211675786593464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8.9169831461477518</v>
      </c>
      <c r="I31" s="6">
        <f>IF('Log_working_3-way'!$D31="","",'True_Odds_Calculator_3-way'!O32/'True_Odds_Calculator_3-way'!B32-1)</f>
        <v>6.8913906756648986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2.2730313897417753E-2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1.0269528820584175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18.032739801707447</v>
      </c>
      <c r="I32" s="6">
        <f>IF('Log_working_3-way'!$D32="","",'True_Odds_Calculator_3-way'!O33/'True_Odds_Calculator_3-way'!B33-1)</f>
        <v>6.8457210268595805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2.8683588822481454E-2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1.0437214115549762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52.948140950362429</v>
      </c>
      <c r="I33" s="6">
        <f>IF('Log_working_3-way'!$D33="","",'True_Odds_Calculator_3-way'!O34/'True_Odds_Calculator_3-way'!B34-1)</f>
        <v>2.2613174611723177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3.231899781263059E-2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1.0338800344987493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41.038110727884295</v>
      </c>
      <c r="I34" s="6">
        <f>IF('Log_working_3-way'!$D34="","",'True_Odds_Calculator_3-way'!O35/'True_Odds_Calculator_3-way'!B35-1)</f>
        <v>3.8827068222618522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2.9602608847608236E-2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1.0278261028644471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6.9317400817785595</v>
      </c>
      <c r="I35" s="6">
        <f>IF('Log_working_3-way'!$D35="","",'True_Odds_Calculator_3-way'!O36/'True_Odds_Calculator_3-way'!B36-1)</f>
        <v>6.0592204359011745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2.9189713979126397E-2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1.0261430249699959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14.316067947646893</v>
      </c>
      <c r="I36" s="6">
        <f>IF('Log_working_3-way'!$D36="","",'True_Odds_Calculator_3-way'!O37/'True_Odds_Calculator_3-way'!B37-1)</f>
        <v>6.8498803827751189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2.813852813852824E-2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1.0407837312320081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1.4597232185060767</v>
      </c>
      <c r="I37" s="6">
        <f>IF('Log_working_3-way'!$D37="","",'True_Odds_Calculator_3-way'!O38/'True_Odds_Calculator_3-way'!B38-1)</f>
        <v>5.5369092880268518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3.7445026229637524E-2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1.0302055538301609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3.2535379473457304E-2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1.0625280924151774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3.0328761471630994E-2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1.0317641870022933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21.822363472291674</v>
      </c>
      <c r="I42" s="6">
        <f>IF('Log_working_3-way'!$D42="","",'True_Odds_Calculator_3-way'!O41/'True_Odds_Calculator_3-way'!B41-1)</f>
        <v>5.8504542235610701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3.3084480857464627E-2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1.0313218351309095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14.654005517172831</v>
      </c>
      <c r="I43" s="6">
        <f>IF('Log_working_3-way'!$D43="","",'True_Odds_Calculator_3-way'!O42/'True_Odds_Calculator_3-way'!B42-1)</f>
        <v>9.0346770201945077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3.3708840274119911E-2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1.0421293439066024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19.94050942243836</v>
      </c>
      <c r="I44" s="6">
        <f>IF('Log_working_3-way'!$D44="","",'True_Odds_Calculator_3-way'!O43/'True_Odds_Calculator_3-way'!B43-1)</f>
        <v>5.7745517206420116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4.4131952425063403E-2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1.0696477353298985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51.302681217565549</v>
      </c>
      <c r="I45" s="6">
        <f>IF('Log_working_3-way'!$D45="","",'True_Odds_Calculator_3-way'!O44/'True_Odds_Calculator_3-way'!B44-1)</f>
        <v>2.9964240523171246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5.2962626139924085E-2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1.0430906194757172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47.863946788303089</v>
      </c>
      <c r="I46" s="6">
        <f>IF('Log_working_3-way'!$D46="","",'True_Odds_Calculator_3-way'!O45/'True_Odds_Calculator_3-way'!B45-1)</f>
        <v>2.5419133027024423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3.430732741077569E-2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1.0264153135325116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12.523692756722355</v>
      </c>
      <c r="I47" s="6">
        <f>IF('Log_working_3-way'!$D47="","",'True_Odds_Calculator_3-way'!O46/'True_Odds_Calculator_3-way'!B46-1)</f>
        <v>6.4100474691865683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2.8435311400496044E-2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1.0790727761584999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77.470142455223893</v>
      </c>
      <c r="I48" s="6">
        <f>IF('Log_working_3-way'!$D48="","",'True_Odds_Calculator_3-way'!O47/'True_Odds_Calculator_3-way'!B47-1)</f>
        <v>-0.13626789391939187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3.188858943699624E-2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1.0606247293341375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58.347589073817318</v>
      </c>
      <c r="I49" s="6">
        <f>IF('Log_working_3-way'!$D49="","",'True_Odds_Calculator_3-way'!O48/'True_Odds_Calculator_3-way'!B48-1)</f>
        <v>2.0352198784646554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4.0847184864839514E-2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1.0366195261196929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2.3233774617841325</v>
      </c>
      <c r="I50" s="6">
        <f>IF('Log_working_3-way'!$D50="","",'True_Odds_Calculator_3-way'!O49/'True_Odds_Calculator_3-way'!B49-1)</f>
        <v>5.0872536470012939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3.4614146810806101E-2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1.0300737318307756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11.891033410366202</v>
      </c>
      <c r="I51" s="6">
        <f>IF('Log_working_3-way'!$D51="","",'True_Odds_Calculator_3-way'!O50/'True_Odds_Calculator_3-way'!B50-1)</f>
        <v>7.5609786504003811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3.2454887810462907E-2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1.0274016221323463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5.9845062094883854</v>
      </c>
      <c r="I52" s="6">
        <f>IF('Log_working_3-way'!$D52="","",'True_Odds_Calculator_3-way'!O51/'True_Odds_Calculator_3-way'!B51-1)</f>
        <v>5.7645356183606342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2.8416973801834944E-2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1.0280176896814652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20.755246314424681</v>
      </c>
      <c r="I53" s="6">
        <f>IF('Log_working_3-way'!$D53="","",'True_Odds_Calculator_3-way'!O52/'True_Odds_Calculator_3-way'!B52-1)</f>
        <v>6.9977979353654804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2.9386485873488244E-2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1.0299846115134352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3.1680843814993542</v>
      </c>
      <c r="I54" s="6">
        <f>IF('Log_working_3-way'!$D54="","",'True_Odds_Calculator_3-way'!O53/'True_Odds_Calculator_3-way'!B53-1)</f>
        <v>5.7694337777904838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2.9550798095278275E-2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1.0263035423993998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15.317059039536577</v>
      </c>
      <c r="I55" s="6">
        <f>IF('Log_working_3-way'!$D55="","",'True_Odds_Calculator_3-way'!O54/'True_Odds_Calculator_3-way'!B54-1)</f>
        <v>6.3319377715391365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2.8203951982893827E-2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1.0274938393464477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8.9143339936667427</v>
      </c>
      <c r="I56" s="6">
        <f>IF('Log_working_3-way'!$D56="","",'True_Odds_Calculator_3-way'!O55/'True_Odds_Calculator_3-way'!B55-1)</f>
        <v>4.480094261629854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2.8716622310322348E-2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1.0268408776404641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8.7397221111532044</v>
      </c>
      <c r="I57" s="6">
        <f>IF('Log_working_3-way'!$D57="","",'True_Odds_Calculator_3-way'!O56/'True_Odds_Calculator_3-way'!B56-1)</f>
        <v>6.8941704298773114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2.8706408453243792E-2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1.0404554547675968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47.208936825035529</v>
      </c>
      <c r="I58" s="6">
        <f>IF('Log_working_3-way'!$D58="","",'True_Odds_Calculator_3-way'!O57/'True_Odds_Calculator_3-way'!B57-1)</f>
        <v>3.1668702859544009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3.2623912887767004E-2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1.0250759311484596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13.270117200458674</v>
      </c>
      <c r="I59" s="6">
        <f>IF('Log_working_3-way'!$D59="","",'True_Odds_Calculator_3-way'!O58/'True_Odds_Calculator_3-way'!B58-1)</f>
        <v>7.5595070293164959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2.7099889718839698E-2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1.0296248778032397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4.7891020589294424</v>
      </c>
      <c r="I60" s="6">
        <f>IF('Log_working_3-way'!$D60="","",'True_Odds_Calculator_3-way'!O59/'True_Odds_Calculator_3-way'!B59-1)</f>
        <v>5.3669084912542804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3.0009563016898166E-2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1.0275195236015442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23.340378428862987</v>
      </c>
      <c r="I61" s="6">
        <f>IF('Log_working_3-way'!$D61="","",'True_Odds_Calculator_3-way'!O60/'True_Odds_Calculator_3-way'!B60-1)</f>
        <v>6.6822302830649507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2.8423628879741925E-2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1.0340072327827186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32.992674361221596</v>
      </c>
      <c r="I62" s="6">
        <f>IF('Log_working_3-way'!$D62="","",'True_Odds_Calculator_3-way'!O61/'True_Odds_Calculator_3-way'!B61-1)</f>
        <v>4.610119108443798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3.250139331918267E-2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1.0347106365428287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40.537953135129001</v>
      </c>
      <c r="I63" s="6">
        <f>IF('Log_working_3-way'!$D63="","",'True_Odds_Calculator_3-way'!O62/'True_Odds_Calculator_3-way'!B62-1)</f>
        <v>3.5163957757702651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3.0662901151027322E-2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1.0255537322092416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12.585850487991067</v>
      </c>
      <c r="I64" s="6">
        <f>IF('Log_working_3-way'!$D64="","",'True_Odds_Calculator_3-way'!O63/'True_Odds_Calculator_3-way'!B63-1)</f>
        <v>8.6991837790257467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2.7687868108860814E-2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1.0367500436377781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15.296851323299471</v>
      </c>
      <c r="I65" s="6">
        <f>IF('Log_working_3-way'!$D65="","",'True_Odds_Calculator_3-way'!O64/'True_Odds_Calculator_3-way'!B64-1)</f>
        <v>7.0579470005062515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3.9317431941761294E-2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1.0394715984699092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5.268250249824372</v>
      </c>
      <c r="I66" s="6">
        <f>IF('Log_working_3-way'!$D66="","",'True_Odds_Calculator_3-way'!O65/'True_Odds_Calculator_3-way'!B65-1)</f>
        <v>6.7211513253857254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4.0547752494560108E-2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1.0580746783746973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48.799179573116206</v>
      </c>
      <c r="I67" s="6">
        <f>IF('Log_working_3-way'!$D67="","",'True_Odds_Calculator_3-way'!O66/'True_Odds_Calculator_3-way'!B66-1)</f>
        <v>3.3929886612068918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4.5333119673647282E-2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1.0426360378711801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18.85603925938171</v>
      </c>
      <c r="I68" s="6">
        <f>IF('Log_working_3-way'!$D68="","",'True_Odds_Calculator_3-way'!O67/'True_Odds_Calculator_3-way'!B67-1)</f>
        <v>9.0651679407848142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4.4836716681376787E-2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1.0486591344902134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1.7204196474071551</v>
      </c>
      <c r="I69" s="6">
        <f>IF('Log_working_3-way'!$D69="","",'True_Odds_Calculator_3-way'!O68/'True_Odds_Calculator_3-way'!B68-1)</f>
        <v>7.7845073332514101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4.6377010789408146E-2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1.0312375378491605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31.731005979119914</v>
      </c>
      <c r="I70" s="6">
        <f>IF('Log_working_3-way'!$D70="","",'True_Odds_Calculator_3-way'!O69/'True_Odds_Calculator_3-way'!B69-1)</f>
        <v>6.6373914411204096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2.9618859681304066E-2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1.027627444356962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21.740713585504771</v>
      </c>
      <c r="I71" s="6">
        <f>IF('Log_working_3-way'!$D71="","",'True_Odds_Calculator_3-way'!O70/'True_Odds_Calculator_3-way'!B70-1)</f>
        <v>7.123133119965642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2.8726626156645008E-2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1.0293399567608577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25.622986779499826</v>
      </c>
      <c r="I72" s="6">
        <f>IF('Log_working_3-way'!$D72="","",'True_Odds_Calculator_3-way'!O71/'True_Odds_Calculator_3-way'!B71-1)</f>
        <v>4.8059981749447536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2.9839091642238191E-2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1.0379794781428926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46.536581207142135</v>
      </c>
      <c r="I73" s="6">
        <f>IF('Log_working_3-way'!$D73="","",'True_Odds_Calculator_3-way'!O72/'True_Odds_Calculator_3-way'!B72-1)</f>
        <v>2.9672504809911215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3.1022587442820937E-2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1.0445819393849864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7.2056642244594276</v>
      </c>
      <c r="I74" s="6">
        <f>IF('Log_working_3-way'!$D74="","",'True_Odds_Calculator_3-way'!O73/'True_Odds_Calculator_3-way'!B73-1)</f>
        <v>5.4501108092360422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4.5942070992436523E-2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1.0257744412200378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16.122923092795162</v>
      </c>
      <c r="I75" s="6">
        <f>IF('Log_working_3-way'!$D75="","",'True_Odds_Calculator_3-way'!O74/'True_Odds_Calculator_3-way'!B74-1)</f>
        <v>8.4717856998856362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2.7653317964353885E-2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1.0331611290726876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31.696415766556783</v>
      </c>
      <c r="I76" s="6">
        <f>IF('Log_working_3-way'!$D76="","",'True_Odds_Calculator_3-way'!O75/'True_Odds_Calculator_3-way'!B75-1)</f>
        <v>5.4838046158168341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3.177915248319807E-2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1.0403184769503406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9.8121201156833333</v>
      </c>
      <c r="I77" s="6">
        <f>IF('Log_working_3-way'!$D77="","",'True_Odds_Calculator_3-way'!O76/'True_Odds_Calculator_3-way'!B76-1)</f>
        <v>9.9577362552531437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4.3435638337983473E-2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1.0402775196966534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9.626723129848223</v>
      </c>
      <c r="I78" s="6">
        <f>IF('Log_working_3-way'!$D78="","",'True_Odds_Calculator_3-way'!O77/'True_Odds_Calculator_3-way'!B77-1)</f>
        <v>9.0205710893671203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4.3294236174698186E-2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1.0410664183266047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12.647169520594161</v>
      </c>
      <c r="I79" s="6">
        <f>IF('Log_working_3-way'!$D79="","",'True_Odds_Calculator_3-way'!O78/'True_Odds_Calculator_3-way'!B78-1)</f>
        <v>10.012611083984199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4.42103938725118E-2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1.0268712181348463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9.1698943430213546</v>
      </c>
      <c r="I80" s="6">
        <f>IF('Log_working_3-way'!$D80="","",'True_Odds_Calculator_3-way'!O79/'True_Odds_Calculator_3-way'!B79-1)</f>
        <v>5.8893068442626593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2.8612022463761821E-2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1.0283566264027297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6.2677292215037843</v>
      </c>
      <c r="I81" s="6">
        <f>IF('Log_working_3-way'!$D81="","",'True_Odds_Calculator_3-way'!O80/'True_Odds_Calculator_3-way'!B80-1)</f>
        <v>5.0456895772097425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2.9250937885017425E-2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1.0282743704639561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23.79807809759064</v>
      </c>
      <c r="I82" s="6">
        <f>IF('Log_working_3-way'!$D82="","",'True_Odds_Calculator_3-way'!O81/'True_Odds_Calculator_3-way'!B81-1)</f>
        <v>5.2626185532862442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2.9127881919760013E-2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1.0282743704639561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23.782684500236616</v>
      </c>
      <c r="I83" s="6">
        <f>IF('Log_working_3-way'!$D83="","",'True_Odds_Calculator_3-way'!O82/'True_Odds_Calculator_3-way'!B82-1)</f>
        <v>5.2587309847411463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2.9127881919760013E-2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1.0306618605955911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15.321159264644624</v>
      </c>
      <c r="I84" s="6">
        <f>IF('Log_working_3-way'!$D84="","",'True_Odds_Calculator_3-way'!O83/'True_Odds_Calculator_3-way'!B83-1)</f>
        <v>8.6089606619584078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3.2943449687443893E-2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1.0317704741952698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8.5488108212368434</v>
      </c>
      <c r="I85" s="6">
        <f>IF('Log_working_3-way'!$D85="","",'True_Odds_Calculator_3-way'!O84/'True_Odds_Calculator_3-way'!B84-1)</f>
        <v>6.497658472066993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3.3735277708423883E-2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1.0355290178939176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27.594849033331119</v>
      </c>
      <c r="I86" s="6">
        <f>IF('Log_working_3-way'!$D86="","",'True_Odds_Calculator_3-way'!O85/'True_Odds_Calculator_3-way'!B85-1)</f>
        <v>7.3746298345368366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3.5224366426412468E-2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1.0304303792376195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16.368673712907146</v>
      </c>
      <c r="I87" s="6">
        <f>IF('Log_working_3-way'!$D87="","",'True_Odds_Calculator_3-way'!O86/'True_Odds_Calculator_3-way'!B86-1)</f>
        <v>8.0468034968444151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3.2569514143141909E-2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1.036354418603981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26.623728783024617</v>
      </c>
      <c r="I88" s="6">
        <f>IF('Log_working_3-way'!$D88="","",'True_Odds_Calculator_3-way'!O87/'True_Odds_Calculator_3-way'!B87-1)</f>
        <v>6.8855034433762281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3.6456365385345135E-2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1.0382771216591589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8.9488186224760611</v>
      </c>
      <c r="I89" s="6">
        <f>IF('Log_working_3-way'!$D89="","",'True_Odds_Calculator_3-way'!O88/'True_Odds_Calculator_3-way'!B88-1)</f>
        <v>5.8139352277600622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4.031026444819541E-2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1.0522256826872183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42.458670895045501</v>
      </c>
      <c r="I90" s="6">
        <f>IF('Log_working_3-way'!$D90="","",'True_Odds_Calculator_3-way'!O89/'True_Odds_Calculator_3-way'!B89-1)</f>
        <v>3.9610293681177344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4.4741187332238974E-2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1.0442086840513376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28.341341539270807</v>
      </c>
      <c r="I91" s="6">
        <f>IF('Log_working_3-way'!$D91="","",'True_Odds_Calculator_3-way'!O90/'True_Odds_Calculator_3-way'!B90-1)</f>
        <v>6.0596697304518257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4.3753215053020877E-2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1.041100350704226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30.254689314843453</v>
      </c>
      <c r="I92" s="6">
        <f>IF('Log_working_3-way'!$D92="","",'True_Odds_Calculator_3-way'!O91/'True_Odds_Calculator_3-way'!B91-1)</f>
        <v>5.0426179911307853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4.0076157183432715E-2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1.030819720749873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28.570397566915613</v>
      </c>
      <c r="I93" s="6">
        <f>IF('Log_working_3-way'!$D93="","",'True_Odds_Calculator_3-way'!O92/'True_Odds_Calculator_3-way'!B92-1)</f>
        <v>6.1522058076388211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3.0392502497208929E-2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1.0307569084051762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16.11741450082928</v>
      </c>
      <c r="I94" s="6">
        <f>IF('Log_working_3-way'!$D94="","",'True_Odds_Calculator_3-way'!O93/'True_Odds_Calculator_3-way'!B93-1)</f>
        <v>9.4724815115847054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3.287280797486658E-2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1.0264586641976361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19.421344080695111</v>
      </c>
      <c r="I95" s="6">
        <f>IF('Log_working_3-way'!$D95="","",'True_Odds_Calculator_3-way'!O94/'True_Odds_Calculator_3-way'!B94-1)</f>
        <v>8.131920246254607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2.7931254188993782E-2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1.0418950723344973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47.698426690994523</v>
      </c>
      <c r="I96" s="6">
        <f>IF('Log_working_3-way'!$D96="","",'True_Odds_Calculator_3-way'!O95/'True_Odds_Calculator_3-way'!B95-1)</f>
        <v>2.4466835921810688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3.3768668656438683E-2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1.0255488678785629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11.061442449025904</v>
      </c>
      <c r="I97" s="6">
        <f>IF('Log_working_3-way'!$D97="","",'True_Odds_Calculator_3-way'!O96/'True_Odds_Calculator_3-way'!B96-1)</f>
        <v>6.7193231673765785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2.7503604302983264E-2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1.0277283082670443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21.795136322878228</v>
      </c>
      <c r="I98" s="6">
        <f>IF('Log_working_3-way'!$D98="","",'True_Odds_Calculator_3-way'!O97/'True_Odds_Calculator_3-way'!B97-1)</f>
        <v>6.1430057079813087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2.891515407344869E-2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1.0253039754925999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10.259574665539935</v>
      </c>
      <c r="I99" s="6">
        <f>IF('Log_working_3-way'!$D99="","",'True_Odds_Calculator_3-way'!O98/'True_Odds_Calculator_3-way'!B98-1)</f>
        <v>6.3858995347206848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2.7140781830536476E-2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1.0349113442817075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26.793114927433891</v>
      </c>
      <c r="I100" s="6">
        <f>IF('Log_working_3-way'!$D100="","",'True_Odds_Calculator_3-way'!O99/'True_Odds_Calculator_3-way'!B99-1)</f>
        <v>5.8020032746664141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3.5158679442808261E-2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1.0317220275660814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34.760381119708086</v>
      </c>
      <c r="I101" s="6">
        <f>IF('Log_working_3-way'!$D101="","",'True_Odds_Calculator_3-way'!O100/'True_Odds_Calculator_3-way'!B100-1)</f>
        <v>4.2167801353740799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2.9849779849779878E-2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1.0432294916579385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30.186578920071053</v>
      </c>
      <c r="I102" s="6">
        <f>IF('Log_working_3-way'!$D102="","",'True_Odds_Calculator_3-way'!O101/'True_Odds_Calculator_3-way'!B101-1)</f>
        <v>6.0565045188321465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4.2118076232129154E-2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1.0433787058031092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29.305402576730391</v>
      </c>
      <c r="I103" s="6">
        <f>IF('Log_working_3-way'!$D103="","",'True_Odds_Calculator_3-way'!O102/'True_Odds_Calculator_3-way'!B102-1)</f>
        <v>5.904998428167243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4.2717188891587821E-2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1.0375763714985091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9.1153668530692258</v>
      </c>
      <c r="I104" s="6">
        <f>IF('Log_working_3-way'!$D104="","",'True_Odds_Calculator_3-way'!O103/'True_Odds_Calculator_3-way'!B103-1)</f>
        <v>7.0620387410170888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4.0062312032709713E-2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1.0462222787666466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3.4353465793768478</v>
      </c>
      <c r="I105" s="6">
        <f>IF('Log_working_3-way'!$D105="","",'True_Odds_Calculator_3-way'!O104/'True_Odds_Calculator_3-way'!B104-1)</f>
        <v>8.9154559415820653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4.6801253433641943E-2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1.0499210056223467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31.881257618174921</v>
      </c>
      <c r="I106" s="6">
        <f>IF('Log_working_3-way'!$D106="","",'True_Odds_Calculator_3-way'!O105/'True_Odds_Calculator_3-way'!B105-1)</f>
        <v>5.9854247935793321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4.7760698292085069E-2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1.037594063178938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43.208023304566019</v>
      </c>
      <c r="I107" s="6">
        <f>IF('Log_working_3-way'!$D107="","",'True_Odds_Calculator_3-way'!O106/'True_Odds_Calculator_3-way'!B106-1)</f>
        <v>3.3245413109477902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3.1734321491455386E-2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1.0313104498462182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26.886527567233426</v>
      </c>
      <c r="I108" s="6">
        <f>IF('Log_working_3-way'!$D108="","",'True_Odds_Calculator_3-way'!O107/'True_Odds_Calculator_3-way'!B107-1)</f>
        <v>6.4468369119921656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3.1286639965345753E-2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1.0393644421316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45.099489658301316</v>
      </c>
      <c r="I109" s="6">
        <f>IF('Log_working_3-way'!$D109="","",'True_Odds_Calculator_3-way'!O108/'True_Odds_Calculator_3-way'!B108-1)</f>
        <v>3.7024091776756052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3.2468509202252971E-2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1.0310923733444475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33.355956558748943</v>
      </c>
      <c r="I110" s="6">
        <f>IF('Log_working_3-way'!$D110="","",'True_Odds_Calculator_3-way'!O109/'True_Odds_Calculator_3-way'!B109-1)</f>
        <v>5.0002383475293319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2.952307110089647E-2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1.0284686616134608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6.3910483719179947</v>
      </c>
      <c r="I111" s="6">
        <f>IF('Log_working_3-way'!$D111="","",'True_Odds_Calculator_3-way'!O110/'True_Odds_Calculator_3-way'!B110-1)</f>
        <v>5.7074275820610909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2.9597067090866513E-2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1.0253220143458199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10.792343550275429</v>
      </c>
      <c r="I112" s="6">
        <f>IF('Log_working_3-way'!$D112="","",'True_Odds_Calculator_3-way'!O111/'True_Odds_Calculator_3-way'!B111-1)</f>
        <v>7.9194081349186138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2.7402208403492168E-2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1.0253740990709144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10.160628991157447</v>
      </c>
      <c r="I113" s="6">
        <f>IF('Log_working_3-way'!$D113="","",'True_Odds_Calculator_3-way'!O112/'True_Odds_Calculator_3-way'!B112-1)</f>
        <v>7.2555205565323693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2.7353637177227608E-2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1.0251757513821886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6.7669942035172026</v>
      </c>
      <c r="I114" s="6">
        <f>IF('Log_working_3-way'!$D114="","",'True_Odds_Calculator_3-way'!O113/'True_Odds_Calculator_3-way'!B113-1)</f>
        <v>8.2149457572351405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2.6859406105946171E-2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1.0502206660191946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29.721331354646576</v>
      </c>
      <c r="I115" s="6">
        <f>IF('Log_working_3-way'!$D115="","",'True_Odds_Calculator_3-way'!O114/'True_Odds_Calculator_3-way'!B114-1)</f>
        <v>5.1141240484709387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4.9391143869578658E-2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1.0451614542493586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22.400690871667798</v>
      </c>
      <c r="I116" s="6">
        <f>IF('Log_working_3-way'!$D116="","",'True_Odds_Calculator_3-way'!O115/'True_Odds_Calculator_3-way'!B115-1)</f>
        <v>6.8596586979865641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4.676655155497933E-2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1.0458823185038579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24.319734383430191</v>
      </c>
      <c r="I117" s="6">
        <f>IF('Log_working_3-way'!$D117="","",'True_Odds_Calculator_3-way'!O116/'True_Odds_Calculator_3-way'!B116-1)</f>
        <v>5.5303412958442664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4.6785801213556466E-2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1.0329567723284649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31.670662594348236</v>
      </c>
      <c r="I118" s="6">
        <f>IF('Log_working_3-way'!$D118="","",'True_Odds_Calculator_3-way'!O117/'True_Odds_Calculator_3-way'!B117-1)</f>
        <v>5.3132205372772896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3.1618051060898766E-2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1.0263777671993171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20.870041372737361</v>
      </c>
      <c r="I119" s="6">
        <f>IF('Log_working_3-way'!$D119="","",'True_Odds_Calculator_3-way'!O118/'True_Odds_Calculator_3-way'!B118-1)</f>
        <v>5.5465946465457394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2.7605326072653424E-2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1.0566723895442471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1.0779718498434359</v>
      </c>
      <c r="I120" s="6">
        <f>IF('Log_working_3-way'!$D120="","",'True_Odds_Calculator_3-way'!O119/'True_Odds_Calculator_3-way'!B119-1)</f>
        <v>4.6013718695775614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4.9049155347575812E-2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1.036700562071545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6.7654589703698269</v>
      </c>
      <c r="I121" s="6">
        <f>IF('Log_working_3-way'!$D121="","",'True_Odds_Calculator_3-way'!O120/'True_Odds_Calculator_3-way'!B120-1)</f>
        <v>6.9895588404928128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3.8502395070730167E-2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1.0258022976113654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15.143273861003465</v>
      </c>
      <c r="I122" s="6">
        <f>IF('Log_working_3-way'!$D122="","",'True_Odds_Calculator_3-way'!O121/'True_Odds_Calculator_3-way'!B121-1)</f>
        <v>8.7300592862884567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2.7747356680740021E-2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1.0359141329940895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12.406731429815245</v>
      </c>
      <c r="I123" s="6">
        <f>IF('Log_working_3-way'!$D123="","",'True_Odds_Calculator_3-way'!O122/'True_Odds_Calculator_3-way'!B122-1)</f>
        <v>8.4626141470214566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3.8726628238998417E-2</v>
      </c>
    </row>
    <row r="124" spans="4:11" x14ac:dyDescent="0.25">
      <c r="D124">
        <f>solve_for_c('True_Odds_Calculator_3-way'!A123,'True_Odds_Calculator_3-way'!B123,'True_Odds_Calculator_3-way'!C123,'Log_working_3-way'!B$1,'Log_working_3-way'!B$2)</f>
        <v>1.035674982173413</v>
      </c>
      <c r="F124" s="6" t="e">
        <f>IF('Log_working_3-way'!D124="","",1/'True_Odds_Calculator_3-way'!N123+1/'True_Odds_Calculator_3-way'!O123+1/'True_Odds_Calculator_3-way'!#REF!-1)</f>
        <v>#REF!</v>
      </c>
      <c r="H124" s="6">
        <f>IF('Log_working_3-way'!$D124="","",'True_Odds_Calculator_3-way'!N123/'True_Odds_Calculator_3-way'!A123-1)</f>
        <v>7.8809135801994277</v>
      </c>
      <c r="I124" s="6">
        <f>IF('Log_working_3-way'!$D124="","",'True_Odds_Calculator_3-way'!O123/'True_Odds_Calculator_3-way'!B123-1)</f>
        <v>8.044112254240682</v>
      </c>
      <c r="J124" s="6" t="e">
        <f>IF('Log_working_3-way'!$D124="","",'True_Odds_Calculator_3-way'!#REF!/'True_Odds_Calculator_3-way'!C123-1)</f>
        <v>#REF!</v>
      </c>
      <c r="K124" s="6">
        <f>IF('Log_working_3-way'!$D124="","",1/'True_Odds_Calculator_3-way'!A123+1/'True_Odds_Calculator_3-way'!B123+1/'True_Odds_Calculator_3-way'!C123-1)</f>
        <v>3.8027335164486198E-2</v>
      </c>
    </row>
    <row r="125" spans="4:11" x14ac:dyDescent="0.25">
      <c r="D125">
        <f>solve_for_c('True_Odds_Calculator_3-way'!A124,'True_Odds_Calculator_3-way'!B124,'True_Odds_Calculator_3-way'!C124,'Log_working_3-way'!B$1,'Log_working_3-way'!B$2)</f>
        <v>1.0399943979647794</v>
      </c>
      <c r="F125" s="6" t="e">
        <f>IF('Log_working_3-way'!D125="","",1/'True_Odds_Calculator_3-way'!N124+1/'True_Odds_Calculator_3-way'!O124+1/'True_Odds_Calculator_3-way'!#REF!-1)</f>
        <v>#REF!</v>
      </c>
      <c r="H125" s="6">
        <f>IF('Log_working_3-way'!$D125="","",'True_Odds_Calculator_3-way'!N124/'True_Odds_Calculator_3-way'!A124-1)</f>
        <v>11.82323523582278</v>
      </c>
      <c r="I125" s="6">
        <f>IF('Log_working_3-way'!$D125="","",'True_Odds_Calculator_3-way'!O124/'True_Odds_Calculator_3-way'!B124-1)</f>
        <v>9.6968578729403472</v>
      </c>
      <c r="J125" s="6" t="e">
        <f>IF('Log_working_3-way'!$D125="","",'True_Odds_Calculator_3-way'!#REF!/'True_Odds_Calculator_3-way'!C124-1)</f>
        <v>#REF!</v>
      </c>
      <c r="K125" s="6">
        <f>IF('Log_working_3-way'!$D125="","",1/'True_Odds_Calculator_3-way'!A124+1/'True_Odds_Calculator_3-way'!B124+1/'True_Odds_Calculator_3-way'!C124-1)</f>
        <v>4.3124423189864869E-2</v>
      </c>
    </row>
    <row r="126" spans="4:11" x14ac:dyDescent="0.25">
      <c r="D126">
        <f>solve_for_c('True_Odds_Calculator_3-way'!A125,'True_Odds_Calculator_3-way'!B125,'True_Odds_Calculator_3-way'!C125,'Log_working_3-way'!B$1,'Log_working_3-way'!B$2)</f>
        <v>1.0483911995651813</v>
      </c>
      <c r="F126" s="6" t="e">
        <f>IF('Log_working_3-way'!D126="","",1/'True_Odds_Calculator_3-way'!N125+1/'True_Odds_Calculator_3-way'!O125+1/'True_Odds_Calculator_3-way'!#REF!-1)</f>
        <v>#REF!</v>
      </c>
      <c r="H126" s="6">
        <f>IF('Log_working_3-way'!$D126="","",'True_Odds_Calculator_3-way'!N125/'True_Odds_Calculator_3-way'!A125-1)</f>
        <v>27.148013647594372</v>
      </c>
      <c r="I126" s="6">
        <f>IF('Log_working_3-way'!$D126="","",'True_Odds_Calculator_3-way'!O125/'True_Odds_Calculator_3-way'!B125-1)</f>
        <v>6.2709045336381273</v>
      </c>
      <c r="J126" s="6" t="e">
        <f>IF('Log_working_3-way'!$D126="","",'True_Odds_Calculator_3-way'!#REF!/'True_Odds_Calculator_3-way'!C125-1)</f>
        <v>#REF!</v>
      </c>
      <c r="K126" s="6">
        <f>IF('Log_working_3-way'!$D126="","",1/'True_Odds_Calculator_3-way'!A125+1/'True_Odds_Calculator_3-way'!B125+1/'True_Odds_Calculator_3-way'!C125-1)</f>
        <v>4.8366048366048187E-2</v>
      </c>
    </row>
    <row r="127" spans="4:11" x14ac:dyDescent="0.25">
      <c r="D127">
        <f>solve_for_c('True_Odds_Calculator_3-way'!A126,'True_Odds_Calculator_3-way'!B126,'True_Odds_Calculator_3-way'!C126,'Log_working_3-way'!B$1,'Log_working_3-way'!B$2)</f>
        <v>1.0310083486237451</v>
      </c>
      <c r="F127" s="6" t="e">
        <f>IF('Log_working_3-way'!D127="","",1/'True_Odds_Calculator_3-way'!N126+1/'True_Odds_Calculator_3-way'!O126+1/'True_Odds_Calculator_3-way'!#REF!-1)</f>
        <v>#REF!</v>
      </c>
      <c r="H127" s="6">
        <f>IF('Log_working_3-way'!$D127="","",'True_Odds_Calculator_3-way'!N126/'True_Odds_Calculator_3-way'!A126-1)</f>
        <v>10.638582586563262</v>
      </c>
      <c r="I127" s="6">
        <f>IF('Log_working_3-way'!$D127="","",'True_Odds_Calculator_3-way'!O126/'True_Odds_Calculator_3-way'!B126-1)</f>
        <v>7.3913239126136112</v>
      </c>
      <c r="J127" s="6" t="e">
        <f>IF('Log_working_3-way'!$D127="","",'True_Odds_Calculator_3-way'!#REF!/'True_Odds_Calculator_3-way'!C126-1)</f>
        <v>#REF!</v>
      </c>
      <c r="K127" s="6">
        <f>IF('Log_working_3-way'!$D127="","",1/'True_Odds_Calculator_3-way'!A126+1/'True_Odds_Calculator_3-way'!B126+1/'True_Odds_Calculator_3-way'!C126-1)</f>
        <v>3.3395102280568079E-2</v>
      </c>
    </row>
    <row r="128" spans="4:11" x14ac:dyDescent="0.25">
      <c r="D128">
        <f>solve_for_c('True_Odds_Calculator_3-way'!A127,'True_Odds_Calculator_3-way'!B127,'True_Odds_Calculator_3-way'!C127,'Log_working_3-way'!B$1,'Log_working_3-way'!B$2)</f>
        <v>1.03918242812545</v>
      </c>
      <c r="F128" s="6" t="e">
        <f>IF('Log_working_3-way'!D128="","",1/'True_Odds_Calculator_3-way'!N127+1/'True_Odds_Calculator_3-way'!O127+1/'True_Odds_Calculator_3-way'!#REF!-1)</f>
        <v>#REF!</v>
      </c>
      <c r="H128" s="6">
        <f>IF('Log_working_3-way'!$D128="","",'True_Odds_Calculator_3-way'!N127/'True_Odds_Calculator_3-way'!A127-1)</f>
        <v>2.8616621440743049</v>
      </c>
      <c r="I128" s="6">
        <f>IF('Log_working_3-way'!$D128="","",'True_Odds_Calculator_3-way'!O127/'True_Odds_Calculator_3-way'!B127-1)</f>
        <v>4.7021736153278004</v>
      </c>
      <c r="J128" s="6" t="e">
        <f>IF('Log_working_3-way'!$D128="","",'True_Odds_Calculator_3-way'!#REF!/'True_Odds_Calculator_3-way'!C127-1)</f>
        <v>#REF!</v>
      </c>
      <c r="K128" s="6">
        <f>IF('Log_working_3-way'!$D128="","",1/'True_Odds_Calculator_3-way'!A127+1/'True_Odds_Calculator_3-way'!B127+1/'True_Odds_Calculator_3-way'!C127-1)</f>
        <v>3.7421997298237919E-2</v>
      </c>
    </row>
    <row r="129" spans="4:11" x14ac:dyDescent="0.25">
      <c r="D129">
        <f>solve_for_c('True_Odds_Calculator_3-way'!A128,'True_Odds_Calculator_3-way'!B128,'True_Odds_Calculator_3-way'!C128,'Log_working_3-way'!B$1,'Log_working_3-way'!B$2)</f>
        <v>1.0389732548159516</v>
      </c>
      <c r="F129" s="6" t="e">
        <f>IF('Log_working_3-way'!D129="","",1/'True_Odds_Calculator_3-way'!N128+1/'True_Odds_Calculator_3-way'!O128+1/'True_Odds_Calculator_3-way'!#REF!-1)</f>
        <v>#REF!</v>
      </c>
      <c r="H129" s="6">
        <f>IF('Log_working_3-way'!$D129="","",'True_Odds_Calculator_3-way'!N128/'True_Odds_Calculator_3-way'!A128-1)</f>
        <v>2.4842745655370999</v>
      </c>
      <c r="I129" s="6">
        <f>IF('Log_working_3-way'!$D129="","",'True_Odds_Calculator_3-way'!O128/'True_Odds_Calculator_3-way'!B128-1)</f>
        <v>4.4338631814876859</v>
      </c>
      <c r="J129" s="6" t="e">
        <f>IF('Log_working_3-way'!$D129="","",'True_Odds_Calculator_3-way'!#REF!/'True_Odds_Calculator_3-way'!C128-1)</f>
        <v>#REF!</v>
      </c>
      <c r="K129" s="6">
        <f>IF('Log_working_3-way'!$D129="","",1/'True_Odds_Calculator_3-way'!A128+1/'True_Odds_Calculator_3-way'!B128+1/'True_Odds_Calculator_3-way'!C128-1)</f>
        <v>3.6476242888637378E-2</v>
      </c>
    </row>
    <row r="130" spans="4:11" x14ac:dyDescent="0.25">
      <c r="D130">
        <f>solve_for_c('True_Odds_Calculator_3-way'!A129,'True_Odds_Calculator_3-way'!B129,'True_Odds_Calculator_3-way'!C129,'Log_working_3-way'!B$1,'Log_working_3-way'!B$2)</f>
        <v>1.0339218482593202</v>
      </c>
      <c r="F130" s="6" t="e">
        <f>IF('Log_working_3-way'!D130="","",1/'True_Odds_Calculator_3-way'!N129+1/'True_Odds_Calculator_3-way'!O129+1/'True_Odds_Calculator_3-way'!#REF!-1)</f>
        <v>#REF!</v>
      </c>
      <c r="H130" s="6">
        <f>IF('Log_working_3-way'!$D130="","",'True_Odds_Calculator_3-way'!N129/'True_Odds_Calculator_3-way'!A129-1)</f>
        <v>25.148217583353134</v>
      </c>
      <c r="I130" s="6">
        <f>IF('Log_working_3-way'!$D130="","",'True_Odds_Calculator_3-way'!O129/'True_Odds_Calculator_3-way'!B129-1)</f>
        <v>7.0985330224131893</v>
      </c>
      <c r="J130" s="6" t="e">
        <f>IF('Log_working_3-way'!$D130="","",'True_Odds_Calculator_3-way'!#REF!/'True_Odds_Calculator_3-way'!C129-1)</f>
        <v>#REF!</v>
      </c>
      <c r="K130" s="6">
        <f>IF('Log_working_3-way'!$D130="","",1/'True_Odds_Calculator_3-way'!A129+1/'True_Odds_Calculator_3-way'!B129+1/'True_Odds_Calculator_3-way'!C129-1)</f>
        <v>3.4402052329540078E-2</v>
      </c>
    </row>
    <row r="131" spans="4:11" x14ac:dyDescent="0.25">
      <c r="D131">
        <f>solve_for_c('True_Odds_Calculator_3-way'!A130,'True_Odds_Calculator_3-way'!B130,'True_Odds_Calculator_3-way'!C130,'Log_working_3-way'!B$1,'Log_working_3-way'!B$2)</f>
        <v>1.0393715579394649</v>
      </c>
      <c r="F131" s="6" t="e">
        <f>IF('Log_working_3-way'!D131="","",1/'True_Odds_Calculator_3-way'!N130+1/'True_Odds_Calculator_3-way'!O130+1/'True_Odds_Calculator_3-way'!#REF!-1)</f>
        <v>#REF!</v>
      </c>
      <c r="H131" s="6">
        <f>IF('Log_working_3-way'!$D131="","",'True_Odds_Calculator_3-way'!N130/'True_Odds_Calculator_3-way'!A130-1)</f>
        <v>31.995022370789229</v>
      </c>
      <c r="I131" s="6">
        <f>IF('Log_working_3-way'!$D131="","",'True_Odds_Calculator_3-way'!O130/'True_Odds_Calculator_3-way'!B130-1)</f>
        <v>5.0603102313694484</v>
      </c>
      <c r="J131" s="6" t="e">
        <f>IF('Log_working_3-way'!$D131="","",'True_Odds_Calculator_3-way'!#REF!/'True_Odds_Calculator_3-way'!C130-1)</f>
        <v>#REF!</v>
      </c>
      <c r="K131" s="6">
        <f>IF('Log_working_3-way'!$D131="","",1/'True_Odds_Calculator_3-way'!A130+1/'True_Odds_Calculator_3-way'!B130+1/'True_Odds_Calculator_3-way'!C130-1)</f>
        <v>3.7851037851037717E-2</v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3.33</v>
      </c>
      <c r="B2" s="4">
        <f>IF('True_Odds_Calculator_3-way'!B3="","",'True_Odds_Calculator_3-way'!B3)</f>
        <v>3.45</v>
      </c>
      <c r="C2" s="4">
        <f>IF('True_Odds_Calculator_3-way'!C3="","",'True_Odds_Calculator_3-way'!C3)</f>
        <v>2.2799999999999998</v>
      </c>
      <c r="D2" s="9">
        <f>(K2/(AR2+K2-(AR2*K2)))</f>
        <v>0.29119613385743059</v>
      </c>
      <c r="E2" s="9">
        <f>(L2/(AR2+L2-(AR2*L2)))</f>
        <v>0.28094042603944769</v>
      </c>
      <c r="F2" s="9">
        <f>(M2/(AR2+M2-(AR2*M2)))</f>
        <v>0.4278634401031215</v>
      </c>
      <c r="G2" s="9">
        <f>AR2</f>
        <v>1.0446830589491523</v>
      </c>
      <c r="H2" s="9">
        <f>IF(A2="","",1/D2)</f>
        <v>3.4341115273515248</v>
      </c>
      <c r="I2" s="9">
        <f>IF(B2="","",1/E2)</f>
        <v>3.5594734944254229</v>
      </c>
      <c r="J2" s="9">
        <f>IF(C2="","",1/F2)</f>
        <v>2.3371943154549149</v>
      </c>
      <c r="K2" s="11">
        <f>1/A2</f>
        <v>0.3003003003003003</v>
      </c>
      <c r="L2" s="11">
        <f>1/B2</f>
        <v>0.28985507246376813</v>
      </c>
      <c r="M2" s="11">
        <f>1/C2</f>
        <v>0.43859649122807021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-0.27895477475950392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0.23135263409862961</v>
      </c>
      <c r="Q2" s="11">
        <f>2*'OddsRatio_working_3-way'!K2*'OddsRatio_working_3-way'!L2*'OddsRatio_working_3-way'!M2</f>
        <v>7.635400465301305E-2</v>
      </c>
      <c r="R2" s="11">
        <f>O2/N2</f>
        <v>0</v>
      </c>
      <c r="S2" s="11">
        <f>P2/N2</f>
        <v>-0.82935534728913074</v>
      </c>
      <c r="T2" s="11">
        <f>Q2/N2</f>
        <v>-0.27371463606901997</v>
      </c>
      <c r="U2" s="11">
        <f>'OddsRatio_working_3-way'!S2-'OddsRatio_working_3-way'!R2^2/3</f>
        <v>-0.82935534728913074</v>
      </c>
      <c r="V2" s="11">
        <f>'OddsRatio_working_3-way'!S2*'OddsRatio_working_3-way'!R2/3-2*'OddsRatio_working_3-way'!R2^3/27-'OddsRatio_working_3-way'!T2</f>
        <v>0.27371463606901997</v>
      </c>
      <c r="W2" s="11">
        <f>'OddsRatio_working_3-way'!V2^2+4*'OddsRatio_working_3-way'!U2^3/27</f>
        <v>-9.5922581144286256E-3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0.14535470418327082</v>
      </c>
      <c r="Y2" s="11">
        <f>IF('OddsRatio_working_3-way'!W2&gt;=0,IF('OddsRatio_working_3-way'!V2+SQRT('OddsRatio_working_3-way'!W2)&gt;0,0,PI()),ACOS('OddsRatio_working_3-way'!V2/(2*'OddsRatio_working_3-way'!X2)))</f>
        <v>0.34362274495740519</v>
      </c>
      <c r="Z2" s="11">
        <f>'OddsRatio_working_3-way'!X2^(1/3)*COS('OddsRatio_working_3-way'!Y2/3)</f>
        <v>0.52234152947457602</v>
      </c>
      <c r="AA2" s="11">
        <f>'OddsRatio_working_3-way'!X2^(1/3)*COS(('OddsRatio_working_3-way'!Y2+2*PI())/3)</f>
        <v>-0.3132123996261259</v>
      </c>
      <c r="AB2" s="11">
        <f>'OddsRatio_working_3-way'!X2^(1/3)*COS(('OddsRatio_working_3-way'!Y2+4*PI())/3)</f>
        <v>-0.20912912984844984</v>
      </c>
      <c r="AC2" s="11">
        <f>'OddsRatio_working_3-way'!X2^(1/3)*SIN('OddsRatio_working_3-way'!Y2/3)</f>
        <v>6.0092503824277679E-2</v>
      </c>
      <c r="AD2" s="11">
        <f>'OddsRatio_working_3-way'!X2^(1/3)*SIN(('OddsRatio_working_3-way'!Y2+2*PI())/3)</f>
        <v>0.42231478206446221</v>
      </c>
      <c r="AE2" s="11">
        <f>'OddsRatio_working_3-way'!X2^(1/3)*SIN(('OddsRatio_working_3-way'!Y2+4*PI())/3)</f>
        <v>-0.48240728588873988</v>
      </c>
      <c r="AF2" s="11">
        <f>-'OddsRatio_working_3-way'!U2/(3*'OddsRatio_working_3-way'!X2^(1/3))*COS(('OddsRatio_working_3-way'!Y2)/3)</f>
        <v>0.52234152947457613</v>
      </c>
      <c r="AG2" s="11">
        <f>-'OddsRatio_working_3-way'!U2/(3*'OddsRatio_working_3-way'!X2^(1/3))*COS(('OddsRatio_working_3-way'!Y2+2*PI())/3)</f>
        <v>-0.31321239962612596</v>
      </c>
      <c r="AH2" s="11">
        <f>-'OddsRatio_working_3-way'!U2/(3*'OddsRatio_working_3-way'!X2^(1/3))*COS(('OddsRatio_working_3-way'!Y2+4*PI())/3)</f>
        <v>-0.20912912984844986</v>
      </c>
      <c r="AI2" s="11">
        <f>'OddsRatio_working_3-way'!U2/(3*'OddsRatio_working_3-way'!X2^(1/3))*SIN(('OddsRatio_working_3-way'!Y2)/3)</f>
        <v>-6.0092503824277693E-2</v>
      </c>
      <c r="AJ2" s="11">
        <f>'OddsRatio_working_3-way'!U2/(3*'OddsRatio_working_3-way'!X2^(1/3))*SIN(('OddsRatio_working_3-way'!Y2+2*PI())/3)</f>
        <v>-0.42231478206446232</v>
      </c>
      <c r="AK2" s="11">
        <f>'OddsRatio_working_3-way'!U2/(3*'OddsRatio_working_3-way'!X2^(1/3))*SIN(('OddsRatio_working_3-way'!Y2+4*PI())/3)</f>
        <v>0.48240728588873999</v>
      </c>
      <c r="AL2" s="11">
        <f>'OddsRatio_working_3-way'!Z2+'OddsRatio_working_3-way'!AF2</f>
        <v>1.0446830589491523</v>
      </c>
      <c r="AM2" s="11">
        <f>'OddsRatio_working_3-way'!AA2+'OddsRatio_working_3-way'!AG2</f>
        <v>-0.62642479925225181</v>
      </c>
      <c r="AN2" s="11">
        <f>'OddsRatio_working_3-way'!AB2+'OddsRatio_working_3-way'!AH2</f>
        <v>-0.41825825969689967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1.0446830589491523</v>
      </c>
      <c r="AS2" s="11">
        <f>IF(('OddsRatio_working_3-way'!X2=0),IF(Q2&gt;0,-Q2^(1/3),(-Q2)^(1/3)),'OddsRatio_working_3-way'!AM2-'OddsRatio_working_3-way'!R2/3)</f>
        <v>-0.62642479925225181</v>
      </c>
      <c r="AT2" s="11">
        <f>IF(('OddsRatio_working_3-way'!X2=0),IF(Q2&gt;0,-Q2^(1/3),(-Q2)^(1/3)),'OddsRatio_working_3-way'!AN2-'OddsRatio_working_3-way'!R2/3)</f>
        <v>-0.41825825969689967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1.81</v>
      </c>
      <c r="B3" s="4">
        <f>IF('True_Odds_Calculator_3-way'!B4="","",'True_Odds_Calculator_3-way'!B4)</f>
        <v>3.82</v>
      </c>
      <c r="C3" s="4">
        <f>IF('True_Odds_Calculator_3-way'!C4="","",'True_Odds_Calculator_3-way'!C4)</f>
        <v>4.62</v>
      </c>
      <c r="D3" s="9">
        <f t="shared" ref="D3" si="0">(K3/(AR3+K3-(AR3*K3)))</f>
        <v>0.53992154609017406</v>
      </c>
      <c r="E3" s="9">
        <f t="shared" ref="E3" si="1">(L3/(AR3+L3-(AR3*L3)))</f>
        <v>0.25210232775413982</v>
      </c>
      <c r="F3" s="9">
        <f t="shared" ref="F3" si="2">(M3/(AR3+M3-(AR3*M3)))</f>
        <v>0.2079761261556862</v>
      </c>
      <c r="G3" s="9">
        <f t="shared" ref="G3" si="3">AR3</f>
        <v>1.0520011571307726</v>
      </c>
      <c r="H3" s="9">
        <f t="shared" ref="H3" si="4">IF(A3="","",1/D3)</f>
        <v>1.8521209372759255</v>
      </c>
      <c r="I3" s="9">
        <f t="shared" ref="I3" si="5">IF(B3="","",1/E3)</f>
        <v>3.9666432631087787</v>
      </c>
      <c r="J3" s="9">
        <f t="shared" ref="J3" si="6">IF(C3="","",1/F3)</f>
        <v>4.8082441888133962</v>
      </c>
      <c r="K3" s="11">
        <f t="shared" ref="K3" si="7">1/A3</f>
        <v>0.5524861878453039</v>
      </c>
      <c r="L3" s="11">
        <f t="shared" ref="L3" si="8">1/B3</f>
        <v>0.26178010471204188</v>
      </c>
      <c r="M3" s="11">
        <f t="shared" ref="M3" si="9">1/C3</f>
        <v>0.21645021645021645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-0.25885632691915406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0.22696249302364252</v>
      </c>
      <c r="Q3" s="11">
        <f>2*'OddsRatio_working_3-way'!K3*'OddsRatio_working_3-way'!L3*'OddsRatio_working_3-way'!M3</f>
        <v>6.261034290307381E-2</v>
      </c>
      <c r="R3" s="11">
        <f t="shared" ref="R3" si="10">O3/N3</f>
        <v>0</v>
      </c>
      <c r="S3" s="11">
        <f t="shared" ref="S3" si="11">P3/N3</f>
        <v>-0.87678943653761798</v>
      </c>
      <c r="T3" s="11">
        <f t="shared" ref="T3" si="12">Q3/N3</f>
        <v>-0.24187294801037743</v>
      </c>
      <c r="U3" s="11">
        <f>'OddsRatio_working_3-way'!S3-'OddsRatio_working_3-way'!R3^2/3</f>
        <v>-0.87678943653761798</v>
      </c>
      <c r="V3" s="11">
        <f>'OddsRatio_working_3-way'!S3*'OddsRatio_working_3-way'!R3/3-2*'OddsRatio_working_3-way'!R3^3/27-'OddsRatio_working_3-way'!T3</f>
        <v>0.24187294801037743</v>
      </c>
      <c r="W3" s="11">
        <f>'OddsRatio_working_3-way'!V3^2+4*'OddsRatio_working_3-way'!U3^3/27</f>
        <v>-4.1355313797874674E-2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0.15800145313976183</v>
      </c>
      <c r="Y3" s="11">
        <f>IF('OddsRatio_working_3-way'!W3&gt;=0,IF('OddsRatio_working_3-way'!V3+SQRT('OddsRatio_working_3-way'!W3)&gt;0,0,PI()),ACOS('OddsRatio_working_3-way'!V3/(2*'OddsRatio_working_3-way'!X3)))</f>
        <v>0.69911241797692447</v>
      </c>
      <c r="Z3" s="11">
        <f>'OddsRatio_working_3-way'!X3^(1/3)*COS('OddsRatio_working_3-way'!Y3/3)</f>
        <v>0.5260005785653864</v>
      </c>
      <c r="AA3" s="11">
        <f>'OddsRatio_working_3-way'!X3^(1/3)*COS(('OddsRatio_working_3-way'!Y3+2*PI())/3)</f>
        <v>-0.3711201424367907</v>
      </c>
      <c r="AB3" s="11">
        <f>'OddsRatio_working_3-way'!X3^(1/3)*COS(('OddsRatio_working_3-way'!Y3+4*PI())/3)</f>
        <v>-0.15488043612859603</v>
      </c>
      <c r="AC3" s="11">
        <f>'OddsRatio_working_3-way'!X3^(1/3)*SIN('OddsRatio_working_3-way'!Y3/3)</f>
        <v>0.12484605264652203</v>
      </c>
      <c r="AD3" s="11">
        <f>'OddsRatio_working_3-way'!X3^(1/3)*SIN(('OddsRatio_working_3-way'!Y3+2*PI())/3)</f>
        <v>0.39310683711967603</v>
      </c>
      <c r="AE3" s="11">
        <f>'OddsRatio_working_3-way'!X3^(1/3)*SIN(('OddsRatio_working_3-way'!Y3+4*PI())/3)</f>
        <v>-0.51795288976619802</v>
      </c>
      <c r="AF3" s="11">
        <f>-'OddsRatio_working_3-way'!U3/(3*'OddsRatio_working_3-way'!X3^(1/3))*COS(('OddsRatio_working_3-way'!Y3)/3)</f>
        <v>0.52600057856538629</v>
      </c>
      <c r="AG3" s="11">
        <f>-'OddsRatio_working_3-way'!U3/(3*'OddsRatio_working_3-way'!X3^(1/3))*COS(('OddsRatio_working_3-way'!Y3+2*PI())/3)</f>
        <v>-0.37112014243679059</v>
      </c>
      <c r="AH3" s="11">
        <f>-'OddsRatio_working_3-way'!U3/(3*'OddsRatio_working_3-way'!X3^(1/3))*COS(('OddsRatio_working_3-way'!Y3+4*PI())/3)</f>
        <v>-0.15488043612859601</v>
      </c>
      <c r="AI3" s="11">
        <f>'OddsRatio_working_3-way'!U3/(3*'OddsRatio_working_3-way'!X3^(1/3))*SIN(('OddsRatio_working_3-way'!Y3)/3)</f>
        <v>-0.124846052646522</v>
      </c>
      <c r="AJ3" s="11">
        <f>'OddsRatio_working_3-way'!U3/(3*'OddsRatio_working_3-way'!X3^(1/3))*SIN(('OddsRatio_working_3-way'!Y3+2*PI())/3)</f>
        <v>-0.39310683711967598</v>
      </c>
      <c r="AK3" s="11">
        <f>'OddsRatio_working_3-way'!U3/(3*'OddsRatio_working_3-way'!X3^(1/3))*SIN(('OddsRatio_working_3-way'!Y3+4*PI())/3)</f>
        <v>0.51795288976619791</v>
      </c>
      <c r="AL3" s="11">
        <f>'OddsRatio_working_3-way'!Z3+'OddsRatio_working_3-way'!AF3</f>
        <v>1.0520011571307726</v>
      </c>
      <c r="AM3" s="11">
        <f>'OddsRatio_working_3-way'!AA3+'OddsRatio_working_3-way'!AG3</f>
        <v>-0.74224028487358129</v>
      </c>
      <c r="AN3" s="11">
        <f>'OddsRatio_working_3-way'!AB3+'OddsRatio_working_3-way'!AH3</f>
        <v>-0.30976087225719207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1.0520011571307726</v>
      </c>
      <c r="AS3" s="11">
        <f>IF(('OddsRatio_working_3-way'!X3=0),IF(Q3&gt;0,-Q3^(1/3),(-Q3)^(1/3)),'OddsRatio_working_3-way'!AM3-'OddsRatio_working_3-way'!R3/3)</f>
        <v>-0.74224028487358129</v>
      </c>
      <c r="AT3" s="11">
        <f>IF(('OddsRatio_working_3-way'!X3=0),IF(Q3&gt;0,-Q3^(1/3),(-Q3)^(1/3)),'OddsRatio_working_3-way'!AN3-'OddsRatio_working_3-way'!R3/3)</f>
        <v>-0.30976087225719207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2.04</v>
      </c>
      <c r="B4" s="4">
        <f>IF('True_Odds_Calculator_3-way'!B5="","",'True_Odds_Calculator_3-way'!B5)</f>
        <v>3.54</v>
      </c>
      <c r="C4" s="4">
        <f>IF('True_Odds_Calculator_3-way'!C5="","",'True_Odds_Calculator_3-way'!C5)</f>
        <v>3.91</v>
      </c>
      <c r="D4" s="9">
        <f t="shared" ref="D4:D67" si="13">(K4/(AR4+K4-(AR4*K4)))</f>
        <v>0.47907698562772871</v>
      </c>
      <c r="E4" s="9">
        <f t="shared" ref="E4:E67" si="14">(L4/(AR4+L4-(AR4*L4)))</f>
        <v>0.27355018073093951</v>
      </c>
      <c r="F4" s="9">
        <f t="shared" ref="F4:F67" si="15">(M4/(AR4+M4-(AR4*M4)))</f>
        <v>0.24737283364133178</v>
      </c>
      <c r="G4" s="9">
        <f t="shared" ref="G4:G67" si="16">AR4</f>
        <v>1.0455261447451596</v>
      </c>
      <c r="H4" s="9">
        <f t="shared" ref="H4:H67" si="17">IF(A4="","",1/D4)</f>
        <v>2.0873471905349663</v>
      </c>
      <c r="I4" s="9">
        <f t="shared" ref="I4:I67" si="18">IF(B4="","",1/E4)</f>
        <v>3.6556364076527053</v>
      </c>
      <c r="J4" s="9">
        <f t="shared" ref="J4:J67" si="19">IF(C4="","",1/F4)</f>
        <v>4.0424810812084138</v>
      </c>
      <c r="K4" s="11">
        <f t="shared" ref="K4:K67" si="20">1/A4</f>
        <v>0.49019607843137253</v>
      </c>
      <c r="L4" s="11">
        <f t="shared" ref="L4:L67" si="21">1/B4</f>
        <v>0.2824858757062147</v>
      </c>
      <c r="M4" s="11">
        <f t="shared" ref="M4:M67" si="22">1/C4</f>
        <v>0.25575447570332482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-0.27223869737760287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0.22984470855690958</v>
      </c>
      <c r="Q4" s="11">
        <f>2*'OddsRatio_working_3-way'!K4*'OddsRatio_working_3-way'!L4*'OddsRatio_working_3-way'!M4</f>
        <v>7.0830418661605415E-2</v>
      </c>
      <c r="R4" s="11">
        <f t="shared" ref="R4:R67" si="23">O4/N4</f>
        <v>0</v>
      </c>
      <c r="S4" s="11">
        <f t="shared" ref="S4:S67" si="24">P4/N4</f>
        <v>-0.84427640438680318</v>
      </c>
      <c r="T4" s="11">
        <f t="shared" ref="T4:T67" si="25">Q4/N4</f>
        <v>-0.26017762847050946</v>
      </c>
      <c r="U4" s="11">
        <f>'OddsRatio_working_3-way'!S4-'OddsRatio_working_3-way'!R4^2/3</f>
        <v>-0.84427640438680318</v>
      </c>
      <c r="V4" s="11">
        <f>'OddsRatio_working_3-way'!S4*'OddsRatio_working_3-way'!R4/3-2*'OddsRatio_working_3-way'!R4^3/27-'OddsRatio_working_3-way'!T4</f>
        <v>0.26017762847050946</v>
      </c>
      <c r="W4" s="11">
        <f>'OddsRatio_working_3-way'!V4^2+4*'OddsRatio_working_3-way'!U4^3/27</f>
        <v>-2.1463521028675409E-2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0.14929494246726333</v>
      </c>
      <c r="Y4" s="11">
        <f>IF('OddsRatio_working_3-way'!W4&gt;=0,IF('OddsRatio_working_3-way'!V4+SQRT('OddsRatio_working_3-way'!W4)&gt;0,0,PI()),ACOS('OddsRatio_working_3-way'!V4/(2*'OddsRatio_working_3-way'!X4)))</f>
        <v>0.51284021354903886</v>
      </c>
      <c r="Z4" s="11">
        <f>'OddsRatio_working_3-way'!X4^(1/3)*COS('OddsRatio_working_3-way'!Y4/3)</f>
        <v>0.52276307237257991</v>
      </c>
      <c r="AA4" s="11">
        <f>'OddsRatio_working_3-way'!X4^(1/3)*COS(('OddsRatio_working_3-way'!Y4+2*PI())/3)</f>
        <v>-0.33953637429236233</v>
      </c>
      <c r="AB4" s="11">
        <f>'OddsRatio_working_3-way'!X4^(1/3)*COS(('OddsRatio_working_3-way'!Y4+4*PI())/3)</f>
        <v>-0.18322669808021774</v>
      </c>
      <c r="AC4" s="11">
        <f>'OddsRatio_working_3-way'!X4^(1/3)*SIN('OddsRatio_working_3-way'!Y4/3)</f>
        <v>9.0245433638024994E-2</v>
      </c>
      <c r="AD4" s="11">
        <f>'OddsRatio_working_3-way'!X4^(1/3)*SIN(('OddsRatio_working_3-way'!Y4+2*PI())/3)</f>
        <v>0.40760338401604479</v>
      </c>
      <c r="AE4" s="11">
        <f>'OddsRatio_working_3-way'!X4^(1/3)*SIN(('OddsRatio_working_3-way'!Y4+4*PI())/3)</f>
        <v>-0.49784881765406969</v>
      </c>
      <c r="AF4" s="11">
        <f>-'OddsRatio_working_3-way'!U4/(3*'OddsRatio_working_3-way'!X4^(1/3))*COS(('OddsRatio_working_3-way'!Y4)/3)</f>
        <v>0.5227630723725798</v>
      </c>
      <c r="AG4" s="11">
        <f>-'OddsRatio_working_3-way'!U4/(3*'OddsRatio_working_3-way'!X4^(1/3))*COS(('OddsRatio_working_3-way'!Y4+2*PI())/3)</f>
        <v>-0.33953637429236222</v>
      </c>
      <c r="AH4" s="11">
        <f>-'OddsRatio_working_3-way'!U4/(3*'OddsRatio_working_3-way'!X4^(1/3))*COS(('OddsRatio_working_3-way'!Y4+4*PI())/3)</f>
        <v>-0.18322669808021771</v>
      </c>
      <c r="AI4" s="11">
        <f>'OddsRatio_working_3-way'!U4/(3*'OddsRatio_working_3-way'!X4^(1/3))*SIN(('OddsRatio_working_3-way'!Y4)/3)</f>
        <v>-9.0245433638024966E-2</v>
      </c>
      <c r="AJ4" s="11">
        <f>'OddsRatio_working_3-way'!U4/(3*'OddsRatio_working_3-way'!X4^(1/3))*SIN(('OddsRatio_working_3-way'!Y4+2*PI())/3)</f>
        <v>-0.40760338401604468</v>
      </c>
      <c r="AK4" s="11">
        <f>'OddsRatio_working_3-way'!U4/(3*'OddsRatio_working_3-way'!X4^(1/3))*SIN(('OddsRatio_working_3-way'!Y4+4*PI())/3)</f>
        <v>0.49784881765406958</v>
      </c>
      <c r="AL4" s="11">
        <f>'OddsRatio_working_3-way'!Z4+'OddsRatio_working_3-way'!AF4</f>
        <v>1.0455261447451596</v>
      </c>
      <c r="AM4" s="11">
        <f>'OddsRatio_working_3-way'!AA4+'OddsRatio_working_3-way'!AG4</f>
        <v>-0.67907274858472455</v>
      </c>
      <c r="AN4" s="11">
        <f>'OddsRatio_working_3-way'!AB4+'OddsRatio_working_3-way'!AH4</f>
        <v>-0.36645339616043549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1.0455261447451596</v>
      </c>
      <c r="AS4" s="11">
        <f>IF(('OddsRatio_working_3-way'!X4=0),IF(Q4&gt;0,-Q4^(1/3),(-Q4)^(1/3)),'OddsRatio_working_3-way'!AM4-'OddsRatio_working_3-way'!R4/3)</f>
        <v>-0.67907274858472455</v>
      </c>
      <c r="AT4" s="11">
        <f>IF(('OddsRatio_working_3-way'!X4=0),IF(Q4&gt;0,-Q4^(1/3),(-Q4)^(1/3)),'OddsRatio_working_3-way'!AN4-'OddsRatio_working_3-way'!R4/3)</f>
        <v>-0.36645339616043549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2.34</v>
      </c>
      <c r="B5" s="4">
        <f>IF('True_Odds_Calculator_3-way'!B6="","",'True_Odds_Calculator_3-way'!B6)</f>
        <v>3.38</v>
      </c>
      <c r="C5" s="4">
        <f>IF('True_Odds_Calculator_3-way'!C6="","",'True_Odds_Calculator_3-way'!C6)</f>
        <v>3.22</v>
      </c>
      <c r="D5" s="9">
        <f t="shared" si="13"/>
        <v>0.41491482844228056</v>
      </c>
      <c r="E5" s="9">
        <f t="shared" si="14"/>
        <v>0.28534212428562877</v>
      </c>
      <c r="F5" s="9">
        <f t="shared" si="15"/>
        <v>0.29974304727209089</v>
      </c>
      <c r="G5" s="9">
        <f t="shared" si="16"/>
        <v>1.0523382031978035</v>
      </c>
      <c r="H5" s="9">
        <f t="shared" si="17"/>
        <v>2.410133192285056</v>
      </c>
      <c r="I5" s="9">
        <f t="shared" si="18"/>
        <v>3.5045649236107721</v>
      </c>
      <c r="J5" s="9">
        <f t="shared" si="19"/>
        <v>3.3361908110991241</v>
      </c>
      <c r="K5" s="11">
        <f t="shared" si="20"/>
        <v>0.42735042735042739</v>
      </c>
      <c r="L5" s="11">
        <f t="shared" si="21"/>
        <v>0.29585798816568049</v>
      </c>
      <c r="M5" s="11">
        <f t="shared" si="22"/>
        <v>0.3105590062111801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-0.27800096310515676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0.23323730552956173</v>
      </c>
      <c r="Q5" s="11">
        <f>2*'OddsRatio_working_3-way'!K5*'OddsRatio_working_3-way'!L5*'OddsRatio_working_3-way'!M5</f>
        <v>7.853107930288275E-2</v>
      </c>
      <c r="R5" s="11">
        <f t="shared" si="23"/>
        <v>0</v>
      </c>
      <c r="S5" s="11">
        <f t="shared" si="24"/>
        <v>-0.83898020684675578</v>
      </c>
      <c r="T5" s="11">
        <f t="shared" si="25"/>
        <v>-0.28248491813022081</v>
      </c>
      <c r="U5" s="11">
        <f>'OddsRatio_working_3-way'!S5-'OddsRatio_working_3-way'!R5^2/3</f>
        <v>-0.83898020684675578</v>
      </c>
      <c r="V5" s="11">
        <f>'OddsRatio_working_3-way'!S5*'OddsRatio_working_3-way'!R5/3-2*'OddsRatio_working_3-way'!R5^3/27-'OddsRatio_working_3-way'!T5</f>
        <v>0.28248491813022081</v>
      </c>
      <c r="W5" s="11">
        <f>'OddsRatio_working_3-way'!V5^2+4*'OddsRatio_working_3-way'!U5^3/27</f>
        <v>-7.6908519974661638E-3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0.14789234341954938</v>
      </c>
      <c r="Y5" s="11">
        <f>IF('OddsRatio_working_3-way'!W5&gt;=0,IF('OddsRatio_working_3-way'!V5+SQRT('OddsRatio_working_3-way'!W5)&gt;0,0,PI()),ACOS('OddsRatio_working_3-way'!V5/(2*'OddsRatio_working_3-way'!X5)))</f>
        <v>0.30101635788197667</v>
      </c>
      <c r="Z5" s="11">
        <f>'OddsRatio_working_3-way'!X5^(1/3)*COS('OddsRatio_working_3-way'!Y5/3)</f>
        <v>0.52616910159890173</v>
      </c>
      <c r="AA5" s="11">
        <f>'OddsRatio_working_3-way'!X5^(1/3)*COS(('OddsRatio_working_3-way'!Y5+2*PI())/3)</f>
        <v>-0.30896056962892726</v>
      </c>
      <c r="AB5" s="11">
        <f>'OddsRatio_working_3-way'!X5^(1/3)*COS(('OddsRatio_working_3-way'!Y5+4*PI())/3)</f>
        <v>-0.21720853196997456</v>
      </c>
      <c r="AC5" s="11">
        <f>'OddsRatio_working_3-way'!X5^(1/3)*SIN('OddsRatio_working_3-way'!Y5/3)</f>
        <v>5.2973063641093124E-2</v>
      </c>
      <c r="AD5" s="11">
        <f>'OddsRatio_working_3-way'!X5^(1/3)*SIN(('OddsRatio_working_3-way'!Y5+2*PI())/3)</f>
        <v>0.42918927685053759</v>
      </c>
      <c r="AE5" s="11">
        <f>'OddsRatio_working_3-way'!X5^(1/3)*SIN(('OddsRatio_working_3-way'!Y5+4*PI())/3)</f>
        <v>-0.4821623404916307</v>
      </c>
      <c r="AF5" s="11">
        <f>-'OddsRatio_working_3-way'!U5/(3*'OddsRatio_working_3-way'!X5^(1/3))*COS(('OddsRatio_working_3-way'!Y5)/3)</f>
        <v>0.52616910159890173</v>
      </c>
      <c r="AG5" s="11">
        <f>-'OddsRatio_working_3-way'!U5/(3*'OddsRatio_working_3-way'!X5^(1/3))*COS(('OddsRatio_working_3-way'!Y5+2*PI())/3)</f>
        <v>-0.30896056962892726</v>
      </c>
      <c r="AH5" s="11">
        <f>-'OddsRatio_working_3-way'!U5/(3*'OddsRatio_working_3-way'!X5^(1/3))*COS(('OddsRatio_working_3-way'!Y5+4*PI())/3)</f>
        <v>-0.21720853196997456</v>
      </c>
      <c r="AI5" s="11">
        <f>'OddsRatio_working_3-way'!U5/(3*'OddsRatio_working_3-way'!X5^(1/3))*SIN(('OddsRatio_working_3-way'!Y5)/3)</f>
        <v>-5.2973063641093124E-2</v>
      </c>
      <c r="AJ5" s="11">
        <f>'OddsRatio_working_3-way'!U5/(3*'OddsRatio_working_3-way'!X5^(1/3))*SIN(('OddsRatio_working_3-way'!Y5+2*PI())/3)</f>
        <v>-0.42918927685053759</v>
      </c>
      <c r="AK5" s="11">
        <f>'OddsRatio_working_3-way'!U5/(3*'OddsRatio_working_3-way'!X5^(1/3))*SIN(('OddsRatio_working_3-way'!Y5+4*PI())/3)</f>
        <v>0.4821623404916307</v>
      </c>
      <c r="AL5" s="11">
        <f>'OddsRatio_working_3-way'!Z5+'OddsRatio_working_3-way'!AF5</f>
        <v>1.0523382031978035</v>
      </c>
      <c r="AM5" s="11">
        <f>'OddsRatio_working_3-way'!AA5+'OddsRatio_working_3-way'!AG5</f>
        <v>-0.61792113925785452</v>
      </c>
      <c r="AN5" s="11">
        <f>'OddsRatio_working_3-way'!AB5+'OddsRatio_working_3-way'!AH5</f>
        <v>-0.43441706393994911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1.0523382031978035</v>
      </c>
      <c r="AS5" s="11">
        <f>IF(('OddsRatio_working_3-way'!X5=0),IF(Q5&gt;0,-Q5^(1/3),(-Q5)^(1/3)),'OddsRatio_working_3-way'!AM5-'OddsRatio_working_3-way'!R5/3)</f>
        <v>-0.61792113925785452</v>
      </c>
      <c r="AT5" s="11">
        <f>IF(('OddsRatio_working_3-way'!X5=0),IF(Q5&gt;0,-Q5^(1/3),(-Q5)^(1/3)),'OddsRatio_working_3-way'!AN5-'OddsRatio_working_3-way'!R5/3)</f>
        <v>-0.43441706393994911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2.4</v>
      </c>
      <c r="B6" s="4">
        <f>IF('True_Odds_Calculator_3-way'!B7="","",'True_Odds_Calculator_3-way'!B7)</f>
        <v>3.16</v>
      </c>
      <c r="C6" s="4">
        <f>IF('True_Odds_Calculator_3-way'!C7="","",'True_Odds_Calculator_3-way'!C7)</f>
        <v>3.34</v>
      </c>
      <c r="D6" s="9">
        <f t="shared" si="13"/>
        <v>0.40481295346514612</v>
      </c>
      <c r="E6" s="9">
        <f t="shared" si="14"/>
        <v>0.30595758629650927</v>
      </c>
      <c r="F6" s="9">
        <f t="shared" si="15"/>
        <v>0.28922946023834445</v>
      </c>
      <c r="G6" s="9">
        <f t="shared" si="16"/>
        <v>1.0501976308531251</v>
      </c>
      <c r="H6" s="9">
        <f t="shared" si="17"/>
        <v>2.470276683194375</v>
      </c>
      <c r="I6" s="9">
        <f t="shared" si="18"/>
        <v>3.2684268826427503</v>
      </c>
      <c r="J6" s="9">
        <f t="shared" si="19"/>
        <v>3.4574624561963123</v>
      </c>
      <c r="K6" s="11">
        <f t="shared" si="20"/>
        <v>0.41666666666666669</v>
      </c>
      <c r="L6" s="11">
        <f t="shared" si="21"/>
        <v>0.31645569620253161</v>
      </c>
      <c r="M6" s="11">
        <f t="shared" si="22"/>
        <v>0.29940119760479045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-0.27935268703100113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0.23292023547841029</v>
      </c>
      <c r="Q6" s="11">
        <f>2*'OddsRatio_working_3-way'!K6*'OddsRatio_working_3-way'!L6*'OddsRatio_working_3-way'!M6</f>
        <v>7.8956012026579758E-2</v>
      </c>
      <c r="R6" s="11">
        <f t="shared" si="23"/>
        <v>0</v>
      </c>
      <c r="S6" s="11">
        <f t="shared" si="24"/>
        <v>-0.83378555600777871</v>
      </c>
      <c r="T6" s="11">
        <f t="shared" si="25"/>
        <v>-0.28263917152806062</v>
      </c>
      <c r="U6" s="11">
        <f>'OddsRatio_working_3-way'!S6-'OddsRatio_working_3-way'!R6^2/3</f>
        <v>-0.83378555600777871</v>
      </c>
      <c r="V6" s="11">
        <f>'OddsRatio_working_3-way'!S6*'OddsRatio_working_3-way'!R6/3-2*'OddsRatio_working_3-way'!R6^3/27-'OddsRatio_working_3-way'!T6</f>
        <v>0.28263917152806062</v>
      </c>
      <c r="W6" s="11">
        <f>'OddsRatio_working_3-way'!V6^2+4*'OddsRatio_working_3-way'!U6^3/27</f>
        <v>-5.9886314040522859E-3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0.14652093083082085</v>
      </c>
      <c r="Y6" s="11">
        <f>IF('OddsRatio_working_3-way'!W6&gt;=0,IF('OddsRatio_working_3-way'!V6+SQRT('OddsRatio_working_3-way'!W6)&gt;0,0,PI()),ACOS('OddsRatio_working_3-way'!V6/(2*'OddsRatio_working_3-way'!X6)))</f>
        <v>0.2672490635150846</v>
      </c>
      <c r="Z6" s="11">
        <f>'OddsRatio_working_3-way'!X6^(1/3)*COS('OddsRatio_working_3-way'!Y6/3)</f>
        <v>0.52509881542656256</v>
      </c>
      <c r="AA6" s="11">
        <f>'OddsRatio_working_3-way'!X6^(1/3)*COS(('OddsRatio_working_3-way'!Y6+2*PI())/3)</f>
        <v>-0.30316731669639263</v>
      </c>
      <c r="AB6" s="11">
        <f>'OddsRatio_working_3-way'!X6^(1/3)*COS(('OddsRatio_working_3-way'!Y6+4*PI())/3)</f>
        <v>-0.22193149873016998</v>
      </c>
      <c r="AC6" s="11">
        <f>'OddsRatio_working_3-way'!X6^(1/3)*SIN('OddsRatio_working_3-way'!Y6/3)</f>
        <v>4.6901521370638147E-2</v>
      </c>
      <c r="AD6" s="11">
        <f>'OddsRatio_working_3-way'!X6^(1/3)*SIN(('OddsRatio_working_3-way'!Y6+2*PI())/3)</f>
        <v>0.43129815297120011</v>
      </c>
      <c r="AE6" s="11">
        <f>'OddsRatio_working_3-way'!X6^(1/3)*SIN(('OddsRatio_working_3-way'!Y6+4*PI())/3)</f>
        <v>-0.47819967434183824</v>
      </c>
      <c r="AF6" s="11">
        <f>-'OddsRatio_working_3-way'!U6/(3*'OddsRatio_working_3-way'!X6^(1/3))*COS(('OddsRatio_working_3-way'!Y6)/3)</f>
        <v>0.52509881542656256</v>
      </c>
      <c r="AG6" s="11">
        <f>-'OddsRatio_working_3-way'!U6/(3*'OddsRatio_working_3-way'!X6^(1/3))*COS(('OddsRatio_working_3-way'!Y6+2*PI())/3)</f>
        <v>-0.30316731669639263</v>
      </c>
      <c r="AH6" s="11">
        <f>-'OddsRatio_working_3-way'!U6/(3*'OddsRatio_working_3-way'!X6^(1/3))*COS(('OddsRatio_working_3-way'!Y6+4*PI())/3)</f>
        <v>-0.22193149873016998</v>
      </c>
      <c r="AI6" s="11">
        <f>'OddsRatio_working_3-way'!U6/(3*'OddsRatio_working_3-way'!X6^(1/3))*SIN(('OddsRatio_working_3-way'!Y6)/3)</f>
        <v>-4.6901521370638147E-2</v>
      </c>
      <c r="AJ6" s="11">
        <f>'OddsRatio_working_3-way'!U6/(3*'OddsRatio_working_3-way'!X6^(1/3))*SIN(('OddsRatio_working_3-way'!Y6+2*PI())/3)</f>
        <v>-0.43129815297120011</v>
      </c>
      <c r="AK6" s="11">
        <f>'OddsRatio_working_3-way'!U6/(3*'OddsRatio_working_3-way'!X6^(1/3))*SIN(('OddsRatio_working_3-way'!Y6+4*PI())/3)</f>
        <v>0.47819967434183824</v>
      </c>
      <c r="AL6" s="11">
        <f>'OddsRatio_working_3-way'!Z6+'OddsRatio_working_3-way'!AF6</f>
        <v>1.0501976308531251</v>
      </c>
      <c r="AM6" s="11">
        <f>'OddsRatio_working_3-way'!AA6+'OddsRatio_working_3-way'!AG6</f>
        <v>-0.60633463339278526</v>
      </c>
      <c r="AN6" s="11">
        <f>'OddsRatio_working_3-way'!AB6+'OddsRatio_working_3-way'!AH6</f>
        <v>-0.44386299746033997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1.0501976308531251</v>
      </c>
      <c r="AS6" s="11">
        <f>IF(('OddsRatio_working_3-way'!X6=0),IF(Q6&gt;0,-Q6^(1/3),(-Q6)^(1/3)),'OddsRatio_working_3-way'!AM6-'OddsRatio_working_3-way'!R6/3)</f>
        <v>-0.60633463339278526</v>
      </c>
      <c r="AT6" s="11">
        <f>IF(('OddsRatio_working_3-way'!X6=0),IF(Q6&gt;0,-Q6^(1/3),(-Q6)^(1/3)),'OddsRatio_working_3-way'!AN6-'OddsRatio_working_3-way'!R6/3)</f>
        <v>-0.44386299746033997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2.19</v>
      </c>
      <c r="B7" s="4">
        <f>IF('True_Odds_Calculator_3-way'!B8="","",'True_Odds_Calculator_3-way'!B8)</f>
        <v>3.32</v>
      </c>
      <c r="C7" s="4">
        <f>IF('True_Odds_Calculator_3-way'!C8="","",'True_Odds_Calculator_3-way'!C8)</f>
        <v>3.63</v>
      </c>
      <c r="D7" s="9">
        <f t="shared" si="13"/>
        <v>0.4439982915832556</v>
      </c>
      <c r="E7" s="9">
        <f t="shared" si="14"/>
        <v>0.29058088194035464</v>
      </c>
      <c r="F7" s="9">
        <f t="shared" si="15"/>
        <v>0.26542082647638987</v>
      </c>
      <c r="G7" s="9">
        <f t="shared" si="16"/>
        <v>1.0523200995538384</v>
      </c>
      <c r="H7" s="9">
        <f t="shared" si="17"/>
        <v>2.2522609184690672</v>
      </c>
      <c r="I7" s="9">
        <f t="shared" si="18"/>
        <v>3.4413826309649047</v>
      </c>
      <c r="J7" s="9">
        <f t="shared" si="19"/>
        <v>3.7676018618265945</v>
      </c>
      <c r="K7" s="11">
        <f t="shared" si="20"/>
        <v>0.45662100456621008</v>
      </c>
      <c r="L7" s="11">
        <f t="shared" si="21"/>
        <v>0.30120481927710846</v>
      </c>
      <c r="M7" s="11">
        <f t="shared" si="22"/>
        <v>0.27548209366391185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-0.27510714581788409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0.232637406488477</v>
      </c>
      <c r="Q7" s="11">
        <f>2*'OddsRatio_working_3-way'!K7*'OddsRatio_working_3-way'!L7*'OddsRatio_working_3-way'!M7</f>
        <v>7.577765683663748E-2</v>
      </c>
      <c r="R7" s="11">
        <f t="shared" si="23"/>
        <v>0</v>
      </c>
      <c r="S7" s="11">
        <f t="shared" si="24"/>
        <v>-0.84562473212701905</v>
      </c>
      <c r="T7" s="11">
        <f t="shared" si="25"/>
        <v>-0.27544779548111376</v>
      </c>
      <c r="U7" s="11">
        <f>'OddsRatio_working_3-way'!S7-'OddsRatio_working_3-way'!R7^2/3</f>
        <v>-0.84562473212701905</v>
      </c>
      <c r="V7" s="11">
        <f>'OddsRatio_working_3-way'!S7*'OddsRatio_working_3-way'!R7/3-2*'OddsRatio_working_3-way'!R7^3/27-'OddsRatio_working_3-way'!T7</f>
        <v>0.27544779548111376</v>
      </c>
      <c r="W7" s="11">
        <f>'OddsRatio_working_3-way'!V7^2+4*'OddsRatio_working_3-way'!U7^3/27</f>
        <v>-1.3712265698008694E-2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0.14965272611400549</v>
      </c>
      <c r="Y7" s="11">
        <f>IF('OddsRatio_working_3-way'!W7&gt;=0,IF('OddsRatio_working_3-way'!V7+SQRT('OddsRatio_working_3-way'!W7)&gt;0,0,PI()),ACOS('OddsRatio_working_3-way'!V7/(2*'OddsRatio_working_3-way'!X7)))</f>
        <v>0.40197541126348191</v>
      </c>
      <c r="Z7" s="11">
        <f>'OddsRatio_working_3-way'!X7^(1/3)*COS('OddsRatio_working_3-way'!Y7/3)</f>
        <v>0.52616004977691921</v>
      </c>
      <c r="AA7" s="11">
        <f>'OddsRatio_working_3-way'!X7^(1/3)*COS(('OddsRatio_working_3-way'!Y7+2*PI())/3)</f>
        <v>-0.32450383579121261</v>
      </c>
      <c r="AB7" s="11">
        <f>'OddsRatio_working_3-way'!X7^(1/3)*COS(('OddsRatio_working_3-way'!Y7+4*PI())/3)</f>
        <v>-0.20165621398570671</v>
      </c>
      <c r="AC7" s="11">
        <f>'OddsRatio_working_3-way'!X7^(1/3)*SIN('OddsRatio_working_3-way'!Y7/3)</f>
        <v>7.0926107518714296E-2</v>
      </c>
      <c r="AD7" s="11">
        <f>'OddsRatio_working_3-way'!X7^(1/3)*SIN(('OddsRatio_working_3-way'!Y7+2*PI())/3)</f>
        <v>0.42020491580393965</v>
      </c>
      <c r="AE7" s="11">
        <f>'OddsRatio_working_3-way'!X7^(1/3)*SIN(('OddsRatio_working_3-way'!Y7+4*PI())/3)</f>
        <v>-0.49113102332265385</v>
      </c>
      <c r="AF7" s="11">
        <f>-'OddsRatio_working_3-way'!U7/(3*'OddsRatio_working_3-way'!X7^(1/3))*COS(('OddsRatio_working_3-way'!Y7)/3)</f>
        <v>0.52616004977691921</v>
      </c>
      <c r="AG7" s="11">
        <f>-'OddsRatio_working_3-way'!U7/(3*'OddsRatio_working_3-way'!X7^(1/3))*COS(('OddsRatio_working_3-way'!Y7+2*PI())/3)</f>
        <v>-0.32450383579121261</v>
      </c>
      <c r="AH7" s="11">
        <f>-'OddsRatio_working_3-way'!U7/(3*'OddsRatio_working_3-way'!X7^(1/3))*COS(('OddsRatio_working_3-way'!Y7+4*PI())/3)</f>
        <v>-0.20165621398570671</v>
      </c>
      <c r="AI7" s="11">
        <f>'OddsRatio_working_3-way'!U7/(3*'OddsRatio_working_3-way'!X7^(1/3))*SIN(('OddsRatio_working_3-way'!Y7)/3)</f>
        <v>-7.0926107518714296E-2</v>
      </c>
      <c r="AJ7" s="11">
        <f>'OddsRatio_working_3-way'!U7/(3*'OddsRatio_working_3-way'!X7^(1/3))*SIN(('OddsRatio_working_3-way'!Y7+2*PI())/3)</f>
        <v>-0.42020491580393965</v>
      </c>
      <c r="AK7" s="11">
        <f>'OddsRatio_working_3-way'!U7/(3*'OddsRatio_working_3-way'!X7^(1/3))*SIN(('OddsRatio_working_3-way'!Y7+4*PI())/3)</f>
        <v>0.49113102332265385</v>
      </c>
      <c r="AL7" s="11">
        <f>'OddsRatio_working_3-way'!Z7+'OddsRatio_working_3-way'!AF7</f>
        <v>1.0523200995538384</v>
      </c>
      <c r="AM7" s="11">
        <f>'OddsRatio_working_3-way'!AA7+'OddsRatio_working_3-way'!AG7</f>
        <v>-0.64900767158242523</v>
      </c>
      <c r="AN7" s="11">
        <f>'OddsRatio_working_3-way'!AB7+'OddsRatio_working_3-way'!AH7</f>
        <v>-0.40331242797141342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1.0523200995538384</v>
      </c>
      <c r="AS7" s="11">
        <f>IF(('OddsRatio_working_3-way'!X7=0),IF(Q7&gt;0,-Q7^(1/3),(-Q7)^(1/3)),'OddsRatio_working_3-way'!AM7-'OddsRatio_working_3-way'!R7/3)</f>
        <v>-0.64900767158242523</v>
      </c>
      <c r="AT7" s="11">
        <f>IF(('OddsRatio_working_3-way'!X7=0),IF(Q7&gt;0,-Q7^(1/3),(-Q7)^(1/3)),'OddsRatio_working_3-way'!AN7-'OddsRatio_working_3-way'!R7/3)</f>
        <v>-0.40331242797141342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1.93</v>
      </c>
      <c r="B8" s="4">
        <f>IF('True_Odds_Calculator_3-way'!B9="","",'True_Odds_Calculator_3-way'!B9)</f>
        <v>3.41</v>
      </c>
      <c r="C8" s="4">
        <f>IF('True_Odds_Calculator_3-way'!C9="","",'True_Odds_Calculator_3-way'!C9)</f>
        <v>4.45</v>
      </c>
      <c r="D8" s="9">
        <f t="shared" si="13"/>
        <v>0.50372376207792724</v>
      </c>
      <c r="E8" s="9">
        <f t="shared" si="14"/>
        <v>0.28144562444104465</v>
      </c>
      <c r="F8" s="9">
        <f t="shared" si="15"/>
        <v>0.21483061348102811</v>
      </c>
      <c r="G8" s="9">
        <f t="shared" si="16"/>
        <v>1.0593710353384398</v>
      </c>
      <c r="H8" s="9">
        <f t="shared" si="17"/>
        <v>1.9852150628647487</v>
      </c>
      <c r="I8" s="9">
        <f t="shared" si="18"/>
        <v>3.5530841951656398</v>
      </c>
      <c r="J8" s="9">
        <f t="shared" si="19"/>
        <v>4.6548300719176181</v>
      </c>
      <c r="K8" s="11">
        <f t="shared" si="20"/>
        <v>0.5181347150259068</v>
      </c>
      <c r="L8" s="11">
        <f t="shared" si="21"/>
        <v>0.29325513196480935</v>
      </c>
      <c r="M8" s="11">
        <f t="shared" si="22"/>
        <v>0.2247191011235955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-0.26402642010722588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0.23184518205053922</v>
      </c>
      <c r="Q8" s="11">
        <f>2*'OddsRatio_working_3-way'!K8*'OddsRatio_working_3-way'!L8*'OddsRatio_working_3-way'!M8</f>
        <v>6.8290186170998274E-2</v>
      </c>
      <c r="R8" s="11">
        <f t="shared" si="23"/>
        <v>0</v>
      </c>
      <c r="S8" s="11">
        <f t="shared" si="24"/>
        <v>-0.87811356892383241</v>
      </c>
      <c r="T8" s="11">
        <f t="shared" si="25"/>
        <v>-0.25864906301143803</v>
      </c>
      <c r="U8" s="11">
        <f>'OddsRatio_working_3-way'!S8-'OddsRatio_working_3-way'!R8^2/3</f>
        <v>-0.87811356892383241</v>
      </c>
      <c r="V8" s="11">
        <f>'OddsRatio_working_3-way'!S8*'OddsRatio_working_3-way'!R8/3-2*'OddsRatio_working_3-way'!R8^3/27-'OddsRatio_working_3-way'!T8</f>
        <v>0.25864906301143803</v>
      </c>
      <c r="W8" s="11">
        <f>'OddsRatio_working_3-way'!V8^2+4*'OddsRatio_working_3-way'!U8^3/27</f>
        <v>-3.3411600184545684E-2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0.15835951027743844</v>
      </c>
      <c r="Y8" s="11">
        <f>IF('OddsRatio_working_3-way'!W8&gt;=0,IF('OddsRatio_working_3-way'!V8+SQRT('OddsRatio_working_3-way'!W8)&gt;0,0,PI()),ACOS('OddsRatio_working_3-way'!V8/(2*'OddsRatio_working_3-way'!X8)))</f>
        <v>0.61521133114392823</v>
      </c>
      <c r="Z8" s="11">
        <f>'OddsRatio_working_3-way'!X8^(1/3)*COS('OddsRatio_working_3-way'!Y8/3)</f>
        <v>0.5296855176692199</v>
      </c>
      <c r="AA8" s="11">
        <f>'OddsRatio_working_3-way'!X8^(1/3)*COS(('OddsRatio_working_3-way'!Y8+2*PI())/3)</f>
        <v>-0.36025413923326094</v>
      </c>
      <c r="AB8" s="11">
        <f>'OddsRatio_working_3-way'!X8^(1/3)*COS(('OddsRatio_working_3-way'!Y8+4*PI())/3)</f>
        <v>-0.16943137843595907</v>
      </c>
      <c r="AC8" s="11">
        <f>'OddsRatio_working_3-way'!X8^(1/3)*SIN('OddsRatio_working_3-way'!Y8/3)</f>
        <v>0.1101715723138299</v>
      </c>
      <c r="AD8" s="11">
        <f>'OddsRatio_working_3-way'!X8^(1/3)*SIN(('OddsRatio_working_3-way'!Y8+2*PI())/3)</f>
        <v>0.40363532816134057</v>
      </c>
      <c r="AE8" s="11">
        <f>'OddsRatio_working_3-way'!X8^(1/3)*SIN(('OddsRatio_working_3-way'!Y8+4*PI())/3)</f>
        <v>-0.51380690047517041</v>
      </c>
      <c r="AF8" s="11">
        <f>-'OddsRatio_working_3-way'!U8/(3*'OddsRatio_working_3-way'!X8^(1/3))*COS(('OddsRatio_working_3-way'!Y8)/3)</f>
        <v>0.5296855176692199</v>
      </c>
      <c r="AG8" s="11">
        <f>-'OddsRatio_working_3-way'!U8/(3*'OddsRatio_working_3-way'!X8^(1/3))*COS(('OddsRatio_working_3-way'!Y8+2*PI())/3)</f>
        <v>-0.36025413923326094</v>
      </c>
      <c r="AH8" s="11">
        <f>-'OddsRatio_working_3-way'!U8/(3*'OddsRatio_working_3-way'!X8^(1/3))*COS(('OddsRatio_working_3-way'!Y8+4*PI())/3)</f>
        <v>-0.16943137843595907</v>
      </c>
      <c r="AI8" s="11">
        <f>'OddsRatio_working_3-way'!U8/(3*'OddsRatio_working_3-way'!X8^(1/3))*SIN(('OddsRatio_working_3-way'!Y8)/3)</f>
        <v>-0.1101715723138299</v>
      </c>
      <c r="AJ8" s="11">
        <f>'OddsRatio_working_3-way'!U8/(3*'OddsRatio_working_3-way'!X8^(1/3))*SIN(('OddsRatio_working_3-way'!Y8+2*PI())/3)</f>
        <v>-0.40363532816134057</v>
      </c>
      <c r="AK8" s="11">
        <f>'OddsRatio_working_3-way'!U8/(3*'OddsRatio_working_3-way'!X8^(1/3))*SIN(('OddsRatio_working_3-way'!Y8+4*PI())/3)</f>
        <v>0.51380690047517041</v>
      </c>
      <c r="AL8" s="11">
        <f>'OddsRatio_working_3-way'!Z8+'OddsRatio_working_3-way'!AF8</f>
        <v>1.0593710353384398</v>
      </c>
      <c r="AM8" s="11">
        <f>'OddsRatio_working_3-way'!AA8+'OddsRatio_working_3-way'!AG8</f>
        <v>-0.72050827846652188</v>
      </c>
      <c r="AN8" s="11">
        <f>'OddsRatio_working_3-way'!AB8+'OddsRatio_working_3-way'!AH8</f>
        <v>-0.33886275687191814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1.0593710353384398</v>
      </c>
      <c r="AS8" s="11">
        <f>IF(('OddsRatio_working_3-way'!X8=0),IF(Q8&gt;0,-Q8^(1/3),(-Q8)^(1/3)),'OddsRatio_working_3-way'!AM8-'OddsRatio_working_3-way'!R8/3)</f>
        <v>-0.72050827846652188</v>
      </c>
      <c r="AT8" s="11">
        <f>IF(('OddsRatio_working_3-way'!X8=0),IF(Q8&gt;0,-Q8^(1/3),(-Q8)^(1/3)),'OddsRatio_working_3-way'!AN8-'OddsRatio_working_3-way'!R8/3)</f>
        <v>-0.33886275687191814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6.11</v>
      </c>
      <c r="B9" s="4">
        <f>IF('True_Odds_Calculator_3-way'!B10="","",'True_Odds_Calculator_3-way'!B10)</f>
        <v>4.33</v>
      </c>
      <c r="C9" s="4">
        <f>IF('True_Odds_Calculator_3-way'!C10="","",'True_Odds_Calculator_3-way'!C10)</f>
        <v>1.54</v>
      </c>
      <c r="D9" s="9">
        <f t="shared" si="13"/>
        <v>0.15277032212386063</v>
      </c>
      <c r="E9" s="9">
        <f t="shared" si="14"/>
        <v>0.21673272155288542</v>
      </c>
      <c r="F9" s="9">
        <f t="shared" si="15"/>
        <v>0.63049695632325409</v>
      </c>
      <c r="G9" s="9">
        <f t="shared" si="16"/>
        <v>1.0852786660350775</v>
      </c>
      <c r="H9" s="9">
        <f t="shared" si="17"/>
        <v>6.5457739834392461</v>
      </c>
      <c r="I9" s="9">
        <f t="shared" si="18"/>
        <v>4.6139779578968092</v>
      </c>
      <c r="J9" s="9">
        <f t="shared" si="19"/>
        <v>1.5860504796589419</v>
      </c>
      <c r="K9" s="11">
        <f t="shared" si="20"/>
        <v>0.16366612111292961</v>
      </c>
      <c r="L9" s="11">
        <f t="shared" si="21"/>
        <v>0.23094688221709006</v>
      </c>
      <c r="M9" s="11">
        <f t="shared" si="22"/>
        <v>0.64935064935064934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-0.22553246468533195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0.22040757139769468</v>
      </c>
      <c r="Q9" s="11">
        <f>2*'OddsRatio_working_3-way'!K9*'OddsRatio_working_3-way'!L9*'OddsRatio_working_3-way'!M9</f>
        <v>4.9088545968306169E-2</v>
      </c>
      <c r="R9" s="11">
        <f t="shared" si="23"/>
        <v>0</v>
      </c>
      <c r="S9" s="11">
        <f t="shared" si="24"/>
        <v>-0.97727647194922629</v>
      </c>
      <c r="T9" s="11">
        <f t="shared" si="25"/>
        <v>-0.21765622983278984</v>
      </c>
      <c r="U9" s="11">
        <f>'OddsRatio_working_3-way'!S9-'OddsRatio_working_3-way'!R9^2/3</f>
        <v>-0.97727647194922629</v>
      </c>
      <c r="V9" s="11">
        <f>'OddsRatio_working_3-way'!S9*'OddsRatio_working_3-way'!R9/3-2*'OddsRatio_working_3-way'!R9^3/27-'OddsRatio_working_3-way'!T9</f>
        <v>0.21765622983278984</v>
      </c>
      <c r="W9" s="11">
        <f>'OddsRatio_working_3-way'!V9^2+4*'OddsRatio_working_3-way'!U9^3/27</f>
        <v>-9.0902322435254715E-2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0.18592777954106196</v>
      </c>
      <c r="Y9" s="11">
        <f>IF('OddsRatio_working_3-way'!W9&gt;=0,IF('OddsRatio_working_3-way'!V9+SQRT('OddsRatio_working_3-way'!W9)&gt;0,0,PI()),ACOS('OddsRatio_working_3-way'!V9/(2*'OddsRatio_working_3-way'!X9)))</f>
        <v>0.94551590326071711</v>
      </c>
      <c r="Z9" s="11">
        <f>'OddsRatio_working_3-way'!X9^(1/3)*COS('OddsRatio_working_3-way'!Y9/3)</f>
        <v>0.54263933301753875</v>
      </c>
      <c r="AA9" s="11">
        <f>'OddsRatio_working_3-way'!X9^(1/3)*COS(('OddsRatio_working_3-way'!Y9+2*PI())/3)</f>
        <v>-0.42453857423238256</v>
      </c>
      <c r="AB9" s="11">
        <f>'OddsRatio_working_3-way'!X9^(1/3)*COS(('OddsRatio_working_3-way'!Y9+4*PI())/3)</f>
        <v>-0.1181007587851563</v>
      </c>
      <c r="AC9" s="11">
        <f>'OddsRatio_working_3-way'!X9^(1/3)*SIN('OddsRatio_working_3-way'!Y9/3)</f>
        <v>0.17692195523833695</v>
      </c>
      <c r="AD9" s="11">
        <f>'OddsRatio_working_3-way'!X9^(1/3)*SIN(('OddsRatio_working_3-way'!Y9+2*PI())/3)</f>
        <v>0.38147846986666395</v>
      </c>
      <c r="AE9" s="11">
        <f>'OddsRatio_working_3-way'!X9^(1/3)*SIN(('OddsRatio_working_3-way'!Y9+4*PI())/3)</f>
        <v>-0.55840042510500087</v>
      </c>
      <c r="AF9" s="11">
        <f>-'OddsRatio_working_3-way'!U9/(3*'OddsRatio_working_3-way'!X9^(1/3))*COS(('OddsRatio_working_3-way'!Y9)/3)</f>
        <v>0.54263933301753886</v>
      </c>
      <c r="AG9" s="11">
        <f>-'OddsRatio_working_3-way'!U9/(3*'OddsRatio_working_3-way'!X9^(1/3))*COS(('OddsRatio_working_3-way'!Y9+2*PI())/3)</f>
        <v>-0.42453857423238262</v>
      </c>
      <c r="AH9" s="11">
        <f>-'OddsRatio_working_3-way'!U9/(3*'OddsRatio_working_3-way'!X9^(1/3))*COS(('OddsRatio_working_3-way'!Y9+4*PI())/3)</f>
        <v>-0.11810075878515633</v>
      </c>
      <c r="AI9" s="11">
        <f>'OddsRatio_working_3-way'!U9/(3*'OddsRatio_working_3-way'!X9^(1/3))*SIN(('OddsRatio_working_3-way'!Y9)/3)</f>
        <v>-0.17692195523833698</v>
      </c>
      <c r="AJ9" s="11">
        <f>'OddsRatio_working_3-way'!U9/(3*'OddsRatio_working_3-way'!X9^(1/3))*SIN(('OddsRatio_working_3-way'!Y9+2*PI())/3)</f>
        <v>-0.38147846986666401</v>
      </c>
      <c r="AK9" s="11">
        <f>'OddsRatio_working_3-way'!U9/(3*'OddsRatio_working_3-way'!X9^(1/3))*SIN(('OddsRatio_working_3-way'!Y9+4*PI())/3)</f>
        <v>0.55840042510500099</v>
      </c>
      <c r="AL9" s="11">
        <f>'OddsRatio_working_3-way'!Z9+'OddsRatio_working_3-way'!AF9</f>
        <v>1.0852786660350775</v>
      </c>
      <c r="AM9" s="11">
        <f>'OddsRatio_working_3-way'!AA9+'OddsRatio_working_3-way'!AG9</f>
        <v>-0.84907714846476523</v>
      </c>
      <c r="AN9" s="11">
        <f>'OddsRatio_working_3-way'!AB9+'OddsRatio_working_3-way'!AH9</f>
        <v>-0.23620151757031263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1.0852786660350775</v>
      </c>
      <c r="AS9" s="11">
        <f>IF(('OddsRatio_working_3-way'!X9=0),IF(Q9&gt;0,-Q9^(1/3),(-Q9)^(1/3)),'OddsRatio_working_3-way'!AM9-'OddsRatio_working_3-way'!R9/3)</f>
        <v>-0.84907714846476523</v>
      </c>
      <c r="AT9" s="11">
        <f>IF(('OddsRatio_working_3-way'!X9=0),IF(Q9&gt;0,-Q9^(1/3),(-Q9)^(1/3)),'OddsRatio_working_3-way'!AN9-'OddsRatio_working_3-way'!R9/3)</f>
        <v>-0.23620151757031263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1.52</v>
      </c>
      <c r="B10" s="4">
        <f>IF('True_Odds_Calculator_3-way'!B11="","",'True_Odds_Calculator_3-way'!B11)</f>
        <v>4.28</v>
      </c>
      <c r="C10" s="4">
        <f>IF('True_Odds_Calculator_3-way'!C11="","",'True_Odds_Calculator_3-way'!C11)</f>
        <v>6.79</v>
      </c>
      <c r="D10" s="9">
        <f t="shared" si="13"/>
        <v>0.6410815133518315</v>
      </c>
      <c r="E10" s="9">
        <f t="shared" si="14"/>
        <v>0.22067990972845183</v>
      </c>
      <c r="F10" s="9">
        <f t="shared" si="15"/>
        <v>0.13823857691971678</v>
      </c>
      <c r="G10" s="9">
        <f t="shared" si="16"/>
        <v>1.0766616172255496</v>
      </c>
      <c r="H10" s="9">
        <f t="shared" si="17"/>
        <v>1.5598640409572857</v>
      </c>
      <c r="I10" s="9">
        <f t="shared" si="18"/>
        <v>4.5314501044998021</v>
      </c>
      <c r="J10" s="9">
        <f t="shared" si="19"/>
        <v>7.2338707637359319</v>
      </c>
      <c r="K10" s="11">
        <f t="shared" si="20"/>
        <v>0.65789473684210531</v>
      </c>
      <c r="L10" s="11">
        <f t="shared" si="21"/>
        <v>0.23364485981308411</v>
      </c>
      <c r="M10" s="11">
        <f t="shared" si="22"/>
        <v>0.14727540500736377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-0.22356232618350969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0.21710082606071979</v>
      </c>
      <c r="Q10" s="11">
        <f>2*'OddsRatio_working_3-way'!K10*'OddsRatio_working_3-way'!L10*'OddsRatio_working_3-way'!M10</f>
        <v>4.5276501785343023E-2</v>
      </c>
      <c r="R10" s="11">
        <f t="shared" si="23"/>
        <v>0</v>
      </c>
      <c r="S10" s="11">
        <f t="shared" si="24"/>
        <v>-0.97109754477377364</v>
      </c>
      <c r="T10" s="11">
        <f t="shared" si="25"/>
        <v>-0.20252294990068273</v>
      </c>
      <c r="U10" s="11">
        <f>'OddsRatio_working_3-way'!S10-'OddsRatio_working_3-way'!R10^2/3</f>
        <v>-0.97109754477377364</v>
      </c>
      <c r="V10" s="11">
        <f>'OddsRatio_working_3-way'!S10*'OddsRatio_working_3-way'!R10/3-2*'OddsRatio_working_3-way'!R10^3/27-'OddsRatio_working_3-way'!T10</f>
        <v>0.20252294990068273</v>
      </c>
      <c r="W10" s="11">
        <f>'OddsRatio_working_3-way'!V10^2+4*'OddsRatio_working_3-way'!U10^3/27</f>
        <v>-9.4654757927113975E-2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0.18416724950679234</v>
      </c>
      <c r="Y10" s="11">
        <f>IF('OddsRatio_working_3-way'!W10&gt;=0,IF('OddsRatio_working_3-way'!V10+SQRT('OddsRatio_working_3-way'!W10)&gt;0,0,PI()),ACOS('OddsRatio_working_3-way'!V10/(2*'OddsRatio_working_3-way'!X10)))</f>
        <v>0.98863045242837433</v>
      </c>
      <c r="Z10" s="11">
        <f>'OddsRatio_working_3-way'!X10^(1/3)*COS('OddsRatio_working_3-way'!Y10/3)</f>
        <v>0.53833080861277482</v>
      </c>
      <c r="AA10" s="11">
        <f>'OddsRatio_working_3-way'!X10^(1/3)*COS(('OddsRatio_working_3-way'!Y10+2*PI())/3)</f>
        <v>-0.42861552681239368</v>
      </c>
      <c r="AB10" s="11">
        <f>'OddsRatio_working_3-way'!X10^(1/3)*COS(('OddsRatio_working_3-way'!Y10+4*PI())/3)</f>
        <v>-0.10971528180038126</v>
      </c>
      <c r="AC10" s="11">
        <f>'OddsRatio_working_3-way'!X10^(1/3)*SIN('OddsRatio_working_3-way'!Y10/3)</f>
        <v>0.18411714230232301</v>
      </c>
      <c r="AD10" s="11">
        <f>'OddsRatio_working_3-way'!X10^(1/3)*SIN(('OddsRatio_working_3-way'!Y10+2*PI())/3)</f>
        <v>0.37414958474732013</v>
      </c>
      <c r="AE10" s="11">
        <f>'OddsRatio_working_3-way'!X10^(1/3)*SIN(('OddsRatio_working_3-way'!Y10+4*PI())/3)</f>
        <v>-0.5582667270496432</v>
      </c>
      <c r="AF10" s="11">
        <f>-'OddsRatio_working_3-way'!U10/(3*'OddsRatio_working_3-way'!X10^(1/3))*COS(('OddsRatio_working_3-way'!Y10)/3)</f>
        <v>0.53833080861277482</v>
      </c>
      <c r="AG10" s="11">
        <f>-'OddsRatio_working_3-way'!U10/(3*'OddsRatio_working_3-way'!X10^(1/3))*COS(('OddsRatio_working_3-way'!Y10+2*PI())/3)</f>
        <v>-0.42861552681239368</v>
      </c>
      <c r="AH10" s="11">
        <f>-'OddsRatio_working_3-way'!U10/(3*'OddsRatio_working_3-way'!X10^(1/3))*COS(('OddsRatio_working_3-way'!Y10+4*PI())/3)</f>
        <v>-0.10971528180038126</v>
      </c>
      <c r="AI10" s="11">
        <f>'OddsRatio_working_3-way'!U10/(3*'OddsRatio_working_3-way'!X10^(1/3))*SIN(('OddsRatio_working_3-way'!Y10)/3)</f>
        <v>-0.18411714230232301</v>
      </c>
      <c r="AJ10" s="11">
        <f>'OddsRatio_working_3-way'!U10/(3*'OddsRatio_working_3-way'!X10^(1/3))*SIN(('OddsRatio_working_3-way'!Y10+2*PI())/3)</f>
        <v>-0.37414958474732013</v>
      </c>
      <c r="AK10" s="11">
        <f>'OddsRatio_working_3-way'!U10/(3*'OddsRatio_working_3-way'!X10^(1/3))*SIN(('OddsRatio_working_3-way'!Y10+4*PI())/3)</f>
        <v>0.5582667270496432</v>
      </c>
      <c r="AL10" s="11">
        <f>'OddsRatio_working_3-way'!Z10+'OddsRatio_working_3-way'!AF10</f>
        <v>1.0766616172255496</v>
      </c>
      <c r="AM10" s="11">
        <f>'OddsRatio_working_3-way'!AA10+'OddsRatio_working_3-way'!AG10</f>
        <v>-0.85723105362478735</v>
      </c>
      <c r="AN10" s="11">
        <f>'OddsRatio_working_3-way'!AB10+'OddsRatio_working_3-way'!AH10</f>
        <v>-0.21943056360076252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1.0766616172255496</v>
      </c>
      <c r="AS10" s="11">
        <f>IF(('OddsRatio_working_3-way'!X10=0),IF(Q10&gt;0,-Q10^(1/3),(-Q10)^(1/3)),'OddsRatio_working_3-way'!AM10-'OddsRatio_working_3-way'!R10/3)</f>
        <v>-0.85723105362478735</v>
      </c>
      <c r="AT10" s="11">
        <f>IF(('OddsRatio_working_3-way'!X10=0),IF(Q10&gt;0,-Q10^(1/3),(-Q10)^(1/3)),'OddsRatio_working_3-way'!AN10-'OddsRatio_working_3-way'!R10/3)</f>
        <v>-0.21943056360076252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3.04</v>
      </c>
      <c r="B11" s="4">
        <f>IF('True_Odds_Calculator_3-way'!B12="","",'True_Odds_Calculator_3-way'!B12)</f>
        <v>3.33</v>
      </c>
      <c r="C11" s="4">
        <f>IF('True_Odds_Calculator_3-way'!C12="","",'True_Odds_Calculator_3-way'!C12)</f>
        <v>2.4700000000000002</v>
      </c>
      <c r="D11" s="9">
        <f t="shared" si="13"/>
        <v>0.31775137219149696</v>
      </c>
      <c r="E11" s="9">
        <f t="shared" si="14"/>
        <v>0.28965846253765559</v>
      </c>
      <c r="F11" s="9">
        <f t="shared" si="15"/>
        <v>0.39259016527084739</v>
      </c>
      <c r="G11" s="9">
        <f t="shared" si="16"/>
        <v>1.0525071837152016</v>
      </c>
      <c r="H11" s="9">
        <f t="shared" si="17"/>
        <v>3.1471146547790112</v>
      </c>
      <c r="I11" s="9">
        <f t="shared" si="18"/>
        <v>3.4523417380564188</v>
      </c>
      <c r="J11" s="9">
        <f t="shared" si="19"/>
        <v>2.5471855600613464</v>
      </c>
      <c r="K11" s="11">
        <f t="shared" si="20"/>
        <v>0.32894736842105265</v>
      </c>
      <c r="L11" s="11">
        <f t="shared" si="21"/>
        <v>0.3003003003003003</v>
      </c>
      <c r="M11" s="11">
        <f t="shared" si="22"/>
        <v>0.40485829959514169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-0.2794400516007165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0.23355979034649399</v>
      </c>
      <c r="Q11" s="11">
        <f>2*'OddsRatio_working_3-way'!K11*'OddsRatio_working_3-way'!L11*'OddsRatio_working_3-way'!M11</f>
        <v>7.9986229570717104E-2</v>
      </c>
      <c r="R11" s="11">
        <f t="shared" si="23"/>
        <v>0</v>
      </c>
      <c r="S11" s="11">
        <f t="shared" si="24"/>
        <v>-0.83581358151271945</v>
      </c>
      <c r="T11" s="11">
        <f t="shared" si="25"/>
        <v>-0.28623752791531482</v>
      </c>
      <c r="U11" s="11">
        <f>'OddsRatio_working_3-way'!S11-'OddsRatio_working_3-way'!R11^2/3</f>
        <v>-0.83581358151271945</v>
      </c>
      <c r="V11" s="11">
        <f>'OddsRatio_working_3-way'!S11*'OddsRatio_working_3-way'!R11/3-2*'OddsRatio_working_3-way'!R11^3/27-'OddsRatio_working_3-way'!T11</f>
        <v>0.28623752791531482</v>
      </c>
      <c r="W11" s="11">
        <f>'OddsRatio_working_3-way'!V11^2+4*'OddsRatio_working_3-way'!U11^3/27</f>
        <v>-4.5697489826935223E-3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0.14705583239858608</v>
      </c>
      <c r="Y11" s="11">
        <f>IF('OddsRatio_working_3-way'!W11&gt;=0,IF('OddsRatio_working_3-way'!V11+SQRT('OddsRatio_working_3-way'!W11)&gt;0,0,PI()),ACOS('OddsRatio_working_3-way'!V11/(2*'OddsRatio_working_3-way'!X11)))</f>
        <v>0.23191779727076356</v>
      </c>
      <c r="Z11" s="11">
        <f>'OddsRatio_working_3-way'!X11^(1/3)*COS('OddsRatio_working_3-way'!Y11/3)</f>
        <v>0.52625359185760068</v>
      </c>
      <c r="AA11" s="11">
        <f>'OddsRatio_working_3-way'!X11^(1/3)*COS(('OddsRatio_working_3-way'!Y11+2*PI())/3)</f>
        <v>-0.29842924868934162</v>
      </c>
      <c r="AB11" s="11">
        <f>'OddsRatio_working_3-way'!X11^(1/3)*COS(('OddsRatio_working_3-way'!Y11+4*PI())/3)</f>
        <v>-0.22782434316825909</v>
      </c>
      <c r="AC11" s="11">
        <f>'OddsRatio_working_3-way'!X11^(1/3)*SIN('OddsRatio_working_3-way'!Y11/3)</f>
        <v>4.0763761208705188E-2</v>
      </c>
      <c r="AD11" s="11">
        <f>'OddsRatio_working_3-way'!X11^(1/3)*SIN(('OddsRatio_working_3-way'!Y11+2*PI())/3)</f>
        <v>0.43536709877713714</v>
      </c>
      <c r="AE11" s="11">
        <f>'OddsRatio_working_3-way'!X11^(1/3)*SIN(('OddsRatio_working_3-way'!Y11+4*PI())/3)</f>
        <v>-0.47613085998584226</v>
      </c>
      <c r="AF11" s="11">
        <f>-'OddsRatio_working_3-way'!U11/(3*'OddsRatio_working_3-way'!X11^(1/3))*COS(('OddsRatio_working_3-way'!Y11)/3)</f>
        <v>0.52625359185760079</v>
      </c>
      <c r="AG11" s="11">
        <f>-'OddsRatio_working_3-way'!U11/(3*'OddsRatio_working_3-way'!X11^(1/3))*COS(('OddsRatio_working_3-way'!Y11+2*PI())/3)</f>
        <v>-0.29842924868934168</v>
      </c>
      <c r="AH11" s="11">
        <f>-'OddsRatio_working_3-way'!U11/(3*'OddsRatio_working_3-way'!X11^(1/3))*COS(('OddsRatio_working_3-way'!Y11+4*PI())/3)</f>
        <v>-0.22782434316825911</v>
      </c>
      <c r="AI11" s="11">
        <f>'OddsRatio_working_3-way'!U11/(3*'OddsRatio_working_3-way'!X11^(1/3))*SIN(('OddsRatio_working_3-way'!Y11)/3)</f>
        <v>-4.0763761208705195E-2</v>
      </c>
      <c r="AJ11" s="11">
        <f>'OddsRatio_working_3-way'!U11/(3*'OddsRatio_working_3-way'!X11^(1/3))*SIN(('OddsRatio_working_3-way'!Y11+2*PI())/3)</f>
        <v>-0.43536709877713725</v>
      </c>
      <c r="AK11" s="11">
        <f>'OddsRatio_working_3-way'!U11/(3*'OddsRatio_working_3-way'!X11^(1/3))*SIN(('OddsRatio_working_3-way'!Y11+4*PI())/3)</f>
        <v>0.47613085998584237</v>
      </c>
      <c r="AL11" s="11">
        <f>'OddsRatio_working_3-way'!Z11+'OddsRatio_working_3-way'!AF11</f>
        <v>1.0525071837152016</v>
      </c>
      <c r="AM11" s="11">
        <f>'OddsRatio_working_3-way'!AA11+'OddsRatio_working_3-way'!AG11</f>
        <v>-0.59685849737868324</v>
      </c>
      <c r="AN11" s="11">
        <f>'OddsRatio_working_3-way'!AB11+'OddsRatio_working_3-way'!AH11</f>
        <v>-0.45564868633651823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1.0525071837152016</v>
      </c>
      <c r="AS11" s="11">
        <f>IF(('OddsRatio_working_3-way'!X11=0),IF(Q11&gt;0,-Q11^(1/3),(-Q11)^(1/3)),'OddsRatio_working_3-way'!AM11-'OddsRatio_working_3-way'!R11/3)</f>
        <v>-0.59685849737868324</v>
      </c>
      <c r="AT11" s="11">
        <f>IF(('OddsRatio_working_3-way'!X11=0),IF(Q11&gt;0,-Q11^(1/3),(-Q11)^(1/3)),'OddsRatio_working_3-way'!AN11-'OddsRatio_working_3-way'!R11/3)</f>
        <v>-0.45564868633651823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3.37</v>
      </c>
      <c r="B12" s="4">
        <f>IF('True_Odds_Calculator_3-way'!B13="","",'True_Odds_Calculator_3-way'!B13)</f>
        <v>3.39</v>
      </c>
      <c r="C12" s="4">
        <f>IF('True_Odds_Calculator_3-way'!C13="","",'True_Odds_Calculator_3-way'!C13)</f>
        <v>2.2599999999999998</v>
      </c>
      <c r="D12" s="9">
        <f t="shared" si="13"/>
        <v>0.28600692985554088</v>
      </c>
      <c r="E12" s="9">
        <f t="shared" si="14"/>
        <v>0.28429398525339172</v>
      </c>
      <c r="F12" s="9">
        <f t="shared" si="15"/>
        <v>0.42969908489106745</v>
      </c>
      <c r="G12" s="9">
        <f t="shared" si="16"/>
        <v>1.0533412562670952</v>
      </c>
      <c r="H12" s="9">
        <f t="shared" si="17"/>
        <v>3.496418777353016</v>
      </c>
      <c r="I12" s="9">
        <f t="shared" si="18"/>
        <v>3.5174856024783581</v>
      </c>
      <c r="J12" s="9">
        <f t="shared" si="19"/>
        <v>2.32720998289654</v>
      </c>
      <c r="K12" s="11">
        <f t="shared" si="20"/>
        <v>0.29673590504451036</v>
      </c>
      <c r="L12" s="11">
        <f t="shared" si="21"/>
        <v>0.29498525073746312</v>
      </c>
      <c r="M12" s="11">
        <f t="shared" si="22"/>
        <v>0.44247787610619471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-0.27642591374278358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0.23316236567310838</v>
      </c>
      <c r="Q12" s="11">
        <f>2*'OddsRatio_working_3-way'!K12*'OddsRatio_working_3-way'!L12*'OddsRatio_working_3-way'!M12</f>
        <v>7.7462579957843308E-2</v>
      </c>
      <c r="R12" s="11">
        <f t="shared" si="23"/>
        <v>0</v>
      </c>
      <c r="S12" s="11">
        <f t="shared" si="24"/>
        <v>-0.84348953582574659</v>
      </c>
      <c r="T12" s="11">
        <f t="shared" si="25"/>
        <v>-0.28022908166968324</v>
      </c>
      <c r="U12" s="11">
        <f>'OddsRatio_working_3-way'!S12-'OddsRatio_working_3-way'!R12^2/3</f>
        <v>-0.84348953582574659</v>
      </c>
      <c r="V12" s="11">
        <f>'OddsRatio_working_3-way'!S12*'OddsRatio_working_3-way'!R12/3-2*'OddsRatio_working_3-way'!R12^3/27-'OddsRatio_working_3-way'!T12</f>
        <v>0.28022908166968324</v>
      </c>
      <c r="W12" s="11">
        <f>'OddsRatio_working_3-way'!V12^2+4*'OddsRatio_working_3-way'!U12^3/27</f>
        <v>-1.0378532544408084E-2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0.14908627599299851</v>
      </c>
      <c r="Y12" s="11">
        <f>IF('OddsRatio_working_3-way'!W12&gt;=0,IF('OddsRatio_working_3-way'!V12+SQRT('OddsRatio_working_3-way'!W12)&gt;0,0,PI()),ACOS('OddsRatio_working_3-way'!V12/(2*'OddsRatio_working_3-way'!X12)))</f>
        <v>0.34868779110408887</v>
      </c>
      <c r="Z12" s="11">
        <f>'OddsRatio_working_3-way'!X12^(1/3)*COS('OddsRatio_working_3-way'!Y12/3)</f>
        <v>0.52667062813354759</v>
      </c>
      <c r="AA12" s="11">
        <f>'OddsRatio_working_3-way'!X12^(1/3)*COS(('OddsRatio_working_3-way'!Y12+2*PI())/3)</f>
        <v>-0.31658868065046913</v>
      </c>
      <c r="AB12" s="11">
        <f>'OddsRatio_working_3-way'!X12^(1/3)*COS(('OddsRatio_working_3-way'!Y12+4*PI())/3)</f>
        <v>-0.21008194748307837</v>
      </c>
      <c r="AC12" s="11">
        <f>'OddsRatio_working_3-way'!X12^(1/3)*SIN('OddsRatio_working_3-way'!Y12/3)</f>
        <v>6.1491691064700663E-2</v>
      </c>
      <c r="AD12" s="11">
        <f>'OddsRatio_working_3-way'!X12^(1/3)*SIN(('OddsRatio_working_3-way'!Y12+2*PI())/3)</f>
        <v>0.42536429785840923</v>
      </c>
      <c r="AE12" s="11">
        <f>'OddsRatio_working_3-way'!X12^(1/3)*SIN(('OddsRatio_working_3-way'!Y12+4*PI())/3)</f>
        <v>-0.48685598892310983</v>
      </c>
      <c r="AF12" s="11">
        <f>-'OddsRatio_working_3-way'!U12/(3*'OddsRatio_working_3-way'!X12^(1/3))*COS(('OddsRatio_working_3-way'!Y12)/3)</f>
        <v>0.52667062813354759</v>
      </c>
      <c r="AG12" s="11">
        <f>-'OddsRatio_working_3-way'!U12/(3*'OddsRatio_working_3-way'!X12^(1/3))*COS(('OddsRatio_working_3-way'!Y12+2*PI())/3)</f>
        <v>-0.31658868065046913</v>
      </c>
      <c r="AH12" s="11">
        <f>-'OddsRatio_working_3-way'!U12/(3*'OddsRatio_working_3-way'!X12^(1/3))*COS(('OddsRatio_working_3-way'!Y12+4*PI())/3)</f>
        <v>-0.21008194748307837</v>
      </c>
      <c r="AI12" s="11">
        <f>'OddsRatio_working_3-way'!U12/(3*'OddsRatio_working_3-way'!X12^(1/3))*SIN(('OddsRatio_working_3-way'!Y12)/3)</f>
        <v>-6.1491691064700663E-2</v>
      </c>
      <c r="AJ12" s="11">
        <f>'OddsRatio_working_3-way'!U12/(3*'OddsRatio_working_3-way'!X12^(1/3))*SIN(('OddsRatio_working_3-way'!Y12+2*PI())/3)</f>
        <v>-0.42536429785840923</v>
      </c>
      <c r="AK12" s="11">
        <f>'OddsRatio_working_3-way'!U12/(3*'OddsRatio_working_3-way'!X12^(1/3))*SIN(('OddsRatio_working_3-way'!Y12+4*PI())/3)</f>
        <v>0.48685598892310983</v>
      </c>
      <c r="AL12" s="11">
        <f>'OddsRatio_working_3-way'!Z12+'OddsRatio_working_3-way'!AF12</f>
        <v>1.0533412562670952</v>
      </c>
      <c r="AM12" s="11">
        <f>'OddsRatio_working_3-way'!AA12+'OddsRatio_working_3-way'!AG12</f>
        <v>-0.63317736130093827</v>
      </c>
      <c r="AN12" s="11">
        <f>'OddsRatio_working_3-way'!AB12+'OddsRatio_working_3-way'!AH12</f>
        <v>-0.42016389496615675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1.0533412562670952</v>
      </c>
      <c r="AS12" s="11">
        <f>IF(('OddsRatio_working_3-way'!X12=0),IF(Q12&gt;0,-Q12^(1/3),(-Q12)^(1/3)),'OddsRatio_working_3-way'!AM12-'OddsRatio_working_3-way'!R12/3)</f>
        <v>-0.63317736130093827</v>
      </c>
      <c r="AT12" s="11">
        <f>IF(('OddsRatio_working_3-way'!X12=0),IF(Q12&gt;0,-Q12^(1/3),(-Q12)^(1/3)),'OddsRatio_working_3-way'!AN12-'OddsRatio_working_3-way'!R12/3)</f>
        <v>-0.42016389496615675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1.88</v>
      </c>
      <c r="B13" s="4">
        <f>IF('True_Odds_Calculator_3-way'!B14="","",'True_Odds_Calculator_3-way'!B14)</f>
        <v>3.07</v>
      </c>
      <c r="C13" s="4">
        <f>IF('True_Odds_Calculator_3-way'!C14="","",'True_Odds_Calculator_3-way'!C14)</f>
        <v>5.57</v>
      </c>
      <c r="D13" s="9">
        <f t="shared" si="13"/>
        <v>0.5167411265305325</v>
      </c>
      <c r="E13" s="9">
        <f t="shared" si="14"/>
        <v>0.31251394961272277</v>
      </c>
      <c r="F13" s="9">
        <f t="shared" si="15"/>
        <v>0.1707449238567447</v>
      </c>
      <c r="G13" s="9">
        <f t="shared" si="16"/>
        <v>1.0627329286675435</v>
      </c>
      <c r="H13" s="9">
        <f t="shared" si="17"/>
        <v>1.9352049772274384</v>
      </c>
      <c r="I13" s="9">
        <f t="shared" si="18"/>
        <v>3.1998571623418148</v>
      </c>
      <c r="J13" s="9">
        <f t="shared" si="19"/>
        <v>5.8566894840106745</v>
      </c>
      <c r="K13" s="11">
        <f t="shared" si="20"/>
        <v>0.53191489361702127</v>
      </c>
      <c r="L13" s="11">
        <f t="shared" si="21"/>
        <v>0.32573289902280134</v>
      </c>
      <c r="M13" s="11">
        <f t="shared" si="22"/>
        <v>0.17953321364452424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-0.2589511223967591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0.2339194966052433</v>
      </c>
      <c r="Q13" s="11">
        <f>2*'OddsRatio_working_3-way'!K13*'OddsRatio_working_3-way'!L13*'OddsRatio_working_3-way'!M13</f>
        <v>6.2212632075862584E-2</v>
      </c>
      <c r="R13" s="11">
        <f t="shared" si="23"/>
        <v>0</v>
      </c>
      <c r="S13" s="11">
        <f t="shared" si="24"/>
        <v>-0.90333455379597505</v>
      </c>
      <c r="T13" s="11">
        <f t="shared" si="25"/>
        <v>-0.24024855154148272</v>
      </c>
      <c r="U13" s="11">
        <f>'OddsRatio_working_3-way'!S13-'OddsRatio_working_3-way'!R13^2/3</f>
        <v>-0.90333455379597505</v>
      </c>
      <c r="V13" s="11">
        <f>'OddsRatio_working_3-way'!S13*'OddsRatio_working_3-way'!R13/3-2*'OddsRatio_working_3-way'!R13^3/27-'OddsRatio_working_3-way'!T13</f>
        <v>0.24024855154148272</v>
      </c>
      <c r="W13" s="11">
        <f>'OddsRatio_working_3-way'!V13^2+4*'OddsRatio_working_3-way'!U13^3/27</f>
        <v>-5.1485526041375462E-2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0.16523081776650803</v>
      </c>
      <c r="Y13" s="11">
        <f>IF('OddsRatio_working_3-way'!W13&gt;=0,IF('OddsRatio_working_3-way'!V13+SQRT('OddsRatio_working_3-way'!W13)&gt;0,0,PI()),ACOS('OddsRatio_working_3-way'!V13/(2*'OddsRatio_working_3-way'!X13)))</f>
        <v>0.75684069278927024</v>
      </c>
      <c r="Z13" s="11">
        <f>'OddsRatio_working_3-way'!X13^(1/3)*COS('OddsRatio_working_3-way'!Y13/3)</f>
        <v>0.53136646433377177</v>
      </c>
      <c r="AA13" s="11">
        <f>'OddsRatio_working_3-way'!X13^(1/3)*COS(('OddsRatio_working_3-way'!Y13+2*PI())/3)</f>
        <v>-0.38430405194597705</v>
      </c>
      <c r="AB13" s="11">
        <f>'OddsRatio_working_3-way'!X13^(1/3)*COS(('OddsRatio_working_3-way'!Y13+4*PI())/3)</f>
        <v>-0.1470624123877948</v>
      </c>
      <c r="AC13" s="11">
        <f>'OddsRatio_working_3-way'!X13^(1/3)*SIN('OddsRatio_working_3-way'!Y13/3)</f>
        <v>0.1369715244619048</v>
      </c>
      <c r="AD13" s="11">
        <f>'OddsRatio_working_3-way'!X13^(1/3)*SIN(('OddsRatio_working_3-way'!Y13+2*PI())/3)</f>
        <v>0.39169109460121176</v>
      </c>
      <c r="AE13" s="11">
        <f>'OddsRatio_working_3-way'!X13^(1/3)*SIN(('OddsRatio_working_3-way'!Y13+4*PI())/3)</f>
        <v>-0.52866261906311651</v>
      </c>
      <c r="AF13" s="11">
        <f>-'OddsRatio_working_3-way'!U13/(3*'OddsRatio_working_3-way'!X13^(1/3))*COS(('OddsRatio_working_3-way'!Y13)/3)</f>
        <v>0.53136646433377177</v>
      </c>
      <c r="AG13" s="11">
        <f>-'OddsRatio_working_3-way'!U13/(3*'OddsRatio_working_3-way'!X13^(1/3))*COS(('OddsRatio_working_3-way'!Y13+2*PI())/3)</f>
        <v>-0.38430405194597705</v>
      </c>
      <c r="AH13" s="11">
        <f>-'OddsRatio_working_3-way'!U13/(3*'OddsRatio_working_3-way'!X13^(1/3))*COS(('OddsRatio_working_3-way'!Y13+4*PI())/3)</f>
        <v>-0.1470624123877948</v>
      </c>
      <c r="AI13" s="11">
        <f>'OddsRatio_working_3-way'!U13/(3*'OddsRatio_working_3-way'!X13^(1/3))*SIN(('OddsRatio_working_3-way'!Y13)/3)</f>
        <v>-0.1369715244619048</v>
      </c>
      <c r="AJ13" s="11">
        <f>'OddsRatio_working_3-way'!U13/(3*'OddsRatio_working_3-way'!X13^(1/3))*SIN(('OddsRatio_working_3-way'!Y13+2*PI())/3)</f>
        <v>-0.39169109460121176</v>
      </c>
      <c r="AK13" s="11">
        <f>'OddsRatio_working_3-way'!U13/(3*'OddsRatio_working_3-way'!X13^(1/3))*SIN(('OddsRatio_working_3-way'!Y13+4*PI())/3)</f>
        <v>0.52866261906311651</v>
      </c>
      <c r="AL13" s="11">
        <f>'OddsRatio_working_3-way'!Z13+'OddsRatio_working_3-way'!AF13</f>
        <v>1.0627329286675435</v>
      </c>
      <c r="AM13" s="11">
        <f>'OddsRatio_working_3-way'!AA13+'OddsRatio_working_3-way'!AG13</f>
        <v>-0.76860810389195411</v>
      </c>
      <c r="AN13" s="11">
        <f>'OddsRatio_working_3-way'!AB13+'OddsRatio_working_3-way'!AH13</f>
        <v>-0.2941248247755896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1.0627329286675435</v>
      </c>
      <c r="AS13" s="11">
        <f>IF(('OddsRatio_working_3-way'!X13=0),IF(Q13&gt;0,-Q13^(1/3),(-Q13)^(1/3)),'OddsRatio_working_3-way'!AM13-'OddsRatio_working_3-way'!R13/3)</f>
        <v>-0.76860810389195411</v>
      </c>
      <c r="AT13" s="11">
        <f>IF(('OddsRatio_working_3-way'!X13=0),IF(Q13&gt;0,-Q13^(1/3),(-Q13)^(1/3)),'OddsRatio_working_3-way'!AN13-'OddsRatio_working_3-way'!R13/3)</f>
        <v>-0.2941248247755896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2.85</v>
      </c>
      <c r="B14" s="4">
        <f>IF('True_Odds_Calculator_3-way'!B15="","",'True_Odds_Calculator_3-way'!B15)</f>
        <v>3.13</v>
      </c>
      <c r="C14" s="4">
        <f>IF('True_Odds_Calculator_3-way'!C15="","",'True_Odds_Calculator_3-way'!C15)</f>
        <v>2.77</v>
      </c>
      <c r="D14" s="9">
        <f t="shared" si="13"/>
        <v>0.34030005937557095</v>
      </c>
      <c r="E14" s="9">
        <f t="shared" si="14"/>
        <v>0.30940687299296071</v>
      </c>
      <c r="F14" s="9">
        <f t="shared" si="15"/>
        <v>0.35029306763146845</v>
      </c>
      <c r="G14" s="9">
        <f t="shared" si="16"/>
        <v>1.047882751340155</v>
      </c>
      <c r="H14" s="9">
        <f t="shared" si="17"/>
        <v>2.9385830899792866</v>
      </c>
      <c r="I14" s="9">
        <f t="shared" si="18"/>
        <v>3.2319902603545296</v>
      </c>
      <c r="J14" s="9">
        <f t="shared" si="19"/>
        <v>2.8547524698720741</v>
      </c>
      <c r="K14" s="11">
        <f t="shared" si="20"/>
        <v>0.35087719298245612</v>
      </c>
      <c r="L14" s="11">
        <f t="shared" si="21"/>
        <v>0.31948881789137379</v>
      </c>
      <c r="M14" s="11">
        <f t="shared" si="22"/>
        <v>0.36101083032490977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-0.28226409092592275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0.2327013367376527</v>
      </c>
      <c r="Q14" s="11">
        <f>2*'OddsRatio_working_3-way'!K14*'OddsRatio_working_3-way'!L14*'OddsRatio_working_3-way'!M14</f>
        <v>8.0939595387009636E-2</v>
      </c>
      <c r="R14" s="11">
        <f t="shared" si="23"/>
        <v>0</v>
      </c>
      <c r="S14" s="11">
        <f t="shared" si="24"/>
        <v>-0.82440999127559134</v>
      </c>
      <c r="T14" s="11">
        <f t="shared" si="25"/>
        <v>-0.28675130131324916</v>
      </c>
      <c r="U14" s="11">
        <f>'OddsRatio_working_3-way'!S14-'OddsRatio_working_3-way'!R14^2/3</f>
        <v>-0.82440999127559134</v>
      </c>
      <c r="V14" s="11">
        <f>'OddsRatio_working_3-way'!S14*'OddsRatio_working_3-way'!R14/3-2*'OddsRatio_working_3-way'!R14^3/27-'OddsRatio_working_3-way'!T14</f>
        <v>0.28675130131324916</v>
      </c>
      <c r="W14" s="11">
        <f>'OddsRatio_working_3-way'!V14^2+4*'OddsRatio_working_3-way'!U14^3/27</f>
        <v>-7.8284116603816178E-4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0.14405654269320778</v>
      </c>
      <c r="Y14" s="11">
        <f>IF('OddsRatio_working_3-way'!W14&gt;=0,IF('OddsRatio_working_3-way'!V14+SQRT('OddsRatio_working_3-way'!W14)&gt;0,0,PI()),ACOS('OddsRatio_working_3-way'!V14/(2*'OddsRatio_working_3-way'!X14)))</f>
        <v>9.7265503620868499E-2</v>
      </c>
      <c r="Z14" s="11">
        <f>'OddsRatio_working_3-way'!X14^(1/3)*COS('OddsRatio_working_3-way'!Y14/3)</f>
        <v>0.52394137567007748</v>
      </c>
      <c r="AA14" s="11">
        <f>'OddsRatio_working_3-way'!X14^(1/3)*COS(('OddsRatio_working_3-way'!Y14+2*PI())/3)</f>
        <v>-0.27668714000966094</v>
      </c>
      <c r="AB14" s="11">
        <f>'OddsRatio_working_3-way'!X14^(1/3)*COS(('OddsRatio_working_3-way'!Y14+4*PI())/3)</f>
        <v>-0.2472542356604166</v>
      </c>
      <c r="AC14" s="11">
        <f>'OddsRatio_working_3-way'!X14^(1/3)*SIN('OddsRatio_working_3-way'!Y14/3)</f>
        <v>1.6993095249068873E-2</v>
      </c>
      <c r="AD14" s="11">
        <f>'OddsRatio_working_3-way'!X14^(1/3)*SIN(('OddsRatio_working_3-way'!Y14+2*PI())/3)</f>
        <v>0.44524999379951868</v>
      </c>
      <c r="AE14" s="11">
        <f>'OddsRatio_working_3-way'!X14^(1/3)*SIN(('OddsRatio_working_3-way'!Y14+4*PI())/3)</f>
        <v>-0.46224308904858746</v>
      </c>
      <c r="AF14" s="11">
        <f>-'OddsRatio_working_3-way'!U14/(3*'OddsRatio_working_3-way'!X14^(1/3))*COS(('OddsRatio_working_3-way'!Y14)/3)</f>
        <v>0.52394137567007737</v>
      </c>
      <c r="AG14" s="11">
        <f>-'OddsRatio_working_3-way'!U14/(3*'OddsRatio_working_3-way'!X14^(1/3))*COS(('OddsRatio_working_3-way'!Y14+2*PI())/3)</f>
        <v>-0.27668714000966088</v>
      </c>
      <c r="AH14" s="11">
        <f>-'OddsRatio_working_3-way'!U14/(3*'OddsRatio_working_3-way'!X14^(1/3))*COS(('OddsRatio_working_3-way'!Y14+4*PI())/3)</f>
        <v>-0.24725423566041654</v>
      </c>
      <c r="AI14" s="11">
        <f>'OddsRatio_working_3-way'!U14/(3*'OddsRatio_working_3-way'!X14^(1/3))*SIN(('OddsRatio_working_3-way'!Y14)/3)</f>
        <v>-1.6993095249068866E-2</v>
      </c>
      <c r="AJ14" s="11">
        <f>'OddsRatio_working_3-way'!U14/(3*'OddsRatio_working_3-way'!X14^(1/3))*SIN(('OddsRatio_working_3-way'!Y14+2*PI())/3)</f>
        <v>-0.44524999379951863</v>
      </c>
      <c r="AK14" s="11">
        <f>'OddsRatio_working_3-way'!U14/(3*'OddsRatio_working_3-way'!X14^(1/3))*SIN(('OddsRatio_working_3-way'!Y14+4*PI())/3)</f>
        <v>0.46224308904858735</v>
      </c>
      <c r="AL14" s="11">
        <f>'OddsRatio_working_3-way'!Z14+'OddsRatio_working_3-way'!AF14</f>
        <v>1.047882751340155</v>
      </c>
      <c r="AM14" s="11">
        <f>'OddsRatio_working_3-way'!AA14+'OddsRatio_working_3-way'!AG14</f>
        <v>-0.55337428001932176</v>
      </c>
      <c r="AN14" s="11">
        <f>'OddsRatio_working_3-way'!AB14+'OddsRatio_working_3-way'!AH14</f>
        <v>-0.49450847132083314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1.047882751340155</v>
      </c>
      <c r="AS14" s="11">
        <f>IF(('OddsRatio_working_3-way'!X14=0),IF(Q14&gt;0,-Q14^(1/3),(-Q14)^(1/3)),'OddsRatio_working_3-way'!AM14-'OddsRatio_working_3-way'!R14/3)</f>
        <v>-0.55337428001932176</v>
      </c>
      <c r="AT14" s="11">
        <f>IF(('OddsRatio_working_3-way'!X14=0),IF(Q14&gt;0,-Q14^(1/3),(-Q14)^(1/3)),'OddsRatio_working_3-way'!AN14-'OddsRatio_working_3-way'!R14/3)</f>
        <v>-0.49450847132083314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6.53</v>
      </c>
      <c r="B15" s="4">
        <f>IF('True_Odds_Calculator_3-way'!B16="","",'True_Odds_Calculator_3-way'!B16)</f>
        <v>3.98</v>
      </c>
      <c r="C15" s="4">
        <f>IF('True_Odds_Calculator_3-way'!C16="","",'True_Odds_Calculator_3-way'!C16)</f>
        <v>1.58</v>
      </c>
      <c r="D15" s="9">
        <f t="shared" si="13"/>
        <v>0.1444852752582074</v>
      </c>
      <c r="E15" s="9">
        <f t="shared" si="14"/>
        <v>0.23861982899590908</v>
      </c>
      <c r="F15" s="9">
        <f t="shared" si="15"/>
        <v>0.61689489574588363</v>
      </c>
      <c r="G15" s="9">
        <f t="shared" si="16"/>
        <v>1.0707270336850563</v>
      </c>
      <c r="H15" s="9">
        <f t="shared" si="17"/>
        <v>6.9211204962783608</v>
      </c>
      <c r="I15" s="9">
        <f t="shared" si="18"/>
        <v>4.1907665603814683</v>
      </c>
      <c r="J15" s="9">
        <f t="shared" si="19"/>
        <v>1.6210216795373327</v>
      </c>
      <c r="K15" s="11">
        <f t="shared" si="20"/>
        <v>0.15313935681470137</v>
      </c>
      <c r="L15" s="11">
        <f t="shared" si="21"/>
        <v>0.25125628140703515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-0.23276412691328008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0.22136580902067865</v>
      </c>
      <c r="Q15" s="11">
        <f>2*'OddsRatio_working_3-way'!K15*'OddsRatio_working_3-way'!L15*'OddsRatio_working_3-way'!M15</f>
        <v>4.8705348519401226E-2</v>
      </c>
      <c r="R15" s="11">
        <f t="shared" si="23"/>
        <v>0</v>
      </c>
      <c r="S15" s="11">
        <f t="shared" si="24"/>
        <v>-0.95103060749198676</v>
      </c>
      <c r="T15" s="11">
        <f t="shared" si="25"/>
        <v>-0.20924765841407841</v>
      </c>
      <c r="U15" s="11">
        <f>'OddsRatio_working_3-way'!S15-'OddsRatio_working_3-way'!R15^2/3</f>
        <v>-0.95103060749198676</v>
      </c>
      <c r="V15" s="11">
        <f>'OddsRatio_working_3-way'!S15*'OddsRatio_working_3-way'!R15/3-2*'OddsRatio_working_3-way'!R15^3/27-'OddsRatio_working_3-way'!T15</f>
        <v>0.20924765841407841</v>
      </c>
      <c r="W15" s="11">
        <f>'OddsRatio_working_3-way'!V15^2+4*'OddsRatio_working_3-way'!U15^3/27</f>
        <v>-8.3647772709240426E-2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0.17848834363972851</v>
      </c>
      <c r="Y15" s="11">
        <f>IF('OddsRatio_working_3-way'!W15&gt;=0,IF('OddsRatio_working_3-way'!V15+SQRT('OddsRatio_working_3-way'!W15)&gt;0,0,PI()),ACOS('OddsRatio_working_3-way'!V15/(2*'OddsRatio_working_3-way'!X15)))</f>
        <v>0.94447763737983703</v>
      </c>
      <c r="Z15" s="11">
        <f>'OddsRatio_working_3-way'!X15^(1/3)*COS('OddsRatio_working_3-way'!Y15/3)</f>
        <v>0.53536351684252825</v>
      </c>
      <c r="AA15" s="11">
        <f>'OddsRatio_working_3-way'!X15^(1/3)*COS(('OddsRatio_working_3-way'!Y15+2*PI())/3)</f>
        <v>-0.41866877938166541</v>
      </c>
      <c r="AB15" s="11">
        <f>'OddsRatio_working_3-way'!X15^(1/3)*COS(('OddsRatio_working_3-way'!Y15+4*PI())/3)</f>
        <v>-0.11669473746086299</v>
      </c>
      <c r="AC15" s="11">
        <f>'OddsRatio_working_3-way'!X15^(1/3)*SIN('OddsRatio_working_3-way'!Y15/3)</f>
        <v>0.17434479439125486</v>
      </c>
      <c r="AD15" s="11">
        <f>'OddsRatio_working_3-way'!X15^(1/3)*SIN(('OddsRatio_working_3-way'!Y15+2*PI())/3)</f>
        <v>0.3764660086493804</v>
      </c>
      <c r="AE15" s="11">
        <f>'OddsRatio_working_3-way'!X15^(1/3)*SIN(('OddsRatio_working_3-way'!Y15+4*PI())/3)</f>
        <v>-0.55081080304063501</v>
      </c>
      <c r="AF15" s="11">
        <f>-'OddsRatio_working_3-way'!U15/(3*'OddsRatio_working_3-way'!X15^(1/3))*COS(('OddsRatio_working_3-way'!Y15)/3)</f>
        <v>0.53536351684252814</v>
      </c>
      <c r="AG15" s="11">
        <f>-'OddsRatio_working_3-way'!U15/(3*'OddsRatio_working_3-way'!X15^(1/3))*COS(('OddsRatio_working_3-way'!Y15+2*PI())/3)</f>
        <v>-0.41866877938166536</v>
      </c>
      <c r="AH15" s="11">
        <f>-'OddsRatio_working_3-way'!U15/(3*'OddsRatio_working_3-way'!X15^(1/3))*COS(('OddsRatio_working_3-way'!Y15+4*PI())/3)</f>
        <v>-0.11669473746086298</v>
      </c>
      <c r="AI15" s="11">
        <f>'OddsRatio_working_3-way'!U15/(3*'OddsRatio_working_3-way'!X15^(1/3))*SIN(('OddsRatio_working_3-way'!Y15)/3)</f>
        <v>-0.17434479439125483</v>
      </c>
      <c r="AJ15" s="11">
        <f>'OddsRatio_working_3-way'!U15/(3*'OddsRatio_working_3-way'!X15^(1/3))*SIN(('OddsRatio_working_3-way'!Y15+2*PI())/3)</f>
        <v>-0.37646600864938029</v>
      </c>
      <c r="AK15" s="11">
        <f>'OddsRatio_working_3-way'!U15/(3*'OddsRatio_working_3-way'!X15^(1/3))*SIN(('OddsRatio_working_3-way'!Y15+4*PI())/3)</f>
        <v>0.5508108030406349</v>
      </c>
      <c r="AL15" s="11">
        <f>'OddsRatio_working_3-way'!Z15+'OddsRatio_working_3-way'!AF15</f>
        <v>1.0707270336850563</v>
      </c>
      <c r="AM15" s="11">
        <f>'OddsRatio_working_3-way'!AA15+'OddsRatio_working_3-way'!AG15</f>
        <v>-0.83733755876333071</v>
      </c>
      <c r="AN15" s="11">
        <f>'OddsRatio_working_3-way'!AB15+'OddsRatio_working_3-way'!AH15</f>
        <v>-0.23338947492172596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1.0707270336850563</v>
      </c>
      <c r="AS15" s="11">
        <f>IF(('OddsRatio_working_3-way'!X15=0),IF(Q15&gt;0,-Q15^(1/3),(-Q15)^(1/3)),'OddsRatio_working_3-way'!AM15-'OddsRatio_working_3-way'!R15/3)</f>
        <v>-0.83733755876333071</v>
      </c>
      <c r="AT15" s="11">
        <f>IF(('OddsRatio_working_3-way'!X15=0),IF(Q15&gt;0,-Q15^(1/3),(-Q15)^(1/3)),'OddsRatio_working_3-way'!AN15-'OddsRatio_working_3-way'!R15/3)</f>
        <v>-0.23338947492172596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1.6</v>
      </c>
      <c r="B16" s="4">
        <f>IF('True_Odds_Calculator_3-way'!B17="","",'True_Odds_Calculator_3-way'!B17)</f>
        <v>4.2</v>
      </c>
      <c r="C16" s="4">
        <f>IF('True_Odds_Calculator_3-way'!C17="","",'True_Odds_Calculator_3-way'!C17)</f>
        <v>5.73</v>
      </c>
      <c r="D16" s="9">
        <f t="shared" si="13"/>
        <v>0.60899622110360241</v>
      </c>
      <c r="E16" s="9">
        <f t="shared" si="14"/>
        <v>0.22602716312987561</v>
      </c>
      <c r="F16" s="9">
        <f t="shared" si="15"/>
        <v>0.16497661576652176</v>
      </c>
      <c r="G16" s="9">
        <f t="shared" si="16"/>
        <v>1.0700771897178434</v>
      </c>
      <c r="H16" s="9">
        <f t="shared" si="17"/>
        <v>1.6420463138307062</v>
      </c>
      <c r="I16" s="9">
        <f t="shared" si="18"/>
        <v>4.4242470070970992</v>
      </c>
      <c r="J16" s="9">
        <f t="shared" si="19"/>
        <v>6.0614651073653993</v>
      </c>
      <c r="K16" s="11">
        <f t="shared" si="20"/>
        <v>0.625</v>
      </c>
      <c r="L16" s="11">
        <f t="shared" si="21"/>
        <v>0.23809523809523808</v>
      </c>
      <c r="M16" s="11">
        <f t="shared" si="22"/>
        <v>0.17452006980802792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-0.23585140862627751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0.22152621956286872</v>
      </c>
      <c r="Q16" s="11">
        <f>2*'OddsRatio_working_3-way'!K16*'OddsRatio_working_3-way'!L16*'OddsRatio_working_3-way'!M16</f>
        <v>5.1940496966674979E-2</v>
      </c>
      <c r="R16" s="11">
        <f t="shared" si="23"/>
        <v>0</v>
      </c>
      <c r="S16" s="11">
        <f t="shared" si="24"/>
        <v>-0.93926180408738613</v>
      </c>
      <c r="T16" s="11">
        <f t="shared" si="25"/>
        <v>-0.22022551092318557</v>
      </c>
      <c r="U16" s="11">
        <f>'OddsRatio_working_3-way'!S16-'OddsRatio_working_3-way'!R16^2/3</f>
        <v>-0.93926180408738613</v>
      </c>
      <c r="V16" s="11">
        <f>'OddsRatio_working_3-way'!S16*'OddsRatio_working_3-way'!R16/3-2*'OddsRatio_working_3-way'!R16^3/27-'OddsRatio_working_3-way'!T16</f>
        <v>0.22022551092318557</v>
      </c>
      <c r="W16" s="11">
        <f>'OddsRatio_working_3-way'!V16^2+4*'OddsRatio_working_3-way'!U16^3/27</f>
        <v>-7.4260535684431486E-2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0.17518548123760827</v>
      </c>
      <c r="Y16" s="11">
        <f>IF('OddsRatio_working_3-way'!W16&gt;=0,IF('OddsRatio_working_3-way'!V16+SQRT('OddsRatio_working_3-way'!W16)&gt;0,0,PI()),ACOS('OddsRatio_working_3-way'!V16/(2*'OddsRatio_working_3-way'!X16)))</f>
        <v>0.89110940728124166</v>
      </c>
      <c r="Z16" s="11">
        <f>'OddsRatio_working_3-way'!X16^(1/3)*COS('OddsRatio_working_3-way'!Y16/3)</f>
        <v>0.53503859485892169</v>
      </c>
      <c r="AA16" s="11">
        <f>'OddsRatio_working_3-way'!X16^(1/3)*COS(('OddsRatio_working_3-way'!Y16+2*PI())/3)</f>
        <v>-0.40934922209414326</v>
      </c>
      <c r="AB16" s="11">
        <f>'OddsRatio_working_3-way'!X16^(1/3)*COS(('OddsRatio_working_3-way'!Y16+4*PI())/3)</f>
        <v>-0.1256893727647786</v>
      </c>
      <c r="AC16" s="11">
        <f>'OddsRatio_working_3-way'!X16^(1/3)*SIN('OddsRatio_working_3-way'!Y16/3)</f>
        <v>0.16377109036859755</v>
      </c>
      <c r="AD16" s="11">
        <f>'OddsRatio_working_3-way'!X16^(1/3)*SIN(('OddsRatio_working_3-way'!Y16+2*PI())/3)</f>
        <v>0.38147146996865761</v>
      </c>
      <c r="AE16" s="11">
        <f>'OddsRatio_working_3-way'!X16^(1/3)*SIN(('OddsRatio_working_3-way'!Y16+4*PI())/3)</f>
        <v>-0.54524256033725504</v>
      </c>
      <c r="AF16" s="11">
        <f>-'OddsRatio_working_3-way'!U16/(3*'OddsRatio_working_3-way'!X16^(1/3))*COS(('OddsRatio_working_3-way'!Y16)/3)</f>
        <v>0.53503859485892169</v>
      </c>
      <c r="AG16" s="11">
        <f>-'OddsRatio_working_3-way'!U16/(3*'OddsRatio_working_3-way'!X16^(1/3))*COS(('OddsRatio_working_3-way'!Y16+2*PI())/3)</f>
        <v>-0.40934922209414326</v>
      </c>
      <c r="AH16" s="11">
        <f>-'OddsRatio_working_3-way'!U16/(3*'OddsRatio_working_3-way'!X16^(1/3))*COS(('OddsRatio_working_3-way'!Y16+4*PI())/3)</f>
        <v>-0.1256893727647786</v>
      </c>
      <c r="AI16" s="11">
        <f>'OddsRatio_working_3-way'!U16/(3*'OddsRatio_working_3-way'!X16^(1/3))*SIN(('OddsRatio_working_3-way'!Y16)/3)</f>
        <v>-0.16377109036859755</v>
      </c>
      <c r="AJ16" s="11">
        <f>'OddsRatio_working_3-way'!U16/(3*'OddsRatio_working_3-way'!X16^(1/3))*SIN(('OddsRatio_working_3-way'!Y16+2*PI())/3)</f>
        <v>-0.38147146996865761</v>
      </c>
      <c r="AK16" s="11">
        <f>'OddsRatio_working_3-way'!U16/(3*'OddsRatio_working_3-way'!X16^(1/3))*SIN(('OddsRatio_working_3-way'!Y16+4*PI())/3)</f>
        <v>0.54524256033725504</v>
      </c>
      <c r="AL16" s="11">
        <f>'OddsRatio_working_3-way'!Z16+'OddsRatio_working_3-way'!AF16</f>
        <v>1.0700771897178434</v>
      </c>
      <c r="AM16" s="11">
        <f>'OddsRatio_working_3-way'!AA16+'OddsRatio_working_3-way'!AG16</f>
        <v>-0.81869844418828652</v>
      </c>
      <c r="AN16" s="11">
        <f>'OddsRatio_working_3-way'!AB16+'OddsRatio_working_3-way'!AH16</f>
        <v>-0.25137874552955719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1.0700771897178434</v>
      </c>
      <c r="AS16" s="11">
        <f>IF(('OddsRatio_working_3-way'!X16=0),IF(Q16&gt;0,-Q16^(1/3),(-Q16)^(1/3)),'OddsRatio_working_3-way'!AM16-'OddsRatio_working_3-way'!R16/3)</f>
        <v>-0.81869844418828652</v>
      </c>
      <c r="AT16" s="11">
        <f>IF(('OddsRatio_working_3-way'!X16=0),IF(Q16&gt;0,-Q16^(1/3),(-Q16)^(1/3)),'OddsRatio_working_3-way'!AN16-'OddsRatio_working_3-way'!R16/3)</f>
        <v>-0.25137874552955719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</v>
      </c>
      <c r="B17" s="4">
        <f>IF('True_Odds_Calculator_3-way'!B18="","",'True_Odds_Calculator_3-way'!B18)</f>
        <v>3.81</v>
      </c>
      <c r="C17" s="4">
        <f>IF('True_Odds_Calculator_3-way'!C18="","",'True_Odds_Calculator_3-way'!C18)</f>
        <v>5.32</v>
      </c>
      <c r="D17" s="9">
        <f t="shared" si="13"/>
        <v>0.57209504510809628</v>
      </c>
      <c r="E17" s="9">
        <f t="shared" si="14"/>
        <v>0.24984195185168181</v>
      </c>
      <c r="F17" s="9">
        <f t="shared" si="15"/>
        <v>0.17806300304022193</v>
      </c>
      <c r="G17" s="9">
        <f t="shared" si="16"/>
        <v>1.0685161459267962</v>
      </c>
      <c r="H17" s="9">
        <f t="shared" si="17"/>
        <v>1.7479613021487572</v>
      </c>
      <c r="I17" s="9">
        <f t="shared" si="18"/>
        <v>4.0025303700542976</v>
      </c>
      <c r="J17" s="9">
        <f t="shared" si="19"/>
        <v>5.6159897504037604</v>
      </c>
      <c r="K17" s="11">
        <f t="shared" si="20"/>
        <v>0.58823529411764708</v>
      </c>
      <c r="L17" s="11">
        <f t="shared" si="21"/>
        <v>0.26246719160104987</v>
      </c>
      <c r="M17" s="11">
        <f t="shared" si="22"/>
        <v>0.18796992481203006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-0.2466053972355623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0.22723552744761391</v>
      </c>
      <c r="Q17" s="11">
        <f>2*'OddsRatio_working_3-way'!K17*'OddsRatio_working_3-way'!L17*'OddsRatio_working_3-way'!M17</f>
        <v>5.8042280318675331E-2</v>
      </c>
      <c r="R17" s="11">
        <f t="shared" si="23"/>
        <v>0</v>
      </c>
      <c r="S17" s="11">
        <f t="shared" si="24"/>
        <v>-0.92145399084900848</v>
      </c>
      <c r="T17" s="11">
        <f t="shared" si="25"/>
        <v>-0.23536500404827804</v>
      </c>
      <c r="U17" s="11">
        <f>'OddsRatio_working_3-way'!S17-'OddsRatio_working_3-way'!R17^2/3</f>
        <v>-0.92145399084900848</v>
      </c>
      <c r="V17" s="11">
        <f>'OddsRatio_working_3-way'!S17*'OddsRatio_working_3-way'!R17/3-2*'OddsRatio_working_3-way'!R17^3/27-'OddsRatio_working_3-way'!T17</f>
        <v>0.23536500404827804</v>
      </c>
      <c r="W17" s="11">
        <f>'OddsRatio_working_3-way'!V17^2+4*'OddsRatio_working_3-way'!U17^3/27</f>
        <v>-6.051232398407741E-2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0.17022706094707984</v>
      </c>
      <c r="Y17" s="11">
        <f>IF('OddsRatio_working_3-way'!W17&gt;=0,IF('OddsRatio_working_3-way'!V17+SQRT('OddsRatio_working_3-way'!W17)&gt;0,0,PI()),ACOS('OddsRatio_working_3-way'!V17/(2*'OddsRatio_working_3-way'!X17)))</f>
        <v>0.807472811162948</v>
      </c>
      <c r="Z17" s="11">
        <f>'OddsRatio_working_3-way'!X17^(1/3)*COS('OddsRatio_working_3-way'!Y17/3)</f>
        <v>0.53425807296339811</v>
      </c>
      <c r="AA17" s="11">
        <f>'OddsRatio_working_3-way'!X17^(1/3)*COS(('OddsRatio_working_3-way'!Y17+2*PI())/3)</f>
        <v>-0.39476026822898502</v>
      </c>
      <c r="AB17" s="11">
        <f>'OddsRatio_working_3-way'!X17^(1/3)*COS(('OddsRatio_working_3-way'!Y17+4*PI())/3)</f>
        <v>-0.13949780473441348</v>
      </c>
      <c r="AC17" s="11">
        <f>'OddsRatio_working_3-way'!X17^(1/3)*SIN('OddsRatio_working_3-way'!Y17/3)</f>
        <v>0.14737585201259812</v>
      </c>
      <c r="AD17" s="11">
        <f>'OddsRatio_working_3-way'!X17^(1/3)*SIN(('OddsRatio_working_3-way'!Y17+2*PI())/3)</f>
        <v>0.38899313735692392</v>
      </c>
      <c r="AE17" s="11">
        <f>'OddsRatio_working_3-way'!X17^(1/3)*SIN(('OddsRatio_working_3-way'!Y17+4*PI())/3)</f>
        <v>-0.53636898936952193</v>
      </c>
      <c r="AF17" s="11">
        <f>-'OddsRatio_working_3-way'!U17/(3*'OddsRatio_working_3-way'!X17^(1/3))*COS(('OddsRatio_working_3-way'!Y17)/3)</f>
        <v>0.534258072963398</v>
      </c>
      <c r="AG17" s="11">
        <f>-'OddsRatio_working_3-way'!U17/(3*'OddsRatio_working_3-way'!X17^(1/3))*COS(('OddsRatio_working_3-way'!Y17+2*PI())/3)</f>
        <v>-0.39476026822898497</v>
      </c>
      <c r="AH17" s="11">
        <f>-'OddsRatio_working_3-way'!U17/(3*'OddsRatio_working_3-way'!X17^(1/3))*COS(('OddsRatio_working_3-way'!Y17+4*PI())/3)</f>
        <v>-0.13949780473441345</v>
      </c>
      <c r="AI17" s="11">
        <f>'OddsRatio_working_3-way'!U17/(3*'OddsRatio_working_3-way'!X17^(1/3))*SIN(('OddsRatio_working_3-way'!Y17)/3)</f>
        <v>-0.14737585201259809</v>
      </c>
      <c r="AJ17" s="11">
        <f>'OddsRatio_working_3-way'!U17/(3*'OddsRatio_working_3-way'!X17^(1/3))*SIN(('OddsRatio_working_3-way'!Y17+2*PI())/3)</f>
        <v>-0.38899313735692381</v>
      </c>
      <c r="AK17" s="11">
        <f>'OddsRatio_working_3-way'!U17/(3*'OddsRatio_working_3-way'!X17^(1/3))*SIN(('OddsRatio_working_3-way'!Y17+4*PI())/3)</f>
        <v>0.53636898936952182</v>
      </c>
      <c r="AL17" s="11">
        <f>'OddsRatio_working_3-way'!Z17+'OddsRatio_working_3-way'!AF17</f>
        <v>1.0685161459267962</v>
      </c>
      <c r="AM17" s="11">
        <f>'OddsRatio_working_3-way'!AA17+'OddsRatio_working_3-way'!AG17</f>
        <v>-0.78952053645797005</v>
      </c>
      <c r="AN17" s="11">
        <f>'OddsRatio_working_3-way'!AB17+'OddsRatio_working_3-way'!AH17</f>
        <v>-0.27899560946882696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1.0685161459267962</v>
      </c>
      <c r="AS17" s="11">
        <f>IF(('OddsRatio_working_3-way'!X17=0),IF(Q17&gt;0,-Q17^(1/3),(-Q17)^(1/3)),'OddsRatio_working_3-way'!AM17-'OddsRatio_working_3-way'!R17/3)</f>
        <v>-0.78952053645797005</v>
      </c>
      <c r="AT17" s="11">
        <f>IF(('OddsRatio_working_3-way'!X17=0),IF(Q17&gt;0,-Q17^(1/3),(-Q17)^(1/3)),'OddsRatio_working_3-way'!AN17-'OddsRatio_working_3-way'!R17/3)</f>
        <v>-0.27899560946882696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2.91</v>
      </c>
      <c r="B18" s="4">
        <f>IF('True_Odds_Calculator_3-way'!B19="","",'True_Odds_Calculator_3-way'!B19)</f>
        <v>3.1</v>
      </c>
      <c r="C18" s="4">
        <f>IF('True_Odds_Calculator_3-way'!C19="","",'True_Odds_Calculator_3-way'!C19)</f>
        <v>2.73</v>
      </c>
      <c r="D18" s="9">
        <f t="shared" si="13"/>
        <v>0.33279457667064666</v>
      </c>
      <c r="E18" s="9">
        <f t="shared" si="14"/>
        <v>0.31208135627726824</v>
      </c>
      <c r="F18" s="9">
        <f t="shared" si="15"/>
        <v>0.35512406705208488</v>
      </c>
      <c r="G18" s="9">
        <f t="shared" si="16"/>
        <v>1.049663172585023</v>
      </c>
      <c r="H18" s="9">
        <f t="shared" si="17"/>
        <v>3.0048566596373942</v>
      </c>
      <c r="I18" s="9">
        <f t="shared" si="18"/>
        <v>3.2042926624285477</v>
      </c>
      <c r="J18" s="9">
        <f t="shared" si="19"/>
        <v>2.81591728857209</v>
      </c>
      <c r="K18" s="11">
        <f t="shared" si="20"/>
        <v>0.3436426116838488</v>
      </c>
      <c r="L18" s="11">
        <f t="shared" si="21"/>
        <v>0.32258064516129031</v>
      </c>
      <c r="M18" s="11">
        <f t="shared" si="22"/>
        <v>0.36630036630036628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-0.28176136024489862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0.23307439336704389</v>
      </c>
      <c r="Q18" s="11">
        <f>2*'OddsRatio_working_3-way'!K18*'OddsRatio_working_3-way'!L18*'OddsRatio_working_3-way'!M18</f>
        <v>8.1210590023360216E-2</v>
      </c>
      <c r="R18" s="11">
        <f t="shared" si="23"/>
        <v>0</v>
      </c>
      <c r="S18" s="11">
        <f t="shared" si="24"/>
        <v>-0.82720495515943893</v>
      </c>
      <c r="T18" s="11">
        <f t="shared" si="25"/>
        <v>-0.28822472305206925</v>
      </c>
      <c r="U18" s="11">
        <f>'OddsRatio_working_3-way'!S18-'OddsRatio_working_3-way'!R18^2/3</f>
        <v>-0.82720495515943893</v>
      </c>
      <c r="V18" s="11">
        <f>'OddsRatio_working_3-way'!S18*'OddsRatio_working_3-way'!R18/3-2*'OddsRatio_working_3-way'!R18^3/27-'OddsRatio_working_3-way'!T18</f>
        <v>0.28822472305206925</v>
      </c>
      <c r="W18" s="11">
        <f>'OddsRatio_working_3-way'!V18^2+4*'OddsRatio_working_3-way'!U18^3/27</f>
        <v>-7.8279221544641509E-4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0.14478974686928667</v>
      </c>
      <c r="Y18" s="11">
        <f>IF('OddsRatio_working_3-way'!W18&gt;=0,IF('OddsRatio_working_3-way'!V18+SQRT('OddsRatio_working_3-way'!W18)&gt;0,0,PI()),ACOS('OddsRatio_working_3-way'!V18/(2*'OddsRatio_working_3-way'!X18)))</f>
        <v>9.6768376248246746E-2</v>
      </c>
      <c r="Z18" s="11">
        <f>'OddsRatio_working_3-way'!X18^(1/3)*COS('OddsRatio_working_3-way'!Y18/3)</f>
        <v>0.52483158629251148</v>
      </c>
      <c r="AA18" s="11">
        <f>'OddsRatio_working_3-way'!X18^(1/3)*COS(('OddsRatio_working_3-way'!Y18+2*PI())/3)</f>
        <v>-0.27708185301673066</v>
      </c>
      <c r="AB18" s="11">
        <f>'OddsRatio_working_3-way'!X18^(1/3)*COS(('OddsRatio_working_3-way'!Y18+4*PI())/3)</f>
        <v>-0.2477497332757809</v>
      </c>
      <c r="AC18" s="11">
        <f>'OddsRatio_working_3-way'!X18^(1/3)*SIN('OddsRatio_working_3-way'!Y18/3)</f>
        <v>1.6934907228339832E-2</v>
      </c>
      <c r="AD18" s="11">
        <f>'OddsRatio_working_3-way'!X18^(1/3)*SIN(('OddsRatio_working_3-way'!Y18+2*PI())/3)</f>
        <v>0.44605003282362982</v>
      </c>
      <c r="AE18" s="11">
        <f>'OddsRatio_working_3-way'!X18^(1/3)*SIN(('OddsRatio_working_3-way'!Y18+4*PI())/3)</f>
        <v>-0.4629849400519695</v>
      </c>
      <c r="AF18" s="11">
        <f>-'OddsRatio_working_3-way'!U18/(3*'OddsRatio_working_3-way'!X18^(1/3))*COS(('OddsRatio_working_3-way'!Y18)/3)</f>
        <v>0.52483158629251137</v>
      </c>
      <c r="AG18" s="11">
        <f>-'OddsRatio_working_3-way'!U18/(3*'OddsRatio_working_3-way'!X18^(1/3))*COS(('OddsRatio_working_3-way'!Y18+2*PI())/3)</f>
        <v>-0.27708185301673061</v>
      </c>
      <c r="AH18" s="11">
        <f>-'OddsRatio_working_3-way'!U18/(3*'OddsRatio_working_3-way'!X18^(1/3))*COS(('OddsRatio_working_3-way'!Y18+4*PI())/3)</f>
        <v>-0.24774973327578084</v>
      </c>
      <c r="AI18" s="11">
        <f>'OddsRatio_working_3-way'!U18/(3*'OddsRatio_working_3-way'!X18^(1/3))*SIN(('OddsRatio_working_3-way'!Y18)/3)</f>
        <v>-1.6934907228339829E-2</v>
      </c>
      <c r="AJ18" s="11">
        <f>'OddsRatio_working_3-way'!U18/(3*'OddsRatio_working_3-way'!X18^(1/3))*SIN(('OddsRatio_working_3-way'!Y18+2*PI())/3)</f>
        <v>-0.44605003282362976</v>
      </c>
      <c r="AK18" s="11">
        <f>'OddsRatio_working_3-way'!U18/(3*'OddsRatio_working_3-way'!X18^(1/3))*SIN(('OddsRatio_working_3-way'!Y18+4*PI())/3)</f>
        <v>0.46298494005196938</v>
      </c>
      <c r="AL18" s="11">
        <f>'OddsRatio_working_3-way'!Z18+'OddsRatio_working_3-way'!AF18</f>
        <v>1.049663172585023</v>
      </c>
      <c r="AM18" s="11">
        <f>'OddsRatio_working_3-way'!AA18+'OddsRatio_working_3-way'!AG18</f>
        <v>-0.55416370603346121</v>
      </c>
      <c r="AN18" s="11">
        <f>'OddsRatio_working_3-way'!AB18+'OddsRatio_working_3-way'!AH18</f>
        <v>-0.49549946655156174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1.049663172585023</v>
      </c>
      <c r="AS18" s="11">
        <f>IF(('OddsRatio_working_3-way'!X18=0),IF(Q18&gt;0,-Q18^(1/3),(-Q18)^(1/3)),'OddsRatio_working_3-way'!AM18-'OddsRatio_working_3-way'!R18/3)</f>
        <v>-0.55416370603346121</v>
      </c>
      <c r="AT18" s="11">
        <f>IF(('OddsRatio_working_3-way'!X18=0),IF(Q18&gt;0,-Q18^(1/3),(-Q18)^(1/3)),'OddsRatio_working_3-way'!AN18-'OddsRatio_working_3-way'!R18/3)</f>
        <v>-0.49549946655156174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1.39</v>
      </c>
      <c r="B19" s="4">
        <f>IF('True_Odds_Calculator_3-way'!B20="","",'True_Odds_Calculator_3-way'!B20)</f>
        <v>4.8899999999999997</v>
      </c>
      <c r="C19" s="4">
        <f>IF('True_Odds_Calculator_3-way'!C20="","",'True_Odds_Calculator_3-way'!C20)</f>
        <v>8.7100000000000009</v>
      </c>
      <c r="D19" s="9">
        <f t="shared" si="13"/>
        <v>0.70221575991937268</v>
      </c>
      <c r="E19" s="9">
        <f t="shared" si="14"/>
        <v>0.19121321904332772</v>
      </c>
      <c r="F19" s="9">
        <f t="shared" si="15"/>
        <v>0.10657102103729961</v>
      </c>
      <c r="G19" s="9">
        <f t="shared" si="16"/>
        <v>1.087342918119268</v>
      </c>
      <c r="H19" s="9">
        <f t="shared" si="17"/>
        <v>1.4240637380665144</v>
      </c>
      <c r="I19" s="9">
        <f t="shared" si="18"/>
        <v>5.2297639514839522</v>
      </c>
      <c r="J19" s="9">
        <f t="shared" si="19"/>
        <v>9.3834138986995566</v>
      </c>
      <c r="K19" s="11">
        <f t="shared" si="20"/>
        <v>0.71942446043165476</v>
      </c>
      <c r="L19" s="11">
        <f t="shared" si="21"/>
        <v>0.20449897750511248</v>
      </c>
      <c r="M19" s="11">
        <f t="shared" si="22"/>
        <v>0.11481056257175659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-0.19757262590257441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0.20252440676690964</v>
      </c>
      <c r="Q19" s="11">
        <f>2*'OddsRatio_working_3-way'!K19*'OddsRatio_working_3-way'!L19*'OddsRatio_working_3-way'!M19</f>
        <v>3.3782219644188434E-2</v>
      </c>
      <c r="R19" s="11">
        <f t="shared" si="23"/>
        <v>0</v>
      </c>
      <c r="S19" s="11">
        <f t="shared" si="24"/>
        <v>-1.0250630918211161</v>
      </c>
      <c r="T19" s="11">
        <f t="shared" si="25"/>
        <v>-0.17098633725122872</v>
      </c>
      <c r="U19" s="11">
        <f>'OddsRatio_working_3-way'!S19-'OddsRatio_working_3-way'!R19^2/3</f>
        <v>-1.0250630918211161</v>
      </c>
      <c r="V19" s="11">
        <f>'OddsRatio_working_3-way'!S19*'OddsRatio_working_3-way'!R19/3-2*'OddsRatio_working_3-way'!R19^3/27-'OddsRatio_working_3-way'!T19</f>
        <v>0.17098633725122872</v>
      </c>
      <c r="W19" s="11">
        <f>'OddsRatio_working_3-way'!V19^2+4*'OddsRatio_working_3-way'!U19^3/27</f>
        <v>-0.13033248651403256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0.19973032696652721</v>
      </c>
      <c r="Y19" s="11">
        <f>IF('OddsRatio_working_3-way'!W19&gt;=0,IF('OddsRatio_working_3-way'!V19+SQRT('OddsRatio_working_3-way'!W19)&gt;0,0,PI()),ACOS('OddsRatio_working_3-way'!V19/(2*'OddsRatio_working_3-way'!X19)))</f>
        <v>1.1284700633519638</v>
      </c>
      <c r="Z19" s="11">
        <f>'OddsRatio_working_3-way'!X19^(1/3)*COS('OddsRatio_working_3-way'!Y19/3)</f>
        <v>0.54367145905963399</v>
      </c>
      <c r="AA19" s="11">
        <f>'OddsRatio_working_3-way'!X19^(1/3)*COS(('OddsRatio_working_3-way'!Y19+2*PI())/3)</f>
        <v>-0.45779750358097943</v>
      </c>
      <c r="AB19" s="11">
        <f>'OddsRatio_working_3-way'!X19^(1/3)*COS(('OddsRatio_working_3-way'!Y19+4*PI())/3)</f>
        <v>-8.5873955478654701E-2</v>
      </c>
      <c r="AC19" s="11">
        <f>'OddsRatio_working_3-way'!X19^(1/3)*SIN('OddsRatio_working_3-way'!Y19/3)</f>
        <v>0.2147301606148381</v>
      </c>
      <c r="AD19" s="11">
        <f>'OddsRatio_working_3-way'!X19^(1/3)*SIN(('OddsRatio_working_3-way'!Y19+2*PI())/3)</f>
        <v>0.36346821455077538</v>
      </c>
      <c r="AE19" s="11">
        <f>'OddsRatio_working_3-way'!X19^(1/3)*SIN(('OddsRatio_working_3-way'!Y19+4*PI())/3)</f>
        <v>-0.57819837516561345</v>
      </c>
      <c r="AF19" s="11">
        <f>-'OddsRatio_working_3-way'!U19/(3*'OddsRatio_working_3-way'!X19^(1/3))*COS(('OddsRatio_working_3-way'!Y19)/3)</f>
        <v>0.54367145905963399</v>
      </c>
      <c r="AG19" s="11">
        <f>-'OddsRatio_working_3-way'!U19/(3*'OddsRatio_working_3-way'!X19^(1/3))*COS(('OddsRatio_working_3-way'!Y19+2*PI())/3)</f>
        <v>-0.45779750358097943</v>
      </c>
      <c r="AH19" s="11">
        <f>-'OddsRatio_working_3-way'!U19/(3*'OddsRatio_working_3-way'!X19^(1/3))*COS(('OddsRatio_working_3-way'!Y19+4*PI())/3)</f>
        <v>-8.5873955478654701E-2</v>
      </c>
      <c r="AI19" s="11">
        <f>'OddsRatio_working_3-way'!U19/(3*'OddsRatio_working_3-way'!X19^(1/3))*SIN(('OddsRatio_working_3-way'!Y19)/3)</f>
        <v>-0.2147301606148381</v>
      </c>
      <c r="AJ19" s="11">
        <f>'OddsRatio_working_3-way'!U19/(3*'OddsRatio_working_3-way'!X19^(1/3))*SIN(('OddsRatio_working_3-way'!Y19+2*PI())/3)</f>
        <v>-0.36346821455077538</v>
      </c>
      <c r="AK19" s="11">
        <f>'OddsRatio_working_3-way'!U19/(3*'OddsRatio_working_3-way'!X19^(1/3))*SIN(('OddsRatio_working_3-way'!Y19+4*PI())/3)</f>
        <v>0.57819837516561345</v>
      </c>
      <c r="AL19" s="11">
        <f>'OddsRatio_working_3-way'!Z19+'OddsRatio_working_3-way'!AF19</f>
        <v>1.087342918119268</v>
      </c>
      <c r="AM19" s="11">
        <f>'OddsRatio_working_3-way'!AA19+'OddsRatio_working_3-way'!AG19</f>
        <v>-0.91559500716195885</v>
      </c>
      <c r="AN19" s="11">
        <f>'OddsRatio_working_3-way'!AB19+'OddsRatio_working_3-way'!AH19</f>
        <v>-0.1717479109573094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1.087342918119268</v>
      </c>
      <c r="AS19" s="11">
        <f>IF(('OddsRatio_working_3-way'!X19=0),IF(Q19&gt;0,-Q19^(1/3),(-Q19)^(1/3)),'OddsRatio_working_3-way'!AM19-'OddsRatio_working_3-way'!R19/3)</f>
        <v>-0.91559500716195885</v>
      </c>
      <c r="AT19" s="11">
        <f>IF(('OddsRatio_working_3-way'!X19=0),IF(Q19&gt;0,-Q19^(1/3),(-Q19)^(1/3)),'OddsRatio_working_3-way'!AN19-'OddsRatio_working_3-way'!R19/3)</f>
        <v>-0.1717479109573094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3.32</v>
      </c>
      <c r="C20" s="4">
        <f>IF('True_Odds_Calculator_3-way'!C21="","",'True_Odds_Calculator_3-way'!C21)</f>
        <v>3.77</v>
      </c>
      <c r="D20" s="9">
        <f t="shared" si="13"/>
        <v>0.45437545614774427</v>
      </c>
      <c r="E20" s="9">
        <f t="shared" si="14"/>
        <v>0.29037856660483469</v>
      </c>
      <c r="F20" s="9">
        <f t="shared" si="15"/>
        <v>0.25524597724742126</v>
      </c>
      <c r="G20" s="9">
        <f t="shared" si="16"/>
        <v>1.0533535965626726</v>
      </c>
      <c r="H20" s="9">
        <f t="shared" si="17"/>
        <v>2.2008231000814469</v>
      </c>
      <c r="I20" s="9">
        <f t="shared" si="18"/>
        <v>3.4437803440253996</v>
      </c>
      <c r="J20" s="9">
        <f t="shared" si="19"/>
        <v>3.917789462478602</v>
      </c>
      <c r="K20" s="11">
        <f t="shared" si="20"/>
        <v>0.46728971962616822</v>
      </c>
      <c r="L20" s="11">
        <f t="shared" si="21"/>
        <v>0.30120481927710846</v>
      </c>
      <c r="M20" s="11">
        <f t="shared" si="22"/>
        <v>0.26525198938992045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-0.27351389743012322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0.2325920355110917</v>
      </c>
      <c r="Q20" s="11">
        <f>2*'OddsRatio_working_3-way'!K20*'OddsRatio_working_3-way'!L20*'OddsRatio_working_3-way'!M20</f>
        <v>7.4668390212228486E-2</v>
      </c>
      <c r="R20" s="11">
        <f t="shared" si="23"/>
        <v>0</v>
      </c>
      <c r="S20" s="11">
        <f t="shared" si="24"/>
        <v>-0.85038470694350676</v>
      </c>
      <c r="T20" s="11">
        <f t="shared" si="25"/>
        <v>-0.27299669564799578</v>
      </c>
      <c r="U20" s="11">
        <f>'OddsRatio_working_3-way'!S20-'OddsRatio_working_3-way'!R20^2/3</f>
        <v>-0.85038470694350676</v>
      </c>
      <c r="V20" s="11">
        <f>'OddsRatio_working_3-way'!S20*'OddsRatio_working_3-way'!R20/3-2*'OddsRatio_working_3-way'!R20^3/27-'OddsRatio_working_3-way'!T20</f>
        <v>0.27299669564799578</v>
      </c>
      <c r="W20" s="11">
        <f>'OddsRatio_working_3-way'!V20^2+4*'OddsRatio_working_3-way'!U20^3/27</f>
        <v>-1.6577875240170362E-2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0.15091808297458492</v>
      </c>
      <c r="Y20" s="11">
        <f>IF('OddsRatio_working_3-way'!W20&gt;=0,IF('OddsRatio_working_3-way'!V20+SQRT('OddsRatio_working_3-way'!W20)&gt;0,0,PI()),ACOS('OddsRatio_working_3-way'!V20/(2*'OddsRatio_working_3-way'!X20)))</f>
        <v>0.44070012318738727</v>
      </c>
      <c r="Z20" s="11">
        <f>'OddsRatio_working_3-way'!X20^(1/3)*COS('OddsRatio_working_3-way'!Y20/3)</f>
        <v>0.52667679828133629</v>
      </c>
      <c r="AA20" s="11">
        <f>'OddsRatio_working_3-way'!X20^(1/3)*COS(('OddsRatio_working_3-way'!Y20+2*PI())/3)</f>
        <v>-0.33082794907224761</v>
      </c>
      <c r="AB20" s="11">
        <f>'OddsRatio_working_3-way'!X20^(1/3)*COS(('OddsRatio_working_3-way'!Y20+4*PI())/3)</f>
        <v>-0.19584884920908879</v>
      </c>
      <c r="AC20" s="11">
        <f>'OddsRatio_working_3-way'!X20^(1/3)*SIN('OddsRatio_working_3-way'!Y20/3)</f>
        <v>7.7930219640968357E-2</v>
      </c>
      <c r="AD20" s="11">
        <f>'OddsRatio_working_3-way'!X20^(1/3)*SIN(('OddsRatio_working_3-way'!Y20+2*PI())/3)</f>
        <v>0.41715037707500552</v>
      </c>
      <c r="AE20" s="11">
        <f>'OddsRatio_working_3-way'!X20^(1/3)*SIN(('OddsRatio_working_3-way'!Y20+4*PI())/3)</f>
        <v>-0.49508059671597365</v>
      </c>
      <c r="AF20" s="11">
        <f>-'OddsRatio_working_3-way'!U20/(3*'OddsRatio_working_3-way'!X20^(1/3))*COS(('OddsRatio_working_3-way'!Y20)/3)</f>
        <v>0.52667679828133629</v>
      </c>
      <c r="AG20" s="11">
        <f>-'OddsRatio_working_3-way'!U20/(3*'OddsRatio_working_3-way'!X20^(1/3))*COS(('OddsRatio_working_3-way'!Y20+2*PI())/3)</f>
        <v>-0.33082794907224761</v>
      </c>
      <c r="AH20" s="11">
        <f>-'OddsRatio_working_3-way'!U20/(3*'OddsRatio_working_3-way'!X20^(1/3))*COS(('OddsRatio_working_3-way'!Y20+4*PI())/3)</f>
        <v>-0.19584884920908879</v>
      </c>
      <c r="AI20" s="11">
        <f>'OddsRatio_working_3-way'!U20/(3*'OddsRatio_working_3-way'!X20^(1/3))*SIN(('OddsRatio_working_3-way'!Y20)/3)</f>
        <v>-7.7930219640968357E-2</v>
      </c>
      <c r="AJ20" s="11">
        <f>'OddsRatio_working_3-way'!U20/(3*'OddsRatio_working_3-way'!X20^(1/3))*SIN(('OddsRatio_working_3-way'!Y20+2*PI())/3)</f>
        <v>-0.41715037707500552</v>
      </c>
      <c r="AK20" s="11">
        <f>'OddsRatio_working_3-way'!U20/(3*'OddsRatio_working_3-way'!X20^(1/3))*SIN(('OddsRatio_working_3-way'!Y20+4*PI())/3)</f>
        <v>0.49508059671597365</v>
      </c>
      <c r="AL20" s="11">
        <f>'OddsRatio_working_3-way'!Z20+'OddsRatio_working_3-way'!AF20</f>
        <v>1.0533535965626726</v>
      </c>
      <c r="AM20" s="11">
        <f>'OddsRatio_working_3-way'!AA20+'OddsRatio_working_3-way'!AG20</f>
        <v>-0.66165589814449521</v>
      </c>
      <c r="AN20" s="11">
        <f>'OddsRatio_working_3-way'!AB20+'OddsRatio_working_3-way'!AH20</f>
        <v>-0.39169769841817759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1.0533535965626726</v>
      </c>
      <c r="AS20" s="11">
        <f>IF(('OddsRatio_working_3-way'!X20=0),IF(Q20&gt;0,-Q20^(1/3),(-Q20)^(1/3)),'OddsRatio_working_3-way'!AM20-'OddsRatio_working_3-way'!R20/3)</f>
        <v>-0.66165589814449521</v>
      </c>
      <c r="AT20" s="11">
        <f>IF(('OddsRatio_working_3-way'!X20=0),IF(Q20&gt;0,-Q20^(1/3),(-Q20)^(1/3)),'OddsRatio_working_3-way'!AN20-'OddsRatio_working_3-way'!R20/3)</f>
        <v>-0.39169769841817759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2.66</v>
      </c>
      <c r="B21" s="4">
        <f>IF('True_Odds_Calculator_3-way'!B22="","",'True_Odds_Calculator_3-way'!B22)</f>
        <v>3.04</v>
      </c>
      <c r="C21" s="4">
        <f>IF('True_Odds_Calculator_3-way'!C22="","",'True_Odds_Calculator_3-way'!C22)</f>
        <v>3.05</v>
      </c>
      <c r="D21" s="9">
        <f t="shared" si="13"/>
        <v>0.36454988343687367</v>
      </c>
      <c r="E21" s="9">
        <f t="shared" si="14"/>
        <v>0.31825507326087227</v>
      </c>
      <c r="F21" s="9">
        <f t="shared" si="15"/>
        <v>0.31719504330225412</v>
      </c>
      <c r="G21" s="9">
        <f t="shared" si="16"/>
        <v>1.0500655532490786</v>
      </c>
      <c r="H21" s="9">
        <f t="shared" si="17"/>
        <v>2.7431088183934706</v>
      </c>
      <c r="I21" s="9">
        <f t="shared" si="18"/>
        <v>3.1421337286281199</v>
      </c>
      <c r="J21" s="9">
        <f t="shared" si="19"/>
        <v>3.1526343841606104</v>
      </c>
      <c r="K21" s="11">
        <f t="shared" si="20"/>
        <v>0.37593984962406013</v>
      </c>
      <c r="L21" s="11">
        <f t="shared" si="21"/>
        <v>0.32894736842105265</v>
      </c>
      <c r="M21" s="11">
        <f t="shared" si="22"/>
        <v>0.32786885245901642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-0.28147320414928612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0.23313784893640491</v>
      </c>
      <c r="Q21" s="11">
        <f>2*'OddsRatio_working_3-way'!K21*'OddsRatio_working_3-way'!L21*'OddsRatio_working_3-way'!M21</f>
        <v>8.109142571701039E-2</v>
      </c>
      <c r="R21" s="11">
        <f t="shared" si="23"/>
        <v>0</v>
      </c>
      <c r="S21" s="11">
        <f t="shared" si="24"/>
        <v>-0.82827724095809352</v>
      </c>
      <c r="T21" s="11">
        <f t="shared" si="25"/>
        <v>-0.28809643163759768</v>
      </c>
      <c r="U21" s="11">
        <f>'OddsRatio_working_3-way'!S21-'OddsRatio_working_3-way'!R21^2/3</f>
        <v>-0.82827724095809352</v>
      </c>
      <c r="V21" s="11">
        <f>'OddsRatio_working_3-way'!S21*'OddsRatio_working_3-way'!R21/3-2*'OddsRatio_working_3-way'!R21^3/27-'OddsRatio_working_3-way'!T21</f>
        <v>0.28809643163759768</v>
      </c>
      <c r="W21" s="11">
        <f>'OddsRatio_working_3-way'!V21^2+4*'OddsRatio_working_3-way'!U21^3/27</f>
        <v>-1.1832547951528827E-3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0.14507136926136552</v>
      </c>
      <c r="Y21" s="11">
        <f>IF('OddsRatio_working_3-way'!W21&gt;=0,IF('OddsRatio_working_3-way'!V21+SQRT('OddsRatio_working_3-way'!W21)&gt;0,0,PI()),ACOS('OddsRatio_working_3-way'!V21/(2*'OddsRatio_working_3-way'!X21)))</f>
        <v>0.11883656945800136</v>
      </c>
      <c r="Z21" s="11">
        <f>'OddsRatio_working_3-way'!X21^(1/3)*COS('OddsRatio_working_3-way'!Y21/3)</f>
        <v>0.52503277662453929</v>
      </c>
      <c r="AA21" s="11">
        <f>'OddsRatio_working_3-way'!X21^(1/3)*COS(('OddsRatio_working_3-way'!Y21+2*PI())/3)</f>
        <v>-0.2805371497270488</v>
      </c>
      <c r="AB21" s="11">
        <f>'OddsRatio_working_3-way'!X21^(1/3)*COS(('OddsRatio_working_3-way'!Y21+4*PI())/3)</f>
        <v>-0.2444956268974908</v>
      </c>
      <c r="AC21" s="11">
        <f>'OddsRatio_working_3-way'!X21^(1/3)*SIN('OddsRatio_working_3-way'!Y21/3)</f>
        <v>2.0808582907649521E-2</v>
      </c>
      <c r="AD21" s="11">
        <f>'OddsRatio_working_3-way'!X21^(1/3)*SIN(('OddsRatio_working_3-way'!Y21+2*PI())/3)</f>
        <v>0.44428743092250689</v>
      </c>
      <c r="AE21" s="11">
        <f>'OddsRatio_working_3-way'!X21^(1/3)*SIN(('OddsRatio_working_3-way'!Y21+4*PI())/3)</f>
        <v>-0.46509601383015625</v>
      </c>
      <c r="AF21" s="11">
        <f>-'OddsRatio_working_3-way'!U21/(3*'OddsRatio_working_3-way'!X21^(1/3))*COS(('OddsRatio_working_3-way'!Y21)/3)</f>
        <v>0.52503277662453918</v>
      </c>
      <c r="AG21" s="11">
        <f>-'OddsRatio_working_3-way'!U21/(3*'OddsRatio_working_3-way'!X21^(1/3))*COS(('OddsRatio_working_3-way'!Y21+2*PI())/3)</f>
        <v>-0.28053714972704874</v>
      </c>
      <c r="AH21" s="11">
        <f>-'OddsRatio_working_3-way'!U21/(3*'OddsRatio_working_3-way'!X21^(1/3))*COS(('OddsRatio_working_3-way'!Y21+4*PI())/3)</f>
        <v>-0.24449562689749077</v>
      </c>
      <c r="AI21" s="11">
        <f>'OddsRatio_working_3-way'!U21/(3*'OddsRatio_working_3-way'!X21^(1/3))*SIN(('OddsRatio_working_3-way'!Y21)/3)</f>
        <v>-2.0808582907649514E-2</v>
      </c>
      <c r="AJ21" s="11">
        <f>'OddsRatio_working_3-way'!U21/(3*'OddsRatio_working_3-way'!X21^(1/3))*SIN(('OddsRatio_working_3-way'!Y21+2*PI())/3)</f>
        <v>-0.44428743092250678</v>
      </c>
      <c r="AK21" s="11">
        <f>'OddsRatio_working_3-way'!U21/(3*'OddsRatio_working_3-way'!X21^(1/3))*SIN(('OddsRatio_working_3-way'!Y21+4*PI())/3)</f>
        <v>0.46509601383015614</v>
      </c>
      <c r="AL21" s="11">
        <f>'OddsRatio_working_3-way'!Z21+'OddsRatio_working_3-way'!AF21</f>
        <v>1.0500655532490786</v>
      </c>
      <c r="AM21" s="11">
        <f>'OddsRatio_working_3-way'!AA21+'OddsRatio_working_3-way'!AG21</f>
        <v>-0.56107429945409759</v>
      </c>
      <c r="AN21" s="11">
        <f>'OddsRatio_working_3-way'!AB21+'OddsRatio_working_3-way'!AH21</f>
        <v>-0.48899125379498154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1.0500655532490786</v>
      </c>
      <c r="AS21" s="11">
        <f>IF(('OddsRatio_working_3-way'!X21=0),IF(Q21&gt;0,-Q21^(1/3),(-Q21)^(1/3)),'OddsRatio_working_3-way'!AM21-'OddsRatio_working_3-way'!R21/3)</f>
        <v>-0.56107429945409759</v>
      </c>
      <c r="AT21" s="11">
        <f>IF(('OddsRatio_working_3-way'!X21=0),IF(Q21&gt;0,-Q21^(1/3),(-Q21)^(1/3)),'OddsRatio_working_3-way'!AN21-'OddsRatio_working_3-way'!R21/3)</f>
        <v>-0.48899125379498154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1.98</v>
      </c>
      <c r="B22" s="4">
        <f>IF('True_Odds_Calculator_3-way'!B23="","",'True_Odds_Calculator_3-way'!B23)</f>
        <v>3.45</v>
      </c>
      <c r="C22" s="4">
        <f>IF('True_Odds_Calculator_3-way'!C23="","",'True_Odds_Calculator_3-way'!C23)</f>
        <v>4.18</v>
      </c>
      <c r="D22" s="9">
        <f t="shared" si="13"/>
        <v>0.49156590169229425</v>
      </c>
      <c r="E22" s="9">
        <f t="shared" si="14"/>
        <v>0.27887872333683927</v>
      </c>
      <c r="F22" s="9">
        <f t="shared" si="15"/>
        <v>0.22955537497086634</v>
      </c>
      <c r="G22" s="9">
        <f t="shared" si="16"/>
        <v>1.0554237033315994</v>
      </c>
      <c r="H22" s="9">
        <f t="shared" si="17"/>
        <v>2.0343152292649673</v>
      </c>
      <c r="I22" s="9">
        <f t="shared" si="18"/>
        <v>3.5857880731624183</v>
      </c>
      <c r="J22" s="9">
        <f t="shared" si="19"/>
        <v>4.356247376594486</v>
      </c>
      <c r="K22" s="11">
        <f t="shared" si="20"/>
        <v>0.50505050505050508</v>
      </c>
      <c r="L22" s="11">
        <f t="shared" si="21"/>
        <v>0.28985507246376813</v>
      </c>
      <c r="M22" s="11">
        <f t="shared" si="22"/>
        <v>0.23923444976076558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-0.26739834374533755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0.23149461468579424</v>
      </c>
      <c r="Q22" s="11">
        <f>2*'OddsRatio_working_3-way'!K22*'OddsRatio_working_3-way'!L22*'OddsRatio_working_3-way'!M22</f>
        <v>7.0043756334582222E-2</v>
      </c>
      <c r="R22" s="11">
        <f t="shared" si="23"/>
        <v>0</v>
      </c>
      <c r="S22" s="11">
        <f t="shared" si="24"/>
        <v>-0.86572942615629289</v>
      </c>
      <c r="T22" s="11">
        <f t="shared" si="25"/>
        <v>-0.2619453634360947</v>
      </c>
      <c r="U22" s="11">
        <f>'OddsRatio_working_3-way'!S22-'OddsRatio_working_3-way'!R22^2/3</f>
        <v>-0.86572942615629289</v>
      </c>
      <c r="V22" s="11">
        <f>'OddsRatio_working_3-way'!S22*'OddsRatio_working_3-way'!R22/3-2*'OddsRatio_working_3-way'!R22^3/27-'OddsRatio_working_3-way'!T22</f>
        <v>0.2619453634360947</v>
      </c>
      <c r="W22" s="11">
        <f>'OddsRatio_working_3-way'!V22^2+4*'OddsRatio_working_3-way'!U22^3/27</f>
        <v>-2.7511045944363349E-2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0.15502130447944171</v>
      </c>
      <c r="Y22" s="11">
        <f>IF('OddsRatio_working_3-way'!W22&gt;=0,IF('OddsRatio_working_3-way'!V22+SQRT('OddsRatio_working_3-way'!W22)&gt;0,0,PI()),ACOS('OddsRatio_working_3-way'!V22/(2*'OddsRatio_working_3-way'!X22)))</f>
        <v>0.56447623321156959</v>
      </c>
      <c r="Z22" s="11">
        <f>'OddsRatio_working_3-way'!X22^(1/3)*COS('OddsRatio_working_3-way'!Y22/3)</f>
        <v>0.5277118516657997</v>
      </c>
      <c r="AA22" s="11">
        <f>'OddsRatio_working_3-way'!X22^(1/3)*COS(('OddsRatio_working_3-way'!Y22+2*PI())/3)</f>
        <v>-0.35087608296711198</v>
      </c>
      <c r="AB22" s="11">
        <f>'OddsRatio_working_3-way'!X22^(1/3)*COS(('OddsRatio_working_3-way'!Y22+4*PI())/3)</f>
        <v>-0.17683576869868758</v>
      </c>
      <c r="AC22" s="11">
        <f>'OddsRatio_working_3-way'!X22^(1/3)*SIN('OddsRatio_working_3-way'!Y22/3)</f>
        <v>0.10048222229272179</v>
      </c>
      <c r="AD22" s="11">
        <f>'OddsRatio_working_3-way'!X22^(1/3)*SIN(('OddsRatio_working_3-way'!Y22+2*PI())/3)</f>
        <v>0.40677075827434706</v>
      </c>
      <c r="AE22" s="11">
        <f>'OddsRatio_working_3-way'!X22^(1/3)*SIN(('OddsRatio_working_3-way'!Y22+4*PI())/3)</f>
        <v>-0.50725298056706891</v>
      </c>
      <c r="AF22" s="11">
        <f>-'OddsRatio_working_3-way'!U22/(3*'OddsRatio_working_3-way'!X22^(1/3))*COS(('OddsRatio_working_3-way'!Y22)/3)</f>
        <v>0.52771185166579981</v>
      </c>
      <c r="AG22" s="11">
        <f>-'OddsRatio_working_3-way'!U22/(3*'OddsRatio_working_3-way'!X22^(1/3))*COS(('OddsRatio_working_3-way'!Y22+2*PI())/3)</f>
        <v>-0.35087608296711204</v>
      </c>
      <c r="AH22" s="11">
        <f>-'OddsRatio_working_3-way'!U22/(3*'OddsRatio_working_3-way'!X22^(1/3))*COS(('OddsRatio_working_3-way'!Y22+4*PI())/3)</f>
        <v>-0.17683576869868761</v>
      </c>
      <c r="AI22" s="11">
        <f>'OddsRatio_working_3-way'!U22/(3*'OddsRatio_working_3-way'!X22^(1/3))*SIN(('OddsRatio_working_3-way'!Y22)/3)</f>
        <v>-0.1004822222927218</v>
      </c>
      <c r="AJ22" s="11">
        <f>'OddsRatio_working_3-way'!U22/(3*'OddsRatio_working_3-way'!X22^(1/3))*SIN(('OddsRatio_working_3-way'!Y22+2*PI())/3)</f>
        <v>-0.40677075827434711</v>
      </c>
      <c r="AK22" s="11">
        <f>'OddsRatio_working_3-way'!U22/(3*'OddsRatio_working_3-way'!X22^(1/3))*SIN(('OddsRatio_working_3-way'!Y22+4*PI())/3)</f>
        <v>0.50725298056706902</v>
      </c>
      <c r="AL22" s="11">
        <f>'OddsRatio_working_3-way'!Z22+'OddsRatio_working_3-way'!AF22</f>
        <v>1.0554237033315994</v>
      </c>
      <c r="AM22" s="11">
        <f>'OddsRatio_working_3-way'!AA22+'OddsRatio_working_3-way'!AG22</f>
        <v>-0.70175216593422407</v>
      </c>
      <c r="AN22" s="11">
        <f>'OddsRatio_working_3-way'!AB22+'OddsRatio_working_3-way'!AH22</f>
        <v>-0.35367153739737522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1.0554237033315994</v>
      </c>
      <c r="AS22" s="11">
        <f>IF(('OddsRatio_working_3-way'!X22=0),IF(Q22&gt;0,-Q22^(1/3),(-Q22)^(1/3)),'OddsRatio_working_3-way'!AM22-'OddsRatio_working_3-way'!R22/3)</f>
        <v>-0.70175216593422407</v>
      </c>
      <c r="AT22" s="11">
        <f>IF(('OddsRatio_working_3-way'!X22=0),IF(Q22&gt;0,-Q22^(1/3),(-Q22)^(1/3)),'OddsRatio_working_3-way'!AN22-'OddsRatio_working_3-way'!R22/3)</f>
        <v>-0.35367153739737522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2.5</v>
      </c>
      <c r="B23" s="4">
        <f>IF('True_Odds_Calculator_3-way'!B24="","",'True_Odds_Calculator_3-way'!B24)</f>
        <v>3.29</v>
      </c>
      <c r="C23" s="4">
        <f>IF('True_Odds_Calculator_3-way'!C24="","",'True_Odds_Calculator_3-way'!C24)</f>
        <v>2.95</v>
      </c>
      <c r="D23" s="9">
        <f t="shared" si="13"/>
        <v>0.3847000368979227</v>
      </c>
      <c r="E23" s="9">
        <f t="shared" si="14"/>
        <v>0.29054621666428504</v>
      </c>
      <c r="F23" s="9">
        <f t="shared" si="15"/>
        <v>0.32475374643779215</v>
      </c>
      <c r="G23" s="9">
        <f t="shared" si="16"/>
        <v>1.066285250994734</v>
      </c>
      <c r="H23" s="9">
        <f t="shared" si="17"/>
        <v>2.5994278764921006</v>
      </c>
      <c r="I23" s="9">
        <f t="shared" si="18"/>
        <v>3.4417932247779413</v>
      </c>
      <c r="J23" s="9">
        <f t="shared" si="19"/>
        <v>3.0792562394397316</v>
      </c>
      <c r="K23" s="11">
        <f t="shared" si="20"/>
        <v>0.4</v>
      </c>
      <c r="L23" s="11">
        <f t="shared" si="21"/>
        <v>0.303951367781155</v>
      </c>
      <c r="M23" s="11">
        <f t="shared" si="22"/>
        <v>0.33898305084745761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-0.27605996599866045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0.23656689505950229</v>
      </c>
      <c r="Q23" s="11">
        <f>2*'OddsRatio_working_3-way'!K23*'OddsRatio_working_3-way'!L23*'OddsRatio_working_3-way'!M23</f>
        <v>8.2427489567770851E-2</v>
      </c>
      <c r="R23" s="11">
        <f t="shared" si="23"/>
        <v>0</v>
      </c>
      <c r="S23" s="11">
        <f t="shared" si="24"/>
        <v>-0.85694024558653392</v>
      </c>
      <c r="T23" s="11">
        <f t="shared" si="25"/>
        <v>-0.29858545142387949</v>
      </c>
      <c r="U23" s="11">
        <f>'OddsRatio_working_3-way'!S23-'OddsRatio_working_3-way'!R23^2/3</f>
        <v>-0.85694024558653392</v>
      </c>
      <c r="V23" s="11">
        <f>'OddsRatio_working_3-way'!S23*'OddsRatio_working_3-way'!R23/3-2*'OddsRatio_working_3-way'!R23^3/27-'OddsRatio_working_3-way'!T23</f>
        <v>0.29858545142387949</v>
      </c>
      <c r="W23" s="11">
        <f>'OddsRatio_working_3-way'!V23^2+4*'OddsRatio_working_3-way'!U23^3/27</f>
        <v>-4.0750456012760422E-3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0.15266656264820888</v>
      </c>
      <c r="Y23" s="11">
        <f>IF('OddsRatio_working_3-way'!W23&gt;=0,IF('OddsRatio_working_3-way'!V23+SQRT('OddsRatio_working_3-way'!W23)&gt;0,0,PI()),ACOS('OddsRatio_working_3-way'!V23/(2*'OddsRatio_working_3-way'!X23)))</f>
        <v>0.21062413861211549</v>
      </c>
      <c r="Z23" s="11">
        <f>'OddsRatio_working_3-way'!X23^(1/3)*COS('OddsRatio_working_3-way'!Y23/3)</f>
        <v>0.53314262549736702</v>
      </c>
      <c r="AA23" s="11">
        <f>'OddsRatio_working_3-way'!X23^(1/3)*COS(('OddsRatio_working_3-way'!Y23+2*PI())/3)</f>
        <v>-0.29904079157055885</v>
      </c>
      <c r="AB23" s="11">
        <f>'OddsRatio_working_3-way'!X23^(1/3)*COS(('OddsRatio_working_3-way'!Y23+4*PI())/3)</f>
        <v>-0.23410183392680825</v>
      </c>
      <c r="AC23" s="11">
        <f>'OddsRatio_working_3-way'!X23^(1/3)*SIN('OddsRatio_working_3-way'!Y23/3)</f>
        <v>3.7492524676513088E-2</v>
      </c>
      <c r="AD23" s="11">
        <f>'OddsRatio_working_3-way'!X23^(1/3)*SIN(('OddsRatio_working_3-way'!Y23+2*PI())/3)</f>
        <v>0.44296879518279642</v>
      </c>
      <c r="AE23" s="11">
        <f>'OddsRatio_working_3-way'!X23^(1/3)*SIN(('OddsRatio_working_3-way'!Y23+4*PI())/3)</f>
        <v>-0.48046131985930957</v>
      </c>
      <c r="AF23" s="11">
        <f>-'OddsRatio_working_3-way'!U23/(3*'OddsRatio_working_3-way'!X23^(1/3))*COS(('OddsRatio_working_3-way'!Y23)/3)</f>
        <v>0.53314262549736691</v>
      </c>
      <c r="AG23" s="11">
        <f>-'OddsRatio_working_3-way'!U23/(3*'OddsRatio_working_3-way'!X23^(1/3))*COS(('OddsRatio_working_3-way'!Y23+2*PI())/3)</f>
        <v>-0.29904079157055879</v>
      </c>
      <c r="AH23" s="11">
        <f>-'OddsRatio_working_3-way'!U23/(3*'OddsRatio_working_3-way'!X23^(1/3))*COS(('OddsRatio_working_3-way'!Y23+4*PI())/3)</f>
        <v>-0.23410183392680822</v>
      </c>
      <c r="AI23" s="11">
        <f>'OddsRatio_working_3-way'!U23/(3*'OddsRatio_working_3-way'!X23^(1/3))*SIN(('OddsRatio_working_3-way'!Y23)/3)</f>
        <v>-3.7492524676513081E-2</v>
      </c>
      <c r="AJ23" s="11">
        <f>'OddsRatio_working_3-way'!U23/(3*'OddsRatio_working_3-way'!X23^(1/3))*SIN(('OddsRatio_working_3-way'!Y23+2*PI())/3)</f>
        <v>-0.44296879518279636</v>
      </c>
      <c r="AK23" s="11">
        <f>'OddsRatio_working_3-way'!U23/(3*'OddsRatio_working_3-way'!X23^(1/3))*SIN(('OddsRatio_working_3-way'!Y23+4*PI())/3)</f>
        <v>0.48046131985930945</v>
      </c>
      <c r="AL23" s="11">
        <f>'OddsRatio_working_3-way'!Z23+'OddsRatio_working_3-way'!AF23</f>
        <v>1.066285250994734</v>
      </c>
      <c r="AM23" s="11">
        <f>'OddsRatio_working_3-way'!AA23+'OddsRatio_working_3-way'!AG23</f>
        <v>-0.5980815831411177</v>
      </c>
      <c r="AN23" s="11">
        <f>'OddsRatio_working_3-way'!AB23+'OddsRatio_working_3-way'!AH23</f>
        <v>-0.46820366785361645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1.066285250994734</v>
      </c>
      <c r="AS23" s="11">
        <f>IF(('OddsRatio_working_3-way'!X23=0),IF(Q23&gt;0,-Q23^(1/3),(-Q23)^(1/3)),'OddsRatio_working_3-way'!AM23-'OddsRatio_working_3-way'!R23/3)</f>
        <v>-0.5980815831411177</v>
      </c>
      <c r="AT23" s="11">
        <f>IF(('OddsRatio_working_3-way'!X23=0),IF(Q23&gt;0,-Q23^(1/3),(-Q23)^(1/3)),'OddsRatio_working_3-way'!AN23-'OddsRatio_working_3-way'!R23/3)</f>
        <v>-0.46820366785361645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2.85</v>
      </c>
      <c r="B24" s="4">
        <f>IF('True_Odds_Calculator_3-way'!B25="","",'True_Odds_Calculator_3-way'!B25)</f>
        <v>3.42</v>
      </c>
      <c r="C24" s="4">
        <f>IF('True_Odds_Calculator_3-way'!C25="","",'True_Odds_Calculator_3-way'!C25)</f>
        <v>2.5</v>
      </c>
      <c r="D24" s="9">
        <f t="shared" si="13"/>
        <v>0.33626754685360505</v>
      </c>
      <c r="E24" s="9">
        <f t="shared" si="14"/>
        <v>0.27917573254182709</v>
      </c>
      <c r="F24" s="9">
        <f t="shared" si="15"/>
        <v>0.38455672060456775</v>
      </c>
      <c r="G24" s="9">
        <f t="shared" si="16"/>
        <v>1.0669310861397059</v>
      </c>
      <c r="H24" s="9">
        <f t="shared" si="17"/>
        <v>2.973822509358456</v>
      </c>
      <c r="I24" s="9">
        <f t="shared" si="18"/>
        <v>3.5819732284580876</v>
      </c>
      <c r="J24" s="9">
        <f t="shared" si="19"/>
        <v>2.6003966292095586</v>
      </c>
      <c r="K24" s="11">
        <f t="shared" si="20"/>
        <v>0.35087719298245612</v>
      </c>
      <c r="L24" s="11">
        <f t="shared" si="21"/>
        <v>0.29239766081871343</v>
      </c>
      <c r="M24" s="11">
        <f t="shared" si="22"/>
        <v>0.4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-0.2755924899969221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0.23679080742792652</v>
      </c>
      <c r="Q24" s="11">
        <f>2*'OddsRatio_working_3-way'!K24*'OddsRatio_working_3-way'!L24*'OddsRatio_working_3-way'!M24</f>
        <v>8.2076536370165168E-2</v>
      </c>
      <c r="R24" s="11">
        <f t="shared" si="23"/>
        <v>0</v>
      </c>
      <c r="S24" s="11">
        <f t="shared" si="24"/>
        <v>-0.85920631375176837</v>
      </c>
      <c r="T24" s="11">
        <f t="shared" si="25"/>
        <v>-0.29781847963666147</v>
      </c>
      <c r="U24" s="11">
        <f>'OddsRatio_working_3-way'!S24-'OddsRatio_working_3-way'!R24^2/3</f>
        <v>-0.85920631375176837</v>
      </c>
      <c r="V24" s="11">
        <f>'OddsRatio_working_3-way'!S24*'OddsRatio_working_3-way'!R24/3-2*'OddsRatio_working_3-way'!R24^3/27-'OddsRatio_working_3-way'!T24</f>
        <v>0.29781847963666147</v>
      </c>
      <c r="W24" s="11">
        <f>'OddsRatio_working_3-way'!V24^2+4*'OddsRatio_working_3-way'!U24^3/27</f>
        <v>-5.2740189190750297E-3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0.15327252341186889</v>
      </c>
      <c r="Y24" s="11">
        <f>IF('OddsRatio_working_3-way'!W24&gt;=0,IF('OddsRatio_working_3-way'!V24+SQRT('OddsRatio_working_3-way'!W24)&gt;0,0,PI()),ACOS('OddsRatio_working_3-way'!V24/(2*'OddsRatio_working_3-way'!X24)))</f>
        <v>0.23918021776016984</v>
      </c>
      <c r="Z24" s="11">
        <f>'OddsRatio_working_3-way'!X24^(1/3)*COS('OddsRatio_working_3-way'!Y24/3)</f>
        <v>0.53346554306985294</v>
      </c>
      <c r="AA24" s="11">
        <f>'OddsRatio_working_3-way'!X24^(1/3)*COS(('OddsRatio_working_3-way'!Y24+2*PI())/3)</f>
        <v>-0.30364434432493814</v>
      </c>
      <c r="AB24" s="11">
        <f>'OddsRatio_working_3-way'!X24^(1/3)*COS(('OddsRatio_working_3-way'!Y24+4*PI())/3)</f>
        <v>-0.22982119874491491</v>
      </c>
      <c r="AC24" s="11">
        <f>'OddsRatio_working_3-way'!X24^(1/3)*SIN('OddsRatio_working_3-way'!Y24/3)</f>
        <v>4.2621812973051489E-2</v>
      </c>
      <c r="AD24" s="11">
        <f>'OddsRatio_working_3-way'!X24^(1/3)*SIN(('OddsRatio_working_3-way'!Y24+2*PI())/3)</f>
        <v>0.4406838058556285</v>
      </c>
      <c r="AE24" s="11">
        <f>'OddsRatio_working_3-way'!X24^(1/3)*SIN(('OddsRatio_working_3-way'!Y24+4*PI())/3)</f>
        <v>-0.48330561882867984</v>
      </c>
      <c r="AF24" s="11">
        <f>-'OddsRatio_working_3-way'!U24/(3*'OddsRatio_working_3-way'!X24^(1/3))*COS(('OddsRatio_working_3-way'!Y24)/3)</f>
        <v>0.53346554306985283</v>
      </c>
      <c r="AG24" s="11">
        <f>-'OddsRatio_working_3-way'!U24/(3*'OddsRatio_working_3-way'!X24^(1/3))*COS(('OddsRatio_working_3-way'!Y24+2*PI())/3)</f>
        <v>-0.30364434432493803</v>
      </c>
      <c r="AH24" s="11">
        <f>-'OddsRatio_working_3-way'!U24/(3*'OddsRatio_working_3-way'!X24^(1/3))*COS(('OddsRatio_working_3-way'!Y24+4*PI())/3)</f>
        <v>-0.22982119874491486</v>
      </c>
      <c r="AI24" s="11">
        <f>'OddsRatio_working_3-way'!U24/(3*'OddsRatio_working_3-way'!X24^(1/3))*SIN(('OddsRatio_working_3-way'!Y24)/3)</f>
        <v>-4.2621812973051482E-2</v>
      </c>
      <c r="AJ24" s="11">
        <f>'OddsRatio_working_3-way'!U24/(3*'OddsRatio_working_3-way'!X24^(1/3))*SIN(('OddsRatio_working_3-way'!Y24+2*PI())/3)</f>
        <v>-0.44068380585562844</v>
      </c>
      <c r="AK24" s="11">
        <f>'OddsRatio_working_3-way'!U24/(3*'OddsRatio_working_3-way'!X24^(1/3))*SIN(('OddsRatio_working_3-way'!Y24+4*PI())/3)</f>
        <v>0.48330561882867973</v>
      </c>
      <c r="AL24" s="11">
        <f>'OddsRatio_working_3-way'!Z24+'OddsRatio_working_3-way'!AF24</f>
        <v>1.0669310861397059</v>
      </c>
      <c r="AM24" s="11">
        <f>'OddsRatio_working_3-way'!AA24+'OddsRatio_working_3-way'!AG24</f>
        <v>-0.60728868864987617</v>
      </c>
      <c r="AN24" s="11">
        <f>'OddsRatio_working_3-way'!AB24+'OddsRatio_working_3-way'!AH24</f>
        <v>-0.45964239748982977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1.0669310861397059</v>
      </c>
      <c r="AS24" s="11">
        <f>IF(('OddsRatio_working_3-way'!X24=0),IF(Q24&gt;0,-Q24^(1/3),(-Q24)^(1/3)),'OddsRatio_working_3-way'!AM24-'OddsRatio_working_3-way'!R24/3)</f>
        <v>-0.60728868864987617</v>
      </c>
      <c r="AT24" s="11">
        <f>IF(('OddsRatio_working_3-way'!X24=0),IF(Q24&gt;0,-Q24^(1/3),(-Q24)^(1/3)),'OddsRatio_working_3-way'!AN24-'OddsRatio_working_3-way'!R24/3)</f>
        <v>-0.45964239748982977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1.53</v>
      </c>
      <c r="B25" s="4">
        <f>IF('True_Odds_Calculator_3-way'!B26="","",'True_Odds_Calculator_3-way'!B26)</f>
        <v>4.37</v>
      </c>
      <c r="C25" s="4">
        <f>IF('True_Odds_Calculator_3-way'!C26="","",'True_Odds_Calculator_3-way'!C26)</f>
        <v>6.45</v>
      </c>
      <c r="D25" s="9">
        <f t="shared" si="13"/>
        <v>0.63741163354369079</v>
      </c>
      <c r="E25" s="9">
        <f t="shared" si="14"/>
        <v>0.2165910932465544</v>
      </c>
      <c r="F25" s="9">
        <f t="shared" si="15"/>
        <v>0.14599727320975467</v>
      </c>
      <c r="G25" s="9">
        <f t="shared" si="16"/>
        <v>1.0732922923141128</v>
      </c>
      <c r="H25" s="9">
        <f t="shared" si="17"/>
        <v>1.5688449149264796</v>
      </c>
      <c r="I25" s="9">
        <f t="shared" si="18"/>
        <v>4.6169950250985599</v>
      </c>
      <c r="J25" s="9">
        <f t="shared" si="19"/>
        <v>6.8494429931119152</v>
      </c>
      <c r="K25" s="11">
        <f t="shared" si="20"/>
        <v>0.65359477124183007</v>
      </c>
      <c r="L25" s="11">
        <f t="shared" si="21"/>
        <v>0.22883295194508008</v>
      </c>
      <c r="M25" s="11">
        <f t="shared" si="22"/>
        <v>0.15503875968992248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-0.22571981742986624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0.21680985972402073</v>
      </c>
      <c r="Q25" s="11">
        <f>2*'OddsRatio_working_3-way'!K25*'OddsRatio_working_3-way'!L25*'OddsRatio_working_3-way'!M25</f>
        <v>4.6376440582678237E-2</v>
      </c>
      <c r="R25" s="11">
        <f t="shared" si="23"/>
        <v>0</v>
      </c>
      <c r="S25" s="11">
        <f t="shared" si="24"/>
        <v>-0.96052647123634172</v>
      </c>
      <c r="T25" s="11">
        <f t="shared" si="25"/>
        <v>-0.20546020775108917</v>
      </c>
      <c r="U25" s="11">
        <f>'OddsRatio_working_3-way'!S25-'OddsRatio_working_3-way'!R25^2/3</f>
        <v>-0.96052647123634172</v>
      </c>
      <c r="V25" s="11">
        <f>'OddsRatio_working_3-way'!S25*'OddsRatio_working_3-way'!R25/3-2*'OddsRatio_working_3-way'!R25^3/27-'OddsRatio_working_3-way'!T25</f>
        <v>0.20546020775108917</v>
      </c>
      <c r="W25" s="11">
        <f>'OddsRatio_working_3-way'!V25^2+4*'OddsRatio_working_3-way'!U25^3/27</f>
        <v>-8.9073863930940494E-2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0.18116826495006047</v>
      </c>
      <c r="Y25" s="11">
        <f>IF('OddsRatio_working_3-way'!W25&gt;=0,IF('OddsRatio_working_3-way'!V25+SQRT('OddsRatio_working_3-way'!W25)&gt;0,0,PI()),ACOS('OddsRatio_working_3-way'!V25/(2*'OddsRatio_working_3-way'!X25)))</f>
        <v>0.96788549756747511</v>
      </c>
      <c r="Z25" s="11">
        <f>'OddsRatio_working_3-way'!X25^(1/3)*COS('OddsRatio_working_3-way'!Y25/3)</f>
        <v>0.53664614615705641</v>
      </c>
      <c r="AA25" s="11">
        <f>'OddsRatio_working_3-way'!X25^(1/3)*COS(('OddsRatio_working_3-way'!Y25+2*PI())/3)</f>
        <v>-0.42369296453169852</v>
      </c>
      <c r="AB25" s="11">
        <f>'OddsRatio_working_3-way'!X25^(1/3)*COS(('OddsRatio_working_3-way'!Y25+4*PI())/3)</f>
        <v>-0.11295318162535749</v>
      </c>
      <c r="AC25" s="11">
        <f>'OddsRatio_working_3-way'!X25^(1/3)*SIN('OddsRatio_working_3-way'!Y25/3)</f>
        <v>0.1794056973089018</v>
      </c>
      <c r="AD25" s="11">
        <f>'OddsRatio_working_3-way'!X25^(1/3)*SIN(('OddsRatio_working_3-way'!Y25+2*PI())/3)</f>
        <v>0.3750463467605768</v>
      </c>
      <c r="AE25" s="11">
        <f>'OddsRatio_working_3-way'!X25^(1/3)*SIN(('OddsRatio_working_3-way'!Y25+4*PI())/3)</f>
        <v>-0.55445204406947857</v>
      </c>
      <c r="AF25" s="11">
        <f>-'OddsRatio_working_3-way'!U25/(3*'OddsRatio_working_3-way'!X25^(1/3))*COS(('OddsRatio_working_3-way'!Y25)/3)</f>
        <v>0.5366461461570563</v>
      </c>
      <c r="AG25" s="11">
        <f>-'OddsRatio_working_3-way'!U25/(3*'OddsRatio_working_3-way'!X25^(1/3))*COS(('OddsRatio_working_3-way'!Y25+2*PI())/3)</f>
        <v>-0.42369296453169847</v>
      </c>
      <c r="AH25" s="11">
        <f>-'OddsRatio_working_3-way'!U25/(3*'OddsRatio_working_3-way'!X25^(1/3))*COS(('OddsRatio_working_3-way'!Y25+4*PI())/3)</f>
        <v>-0.11295318162535746</v>
      </c>
      <c r="AI25" s="11">
        <f>'OddsRatio_working_3-way'!U25/(3*'OddsRatio_working_3-way'!X25^(1/3))*SIN(('OddsRatio_working_3-way'!Y25)/3)</f>
        <v>-0.17940569730890177</v>
      </c>
      <c r="AJ25" s="11">
        <f>'OddsRatio_working_3-way'!U25/(3*'OddsRatio_working_3-way'!X25^(1/3))*SIN(('OddsRatio_working_3-way'!Y25+2*PI())/3)</f>
        <v>-0.37504634676057674</v>
      </c>
      <c r="AK25" s="11">
        <f>'OddsRatio_working_3-way'!U25/(3*'OddsRatio_working_3-way'!X25^(1/3))*SIN(('OddsRatio_working_3-way'!Y25+4*PI())/3)</f>
        <v>0.55445204406947846</v>
      </c>
      <c r="AL25" s="11">
        <f>'OddsRatio_working_3-way'!Z25+'OddsRatio_working_3-way'!AF25</f>
        <v>1.0732922923141128</v>
      </c>
      <c r="AM25" s="11">
        <f>'OddsRatio_working_3-way'!AA25+'OddsRatio_working_3-way'!AG25</f>
        <v>-0.84738592906339694</v>
      </c>
      <c r="AN25" s="11">
        <f>'OddsRatio_working_3-way'!AB25+'OddsRatio_working_3-way'!AH25</f>
        <v>-0.22590636325071495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1.0732922923141128</v>
      </c>
      <c r="AS25" s="11">
        <f>IF(('OddsRatio_working_3-way'!X25=0),IF(Q25&gt;0,-Q25^(1/3),(-Q25)^(1/3)),'OddsRatio_working_3-way'!AM25-'OddsRatio_working_3-way'!R25/3)</f>
        <v>-0.84738592906339694</v>
      </c>
      <c r="AT25" s="11">
        <f>IF(('OddsRatio_working_3-way'!X25=0),IF(Q25&gt;0,-Q25^(1/3),(-Q25)^(1/3)),'OddsRatio_working_3-way'!AN25-'OddsRatio_working_3-way'!R25/3)</f>
        <v>-0.22590636325071495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1.61</v>
      </c>
      <c r="B26" s="4">
        <f>IF('True_Odds_Calculator_3-way'!B27="","",'True_Odds_Calculator_3-way'!B27)</f>
        <v>4.12</v>
      </c>
      <c r="C26" s="4">
        <f>IF('True_Odds_Calculator_3-way'!C27="","",'True_Odds_Calculator_3-way'!C27)</f>
        <v>5.41</v>
      </c>
      <c r="D26" s="9">
        <f t="shared" si="13"/>
        <v>0.60060356970514905</v>
      </c>
      <c r="E26" s="9">
        <f t="shared" si="14"/>
        <v>0.22720717924368181</v>
      </c>
      <c r="F26" s="9">
        <f t="shared" si="15"/>
        <v>0.17218925105116936</v>
      </c>
      <c r="G26" s="9">
        <f t="shared" si="16"/>
        <v>1.0901504410079239</v>
      </c>
      <c r="H26" s="9">
        <f t="shared" si="17"/>
        <v>1.6649917690148335</v>
      </c>
      <c r="I26" s="9">
        <f t="shared" si="18"/>
        <v>4.4012693759447217</v>
      </c>
      <c r="J26" s="9">
        <f t="shared" si="19"/>
        <v>5.807563444844944</v>
      </c>
      <c r="K26" s="11">
        <f t="shared" si="20"/>
        <v>0.6211180124223602</v>
      </c>
      <c r="L26" s="11">
        <f t="shared" si="21"/>
        <v>0.24271844660194175</v>
      </c>
      <c r="M26" s="11">
        <f t="shared" si="22"/>
        <v>0.18484288354898337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-0.23388515709304347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0.22683185673411393</v>
      </c>
      <c r="Q26" s="11">
        <f>2*'OddsRatio_working_3-way'!K26*'OddsRatio_working_3-way'!L26*'OddsRatio_working_3-way'!M26</f>
        <v>5.5732642932214728E-2</v>
      </c>
      <c r="R26" s="11">
        <f t="shared" si="23"/>
        <v>0</v>
      </c>
      <c r="S26" s="11">
        <f t="shared" si="24"/>
        <v>-0.96984289021759673</v>
      </c>
      <c r="T26" s="11">
        <f t="shared" si="25"/>
        <v>-0.23829063641709997</v>
      </c>
      <c r="U26" s="11">
        <f>'OddsRatio_working_3-way'!S26-'OddsRatio_working_3-way'!R26^2/3</f>
        <v>-0.96984289021759673</v>
      </c>
      <c r="V26" s="11">
        <f>'OddsRatio_working_3-way'!S26*'OddsRatio_working_3-way'!R26/3-2*'OddsRatio_working_3-way'!R26^3/27-'OddsRatio_working_3-way'!T26</f>
        <v>0.23829063641709997</v>
      </c>
      <c r="W26" s="11">
        <f>'OddsRatio_working_3-way'!V26^2+4*'OddsRatio_working_3-way'!U26^3/27</f>
        <v>-7.8362698231825317E-2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0.18381044967295238</v>
      </c>
      <c r="Y26" s="11">
        <f>IF('OddsRatio_working_3-way'!W26&gt;=0,IF('OddsRatio_working_3-way'!V26+SQRT('OddsRatio_working_3-way'!W26)&gt;0,0,PI()),ACOS('OddsRatio_working_3-way'!V26/(2*'OddsRatio_working_3-way'!X26)))</f>
        <v>0.86558251967343736</v>
      </c>
      <c r="Z26" s="11">
        <f>'OddsRatio_working_3-way'!X26^(1/3)*COS('OddsRatio_working_3-way'!Y26/3)</f>
        <v>0.54507522050396195</v>
      </c>
      <c r="AA26" s="11">
        <f>'OddsRatio_working_3-way'!X26^(1/3)*COS(('OddsRatio_working_3-way'!Y26+2*PI())/3)</f>
        <v>-0.41264640922198559</v>
      </c>
      <c r="AB26" s="11">
        <f>'OddsRatio_working_3-way'!X26^(1/3)*COS(('OddsRatio_working_3-way'!Y26+4*PI())/3)</f>
        <v>-0.13242881128197645</v>
      </c>
      <c r="AC26" s="11">
        <f>'OddsRatio_working_3-way'!X26^(1/3)*SIN('OddsRatio_working_3-way'!Y26/3)</f>
        <v>0.16178370560233463</v>
      </c>
      <c r="AD26" s="11">
        <f>'OddsRatio_working_3-way'!X26^(1/3)*SIN(('OddsRatio_working_3-way'!Y26+2*PI())/3)</f>
        <v>0.39115713512866823</v>
      </c>
      <c r="AE26" s="11">
        <f>'OddsRatio_working_3-way'!X26^(1/3)*SIN(('OddsRatio_working_3-way'!Y26+4*PI())/3)</f>
        <v>-0.55294084073100291</v>
      </c>
      <c r="AF26" s="11">
        <f>-'OddsRatio_working_3-way'!U26/(3*'OddsRatio_working_3-way'!X26^(1/3))*COS(('OddsRatio_working_3-way'!Y26)/3)</f>
        <v>0.54507522050396184</v>
      </c>
      <c r="AG26" s="11">
        <f>-'OddsRatio_working_3-way'!U26/(3*'OddsRatio_working_3-way'!X26^(1/3))*COS(('OddsRatio_working_3-way'!Y26+2*PI())/3)</f>
        <v>-0.41264640922198553</v>
      </c>
      <c r="AH26" s="11">
        <f>-'OddsRatio_working_3-way'!U26/(3*'OddsRatio_working_3-way'!X26^(1/3))*COS(('OddsRatio_working_3-way'!Y26+4*PI())/3)</f>
        <v>-0.13242881128197642</v>
      </c>
      <c r="AI26" s="11">
        <f>'OddsRatio_working_3-way'!U26/(3*'OddsRatio_working_3-way'!X26^(1/3))*SIN(('OddsRatio_working_3-way'!Y26)/3)</f>
        <v>-0.1617837056023346</v>
      </c>
      <c r="AJ26" s="11">
        <f>'OddsRatio_working_3-way'!U26/(3*'OddsRatio_working_3-way'!X26^(1/3))*SIN(('OddsRatio_working_3-way'!Y26+2*PI())/3)</f>
        <v>-0.39115713512866812</v>
      </c>
      <c r="AK26" s="11">
        <f>'OddsRatio_working_3-way'!U26/(3*'OddsRatio_working_3-way'!X26^(1/3))*SIN(('OddsRatio_working_3-way'!Y26+4*PI())/3)</f>
        <v>0.5529408407310028</v>
      </c>
      <c r="AL26" s="11">
        <f>'OddsRatio_working_3-way'!Z26+'OddsRatio_working_3-way'!AF26</f>
        <v>1.0901504410079239</v>
      </c>
      <c r="AM26" s="11">
        <f>'OddsRatio_working_3-way'!AA26+'OddsRatio_working_3-way'!AG26</f>
        <v>-0.82529281844397118</v>
      </c>
      <c r="AN26" s="11">
        <f>'OddsRatio_working_3-way'!AB26+'OddsRatio_working_3-way'!AH26</f>
        <v>-0.26485762256395284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1.0901504410079239</v>
      </c>
      <c r="AS26" s="11">
        <f>IF(('OddsRatio_working_3-way'!X26=0),IF(Q26&gt;0,-Q26^(1/3),(-Q26)^(1/3)),'OddsRatio_working_3-way'!AM26-'OddsRatio_working_3-way'!R26/3)</f>
        <v>-0.82529281844397118</v>
      </c>
      <c r="AT26" s="11">
        <f>IF(('OddsRatio_working_3-way'!X26=0),IF(Q26&gt;0,-Q26^(1/3),(-Q26)^(1/3)),'OddsRatio_working_3-way'!AN26-'OddsRatio_working_3-way'!R26/3)</f>
        <v>-0.26485762256395284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2.68</v>
      </c>
      <c r="B27" s="4">
        <f>IF('True_Odds_Calculator_3-way'!B28="","",'True_Odds_Calculator_3-way'!B28)</f>
        <v>3.09</v>
      </c>
      <c r="C27" s="4">
        <f>IF('True_Odds_Calculator_3-way'!C28="","",'True_Odds_Calculator_3-way'!C28)</f>
        <v>2.97</v>
      </c>
      <c r="D27" s="9">
        <f t="shared" si="13"/>
        <v>0.36154311588169469</v>
      </c>
      <c r="E27" s="9">
        <f t="shared" si="14"/>
        <v>0.3128039223066299</v>
      </c>
      <c r="F27" s="9">
        <f t="shared" si="15"/>
        <v>0.32565296181167552</v>
      </c>
      <c r="G27" s="9">
        <f t="shared" si="16"/>
        <v>1.0511439518560359</v>
      </c>
      <c r="H27" s="9">
        <f t="shared" si="17"/>
        <v>2.7659218391181408</v>
      </c>
      <c r="I27" s="9">
        <f t="shared" si="18"/>
        <v>3.1968908593791152</v>
      </c>
      <c r="J27" s="9">
        <f t="shared" si="19"/>
        <v>3.0707535851563912</v>
      </c>
      <c r="K27" s="11">
        <f t="shared" si="20"/>
        <v>0.37313432835820892</v>
      </c>
      <c r="L27" s="11">
        <f t="shared" si="21"/>
        <v>0.3236245954692557</v>
      </c>
      <c r="M27" s="11">
        <f t="shared" si="22"/>
        <v>0.33670033670033667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-0.28123675044411178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0.23337921227116029</v>
      </c>
      <c r="Q27" s="11">
        <f>2*'OddsRatio_working_3-way'!K27*'OddsRatio_working_3-way'!L27*'OddsRatio_working_3-way'!M27</f>
        <v>8.1316798700752715E-2</v>
      </c>
      <c r="R27" s="11">
        <f t="shared" si="23"/>
        <v>0</v>
      </c>
      <c r="S27" s="11">
        <f t="shared" si="24"/>
        <v>-0.82983184773192764</v>
      </c>
      <c r="T27" s="11">
        <f t="shared" si="25"/>
        <v>-0.28914001663133365</v>
      </c>
      <c r="U27" s="11">
        <f>'OddsRatio_working_3-way'!S27-'OddsRatio_working_3-way'!R27^2/3</f>
        <v>-0.82983184773192764</v>
      </c>
      <c r="V27" s="11">
        <f>'OddsRatio_working_3-way'!S27*'OddsRatio_working_3-way'!R27/3-2*'OddsRatio_working_3-way'!R27^3/27-'OddsRatio_working_3-way'!T27</f>
        <v>0.28914001663133365</v>
      </c>
      <c r="W27" s="11">
        <f>'OddsRatio_working_3-way'!V27^2+4*'OddsRatio_working_3-way'!U27^3/27</f>
        <v>-1.0557619095478837E-3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0.1454799910014396</v>
      </c>
      <c r="Y27" s="11">
        <f>IF('OddsRatio_working_3-way'!W27&gt;=0,IF('OddsRatio_working_3-way'!V27+SQRT('OddsRatio_working_3-way'!W27)&gt;0,0,PI()),ACOS('OddsRatio_working_3-way'!V27/(2*'OddsRatio_working_3-way'!X27)))</f>
        <v>0.11190682314459721</v>
      </c>
      <c r="Z27" s="11">
        <f>'OddsRatio_working_3-way'!X27^(1/3)*COS('OddsRatio_working_3-way'!Y27/3)</f>
        <v>0.52557197592801808</v>
      </c>
      <c r="AA27" s="11">
        <f>'OddsRatio_working_3-way'!X27^(1/3)*COS(('OddsRatio_working_3-way'!Y27+2*PI())/3)</f>
        <v>-0.27977232136239211</v>
      </c>
      <c r="AB27" s="11">
        <f>'OddsRatio_working_3-way'!X27^(1/3)*COS(('OddsRatio_working_3-way'!Y27+4*PI())/3)</f>
        <v>-0.24579965456562597</v>
      </c>
      <c r="AC27" s="11">
        <f>'OddsRatio_working_3-way'!X27^(1/3)*SIN('OddsRatio_working_3-way'!Y27/3)</f>
        <v>1.961412832020237E-2</v>
      </c>
      <c r="AD27" s="11">
        <f>'OddsRatio_working_3-way'!X27^(1/3)*SIN(('OddsRatio_working_3-way'!Y27+2*PI())/3)</f>
        <v>0.44535161851074595</v>
      </c>
      <c r="AE27" s="11">
        <f>'OddsRatio_working_3-way'!X27^(1/3)*SIN(('OddsRatio_working_3-way'!Y27+4*PI())/3)</f>
        <v>-0.46496574683094838</v>
      </c>
      <c r="AF27" s="11">
        <f>-'OddsRatio_working_3-way'!U27/(3*'OddsRatio_working_3-way'!X27^(1/3))*COS(('OddsRatio_working_3-way'!Y27)/3)</f>
        <v>0.52557197592801796</v>
      </c>
      <c r="AG27" s="11">
        <f>-'OddsRatio_working_3-way'!U27/(3*'OddsRatio_working_3-way'!X27^(1/3))*COS(('OddsRatio_working_3-way'!Y27+2*PI())/3)</f>
        <v>-0.27977232136239205</v>
      </c>
      <c r="AH27" s="11">
        <f>-'OddsRatio_working_3-way'!U27/(3*'OddsRatio_working_3-way'!X27^(1/3))*COS(('OddsRatio_working_3-way'!Y27+4*PI())/3)</f>
        <v>-0.24579965456562591</v>
      </c>
      <c r="AI27" s="11">
        <f>'OddsRatio_working_3-way'!U27/(3*'OddsRatio_working_3-way'!X27^(1/3))*SIN(('OddsRatio_working_3-way'!Y27)/3)</f>
        <v>-1.9614128320202363E-2</v>
      </c>
      <c r="AJ27" s="11">
        <f>'OddsRatio_working_3-way'!U27/(3*'OddsRatio_working_3-way'!X27^(1/3))*SIN(('OddsRatio_working_3-way'!Y27+2*PI())/3)</f>
        <v>-0.44535161851074589</v>
      </c>
      <c r="AK27" s="11">
        <f>'OddsRatio_working_3-way'!U27/(3*'OddsRatio_working_3-way'!X27^(1/3))*SIN(('OddsRatio_working_3-way'!Y27+4*PI())/3)</f>
        <v>0.46496574683094827</v>
      </c>
      <c r="AL27" s="11">
        <f>'OddsRatio_working_3-way'!Z27+'OddsRatio_working_3-way'!AF27</f>
        <v>1.0511439518560359</v>
      </c>
      <c r="AM27" s="11">
        <f>'OddsRatio_working_3-way'!AA27+'OddsRatio_working_3-way'!AG27</f>
        <v>-0.5595446427247841</v>
      </c>
      <c r="AN27" s="11">
        <f>'OddsRatio_working_3-way'!AB27+'OddsRatio_working_3-way'!AH27</f>
        <v>-0.49159930913125188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1.0511439518560359</v>
      </c>
      <c r="AS27" s="11">
        <f>IF(('OddsRatio_working_3-way'!X27=0),IF(Q27&gt;0,-Q27^(1/3),(-Q27)^(1/3)),'OddsRatio_working_3-way'!AM27-'OddsRatio_working_3-way'!R27/3)</f>
        <v>-0.5595446427247841</v>
      </c>
      <c r="AT27" s="11">
        <f>IF(('OddsRatio_working_3-way'!X27=0),IF(Q27&gt;0,-Q27^(1/3),(-Q27)^(1/3)),'OddsRatio_working_3-way'!AN27-'OddsRatio_working_3-way'!R27/3)</f>
        <v>-0.49159930913125188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2.2400000000000002</v>
      </c>
      <c r="B28" s="4">
        <f>IF('True_Odds_Calculator_3-way'!B29="","",'True_Odds_Calculator_3-way'!B29)</f>
        <v>3.23</v>
      </c>
      <c r="C28" s="4">
        <f>IF('True_Odds_Calculator_3-way'!C29="","",'True_Odds_Calculator_3-way'!C29)</f>
        <v>3.6</v>
      </c>
      <c r="D28" s="9">
        <f t="shared" si="13"/>
        <v>0.43373799871310886</v>
      </c>
      <c r="E28" s="9">
        <f t="shared" si="14"/>
        <v>0.29869782473417683</v>
      </c>
      <c r="F28" s="9">
        <f t="shared" si="15"/>
        <v>0.26756417655271408</v>
      </c>
      <c r="G28" s="9">
        <f t="shared" si="16"/>
        <v>1.0528542705931474</v>
      </c>
      <c r="H28" s="9">
        <f t="shared" si="17"/>
        <v>2.3055392955355032</v>
      </c>
      <c r="I28" s="9">
        <f t="shared" si="18"/>
        <v>3.3478650234227185</v>
      </c>
      <c r="J28" s="9">
        <f t="shared" si="19"/>
        <v>3.7374211035421823</v>
      </c>
      <c r="K28" s="11">
        <f t="shared" si="20"/>
        <v>0.4464285714285714</v>
      </c>
      <c r="L28" s="11">
        <f t="shared" si="21"/>
        <v>0.30959752321981426</v>
      </c>
      <c r="M28" s="11">
        <f t="shared" si="22"/>
        <v>0.27777777777777779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-0.2760240060936654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0.23304277851491476</v>
      </c>
      <c r="Q28" s="11">
        <f>2*'OddsRatio_working_3-way'!K28*'OddsRatio_working_3-way'!L28*'OddsRatio_working_3-way'!M28</f>
        <v>7.6785100004914245E-2</v>
      </c>
      <c r="R28" s="11">
        <f t="shared" si="23"/>
        <v>0</v>
      </c>
      <c r="S28" s="11">
        <f t="shared" si="24"/>
        <v>-0.84428445848957978</v>
      </c>
      <c r="T28" s="11">
        <f t="shared" si="25"/>
        <v>-0.27818268813495212</v>
      </c>
      <c r="U28" s="11">
        <f>'OddsRatio_working_3-way'!S28-'OddsRatio_working_3-way'!R28^2/3</f>
        <v>-0.84428445848957978</v>
      </c>
      <c r="V28" s="11">
        <f>'OddsRatio_working_3-way'!S28*'OddsRatio_working_3-way'!R28/3-2*'OddsRatio_working_3-way'!R28^3/27-'OddsRatio_working_3-way'!T28</f>
        <v>0.27818268813495212</v>
      </c>
      <c r="W28" s="11">
        <f>'OddsRatio_working_3-way'!V28^2+4*'OddsRatio_working_3-way'!U28^3/27</f>
        <v>-1.1772862980801643E-2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0.14929707880496998</v>
      </c>
      <c r="Y28" s="11">
        <f>IF('OddsRatio_working_3-way'!W28&gt;=0,IF('OddsRatio_working_3-way'!V28+SQRT('OddsRatio_working_3-way'!W28)&gt;0,0,PI()),ACOS('OddsRatio_working_3-way'!V28/(2*'OddsRatio_working_3-way'!X28)))</f>
        <v>0.37189219375693172</v>
      </c>
      <c r="Z28" s="11">
        <f>'OddsRatio_working_3-way'!X28^(1/3)*COS('OddsRatio_working_3-way'!Y28/3)</f>
        <v>0.5264271352965737</v>
      </c>
      <c r="AA28" s="11">
        <f>'OddsRatio_working_3-way'!X28^(1/3)*COS(('OddsRatio_working_3-way'!Y28+2*PI())/3)</f>
        <v>-0.32001997608938731</v>
      </c>
      <c r="AB28" s="11">
        <f>'OddsRatio_working_3-way'!X28^(1/3)*COS(('OddsRatio_working_3-way'!Y28+4*PI())/3)</f>
        <v>-0.20640715920718627</v>
      </c>
      <c r="AC28" s="11">
        <f>'OddsRatio_working_3-way'!X28^(1/3)*SIN('OddsRatio_working_3-way'!Y28/3)</f>
        <v>6.5594390410330453E-2</v>
      </c>
      <c r="AD28" s="11">
        <f>'OddsRatio_working_3-way'!X28^(1/3)*SIN(('OddsRatio_working_3-way'!Y28+2*PI())/3)</f>
        <v>0.42310207720313536</v>
      </c>
      <c r="AE28" s="11">
        <f>'OddsRatio_working_3-way'!X28^(1/3)*SIN(('OddsRatio_working_3-way'!Y28+4*PI())/3)</f>
        <v>-0.48869646761346575</v>
      </c>
      <c r="AF28" s="11">
        <f>-'OddsRatio_working_3-way'!U28/(3*'OddsRatio_working_3-way'!X28^(1/3))*COS(('OddsRatio_working_3-way'!Y28)/3)</f>
        <v>0.5264271352965737</v>
      </c>
      <c r="AG28" s="11">
        <f>-'OddsRatio_working_3-way'!U28/(3*'OddsRatio_working_3-way'!X28^(1/3))*COS(('OddsRatio_working_3-way'!Y28+2*PI())/3)</f>
        <v>-0.32001997608938731</v>
      </c>
      <c r="AH28" s="11">
        <f>-'OddsRatio_working_3-way'!U28/(3*'OddsRatio_working_3-way'!X28^(1/3))*COS(('OddsRatio_working_3-way'!Y28+4*PI())/3)</f>
        <v>-0.20640715920718627</v>
      </c>
      <c r="AI28" s="11">
        <f>'OddsRatio_working_3-way'!U28/(3*'OddsRatio_working_3-way'!X28^(1/3))*SIN(('OddsRatio_working_3-way'!Y28)/3)</f>
        <v>-6.5594390410330453E-2</v>
      </c>
      <c r="AJ28" s="11">
        <f>'OddsRatio_working_3-way'!U28/(3*'OddsRatio_working_3-way'!X28^(1/3))*SIN(('OddsRatio_working_3-way'!Y28+2*PI())/3)</f>
        <v>-0.42310207720313536</v>
      </c>
      <c r="AK28" s="11">
        <f>'OddsRatio_working_3-way'!U28/(3*'OddsRatio_working_3-way'!X28^(1/3))*SIN(('OddsRatio_working_3-way'!Y28+4*PI())/3)</f>
        <v>0.48869646761346575</v>
      </c>
      <c r="AL28" s="11">
        <f>'OddsRatio_working_3-way'!Z28+'OddsRatio_working_3-way'!AF28</f>
        <v>1.0528542705931474</v>
      </c>
      <c r="AM28" s="11">
        <f>'OddsRatio_working_3-way'!AA28+'OddsRatio_working_3-way'!AG28</f>
        <v>-0.64003995217877463</v>
      </c>
      <c r="AN28" s="11">
        <f>'OddsRatio_working_3-way'!AB28+'OddsRatio_working_3-way'!AH28</f>
        <v>-0.41281431841437255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1.0528542705931474</v>
      </c>
      <c r="AS28" s="11">
        <f>IF(('OddsRatio_working_3-way'!X28=0),IF(Q28&gt;0,-Q28^(1/3),(-Q28)^(1/3)),'OddsRatio_working_3-way'!AM28-'OddsRatio_working_3-way'!R28/3)</f>
        <v>-0.64003995217877463</v>
      </c>
      <c r="AT28" s="11">
        <f>IF(('OddsRatio_working_3-way'!X28=0),IF(Q28&gt;0,-Q28^(1/3),(-Q28)^(1/3)),'OddsRatio_working_3-way'!AN28-'OddsRatio_working_3-way'!R28/3)</f>
        <v>-0.41281431841437255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2.2200000000000002</v>
      </c>
      <c r="B29" s="4">
        <f>IF('True_Odds_Calculator_3-way'!B30="","",'True_Odds_Calculator_3-way'!B30)</f>
        <v>3.2</v>
      </c>
      <c r="C29" s="4">
        <f>IF('True_Odds_Calculator_3-way'!C30="","",'True_Odds_Calculator_3-way'!C30)</f>
        <v>3.68</v>
      </c>
      <c r="D29" s="9">
        <f t="shared" si="13"/>
        <v>0.43737773230248933</v>
      </c>
      <c r="E29" s="9">
        <f t="shared" si="14"/>
        <v>0.30123626736684023</v>
      </c>
      <c r="F29" s="9">
        <f t="shared" si="15"/>
        <v>0.26138600033067044</v>
      </c>
      <c r="G29" s="9">
        <f t="shared" si="16"/>
        <v>1.0543879103468845</v>
      </c>
      <c r="H29" s="9">
        <f t="shared" si="17"/>
        <v>2.2863532506231996</v>
      </c>
      <c r="I29" s="9">
        <f t="shared" si="18"/>
        <v>3.3196534027631461</v>
      </c>
      <c r="J29" s="9">
        <f t="shared" si="19"/>
        <v>3.8257595997296505</v>
      </c>
      <c r="K29" s="11">
        <f t="shared" si="20"/>
        <v>0.4504504504504504</v>
      </c>
      <c r="L29" s="11">
        <f t="shared" si="21"/>
        <v>0.3125</v>
      </c>
      <c r="M29" s="11">
        <f t="shared" si="22"/>
        <v>0.27173913043478259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-0.27514811006658835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0.23333455738347036</v>
      </c>
      <c r="Q29" s="11">
        <f>2*'OddsRatio_working_3-way'!K29*'OddsRatio_working_3-way'!L29*'OddsRatio_working_3-way'!M29</f>
        <v>7.6503133568350937E-2</v>
      </c>
      <c r="R29" s="11">
        <f t="shared" si="23"/>
        <v>0</v>
      </c>
      <c r="S29" s="11">
        <f t="shared" si="24"/>
        <v>-0.84803256445047459</v>
      </c>
      <c r="T29" s="11">
        <f t="shared" si="25"/>
        <v>-0.27804346375425398</v>
      </c>
      <c r="U29" s="11">
        <f>'OddsRatio_working_3-way'!S29-'OddsRatio_working_3-way'!R29^2/3</f>
        <v>-0.84803256445047459</v>
      </c>
      <c r="V29" s="11">
        <f>'OddsRatio_working_3-way'!S29*'OddsRatio_working_3-way'!R29/3-2*'OddsRatio_working_3-way'!R29^3/27-'OddsRatio_working_3-way'!T29</f>
        <v>0.27804346375425398</v>
      </c>
      <c r="W29" s="11">
        <f>'OddsRatio_working_3-way'!V29^2+4*'OddsRatio_working_3-way'!U29^3/27</f>
        <v>-1.304300950466053E-2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0.15029236278095079</v>
      </c>
      <c r="Y29" s="11">
        <f>IF('OddsRatio_working_3-way'!W29&gt;=0,IF('OddsRatio_working_3-way'!V29+SQRT('OddsRatio_working_3-way'!W29)&gt;0,0,PI()),ACOS('OddsRatio_working_3-way'!V29/(2*'OddsRatio_working_3-way'!X29)))</f>
        <v>0.38973803225680359</v>
      </c>
      <c r="Z29" s="11">
        <f>'OddsRatio_working_3-way'!X29^(1/3)*COS('OddsRatio_working_3-way'!Y29/3)</f>
        <v>0.52719395517344225</v>
      </c>
      <c r="AA29" s="11">
        <f>'OddsRatio_working_3-way'!X29^(1/3)*COS(('OddsRatio_working_3-way'!Y29+2*PI())/3)</f>
        <v>-0.32324629723125348</v>
      </c>
      <c r="AB29" s="11">
        <f>'OddsRatio_working_3-way'!X29^(1/3)*COS(('OddsRatio_working_3-way'!Y29+4*PI())/3)</f>
        <v>-0.20394765794218908</v>
      </c>
      <c r="AC29" s="11">
        <f>'OddsRatio_working_3-way'!X29^(1/3)*SIN('OddsRatio_working_3-way'!Y29/3)</f>
        <v>6.8877101507497596E-2</v>
      </c>
      <c r="AD29" s="11">
        <f>'OddsRatio_working_3-way'!X29^(1/3)*SIN(('OddsRatio_working_3-way'!Y29+2*PI())/3)</f>
        <v>0.42212480714804679</v>
      </c>
      <c r="AE29" s="11">
        <f>'OddsRatio_working_3-way'!X29^(1/3)*SIN(('OddsRatio_working_3-way'!Y29+4*PI())/3)</f>
        <v>-0.49100190865554422</v>
      </c>
      <c r="AF29" s="11">
        <f>-'OddsRatio_working_3-way'!U29/(3*'OddsRatio_working_3-way'!X29^(1/3))*COS(('OddsRatio_working_3-way'!Y29)/3)</f>
        <v>0.52719395517344225</v>
      </c>
      <c r="AG29" s="11">
        <f>-'OddsRatio_working_3-way'!U29/(3*'OddsRatio_working_3-way'!X29^(1/3))*COS(('OddsRatio_working_3-way'!Y29+2*PI())/3)</f>
        <v>-0.32324629723125348</v>
      </c>
      <c r="AH29" s="11">
        <f>-'OddsRatio_working_3-way'!U29/(3*'OddsRatio_working_3-way'!X29^(1/3))*COS(('OddsRatio_working_3-way'!Y29+4*PI())/3)</f>
        <v>-0.20394765794218908</v>
      </c>
      <c r="AI29" s="11">
        <f>'OddsRatio_working_3-way'!U29/(3*'OddsRatio_working_3-way'!X29^(1/3))*SIN(('OddsRatio_working_3-way'!Y29)/3)</f>
        <v>-6.8877101507497596E-2</v>
      </c>
      <c r="AJ29" s="11">
        <f>'OddsRatio_working_3-way'!U29/(3*'OddsRatio_working_3-way'!X29^(1/3))*SIN(('OddsRatio_working_3-way'!Y29+2*PI())/3)</f>
        <v>-0.42212480714804679</v>
      </c>
      <c r="AK29" s="11">
        <f>'OddsRatio_working_3-way'!U29/(3*'OddsRatio_working_3-way'!X29^(1/3))*SIN(('OddsRatio_working_3-way'!Y29+4*PI())/3)</f>
        <v>0.49100190865554422</v>
      </c>
      <c r="AL29" s="11">
        <f>'OddsRatio_working_3-way'!Z29+'OddsRatio_working_3-way'!AF29</f>
        <v>1.0543879103468845</v>
      </c>
      <c r="AM29" s="11">
        <f>'OddsRatio_working_3-way'!AA29+'OddsRatio_working_3-way'!AG29</f>
        <v>-0.64649259446250695</v>
      </c>
      <c r="AN29" s="11">
        <f>'OddsRatio_working_3-way'!AB29+'OddsRatio_working_3-way'!AH29</f>
        <v>-0.40789531588437816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1.0543879103468845</v>
      </c>
      <c r="AS29" s="11">
        <f>IF(('OddsRatio_working_3-way'!X29=0),IF(Q29&gt;0,-Q29^(1/3),(-Q29)^(1/3)),'OddsRatio_working_3-way'!AM29-'OddsRatio_working_3-way'!R29/3)</f>
        <v>-0.64649259446250695</v>
      </c>
      <c r="AT29" s="11">
        <f>IF(('OddsRatio_working_3-way'!X29=0),IF(Q29&gt;0,-Q29^(1/3),(-Q29)^(1/3)),'OddsRatio_working_3-way'!AN29-'OddsRatio_working_3-way'!R29/3)</f>
        <v>-0.40789531588437816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2.0099999999999998</v>
      </c>
      <c r="B30" s="4">
        <f>IF('True_Odds_Calculator_3-way'!B31="","",'True_Odds_Calculator_3-way'!B31)</f>
        <v>3.75</v>
      </c>
      <c r="C30" s="4">
        <f>IF('True_Odds_Calculator_3-way'!C31="","",'True_Odds_Calculator_3-way'!C31)</f>
        <v>3.79</v>
      </c>
      <c r="D30" s="9">
        <f t="shared" si="13"/>
        <v>0.48649120591274692</v>
      </c>
      <c r="E30" s="9">
        <f t="shared" si="14"/>
        <v>0.25813225606989287</v>
      </c>
      <c r="F30" s="9">
        <f t="shared" si="15"/>
        <v>0.25537653801736021</v>
      </c>
      <c r="G30" s="9">
        <f t="shared" si="16"/>
        <v>1.0450847670459797</v>
      </c>
      <c r="H30" s="9">
        <f t="shared" si="17"/>
        <v>2.055535614716439</v>
      </c>
      <c r="I30" s="9">
        <f t="shared" si="18"/>
        <v>3.8739831093764439</v>
      </c>
      <c r="J30" s="9">
        <f t="shared" si="19"/>
        <v>3.915786500058283</v>
      </c>
      <c r="K30" s="11">
        <f t="shared" si="20"/>
        <v>0.49751243781094534</v>
      </c>
      <c r="L30" s="11">
        <f t="shared" si="21"/>
        <v>0.26666666666666666</v>
      </c>
      <c r="M30" s="11">
        <f t="shared" si="22"/>
        <v>0.26385224274406333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-0.27126373409994875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0.22928453598323251</v>
      </c>
      <c r="Q30" s="11">
        <f>2*'OddsRatio_working_3-way'!K30*'OddsRatio_working_3-way'!L30*'OddsRatio_working_3-way'!M30</f>
        <v>7.00105453383916E-2</v>
      </c>
      <c r="R30" s="11">
        <f t="shared" si="23"/>
        <v>0</v>
      </c>
      <c r="S30" s="11">
        <f t="shared" si="24"/>
        <v>-0.84524581490407136</v>
      </c>
      <c r="T30" s="11">
        <f t="shared" si="25"/>
        <v>-0.25809032516154851</v>
      </c>
      <c r="U30" s="11">
        <f>'OddsRatio_working_3-way'!S30-'OddsRatio_working_3-way'!R30^2/3</f>
        <v>-0.84524581490407136</v>
      </c>
      <c r="V30" s="11">
        <f>'OddsRatio_working_3-way'!S30*'OddsRatio_working_3-way'!R30/3-2*'OddsRatio_working_3-way'!R30^3/27-'OddsRatio_working_3-way'!T30</f>
        <v>0.25809032516154851</v>
      </c>
      <c r="W30" s="11">
        <f>'OddsRatio_working_3-way'!V30^2+4*'OddsRatio_working_3-way'!U30^3/27</f>
        <v>-2.285276659915926E-2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0.14955215021954141</v>
      </c>
      <c r="Y30" s="11">
        <f>IF('OddsRatio_working_3-way'!W30&gt;=0,IF('OddsRatio_working_3-way'!V30+SQRT('OddsRatio_working_3-way'!W30)&gt;0,0,PI()),ACOS('OddsRatio_working_3-way'!V30/(2*'OddsRatio_working_3-way'!X30)))</f>
        <v>0.52986096947709815</v>
      </c>
      <c r="Z30" s="11">
        <f>'OddsRatio_working_3-way'!X30^(1/3)*COS('OddsRatio_working_3-way'!Y30/3)</f>
        <v>0.52254238352298976</v>
      </c>
      <c r="AA30" s="11">
        <f>'OddsRatio_working_3-way'!X30^(1/3)*COS(('OddsRatio_working_3-way'!Y30+2*PI())/3)</f>
        <v>-0.34203966823964987</v>
      </c>
      <c r="AB30" s="11">
        <f>'OddsRatio_working_3-way'!X30^(1/3)*COS(('OddsRatio_working_3-way'!Y30+4*PI())/3)</f>
        <v>-0.18050271528333961</v>
      </c>
      <c r="AC30" s="11">
        <f>'OddsRatio_working_3-way'!X30^(1/3)*SIN('OddsRatio_working_3-way'!Y30/3)</f>
        <v>9.3263403273397633E-2</v>
      </c>
      <c r="AD30" s="11">
        <f>'OddsRatio_working_3-way'!X30^(1/3)*SIN(('OddsRatio_working_3-way'!Y30+2*PI())/3)</f>
        <v>0.4059032770482815</v>
      </c>
      <c r="AE30" s="11">
        <f>'OddsRatio_working_3-way'!X30^(1/3)*SIN(('OddsRatio_working_3-way'!Y30+4*PI())/3)</f>
        <v>-0.4991666803216791</v>
      </c>
      <c r="AF30" s="11">
        <f>-'OddsRatio_working_3-way'!U30/(3*'OddsRatio_working_3-way'!X30^(1/3))*COS(('OddsRatio_working_3-way'!Y30)/3)</f>
        <v>0.52254238352298987</v>
      </c>
      <c r="AG30" s="11">
        <f>-'OddsRatio_working_3-way'!U30/(3*'OddsRatio_working_3-way'!X30^(1/3))*COS(('OddsRatio_working_3-way'!Y30+2*PI())/3)</f>
        <v>-0.34203966823964993</v>
      </c>
      <c r="AH30" s="11">
        <f>-'OddsRatio_working_3-way'!U30/(3*'OddsRatio_working_3-way'!X30^(1/3))*COS(('OddsRatio_working_3-way'!Y30+4*PI())/3)</f>
        <v>-0.18050271528333964</v>
      </c>
      <c r="AI30" s="11">
        <f>'OddsRatio_working_3-way'!U30/(3*'OddsRatio_working_3-way'!X30^(1/3))*SIN(('OddsRatio_working_3-way'!Y30)/3)</f>
        <v>-9.3263403273397646E-2</v>
      </c>
      <c r="AJ30" s="11">
        <f>'OddsRatio_working_3-way'!U30/(3*'OddsRatio_working_3-way'!X30^(1/3))*SIN(('OddsRatio_working_3-way'!Y30+2*PI())/3)</f>
        <v>-0.40590327704828161</v>
      </c>
      <c r="AK30" s="11">
        <f>'OddsRatio_working_3-way'!U30/(3*'OddsRatio_working_3-way'!X30^(1/3))*SIN(('OddsRatio_working_3-way'!Y30+4*PI())/3)</f>
        <v>0.49916668032167921</v>
      </c>
      <c r="AL30" s="11">
        <f>'OddsRatio_working_3-way'!Z30+'OddsRatio_working_3-way'!AF30</f>
        <v>1.0450847670459797</v>
      </c>
      <c r="AM30" s="11">
        <f>'OddsRatio_working_3-way'!AA30+'OddsRatio_working_3-way'!AG30</f>
        <v>-0.68407933647929986</v>
      </c>
      <c r="AN30" s="11">
        <f>'OddsRatio_working_3-way'!AB30+'OddsRatio_working_3-way'!AH30</f>
        <v>-0.36100543056667922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1.0450847670459797</v>
      </c>
      <c r="AS30" s="11">
        <f>IF(('OddsRatio_working_3-way'!X30=0),IF(Q30&gt;0,-Q30^(1/3),(-Q30)^(1/3)),'OddsRatio_working_3-way'!AM30-'OddsRatio_working_3-way'!R30/3)</f>
        <v>-0.68407933647929986</v>
      </c>
      <c r="AT30" s="11">
        <f>IF(('OddsRatio_working_3-way'!X30=0),IF(Q30&gt;0,-Q30^(1/3),(-Q30)^(1/3)),'OddsRatio_working_3-way'!AN30-'OddsRatio_working_3-way'!R30/3)</f>
        <v>-0.36100543056667922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3.14</v>
      </c>
      <c r="B31" s="4">
        <f>IF('True_Odds_Calculator_3-way'!B32="","",'True_Odds_Calculator_3-way'!B32)</f>
        <v>3.52</v>
      </c>
      <c r="C31" s="4">
        <f>IF('True_Odds_Calculator_3-way'!C32="","",'True_Odds_Calculator_3-way'!C32)</f>
        <v>2.38</v>
      </c>
      <c r="D31" s="9">
        <f t="shared" si="13"/>
        <v>0.31104876301757772</v>
      </c>
      <c r="E31" s="9">
        <f t="shared" si="14"/>
        <v>0.2771437860943764</v>
      </c>
      <c r="F31" s="9">
        <f t="shared" si="15"/>
        <v>0.41180745088804588</v>
      </c>
      <c r="G31" s="9">
        <f t="shared" si="16"/>
        <v>1.0350140191601558</v>
      </c>
      <c r="H31" s="9">
        <f t="shared" si="17"/>
        <v>3.2149300010027329</v>
      </c>
      <c r="I31" s="9">
        <f t="shared" si="18"/>
        <v>3.6082353282835928</v>
      </c>
      <c r="J31" s="9">
        <f t="shared" si="19"/>
        <v>2.4283193464410151</v>
      </c>
      <c r="K31" s="11">
        <f t="shared" si="20"/>
        <v>0.31847133757961782</v>
      </c>
      <c r="L31" s="11">
        <f t="shared" si="21"/>
        <v>0.28409090909090912</v>
      </c>
      <c r="M31" s="11">
        <f t="shared" si="22"/>
        <v>0.42016806722689076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-0.28290728567049284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0.22960834594405219</v>
      </c>
      <c r="Q31" s="11">
        <f>2*'OddsRatio_working_3-way'!K31*'OddsRatio_working_3-way'!L31*'OddsRatio_working_3-way'!M31</f>
        <v>7.6029253623858345E-2</v>
      </c>
      <c r="R31" s="11">
        <f t="shared" si="23"/>
        <v>0</v>
      </c>
      <c r="S31" s="11">
        <f t="shared" si="24"/>
        <v>-0.81160280266334717</v>
      </c>
      <c r="T31" s="11">
        <f t="shared" si="25"/>
        <v>-0.26874264988852559</v>
      </c>
      <c r="U31" s="11">
        <f>'OddsRatio_working_3-way'!S31-'OddsRatio_working_3-way'!R31^2/3</f>
        <v>-0.81160280266334717</v>
      </c>
      <c r="V31" s="11">
        <f>'OddsRatio_working_3-way'!S31*'OddsRatio_working_3-way'!R31/3-2*'OddsRatio_working_3-way'!R31^3/27-'OddsRatio_working_3-way'!T31</f>
        <v>0.26874264988852559</v>
      </c>
      <c r="W31" s="11">
        <f>'OddsRatio_working_3-way'!V31^2+4*'OddsRatio_working_3-way'!U31^3/27</f>
        <v>-6.9776908290305611E-3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0.14071274169219466</v>
      </c>
      <c r="Y31" s="11">
        <f>IF('OddsRatio_working_3-way'!W31&gt;=0,IF('OddsRatio_working_3-way'!V31+SQRT('OddsRatio_working_3-way'!W31)&gt;0,0,PI()),ACOS('OddsRatio_working_3-way'!V31/(2*'OddsRatio_working_3-way'!X31)))</f>
        <v>0.3013603321832441</v>
      </c>
      <c r="Z31" s="11">
        <f>'OddsRatio_working_3-way'!X31^(1/3)*COS('OddsRatio_working_3-way'!Y31/3)</f>
        <v>0.51750700958007789</v>
      </c>
      <c r="AA31" s="11">
        <f>'OddsRatio_working_3-way'!X31^(1/3)*COS(('OddsRatio_working_3-way'!Y31+2*PI())/3)</f>
        <v>-0.30392619501821405</v>
      </c>
      <c r="AB31" s="11">
        <f>'OddsRatio_working_3-way'!X31^(1/3)*COS(('OddsRatio_working_3-way'!Y31+4*PI())/3)</f>
        <v>-0.21358081456186417</v>
      </c>
      <c r="AC31" s="11">
        <f>'OddsRatio_working_3-way'!X31^(1/3)*SIN('OddsRatio_working_3-way'!Y31/3)</f>
        <v>5.2160929726512928E-2</v>
      </c>
      <c r="AD31" s="11">
        <f>'OddsRatio_working_3-way'!X31^(1/3)*SIN(('OddsRatio_working_3-way'!Y31+2*PI())/3)</f>
        <v>0.42209375206960786</v>
      </c>
      <c r="AE31" s="11">
        <f>'OddsRatio_working_3-way'!X31^(1/3)*SIN(('OddsRatio_working_3-way'!Y31+4*PI())/3)</f>
        <v>-0.47425468179612063</v>
      </c>
      <c r="AF31" s="11">
        <f>-'OddsRatio_working_3-way'!U31/(3*'OddsRatio_working_3-way'!X31^(1/3))*COS(('OddsRatio_working_3-way'!Y31)/3)</f>
        <v>0.51750700958007789</v>
      </c>
      <c r="AG31" s="11">
        <f>-'OddsRatio_working_3-way'!U31/(3*'OddsRatio_working_3-way'!X31^(1/3))*COS(('OddsRatio_working_3-way'!Y31+2*PI())/3)</f>
        <v>-0.30392619501821405</v>
      </c>
      <c r="AH31" s="11">
        <f>-'OddsRatio_working_3-way'!U31/(3*'OddsRatio_working_3-way'!X31^(1/3))*COS(('OddsRatio_working_3-way'!Y31+4*PI())/3)</f>
        <v>-0.21358081456186417</v>
      </c>
      <c r="AI31" s="11">
        <f>'OddsRatio_working_3-way'!U31/(3*'OddsRatio_working_3-way'!X31^(1/3))*SIN(('OddsRatio_working_3-way'!Y31)/3)</f>
        <v>-5.2160929726512928E-2</v>
      </c>
      <c r="AJ31" s="11">
        <f>'OddsRatio_working_3-way'!U31/(3*'OddsRatio_working_3-way'!X31^(1/3))*SIN(('OddsRatio_working_3-way'!Y31+2*PI())/3)</f>
        <v>-0.42209375206960786</v>
      </c>
      <c r="AK31" s="11">
        <f>'OddsRatio_working_3-way'!U31/(3*'OddsRatio_working_3-way'!X31^(1/3))*SIN(('OddsRatio_working_3-way'!Y31+4*PI())/3)</f>
        <v>0.47425468179612063</v>
      </c>
      <c r="AL31" s="11">
        <f>'OddsRatio_working_3-way'!Z31+'OddsRatio_working_3-way'!AF31</f>
        <v>1.0350140191601558</v>
      </c>
      <c r="AM31" s="11">
        <f>'OddsRatio_working_3-way'!AA31+'OddsRatio_working_3-way'!AG31</f>
        <v>-0.6078523900364281</v>
      </c>
      <c r="AN31" s="11">
        <f>'OddsRatio_working_3-way'!AB31+'OddsRatio_working_3-way'!AH31</f>
        <v>-0.42716162912372835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1.0350140191601558</v>
      </c>
      <c r="AS31" s="11">
        <f>IF(('OddsRatio_working_3-way'!X31=0),IF(Q31&gt;0,-Q31^(1/3),(-Q31)^(1/3)),'OddsRatio_working_3-way'!AM31-'OddsRatio_working_3-way'!R31/3)</f>
        <v>-0.6078523900364281</v>
      </c>
      <c r="AT31" s="11">
        <f>IF(('OddsRatio_working_3-way'!X31=0),IF(Q31&gt;0,-Q31^(1/3),(-Q31)^(1/3)),'OddsRatio_working_3-way'!AN31-'OddsRatio_working_3-way'!R31/3)</f>
        <v>-0.42716162912372835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2.2599999999999998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3.31</v>
      </c>
      <c r="D32" s="9">
        <f t="shared" si="13"/>
        <v>0.43172801487225471</v>
      </c>
      <c r="E32" s="9">
        <f t="shared" si="14"/>
        <v>0.27528899257681233</v>
      </c>
      <c r="F32" s="9">
        <f t="shared" si="15"/>
        <v>0.29298299255093291</v>
      </c>
      <c r="G32" s="9">
        <f t="shared" si="16"/>
        <v>1.0446612137032565</v>
      </c>
      <c r="H32" s="9">
        <f t="shared" si="17"/>
        <v>2.316273129266103</v>
      </c>
      <c r="I32" s="9">
        <f t="shared" si="18"/>
        <v>3.6325462585322064</v>
      </c>
      <c r="J32" s="9">
        <f t="shared" si="19"/>
        <v>3.4131674036545228</v>
      </c>
      <c r="K32" s="11">
        <f t="shared" si="20"/>
        <v>0.44247787610619471</v>
      </c>
      <c r="L32" s="11">
        <f t="shared" si="21"/>
        <v>0.28409090909090912</v>
      </c>
      <c r="M32" s="11">
        <f t="shared" si="22"/>
        <v>0.30211480362537763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-0.27855051733818137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0.23128006261043715</v>
      </c>
      <c r="Q32" s="11">
        <f>2*'OddsRatio_working_3-way'!K32*'OddsRatio_working_3-way'!L32*'OddsRatio_working_3-way'!M32</f>
        <v>7.5954043550225683E-2</v>
      </c>
      <c r="R32" s="11">
        <f t="shared" si="23"/>
        <v>0</v>
      </c>
      <c r="S32" s="11">
        <f t="shared" si="24"/>
        <v>-0.83029844934606845</v>
      </c>
      <c r="T32" s="11">
        <f t="shared" si="25"/>
        <v>-0.27267600963746097</v>
      </c>
      <c r="U32" s="11">
        <f>'OddsRatio_working_3-way'!S32-'OddsRatio_working_3-way'!R32^2/3</f>
        <v>-0.83029844934606845</v>
      </c>
      <c r="V32" s="11">
        <f>'OddsRatio_working_3-way'!S32*'OddsRatio_working_3-way'!R32/3-2*'OddsRatio_working_3-way'!R32^3/27-'OddsRatio_working_3-way'!T32</f>
        <v>0.27267600963746097</v>
      </c>
      <c r="W32" s="11">
        <f>'OddsRatio_working_3-way'!V32^2+4*'OddsRatio_working_3-way'!U32^3/27</f>
        <v>-1.0448390372548841E-2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0.14560270997165328</v>
      </c>
      <c r="Y32" s="11">
        <f>IF('OddsRatio_working_3-way'!W32&gt;=0,IF('OddsRatio_working_3-way'!V32+SQRT('OddsRatio_working_3-way'!W32)&gt;0,0,PI()),ACOS('OddsRatio_working_3-way'!V32/(2*'OddsRatio_working_3-way'!X32)))</f>
        <v>0.35865448220968998</v>
      </c>
      <c r="Z32" s="11">
        <f>'OddsRatio_working_3-way'!X32^(1/3)*COS('OddsRatio_working_3-way'!Y32/3)</f>
        <v>0.52233060685162824</v>
      </c>
      <c r="AA32" s="11">
        <f>'OddsRatio_working_3-way'!X32^(1/3)*COS(('OddsRatio_working_3-way'!Y32+2*PI())/3)</f>
        <v>-0.31550373546083393</v>
      </c>
      <c r="AB32" s="11">
        <f>'OddsRatio_working_3-way'!X32^(1/3)*COS(('OddsRatio_working_3-way'!Y32+4*PI())/3)</f>
        <v>-0.20682687139079411</v>
      </c>
      <c r="AC32" s="11">
        <f>'OddsRatio_working_3-way'!X32^(1/3)*SIN('OddsRatio_working_3-way'!Y32/3)</f>
        <v>6.2744616725521757E-2</v>
      </c>
      <c r="AD32" s="11">
        <f>'OddsRatio_working_3-way'!X32^(1/3)*SIN(('OddsRatio_working_3-way'!Y32+2*PI())/3)</f>
        <v>0.42097926634489125</v>
      </c>
      <c r="AE32" s="11">
        <f>'OddsRatio_working_3-way'!X32^(1/3)*SIN(('OddsRatio_working_3-way'!Y32+4*PI())/3)</f>
        <v>-0.48372388307041314</v>
      </c>
      <c r="AF32" s="11">
        <f>-'OddsRatio_working_3-way'!U32/(3*'OddsRatio_working_3-way'!X32^(1/3))*COS(('OddsRatio_working_3-way'!Y32)/3)</f>
        <v>0.52233060685162824</v>
      </c>
      <c r="AG32" s="11">
        <f>-'OddsRatio_working_3-way'!U32/(3*'OddsRatio_working_3-way'!X32^(1/3))*COS(('OddsRatio_working_3-way'!Y32+2*PI())/3)</f>
        <v>-0.31550373546083393</v>
      </c>
      <c r="AH32" s="11">
        <f>-'OddsRatio_working_3-way'!U32/(3*'OddsRatio_working_3-way'!X32^(1/3))*COS(('OddsRatio_working_3-way'!Y32+4*PI())/3)</f>
        <v>-0.20682687139079411</v>
      </c>
      <c r="AI32" s="11">
        <f>'OddsRatio_working_3-way'!U32/(3*'OddsRatio_working_3-way'!X32^(1/3))*SIN(('OddsRatio_working_3-way'!Y32)/3)</f>
        <v>-6.2744616725521757E-2</v>
      </c>
      <c r="AJ32" s="11">
        <f>'OddsRatio_working_3-way'!U32/(3*'OddsRatio_working_3-way'!X32^(1/3))*SIN(('OddsRatio_working_3-way'!Y32+2*PI())/3)</f>
        <v>-0.42097926634489125</v>
      </c>
      <c r="AK32" s="11">
        <f>'OddsRatio_working_3-way'!U32/(3*'OddsRatio_working_3-way'!X32^(1/3))*SIN(('OddsRatio_working_3-way'!Y32+4*PI())/3)</f>
        <v>0.48372388307041314</v>
      </c>
      <c r="AL32" s="11">
        <f>'OddsRatio_working_3-way'!Z32+'OddsRatio_working_3-way'!AF32</f>
        <v>1.0446612137032565</v>
      </c>
      <c r="AM32" s="11">
        <f>'OddsRatio_working_3-way'!AA32+'OddsRatio_working_3-way'!AG32</f>
        <v>-0.63100747092166787</v>
      </c>
      <c r="AN32" s="11">
        <f>'OddsRatio_working_3-way'!AB32+'OddsRatio_working_3-way'!AH32</f>
        <v>-0.41365374278158823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1.0446612137032565</v>
      </c>
      <c r="AS32" s="11">
        <f>IF(('OddsRatio_working_3-way'!X32=0),IF(Q32&gt;0,-Q32^(1/3),(-Q32)^(1/3)),'OddsRatio_working_3-way'!AM32-'OddsRatio_working_3-way'!R32/3)</f>
        <v>-0.63100747092166787</v>
      </c>
      <c r="AT32" s="11">
        <f>IF(('OddsRatio_working_3-way'!X32=0),IF(Q32&gt;0,-Q32^(1/3),(-Q32)^(1/3)),'OddsRatio_working_3-way'!AN32-'OddsRatio_working_3-way'!R32/3)</f>
        <v>-0.41365374278158823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1.34</v>
      </c>
      <c r="B33" s="4">
        <f>IF('True_Odds_Calculator_3-way'!B34="","",'True_Odds_Calculator_3-way'!B34)</f>
        <v>5.45</v>
      </c>
      <c r="C33" s="4">
        <f>IF('True_Odds_Calculator_3-way'!C34="","",'True_Odds_Calculator_3-way'!C34)</f>
        <v>9.75</v>
      </c>
      <c r="D33" s="9">
        <f t="shared" si="13"/>
        <v>0.73172120232816396</v>
      </c>
      <c r="E33" s="9">
        <f t="shared" si="14"/>
        <v>0.17245303578719451</v>
      </c>
      <c r="F33" s="9">
        <f t="shared" si="15"/>
        <v>9.5825761884641439E-2</v>
      </c>
      <c r="G33" s="9">
        <f t="shared" si="16"/>
        <v>1.0783550958473227</v>
      </c>
      <c r="H33" s="9">
        <f t="shared" si="17"/>
        <v>1.36664073258809</v>
      </c>
      <c r="I33" s="9">
        <f t="shared" si="18"/>
        <v>5.7986801765205858</v>
      </c>
      <c r="J33" s="9">
        <f t="shared" si="19"/>
        <v>10.435607088664076</v>
      </c>
      <c r="K33" s="11">
        <f t="shared" si="20"/>
        <v>0.74626865671641784</v>
      </c>
      <c r="L33" s="11">
        <f t="shared" si="21"/>
        <v>0.18348623853211007</v>
      </c>
      <c r="M33" s="11">
        <f t="shared" si="22"/>
        <v>0.10256410256410256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-0.18592640186505716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0.19015718865095829</v>
      </c>
      <c r="Q33" s="11">
        <f>2*'OddsRatio_working_3-way'!K33*'OddsRatio_working_3-way'!L33*'OddsRatio_working_3-way'!M33</f>
        <v>2.808821102672944E-2</v>
      </c>
      <c r="R33" s="11">
        <f t="shared" si="23"/>
        <v>0</v>
      </c>
      <c r="S33" s="11">
        <f t="shared" si="24"/>
        <v>-1.0227551694835237</v>
      </c>
      <c r="T33" s="11">
        <f t="shared" si="25"/>
        <v>-0.15107166462090457</v>
      </c>
      <c r="U33" s="11">
        <f>'OddsRatio_working_3-way'!S33-'OddsRatio_working_3-way'!R33^2/3</f>
        <v>-1.0227551694835237</v>
      </c>
      <c r="V33" s="11">
        <f>'OddsRatio_working_3-way'!S33*'OddsRatio_working_3-way'!R33/3-2*'OddsRatio_working_3-way'!R33^3/27-'OddsRatio_working_3-way'!T33</f>
        <v>0.15107166462090457</v>
      </c>
      <c r="W33" s="11">
        <f>'OddsRatio_working_3-way'!V33^2+4*'OddsRatio_working_3-way'!U33^3/27</f>
        <v>-0.13567078685097031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0.19905616964961256</v>
      </c>
      <c r="Y33" s="11">
        <f>IF('OddsRatio_working_3-way'!W33&gt;=0,IF('OddsRatio_working_3-way'!V33+SQRT('OddsRatio_working_3-way'!W33)&gt;0,0,PI()),ACOS('OddsRatio_working_3-way'!V33/(2*'OddsRatio_working_3-way'!X33)))</f>
        <v>1.1815730115311383</v>
      </c>
      <c r="Z33" s="11">
        <f>'OddsRatio_working_3-way'!X33^(1/3)*COS('OddsRatio_working_3-way'!Y33/3)</f>
        <v>0.53917754792366135</v>
      </c>
      <c r="AA33" s="11">
        <f>'OddsRatio_working_3-way'!X33^(1/3)*COS(('OddsRatio_working_3-way'!Y33+2*PI())/3)</f>
        <v>-0.46363637439057009</v>
      </c>
      <c r="AB33" s="11">
        <f>'OddsRatio_working_3-way'!X33^(1/3)*COS(('OddsRatio_working_3-way'!Y33+4*PI())/3)</f>
        <v>-7.5541173533090963E-2</v>
      </c>
      <c r="AC33" s="11">
        <f>'OddsRatio_working_3-way'!X33^(1/3)*SIN('OddsRatio_working_3-way'!Y33/3)</f>
        <v>0.22406686868626743</v>
      </c>
      <c r="AD33" s="11">
        <f>'OddsRatio_working_3-way'!X33^(1/3)*SIN(('OddsRatio_working_3-way'!Y33+2*PI())/3)</f>
        <v>0.35490801930895877</v>
      </c>
      <c r="AE33" s="11">
        <f>'OddsRatio_working_3-way'!X33^(1/3)*SIN(('OddsRatio_working_3-way'!Y33+4*PI())/3)</f>
        <v>-0.57897488799522612</v>
      </c>
      <c r="AF33" s="11">
        <f>-'OddsRatio_working_3-way'!U33/(3*'OddsRatio_working_3-way'!X33^(1/3))*COS(('OddsRatio_working_3-way'!Y33)/3)</f>
        <v>0.53917754792366146</v>
      </c>
      <c r="AG33" s="11">
        <f>-'OddsRatio_working_3-way'!U33/(3*'OddsRatio_working_3-way'!X33^(1/3))*COS(('OddsRatio_working_3-way'!Y33+2*PI())/3)</f>
        <v>-0.46363637439057021</v>
      </c>
      <c r="AH33" s="11">
        <f>-'OddsRatio_working_3-way'!U33/(3*'OddsRatio_working_3-way'!X33^(1/3))*COS(('OddsRatio_working_3-way'!Y33+4*PI())/3)</f>
        <v>-7.5541173533090977E-2</v>
      </c>
      <c r="AI33" s="11">
        <f>'OddsRatio_working_3-way'!U33/(3*'OddsRatio_working_3-way'!X33^(1/3))*SIN(('OddsRatio_working_3-way'!Y33)/3)</f>
        <v>-0.22406686868626746</v>
      </c>
      <c r="AJ33" s="11">
        <f>'OddsRatio_working_3-way'!U33/(3*'OddsRatio_working_3-way'!X33^(1/3))*SIN(('OddsRatio_working_3-way'!Y33+2*PI())/3)</f>
        <v>-0.35490801930895882</v>
      </c>
      <c r="AK33" s="11">
        <f>'OddsRatio_working_3-way'!U33/(3*'OddsRatio_working_3-way'!X33^(1/3))*SIN(('OddsRatio_working_3-way'!Y33+4*PI())/3)</f>
        <v>0.57897488799522623</v>
      </c>
      <c r="AL33" s="11">
        <f>'OddsRatio_working_3-way'!Z33+'OddsRatio_working_3-way'!AF33</f>
        <v>1.0783550958473227</v>
      </c>
      <c r="AM33" s="11">
        <f>'OddsRatio_working_3-way'!AA33+'OddsRatio_working_3-way'!AG33</f>
        <v>-0.9272727487811403</v>
      </c>
      <c r="AN33" s="11">
        <f>'OddsRatio_working_3-way'!AB33+'OddsRatio_working_3-way'!AH33</f>
        <v>-0.15108234706618195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1.0783550958473227</v>
      </c>
      <c r="AS33" s="11">
        <f>IF(('OddsRatio_working_3-way'!X33=0),IF(Q33&gt;0,-Q33^(1/3),(-Q33)^(1/3)),'OddsRatio_working_3-way'!AM33-'OddsRatio_working_3-way'!R33/3)</f>
        <v>-0.9272727487811403</v>
      </c>
      <c r="AT33" s="11">
        <f>IF(('OddsRatio_working_3-way'!X33=0),IF(Q33&gt;0,-Q33^(1/3),(-Q33)^(1/3)),'OddsRatio_working_3-way'!AN33-'OddsRatio_working_3-way'!R33/3)</f>
        <v>-0.15108234706618195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1.52</v>
      </c>
      <c r="B34" s="4">
        <f>IF('True_Odds_Calculator_3-way'!B35="","",'True_Odds_Calculator_3-way'!B35)</f>
        <v>4.46</v>
      </c>
      <c r="C34" s="4">
        <f>IF('True_Odds_Calculator_3-way'!C35="","",'True_Odds_Calculator_3-way'!C35)</f>
        <v>6.78</v>
      </c>
      <c r="D34" s="9">
        <f t="shared" si="13"/>
        <v>0.64500675359870885</v>
      </c>
      <c r="E34" s="9">
        <f t="shared" si="14"/>
        <v>0.21449624021144048</v>
      </c>
      <c r="F34" s="9">
        <f t="shared" si="15"/>
        <v>0.14049700618985062</v>
      </c>
      <c r="G34" s="9">
        <f t="shared" si="16"/>
        <v>1.0584064681394212</v>
      </c>
      <c r="H34" s="9">
        <f t="shared" si="17"/>
        <v>1.5503713634324987</v>
      </c>
      <c r="I34" s="9">
        <f t="shared" si="18"/>
        <v>4.662086379762397</v>
      </c>
      <c r="J34" s="9">
        <f t="shared" si="19"/>
        <v>7.1175893858458537</v>
      </c>
      <c r="K34" s="11">
        <f t="shared" si="20"/>
        <v>0.65789473684210531</v>
      </c>
      <c r="L34" s="11">
        <f t="shared" si="21"/>
        <v>0.22421524663677131</v>
      </c>
      <c r="M34" s="11">
        <f t="shared" si="22"/>
        <v>0.14749262536873156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-0.22625549746822304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0.21234482292878518</v>
      </c>
      <c r="Q34" s="11">
        <f>2*'OddsRatio_working_3-way'!K34*'OddsRatio_working_3-way'!L34*'OddsRatio_working_3-way'!M34</f>
        <v>4.3513283387046138E-2</v>
      </c>
      <c r="R34" s="11">
        <f t="shared" si="23"/>
        <v>0</v>
      </c>
      <c r="S34" s="11">
        <f t="shared" si="24"/>
        <v>-0.93851784953251094</v>
      </c>
      <c r="T34" s="11">
        <f t="shared" si="25"/>
        <v>-0.19231923146158011</v>
      </c>
      <c r="U34" s="11">
        <f>'OddsRatio_working_3-way'!S34-'OddsRatio_working_3-way'!R34^2/3</f>
        <v>-0.93851784953251094</v>
      </c>
      <c r="V34" s="11">
        <f>'OddsRatio_working_3-way'!S34*'OddsRatio_working_3-way'!R34/3-2*'OddsRatio_working_3-way'!R34^3/27-'OddsRatio_working_3-way'!T34</f>
        <v>0.19231923146158011</v>
      </c>
      <c r="W34" s="11">
        <f>'OddsRatio_working_3-way'!V34^2+4*'OddsRatio_working_3-way'!U34^3/27</f>
        <v>-8.5481655013917482E-2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0.1749773855415967</v>
      </c>
      <c r="Y34" s="11">
        <f>IF('OddsRatio_working_3-way'!W34&gt;=0,IF('OddsRatio_working_3-way'!V34+SQRT('OddsRatio_working_3-way'!W34)&gt;0,0,PI()),ACOS('OddsRatio_working_3-way'!V34/(2*'OddsRatio_working_3-way'!X34)))</f>
        <v>0.98896538125385869</v>
      </c>
      <c r="Z34" s="11">
        <f>'OddsRatio_working_3-way'!X34^(1/3)*COS('OddsRatio_working_3-way'!Y34/3)</f>
        <v>0.52920323406971059</v>
      </c>
      <c r="AA34" s="11">
        <f>'OddsRatio_working_3-way'!X34^(1/3)*COS(('OddsRatio_working_3-way'!Y34+2*PI())/3)</f>
        <v>-0.42140536434577613</v>
      </c>
      <c r="AB34" s="11">
        <f>'OddsRatio_working_3-way'!X34^(1/3)*COS(('OddsRatio_working_3-way'!Y34+4*PI())/3)</f>
        <v>-0.1077978697239345</v>
      </c>
      <c r="AC34" s="11">
        <f>'OddsRatio_working_3-way'!X34^(1/3)*SIN('OddsRatio_working_3-way'!Y34/3)</f>
        <v>0.18106137143980439</v>
      </c>
      <c r="AD34" s="11">
        <f>'OddsRatio_working_3-way'!X34^(1/3)*SIN(('OddsRatio_working_3-way'!Y34+2*PI())/3)</f>
        <v>0.36777275874934962</v>
      </c>
      <c r="AE34" s="11">
        <f>'OddsRatio_working_3-way'!X34^(1/3)*SIN(('OddsRatio_working_3-way'!Y34+4*PI())/3)</f>
        <v>-0.54883413018915406</v>
      </c>
      <c r="AF34" s="11">
        <f>-'OddsRatio_working_3-way'!U34/(3*'OddsRatio_working_3-way'!X34^(1/3))*COS(('OddsRatio_working_3-way'!Y34)/3)</f>
        <v>0.52920323406971048</v>
      </c>
      <c r="AG34" s="11">
        <f>-'OddsRatio_working_3-way'!U34/(3*'OddsRatio_working_3-way'!X34^(1/3))*COS(('OddsRatio_working_3-way'!Y34+2*PI())/3)</f>
        <v>-0.42140536434577608</v>
      </c>
      <c r="AH34" s="11">
        <f>-'OddsRatio_working_3-way'!U34/(3*'OddsRatio_working_3-way'!X34^(1/3))*COS(('OddsRatio_working_3-way'!Y34+4*PI())/3)</f>
        <v>-0.10779786972393449</v>
      </c>
      <c r="AI34" s="11">
        <f>'OddsRatio_working_3-way'!U34/(3*'OddsRatio_working_3-way'!X34^(1/3))*SIN(('OddsRatio_working_3-way'!Y34)/3)</f>
        <v>-0.18106137143980436</v>
      </c>
      <c r="AJ34" s="11">
        <f>'OddsRatio_working_3-way'!U34/(3*'OddsRatio_working_3-way'!X34^(1/3))*SIN(('OddsRatio_working_3-way'!Y34+2*PI())/3)</f>
        <v>-0.36777275874934956</v>
      </c>
      <c r="AK34" s="11">
        <f>'OddsRatio_working_3-way'!U34/(3*'OddsRatio_working_3-way'!X34^(1/3))*SIN(('OddsRatio_working_3-way'!Y34+4*PI())/3)</f>
        <v>0.54883413018915395</v>
      </c>
      <c r="AL34" s="11">
        <f>'OddsRatio_working_3-way'!Z34+'OddsRatio_working_3-way'!AF34</f>
        <v>1.0584064681394212</v>
      </c>
      <c r="AM34" s="11">
        <f>'OddsRatio_working_3-way'!AA34+'OddsRatio_working_3-way'!AG34</f>
        <v>-0.84281072869155227</v>
      </c>
      <c r="AN34" s="11">
        <f>'OddsRatio_working_3-way'!AB34+'OddsRatio_working_3-way'!AH34</f>
        <v>-0.21559573944786897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1.0584064681394212</v>
      </c>
      <c r="AS34" s="11">
        <f>IF(('OddsRatio_working_3-way'!X34=0),IF(Q34&gt;0,-Q34^(1/3),(-Q34)^(1/3)),'OddsRatio_working_3-way'!AM34-'OddsRatio_working_3-way'!R34/3)</f>
        <v>-0.84281072869155227</v>
      </c>
      <c r="AT34" s="11">
        <f>IF(('OddsRatio_working_3-way'!X34=0),IF(Q34&gt;0,-Q34^(1/3),(-Q34)^(1/3)),'OddsRatio_working_3-way'!AN34-'OddsRatio_working_3-way'!R34/3)</f>
        <v>-0.21559573944786897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3.5</v>
      </c>
      <c r="B35" s="4">
        <f>IF('True_Odds_Calculator_3-way'!B36="","",'True_Odds_Calculator_3-way'!B36)</f>
        <v>3.71</v>
      </c>
      <c r="C35" s="4">
        <f>IF('True_Odds_Calculator_3-way'!C36="","",'True_Odds_Calculator_3-way'!C36)</f>
        <v>2.11</v>
      </c>
      <c r="D35" s="9">
        <f t="shared" si="13"/>
        <v>0.2765813884436793</v>
      </c>
      <c r="E35" s="9">
        <f t="shared" si="14"/>
        <v>0.26073713251530567</v>
      </c>
      <c r="F35" s="9">
        <f t="shared" si="15"/>
        <v>0.46268147904101514</v>
      </c>
      <c r="G35" s="9">
        <f t="shared" si="16"/>
        <v>1.0462289102343294</v>
      </c>
      <c r="H35" s="9">
        <f t="shared" si="17"/>
        <v>3.6155722755858228</v>
      </c>
      <c r="I35" s="9">
        <f t="shared" si="18"/>
        <v>3.835280346735034</v>
      </c>
      <c r="J35" s="9">
        <f t="shared" si="19"/>
        <v>2.161314090360106</v>
      </c>
      <c r="K35" s="11">
        <f t="shared" si="20"/>
        <v>0.2857142857142857</v>
      </c>
      <c r="L35" s="11">
        <f t="shared" si="21"/>
        <v>0.26954177897574122</v>
      </c>
      <c r="M35" s="11">
        <f t="shared" si="22"/>
        <v>0.47393364928909953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-0.27447820762929165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0.23067082506793285</v>
      </c>
      <c r="Q35" s="11">
        <f>2*'OddsRatio_working_3-way'!K35*'OddsRatio_working_3-way'!L35*'OddsRatio_working_3-way'!M35</f>
        <v>7.2997096540485099E-2</v>
      </c>
      <c r="R35" s="11">
        <f t="shared" si="23"/>
        <v>0</v>
      </c>
      <c r="S35" s="11">
        <f t="shared" si="24"/>
        <v>-0.8403975931651203</v>
      </c>
      <c r="T35" s="11">
        <f t="shared" si="25"/>
        <v>-0.26594860543200016</v>
      </c>
      <c r="U35" s="11">
        <f>'OddsRatio_working_3-way'!S35-'OddsRatio_working_3-way'!R35^2/3</f>
        <v>-0.8403975931651203</v>
      </c>
      <c r="V35" s="11">
        <f>'OddsRatio_working_3-way'!S35*'OddsRatio_working_3-way'!R35/3-2*'OddsRatio_working_3-way'!R35^3/27-'OddsRatio_working_3-way'!T35</f>
        <v>0.26594860543200016</v>
      </c>
      <c r="W35" s="11">
        <f>'OddsRatio_working_3-way'!V35^2+4*'OddsRatio_working_3-way'!U35^3/27</f>
        <v>-1.7204083511322035E-2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0.14826727913007959</v>
      </c>
      <c r="Y35" s="11">
        <f>IF('OddsRatio_working_3-way'!W35&gt;=0,IF('OddsRatio_working_3-way'!V35+SQRT('OddsRatio_working_3-way'!W35)&gt;0,0,PI()),ACOS('OddsRatio_working_3-way'!V35/(2*'OddsRatio_working_3-way'!X35)))</f>
        <v>0.45818824573436934</v>
      </c>
      <c r="Z35" s="11">
        <f>'OddsRatio_working_3-way'!X35^(1/3)*COS('OddsRatio_working_3-way'!Y35/3)</f>
        <v>0.5231144551171647</v>
      </c>
      <c r="AA35" s="11">
        <f>'OddsRatio_working_3-way'!X35^(1/3)*COS(('OddsRatio_working_3-way'!Y35+2*PI())/3)</f>
        <v>-0.33129135426053491</v>
      </c>
      <c r="AB35" s="11">
        <f>'OddsRatio_working_3-way'!X35^(1/3)*COS(('OddsRatio_working_3-way'!Y35+4*PI())/3)</f>
        <v>-0.19182310085662971</v>
      </c>
      <c r="AC35" s="11">
        <f>'OddsRatio_working_3-way'!X35^(1/3)*SIN('OddsRatio_working_3-way'!Y35/3)</f>
        <v>8.0522033646151556E-2</v>
      </c>
      <c r="AD35" s="11">
        <f>'OddsRatio_working_3-way'!X35^(1/3)*SIN(('OddsRatio_working_3-way'!Y35+2*PI())/3)</f>
        <v>0.41276939039524341</v>
      </c>
      <c r="AE35" s="11">
        <f>'OddsRatio_working_3-way'!X35^(1/3)*SIN(('OddsRatio_working_3-way'!Y35+4*PI())/3)</f>
        <v>-0.49329142404139498</v>
      </c>
      <c r="AF35" s="11">
        <f>-'OddsRatio_working_3-way'!U35/(3*'OddsRatio_working_3-way'!X35^(1/3))*COS(('OddsRatio_working_3-way'!Y35)/3)</f>
        <v>0.5231144551171647</v>
      </c>
      <c r="AG35" s="11">
        <f>-'OddsRatio_working_3-way'!U35/(3*'OddsRatio_working_3-way'!X35^(1/3))*COS(('OddsRatio_working_3-way'!Y35+2*PI())/3)</f>
        <v>-0.33129135426053491</v>
      </c>
      <c r="AH35" s="11">
        <f>-'OddsRatio_working_3-way'!U35/(3*'OddsRatio_working_3-way'!X35^(1/3))*COS(('OddsRatio_working_3-way'!Y35+4*PI())/3)</f>
        <v>-0.19182310085662971</v>
      </c>
      <c r="AI35" s="11">
        <f>'OddsRatio_working_3-way'!U35/(3*'OddsRatio_working_3-way'!X35^(1/3))*SIN(('OddsRatio_working_3-way'!Y35)/3)</f>
        <v>-8.0522033646151556E-2</v>
      </c>
      <c r="AJ35" s="11">
        <f>'OddsRatio_working_3-way'!U35/(3*'OddsRatio_working_3-way'!X35^(1/3))*SIN(('OddsRatio_working_3-way'!Y35+2*PI())/3)</f>
        <v>-0.41276939039524341</v>
      </c>
      <c r="AK35" s="11">
        <f>'OddsRatio_working_3-way'!U35/(3*'OddsRatio_working_3-way'!X35^(1/3))*SIN(('OddsRatio_working_3-way'!Y35+4*PI())/3)</f>
        <v>0.49329142404139498</v>
      </c>
      <c r="AL35" s="11">
        <f>'OddsRatio_working_3-way'!Z35+'OddsRatio_working_3-way'!AF35</f>
        <v>1.0462289102343294</v>
      </c>
      <c r="AM35" s="11">
        <f>'OddsRatio_working_3-way'!AA35+'OddsRatio_working_3-way'!AG35</f>
        <v>-0.66258270852106982</v>
      </c>
      <c r="AN35" s="11">
        <f>'OddsRatio_working_3-way'!AB35+'OddsRatio_working_3-way'!AH35</f>
        <v>-0.38364620171325942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1.0462289102343294</v>
      </c>
      <c r="AS35" s="11">
        <f>IF(('OddsRatio_working_3-way'!X35=0),IF(Q35&gt;0,-Q35^(1/3),(-Q35)^(1/3)),'OddsRatio_working_3-way'!AM35-'OddsRatio_working_3-way'!R35/3)</f>
        <v>-0.66258270852106982</v>
      </c>
      <c r="AT35" s="11">
        <f>IF(('OddsRatio_working_3-way'!X35=0),IF(Q35&gt;0,-Q35^(1/3),(-Q35)^(1/3)),'OddsRatio_working_3-way'!AN35-'OddsRatio_working_3-way'!R35/3)</f>
        <v>-0.38364620171325942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2.52</v>
      </c>
      <c r="B36" s="4">
        <f>IF('True_Odds_Calculator_3-way'!B37="","",'True_Odds_Calculator_3-way'!B37)</f>
        <v>3.52</v>
      </c>
      <c r="C36" s="4">
        <f>IF('True_Odds_Calculator_3-way'!C37="","",'True_Odds_Calculator_3-way'!C37)</f>
        <v>2.88</v>
      </c>
      <c r="D36" s="9">
        <f t="shared" si="13"/>
        <v>0.38674236126462769</v>
      </c>
      <c r="E36" s="9">
        <f t="shared" si="14"/>
        <v>0.27556370990928203</v>
      </c>
      <c r="F36" s="9">
        <f t="shared" si="15"/>
        <v>0.33769392882609001</v>
      </c>
      <c r="G36" s="9">
        <f t="shared" si="16"/>
        <v>1.043224154532564</v>
      </c>
      <c r="H36" s="9">
        <f t="shared" si="17"/>
        <v>2.585700714889497</v>
      </c>
      <c r="I36" s="9">
        <f t="shared" si="18"/>
        <v>3.6289248694220611</v>
      </c>
      <c r="J36" s="9">
        <f t="shared" si="19"/>
        <v>2.9612614105212205</v>
      </c>
      <c r="K36" s="11">
        <f t="shared" si="20"/>
        <v>0.3968253968253968</v>
      </c>
      <c r="L36" s="11">
        <f t="shared" si="21"/>
        <v>0.28409090909090912</v>
      </c>
      <c r="M36" s="11">
        <f t="shared" si="22"/>
        <v>0.34722222222222221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-0.28188131313131304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0.23173200256533591</v>
      </c>
      <c r="Q36" s="11">
        <f>2*'OddsRatio_working_3-way'!K36*'OddsRatio_working_3-way'!L36*'OddsRatio_working_3-way'!M36</f>
        <v>7.8287838704505369E-2</v>
      </c>
      <c r="R36" s="11">
        <f t="shared" si="23"/>
        <v>0</v>
      </c>
      <c r="S36" s="11">
        <f t="shared" si="24"/>
        <v>-0.82209068771218863</v>
      </c>
      <c r="T36" s="11">
        <f t="shared" si="25"/>
        <v>-0.27773334044330694</v>
      </c>
      <c r="U36" s="11">
        <f>'OddsRatio_working_3-way'!S36-'OddsRatio_working_3-way'!R36^2/3</f>
        <v>-0.82209068771218863</v>
      </c>
      <c r="V36" s="11">
        <f>'OddsRatio_working_3-way'!S36*'OddsRatio_working_3-way'!R36/3-2*'OddsRatio_working_3-way'!R36^3/27-'OddsRatio_working_3-way'!T36</f>
        <v>0.27773334044330694</v>
      </c>
      <c r="W36" s="11">
        <f>'OddsRatio_working_3-way'!V36^2+4*'OddsRatio_working_3-way'!U36^3/27</f>
        <v>-5.1747244936304893E-3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0.14344906141852962</v>
      </c>
      <c r="Y36" s="11">
        <f>IF('OddsRatio_working_3-way'!W36&gt;=0,IF('OddsRatio_working_3-way'!V36+SQRT('OddsRatio_working_3-way'!W36)&gt;0,0,PI()),ACOS('OddsRatio_working_3-way'!V36/(2*'OddsRatio_working_3-way'!X36)))</f>
        <v>0.25343999998301303</v>
      </c>
      <c r="Z36" s="11">
        <f>'OddsRatio_working_3-way'!X36^(1/3)*COS('OddsRatio_working_3-way'!Y36/3)</f>
        <v>0.521612077266282</v>
      </c>
      <c r="AA36" s="11">
        <f>'OddsRatio_working_3-way'!X36^(1/3)*COS(('OddsRatio_working_3-way'!Y36+2*PI())/3)</f>
        <v>-0.29905917661570314</v>
      </c>
      <c r="AB36" s="11">
        <f>'OddsRatio_working_3-way'!X36^(1/3)*COS(('OddsRatio_working_3-way'!Y36+4*PI())/3)</f>
        <v>-0.22255290065057889</v>
      </c>
      <c r="AC36" s="11">
        <f>'OddsRatio_working_3-way'!X36^(1/3)*SIN('OddsRatio_working_3-way'!Y36/3)</f>
        <v>4.4170919023160296E-2</v>
      </c>
      <c r="AD36" s="11">
        <f>'OddsRatio_working_3-way'!X36^(1/3)*SIN(('OddsRatio_working_3-way'!Y36+2*PI())/3)</f>
        <v>0.42964385032179142</v>
      </c>
      <c r="AE36" s="11">
        <f>'OddsRatio_working_3-way'!X36^(1/3)*SIN(('OddsRatio_working_3-way'!Y36+4*PI())/3)</f>
        <v>-0.47381476934495176</v>
      </c>
      <c r="AF36" s="11">
        <f>-'OddsRatio_working_3-way'!U36/(3*'OddsRatio_working_3-way'!X36^(1/3))*COS(('OddsRatio_working_3-way'!Y36)/3)</f>
        <v>0.52161207726628189</v>
      </c>
      <c r="AG36" s="11">
        <f>-'OddsRatio_working_3-way'!U36/(3*'OddsRatio_working_3-way'!X36^(1/3))*COS(('OddsRatio_working_3-way'!Y36+2*PI())/3)</f>
        <v>-0.29905917661570308</v>
      </c>
      <c r="AH36" s="11">
        <f>-'OddsRatio_working_3-way'!U36/(3*'OddsRatio_working_3-way'!X36^(1/3))*COS(('OddsRatio_working_3-way'!Y36+4*PI())/3)</f>
        <v>-0.22255290065057887</v>
      </c>
      <c r="AI36" s="11">
        <f>'OddsRatio_working_3-way'!U36/(3*'OddsRatio_working_3-way'!X36^(1/3))*SIN(('OddsRatio_working_3-way'!Y36)/3)</f>
        <v>-4.4170919023160282E-2</v>
      </c>
      <c r="AJ36" s="11">
        <f>'OddsRatio_working_3-way'!U36/(3*'OddsRatio_working_3-way'!X36^(1/3))*SIN(('OddsRatio_working_3-way'!Y36+2*PI())/3)</f>
        <v>-0.42964385032179137</v>
      </c>
      <c r="AK36" s="11">
        <f>'OddsRatio_working_3-way'!U36/(3*'OddsRatio_working_3-way'!X36^(1/3))*SIN(('OddsRatio_working_3-way'!Y36+4*PI())/3)</f>
        <v>0.47381476934495165</v>
      </c>
      <c r="AL36" s="11">
        <f>'OddsRatio_working_3-way'!Z36+'OddsRatio_working_3-way'!AF36</f>
        <v>1.043224154532564</v>
      </c>
      <c r="AM36" s="11">
        <f>'OddsRatio_working_3-way'!AA36+'OddsRatio_working_3-way'!AG36</f>
        <v>-0.59811835323140627</v>
      </c>
      <c r="AN36" s="11">
        <f>'OddsRatio_working_3-way'!AB36+'OddsRatio_working_3-way'!AH36</f>
        <v>-0.44510580130115773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1.043224154532564</v>
      </c>
      <c r="AS36" s="11">
        <f>IF(('OddsRatio_working_3-way'!X36=0),IF(Q36&gt;0,-Q36^(1/3),(-Q36)^(1/3)),'OddsRatio_working_3-way'!AM36-'OddsRatio_working_3-way'!R36/3)</f>
        <v>-0.59811835323140627</v>
      </c>
      <c r="AT36" s="11">
        <f>IF(('OddsRatio_working_3-way'!X36=0),IF(Q36&gt;0,-Q36^(1/3),(-Q36)^(1/3)),'OddsRatio_working_3-way'!AN36-'OddsRatio_working_3-way'!R36/3)</f>
        <v>-0.44510580130115773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6.26</v>
      </c>
      <c r="B37" s="4">
        <f>IF('True_Odds_Calculator_3-way'!B38="","",'True_Odds_Calculator_3-way'!B38)</f>
        <v>3.84</v>
      </c>
      <c r="C37" s="4">
        <f>IF('True_Odds_Calculator_3-way'!C38="","",'True_Odds_Calculator_3-way'!C38)</f>
        <v>1.62</v>
      </c>
      <c r="D37" s="9">
        <f t="shared" si="13"/>
        <v>0.15095210939685536</v>
      </c>
      <c r="E37" s="9">
        <f t="shared" si="14"/>
        <v>0.24771693089999927</v>
      </c>
      <c r="F37" s="9">
        <f t="shared" si="15"/>
        <v>0.60133095970314532</v>
      </c>
      <c r="G37" s="9">
        <f t="shared" si="16"/>
        <v>1.0693189345205032</v>
      </c>
      <c r="H37" s="9">
        <f t="shared" si="17"/>
        <v>6.6246175955778464</v>
      </c>
      <c r="I37" s="9">
        <f t="shared" si="18"/>
        <v>4.0368657740382288</v>
      </c>
      <c r="J37" s="9">
        <f t="shared" si="19"/>
        <v>1.6629777394027121</v>
      </c>
      <c r="K37" s="11">
        <f t="shared" si="20"/>
        <v>0.15974440894568689</v>
      </c>
      <c r="L37" s="11">
        <f t="shared" si="21"/>
        <v>0.26041666666666669</v>
      </c>
      <c r="M37" s="11">
        <f t="shared" si="22"/>
        <v>0.61728395061728392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-0.23783469083211717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0.22392156089351689</v>
      </c>
      <c r="Q37" s="11">
        <f>2*'OddsRatio_working_3-way'!K37*'OddsRatio_working_3-way'!L37*'OddsRatio_working_3-way'!M37</f>
        <v>5.1358156168237815E-2</v>
      </c>
      <c r="R37" s="11">
        <f t="shared" si="23"/>
        <v>0</v>
      </c>
      <c r="S37" s="11">
        <f t="shared" si="24"/>
        <v>-0.9415008387131325</v>
      </c>
      <c r="T37" s="11">
        <f t="shared" si="25"/>
        <v>-0.21594055933787443</v>
      </c>
      <c r="U37" s="11">
        <f>'OddsRatio_working_3-way'!S37-'OddsRatio_working_3-way'!R37^2/3</f>
        <v>-0.9415008387131325</v>
      </c>
      <c r="V37" s="11">
        <f>'OddsRatio_working_3-way'!S37*'OddsRatio_working_3-way'!R37/3-2*'OddsRatio_working_3-way'!R37^3/27-'OddsRatio_working_3-way'!T37</f>
        <v>0.21594055933787443</v>
      </c>
      <c r="W37" s="11">
        <f>'OddsRatio_working_3-way'!V37^2+4*'OddsRatio_working_3-way'!U37^3/27</f>
        <v>-7.7009493905280432E-2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0.17581227138089259</v>
      </c>
      <c r="Y37" s="11">
        <f>IF('OddsRatio_working_3-way'!W37&gt;=0,IF('OddsRatio_working_3-way'!V37+SQRT('OddsRatio_working_3-way'!W37)&gt;0,0,PI()),ACOS('OddsRatio_working_3-way'!V37/(2*'OddsRatio_working_3-way'!X37)))</f>
        <v>0.90952265436060431</v>
      </c>
      <c r="Z37" s="11">
        <f>'OddsRatio_working_3-way'!X37^(1/3)*COS('OddsRatio_working_3-way'!Y37/3)</f>
        <v>0.5346594672602516</v>
      </c>
      <c r="AA37" s="11">
        <f>'OddsRatio_working_3-way'!X37^(1/3)*COS(('OddsRatio_working_3-way'!Y37+2*PI())/3)</f>
        <v>-0.41217327069692439</v>
      </c>
      <c r="AB37" s="11">
        <f>'OddsRatio_working_3-way'!X37^(1/3)*COS(('OddsRatio_working_3-way'!Y37+4*PI())/3)</f>
        <v>-0.12248619656332745</v>
      </c>
      <c r="AC37" s="11">
        <f>'OddsRatio_working_3-way'!X37^(1/3)*SIN('OddsRatio_working_3-way'!Y37/3)</f>
        <v>0.16725091023178754</v>
      </c>
      <c r="AD37" s="11">
        <f>'OddsRatio_working_3-way'!X37^(1/3)*SIN(('OddsRatio_working_3-way'!Y37+2*PI())/3)</f>
        <v>0.3794032259053387</v>
      </c>
      <c r="AE37" s="11">
        <f>'OddsRatio_working_3-way'!X37^(1/3)*SIN(('OddsRatio_working_3-way'!Y37+4*PI())/3)</f>
        <v>-0.54665413613712599</v>
      </c>
      <c r="AF37" s="11">
        <f>-'OddsRatio_working_3-way'!U37/(3*'OddsRatio_working_3-way'!X37^(1/3))*COS(('OddsRatio_working_3-way'!Y37)/3)</f>
        <v>0.5346594672602516</v>
      </c>
      <c r="AG37" s="11">
        <f>-'OddsRatio_working_3-way'!U37/(3*'OddsRatio_working_3-way'!X37^(1/3))*COS(('OddsRatio_working_3-way'!Y37+2*PI())/3)</f>
        <v>-0.41217327069692439</v>
      </c>
      <c r="AH37" s="11">
        <f>-'OddsRatio_working_3-way'!U37/(3*'OddsRatio_working_3-way'!X37^(1/3))*COS(('OddsRatio_working_3-way'!Y37+4*PI())/3)</f>
        <v>-0.12248619656332745</v>
      </c>
      <c r="AI37" s="11">
        <f>'OddsRatio_working_3-way'!U37/(3*'OddsRatio_working_3-way'!X37^(1/3))*SIN(('OddsRatio_working_3-way'!Y37)/3)</f>
        <v>-0.16725091023178754</v>
      </c>
      <c r="AJ37" s="11">
        <f>'OddsRatio_working_3-way'!U37/(3*'OddsRatio_working_3-way'!X37^(1/3))*SIN(('OddsRatio_working_3-way'!Y37+2*PI())/3)</f>
        <v>-0.3794032259053387</v>
      </c>
      <c r="AK37" s="11">
        <f>'OddsRatio_working_3-way'!U37/(3*'OddsRatio_working_3-way'!X37^(1/3))*SIN(('OddsRatio_working_3-way'!Y37+4*PI())/3)</f>
        <v>0.54665413613712599</v>
      </c>
      <c r="AL37" s="11">
        <f>'OddsRatio_working_3-way'!Z37+'OddsRatio_working_3-way'!AF37</f>
        <v>1.0693189345205032</v>
      </c>
      <c r="AM37" s="11">
        <f>'OddsRatio_working_3-way'!AA37+'OddsRatio_working_3-way'!AG37</f>
        <v>-0.82434654139384878</v>
      </c>
      <c r="AN37" s="11">
        <f>'OddsRatio_working_3-way'!AB37+'OddsRatio_working_3-way'!AH37</f>
        <v>-0.24497239312665489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1.0693189345205032</v>
      </c>
      <c r="AS37" s="11">
        <f>IF(('OddsRatio_working_3-way'!X37=0),IF(Q37&gt;0,-Q37^(1/3),(-Q37)^(1/3)),'OddsRatio_working_3-way'!AM37-'OddsRatio_working_3-way'!R37/3)</f>
        <v>-0.82434654139384878</v>
      </c>
      <c r="AT37" s="11">
        <f>IF(('OddsRatio_working_3-way'!X37=0),IF(Q37&gt;0,-Q37^(1/3),(-Q37)^(1/3)),'OddsRatio_working_3-way'!AN37-'OddsRatio_working_3-way'!R37/3)</f>
        <v>-0.24497239312665489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3.37</v>
      </c>
      <c r="B40" s="4">
        <f>IF('True_Odds_Calculator_3-way'!B39="","",'True_Odds_Calculator_3-way'!B39)</f>
        <v>2.91</v>
      </c>
      <c r="C40" s="4">
        <f>IF('True_Odds_Calculator_3-way'!C39="","",'True_Odds_Calculator_3-way'!C39)</f>
        <v>2.5499999999999998</v>
      </c>
      <c r="D40" s="9">
        <f t="shared" si="13"/>
        <v>0.28666560112529055</v>
      </c>
      <c r="E40" s="9">
        <f t="shared" si="14"/>
        <v>0.33273359560989402</v>
      </c>
      <c r="F40" s="9">
        <f t="shared" si="15"/>
        <v>0.38060080326481532</v>
      </c>
      <c r="G40" s="9">
        <f t="shared" si="16"/>
        <v>1.0499515018427286</v>
      </c>
      <c r="H40" s="9">
        <f t="shared" si="17"/>
        <v>3.4883850593672672</v>
      </c>
      <c r="I40" s="9">
        <f t="shared" si="18"/>
        <v>3.0054073685196112</v>
      </c>
      <c r="J40" s="9">
        <f t="shared" si="19"/>
        <v>2.6274248278562293</v>
      </c>
      <c r="K40" s="11">
        <f t="shared" si="20"/>
        <v>0.29673590504451036</v>
      </c>
      <c r="L40" s="11">
        <f t="shared" si="21"/>
        <v>0.3436426116838488</v>
      </c>
      <c r="M40" s="11">
        <f t="shared" si="22"/>
        <v>0.39215686274509809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-0.28057588479424922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0.23313392984428216</v>
      </c>
      <c r="Q40" s="11">
        <f>2*'OddsRatio_working_3-way'!K40*'OddsRatio_working_3-way'!L40*'OddsRatio_working_3-way'!M40</f>
        <v>7.9977334423424404E-2</v>
      </c>
      <c r="R40" s="11">
        <f t="shared" si="23"/>
        <v>0</v>
      </c>
      <c r="S40" s="11">
        <f t="shared" si="24"/>
        <v>-0.8309122147658663</v>
      </c>
      <c r="T40" s="11">
        <f t="shared" si="25"/>
        <v>-0.28504707196084605</v>
      </c>
      <c r="U40" s="11">
        <f>'OddsRatio_working_3-way'!S40-'OddsRatio_working_3-way'!R40^2/3</f>
        <v>-0.8309122147658663</v>
      </c>
      <c r="V40" s="11">
        <f>'OddsRatio_working_3-way'!S40*'OddsRatio_working_3-way'!R40/3-2*'OddsRatio_working_3-way'!R40^3/27-'OddsRatio_working_3-way'!T40</f>
        <v>0.28504707196084605</v>
      </c>
      <c r="W40" s="11">
        <f>'OddsRatio_working_3-way'!V40^2+4*'OddsRatio_working_3-way'!U40^3/27</f>
        <v>-3.7369589197026598E-3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0.14576418640492117</v>
      </c>
      <c r="Y40" s="11">
        <f>IF('OddsRatio_working_3-way'!W40&gt;=0,IF('OddsRatio_working_3-way'!V40+SQRT('OddsRatio_working_3-way'!W40)&gt;0,0,PI()),ACOS('OddsRatio_working_3-way'!V40/(2*'OddsRatio_working_3-way'!X40)))</f>
        <v>0.211258203306391</v>
      </c>
      <c r="Z40" s="11">
        <f>'OddsRatio_working_3-way'!X40^(1/3)*COS('OddsRatio_working_3-way'!Y40/3)</f>
        <v>0.52497575092136428</v>
      </c>
      <c r="AA40" s="11">
        <f>'OddsRatio_working_3-way'!X40^(1/3)*COS(('OddsRatio_working_3-way'!Y40+2*PI())/3)</f>
        <v>-0.29455654240957213</v>
      </c>
      <c r="AB40" s="11">
        <f>'OddsRatio_working_3-way'!X40^(1/3)*COS(('OddsRatio_working_3-way'!Y40+4*PI())/3)</f>
        <v>-0.23041920851179229</v>
      </c>
      <c r="AC40" s="11">
        <f>'OddsRatio_working_3-way'!X40^(1/3)*SIN('OddsRatio_working_3-way'!Y40/3)</f>
        <v>3.7029706990988225E-2</v>
      </c>
      <c r="AD40" s="11">
        <f>'OddsRatio_working_3-way'!X40^(1/3)*SIN(('OddsRatio_working_3-way'!Y40+2*PI())/3)</f>
        <v>0.43612748317321931</v>
      </c>
      <c r="AE40" s="11">
        <f>'OddsRatio_working_3-way'!X40^(1/3)*SIN(('OddsRatio_working_3-way'!Y40+4*PI())/3)</f>
        <v>-0.47315719016420743</v>
      </c>
      <c r="AF40" s="11">
        <f>-'OddsRatio_working_3-way'!U40/(3*'OddsRatio_working_3-way'!X40^(1/3))*COS(('OddsRatio_working_3-way'!Y40)/3)</f>
        <v>0.52497575092136428</v>
      </c>
      <c r="AG40" s="11">
        <f>-'OddsRatio_working_3-way'!U40/(3*'OddsRatio_working_3-way'!X40^(1/3))*COS(('OddsRatio_working_3-way'!Y40+2*PI())/3)</f>
        <v>-0.29455654240957213</v>
      </c>
      <c r="AH40" s="11">
        <f>-'OddsRatio_working_3-way'!U40/(3*'OddsRatio_working_3-way'!X40^(1/3))*COS(('OddsRatio_working_3-way'!Y40+4*PI())/3)</f>
        <v>-0.23041920851179229</v>
      </c>
      <c r="AI40" s="11">
        <f>'OddsRatio_working_3-way'!U40/(3*'OddsRatio_working_3-way'!X40^(1/3))*SIN(('OddsRatio_working_3-way'!Y40)/3)</f>
        <v>-3.7029706990988225E-2</v>
      </c>
      <c r="AJ40" s="11">
        <f>'OddsRatio_working_3-way'!U40/(3*'OddsRatio_working_3-way'!X40^(1/3))*SIN(('OddsRatio_working_3-way'!Y40+2*PI())/3)</f>
        <v>-0.43612748317321931</v>
      </c>
      <c r="AK40" s="11">
        <f>'OddsRatio_working_3-way'!U40/(3*'OddsRatio_working_3-way'!X40^(1/3))*SIN(('OddsRatio_working_3-way'!Y40+4*PI())/3)</f>
        <v>0.47315719016420743</v>
      </c>
      <c r="AL40" s="11">
        <f>'OddsRatio_working_3-way'!Z40+'OddsRatio_working_3-way'!AF40</f>
        <v>1.0499515018427286</v>
      </c>
      <c r="AM40" s="11">
        <f>'OddsRatio_working_3-way'!AA40+'OddsRatio_working_3-way'!AG40</f>
        <v>-0.58911308481914426</v>
      </c>
      <c r="AN40" s="11">
        <f>'OddsRatio_working_3-way'!AB40+'OddsRatio_working_3-way'!AH40</f>
        <v>-0.46083841702358458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1.0499515018427286</v>
      </c>
      <c r="AS40" s="11">
        <f>IF(('OddsRatio_working_3-way'!X40=0),IF(Q40&gt;0,-Q40^(1/3),(-Q40)^(1/3)),'OddsRatio_working_3-way'!AM40-'OddsRatio_working_3-way'!R40/3)</f>
        <v>-0.58911308481914426</v>
      </c>
      <c r="AT40" s="11">
        <f>IF(('OddsRatio_working_3-way'!X40=0),IF(Q40&gt;0,-Q40^(1/3),(-Q40)^(1/3)),'OddsRatio_working_3-way'!AN40-'OddsRatio_working_3-way'!R40/3)</f>
        <v>-0.46083841702358458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1.1499999999999999</v>
      </c>
      <c r="B41" s="4">
        <f>IF('True_Odds_Calculator_3-way'!B40="","",'True_Odds_Calculator_3-way'!B40)</f>
        <v>9</v>
      </c>
      <c r="C41" s="4">
        <f>IF('True_Odds_Calculator_3-way'!C40="","",'True_Odds_Calculator_3-way'!C40)</f>
        <v>20.14</v>
      </c>
      <c r="D41" s="9">
        <f t="shared" si="13"/>
        <v>0.8556172356157643</v>
      </c>
      <c r="E41" s="9">
        <f t="shared" si="14"/>
        <v>0.10000164819463317</v>
      </c>
      <c r="F41" s="9">
        <f t="shared" si="15"/>
        <v>4.4381116189602707E-2</v>
      </c>
      <c r="G41" s="9">
        <f t="shared" si="16"/>
        <v>1.124979397906648</v>
      </c>
      <c r="H41" s="9">
        <f t="shared" si="17"/>
        <v>1.1687469096859968</v>
      </c>
      <c r="I41" s="9">
        <f t="shared" si="18"/>
        <v>9.9998351832531842</v>
      </c>
      <c r="J41" s="9">
        <f t="shared" si="19"/>
        <v>22.532105675933245</v>
      </c>
      <c r="K41" s="11">
        <f t="shared" si="20"/>
        <v>0.86956521739130443</v>
      </c>
      <c r="L41" s="11">
        <f t="shared" si="21"/>
        <v>0.1111111111111111</v>
      </c>
      <c r="M41" s="11">
        <f t="shared" si="22"/>
        <v>4.9652432969215489E-2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-0.11018522516298945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0.13091931359709086</v>
      </c>
      <c r="Q41" s="11">
        <f>2*'OddsRatio_working_3-way'!K41*'OddsRatio_working_3-way'!L41*'OddsRatio_working_3-way'!M41</f>
        <v>9.5946730375295625E-3</v>
      </c>
      <c r="R41" s="11">
        <f t="shared" si="23"/>
        <v>0</v>
      </c>
      <c r="S41" s="11">
        <f t="shared" si="24"/>
        <v>-1.1881748519679556</v>
      </c>
      <c r="T41" s="11">
        <f t="shared" si="25"/>
        <v>-8.7077673284569876E-2</v>
      </c>
      <c r="U41" s="11">
        <f>'OddsRatio_working_3-way'!S41-'OddsRatio_working_3-way'!R41^2/3</f>
        <v>-1.1881748519679556</v>
      </c>
      <c r="V41" s="11">
        <f>'OddsRatio_working_3-way'!S41*'OddsRatio_working_3-way'!R41/3-2*'OddsRatio_working_3-way'!R41^3/27-'OddsRatio_working_3-way'!T41</f>
        <v>8.7077673284569876E-2</v>
      </c>
      <c r="W41" s="11">
        <f>'OddsRatio_working_3-way'!V41^2+4*'OddsRatio_working_3-way'!U41^3/27</f>
        <v>-0.24092371730362061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0.2492520002368461</v>
      </c>
      <c r="Y41" s="11">
        <f>IF('OddsRatio_working_3-way'!W41&gt;=0,IF('OddsRatio_working_3-way'!V41+SQRT('OddsRatio_working_3-way'!W41)&gt;0,0,PI()),ACOS('OddsRatio_working_3-way'!V41/(2*'OddsRatio_working_3-way'!X41)))</f>
        <v>1.3952176133150733</v>
      </c>
      <c r="Z41" s="11">
        <f>'OddsRatio_working_3-way'!X41^(1/3)*COS('OddsRatio_working_3-way'!Y41/3)</f>
        <v>0.56248969895332401</v>
      </c>
      <c r="AA41" s="11">
        <f>'OddsRatio_working_3-way'!X41^(1/3)*COS(('OddsRatio_working_3-way'!Y41+2*PI())/3)</f>
        <v>-0.5256783106077807</v>
      </c>
      <c r="AB41" s="11">
        <f>'OddsRatio_working_3-way'!X41^(1/3)*COS(('OddsRatio_working_3-way'!Y41+4*PI())/3)</f>
        <v>-3.6811388345543358E-2</v>
      </c>
      <c r="AC41" s="11">
        <f>'OddsRatio_working_3-way'!X41^(1/3)*SIN('OddsRatio_working_3-way'!Y41/3)</f>
        <v>0.28224744916600675</v>
      </c>
      <c r="AD41" s="11">
        <f>'OddsRatio_working_3-way'!X41^(1/3)*SIN(('OddsRatio_working_3-way'!Y41+2*PI())/3)</f>
        <v>0.34600664407763643</v>
      </c>
      <c r="AE41" s="11">
        <f>'OddsRatio_working_3-way'!X41^(1/3)*SIN(('OddsRatio_working_3-way'!Y41+4*PI())/3)</f>
        <v>-0.62825409324364312</v>
      </c>
      <c r="AF41" s="11">
        <f>-'OddsRatio_working_3-way'!U41/(3*'OddsRatio_working_3-way'!X41^(1/3))*COS(('OddsRatio_working_3-way'!Y41)/3)</f>
        <v>0.56248969895332401</v>
      </c>
      <c r="AG41" s="11">
        <f>-'OddsRatio_working_3-way'!U41/(3*'OddsRatio_working_3-way'!X41^(1/3))*COS(('OddsRatio_working_3-way'!Y41+2*PI())/3)</f>
        <v>-0.5256783106077807</v>
      </c>
      <c r="AH41" s="11">
        <f>-'OddsRatio_working_3-way'!U41/(3*'OddsRatio_working_3-way'!X41^(1/3))*COS(('OddsRatio_working_3-way'!Y41+4*PI())/3)</f>
        <v>-3.6811388345543358E-2</v>
      </c>
      <c r="AI41" s="11">
        <f>'OddsRatio_working_3-way'!U41/(3*'OddsRatio_working_3-way'!X41^(1/3))*SIN(('OddsRatio_working_3-way'!Y41)/3)</f>
        <v>-0.28224744916600675</v>
      </c>
      <c r="AJ41" s="11">
        <f>'OddsRatio_working_3-way'!U41/(3*'OddsRatio_working_3-way'!X41^(1/3))*SIN(('OddsRatio_working_3-way'!Y41+2*PI())/3)</f>
        <v>-0.34600664407763643</v>
      </c>
      <c r="AK41" s="11">
        <f>'OddsRatio_working_3-way'!U41/(3*'OddsRatio_working_3-way'!X41^(1/3))*SIN(('OddsRatio_working_3-way'!Y41+4*PI())/3)</f>
        <v>0.62825409324364312</v>
      </c>
      <c r="AL41" s="11">
        <f>'OddsRatio_working_3-way'!Z41+'OddsRatio_working_3-way'!AF41</f>
        <v>1.124979397906648</v>
      </c>
      <c r="AM41" s="11">
        <f>'OddsRatio_working_3-way'!AA41+'OddsRatio_working_3-way'!AG41</f>
        <v>-1.0513566212155614</v>
      </c>
      <c r="AN41" s="11">
        <f>'OddsRatio_working_3-way'!AB41+'OddsRatio_working_3-way'!AH41</f>
        <v>-7.3622776691086717E-2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1.124979397906648</v>
      </c>
      <c r="AS41" s="11">
        <f>IF(('OddsRatio_working_3-way'!X41=0),IF(Q41&gt;0,-Q41^(1/3),(-Q41)^(1/3)),'OddsRatio_working_3-way'!AM41-'OddsRatio_working_3-way'!R41/3)</f>
        <v>-1.0513566212155614</v>
      </c>
      <c r="AT41" s="11">
        <f>IF(('OddsRatio_working_3-way'!X41=0),IF(Q41&gt;0,-Q41^(1/3),(-Q41)^(1/3)),'OddsRatio_working_3-way'!AN41-'OddsRatio_working_3-way'!R41/3)</f>
        <v>-7.3622776691086717E-2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2.06</v>
      </c>
      <c r="B42" s="4">
        <f>IF('True_Odds_Calculator_3-way'!B41="","",'True_Odds_Calculator_3-way'!B41)</f>
        <v>3.76</v>
      </c>
      <c r="C42" s="4">
        <f>IF('True_Odds_Calculator_3-way'!C41="","",'True_Odds_Calculator_3-way'!C41)</f>
        <v>3.55</v>
      </c>
      <c r="D42" s="9">
        <f t="shared" si="13"/>
        <v>0.47258595679476495</v>
      </c>
      <c r="E42" s="9">
        <f t="shared" si="14"/>
        <v>0.25602582157799952</v>
      </c>
      <c r="F42" s="9">
        <f t="shared" si="15"/>
        <v>0.27138822162723558</v>
      </c>
      <c r="G42" s="9">
        <f t="shared" si="16"/>
        <v>1.0528463890310378</v>
      </c>
      <c r="H42" s="9">
        <f t="shared" si="17"/>
        <v>2.1160171723728998</v>
      </c>
      <c r="I42" s="9">
        <f t="shared" si="18"/>
        <v>3.9058560337256649</v>
      </c>
      <c r="J42" s="9">
        <f t="shared" si="19"/>
        <v>3.6847582920291462</v>
      </c>
      <c r="K42" s="11">
        <f t="shared" si="20"/>
        <v>0.4854368932038835</v>
      </c>
      <c r="L42" s="11">
        <f t="shared" si="21"/>
        <v>0.26595744680851063</v>
      </c>
      <c r="M42" s="11">
        <f t="shared" si="22"/>
        <v>0.28169014084507044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-0.27131369086238144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0.23166264681665705</v>
      </c>
      <c r="Q42" s="11">
        <f>2*'OddsRatio_working_3-way'!K42*'OddsRatio_working_3-way'!L42*'OddsRatio_working_3-way'!M42</f>
        <v>7.2735524903189019E-2</v>
      </c>
      <c r="R42" s="11">
        <f t="shared" si="23"/>
        <v>0</v>
      </c>
      <c r="S42" s="11">
        <f t="shared" si="24"/>
        <v>-0.85385535127367895</v>
      </c>
      <c r="T42" s="11">
        <f t="shared" si="25"/>
        <v>-0.26808645251920843</v>
      </c>
      <c r="U42" s="11">
        <f>'OddsRatio_working_3-way'!S42-'OddsRatio_working_3-way'!R42^2/3</f>
        <v>-0.85385535127367895</v>
      </c>
      <c r="V42" s="11">
        <f>'OddsRatio_working_3-way'!S42*'OddsRatio_working_3-way'!R42/3-2*'OddsRatio_working_3-way'!R42^3/27-'OddsRatio_working_3-way'!T42</f>
        <v>0.26808645251920843</v>
      </c>
      <c r="W42" s="11">
        <f>'OddsRatio_working_3-way'!V42^2+4*'OddsRatio_working_3-way'!U42^3/27</f>
        <v>-2.035475526616895E-2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0.15184292977490157</v>
      </c>
      <c r="Y42" s="11">
        <f>IF('OddsRatio_working_3-way'!W42&gt;=0,IF('OddsRatio_working_3-way'!V42+SQRT('OddsRatio_working_3-way'!W42)&gt;0,0,PI()),ACOS('OddsRatio_working_3-way'!V42/(2*'OddsRatio_working_3-way'!X42)))</f>
        <v>0.48905851922639521</v>
      </c>
      <c r="Z42" s="11">
        <f>'OddsRatio_working_3-way'!X42^(1/3)*COS('OddsRatio_working_3-way'!Y42/3)</f>
        <v>0.526423194515519</v>
      </c>
      <c r="AA42" s="11">
        <f>'OddsRatio_working_3-way'!X42^(1/3)*COS(('OddsRatio_working_3-way'!Y42+2*PI())/3)</f>
        <v>-0.33819694933052619</v>
      </c>
      <c r="AB42" s="11">
        <f>'OddsRatio_working_3-way'!X42^(1/3)*COS(('OddsRatio_working_3-way'!Y42+4*PI())/3)</f>
        <v>-0.18822624518499298</v>
      </c>
      <c r="AC42" s="11">
        <f>'OddsRatio_working_3-way'!X42^(1/3)*SIN('OddsRatio_working_3-way'!Y42/3)</f>
        <v>8.6585626408981348E-2</v>
      </c>
      <c r="AD42" s="11">
        <f>'OddsRatio_working_3-way'!X42^(1/3)*SIN(('OddsRatio_working_3-way'!Y42+2*PI())/3)</f>
        <v>0.41260304638730583</v>
      </c>
      <c r="AE42" s="11">
        <f>'OddsRatio_working_3-way'!X42^(1/3)*SIN(('OddsRatio_working_3-way'!Y42+4*PI())/3)</f>
        <v>-0.49918867279628715</v>
      </c>
      <c r="AF42" s="11">
        <f>-'OddsRatio_working_3-way'!U42/(3*'OddsRatio_working_3-way'!X42^(1/3))*COS(('OddsRatio_working_3-way'!Y42)/3)</f>
        <v>0.52642319451551889</v>
      </c>
      <c r="AG42" s="11">
        <f>-'OddsRatio_working_3-way'!U42/(3*'OddsRatio_working_3-way'!X42^(1/3))*COS(('OddsRatio_working_3-way'!Y42+2*PI())/3)</f>
        <v>-0.33819694933052613</v>
      </c>
      <c r="AH42" s="11">
        <f>-'OddsRatio_working_3-way'!U42/(3*'OddsRatio_working_3-way'!X42^(1/3))*COS(('OddsRatio_working_3-way'!Y42+4*PI())/3)</f>
        <v>-0.18822624518499295</v>
      </c>
      <c r="AI42" s="11">
        <f>'OddsRatio_working_3-way'!U42/(3*'OddsRatio_working_3-way'!X42^(1/3))*SIN(('OddsRatio_working_3-way'!Y42)/3)</f>
        <v>-8.6585626408981334E-2</v>
      </c>
      <c r="AJ42" s="11">
        <f>'OddsRatio_working_3-way'!U42/(3*'OddsRatio_working_3-way'!X42^(1/3))*SIN(('OddsRatio_working_3-way'!Y42+2*PI())/3)</f>
        <v>-0.41260304638730572</v>
      </c>
      <c r="AK42" s="11">
        <f>'OddsRatio_working_3-way'!U42/(3*'OddsRatio_working_3-way'!X42^(1/3))*SIN(('OddsRatio_working_3-way'!Y42+4*PI())/3)</f>
        <v>0.49918867279628704</v>
      </c>
      <c r="AL42" s="11">
        <f>'OddsRatio_working_3-way'!Z42+'OddsRatio_working_3-way'!AF42</f>
        <v>1.0528463890310378</v>
      </c>
      <c r="AM42" s="11">
        <f>'OddsRatio_working_3-way'!AA42+'OddsRatio_working_3-way'!AG42</f>
        <v>-0.67639389866105226</v>
      </c>
      <c r="AN42" s="11">
        <f>'OddsRatio_working_3-way'!AB42+'OddsRatio_working_3-way'!AH42</f>
        <v>-0.37645249036998596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1.0528463890310378</v>
      </c>
      <c r="AS42" s="11">
        <f>IF(('OddsRatio_working_3-way'!X42=0),IF(Q42&gt;0,-Q42^(1/3),(-Q42)^(1/3)),'OddsRatio_working_3-way'!AM42-'OddsRatio_working_3-way'!R42/3)</f>
        <v>-0.67639389866105226</v>
      </c>
      <c r="AT42" s="11">
        <f>IF(('OddsRatio_working_3-way'!X42=0),IF(Q42&gt;0,-Q42^(1/3),(-Q42)^(1/3)),'OddsRatio_working_3-way'!AN42-'OddsRatio_working_3-way'!R42/3)</f>
        <v>-0.37645249036998596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2.4900000000000002</v>
      </c>
      <c r="B43" s="4">
        <f>IF('True_Odds_Calculator_3-way'!B42="","",'True_Odds_Calculator_3-way'!B42)</f>
        <v>3.11</v>
      </c>
      <c r="C43" s="4">
        <f>IF('True_Odds_Calculator_3-way'!C42="","",'True_Odds_Calculator_3-way'!C42)</f>
        <v>3.22</v>
      </c>
      <c r="D43" s="9">
        <f t="shared" si="13"/>
        <v>0.38952882364783176</v>
      </c>
      <c r="E43" s="9">
        <f t="shared" si="14"/>
        <v>0.31062370460227484</v>
      </c>
      <c r="F43" s="9">
        <f t="shared" si="15"/>
        <v>0.29984747174989346</v>
      </c>
      <c r="G43" s="9">
        <f t="shared" si="16"/>
        <v>1.0518148440395989</v>
      </c>
      <c r="H43" s="9">
        <f t="shared" si="17"/>
        <v>2.5672041176190028</v>
      </c>
      <c r="I43" s="9">
        <f t="shared" si="18"/>
        <v>3.2193293209235536</v>
      </c>
      <c r="J43" s="9">
        <f t="shared" si="19"/>
        <v>3.3350289537679094</v>
      </c>
      <c r="K43" s="11">
        <f t="shared" si="20"/>
        <v>0.40160642570281119</v>
      </c>
      <c r="L43" s="11">
        <f t="shared" si="21"/>
        <v>0.32154340836012862</v>
      </c>
      <c r="M43" s="11">
        <f t="shared" si="22"/>
        <v>0.3105590062111801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-0.27990205715113459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0.23340350677940935</v>
      </c>
      <c r="Q43" s="11">
        <f>2*'OddsRatio_working_3-way'!K43*'OddsRatio_working_3-way'!L43*'OddsRatio_working_3-way'!M43</f>
        <v>8.0207390645845131E-2</v>
      </c>
      <c r="R43" s="11">
        <f t="shared" si="23"/>
        <v>0</v>
      </c>
      <c r="S43" s="11">
        <f t="shared" si="24"/>
        <v>-0.83387563905392059</v>
      </c>
      <c r="T43" s="11">
        <f t="shared" si="25"/>
        <v>-0.28655520242402766</v>
      </c>
      <c r="U43" s="11">
        <f>'OddsRatio_working_3-way'!S43-'OddsRatio_working_3-way'!R43^2/3</f>
        <v>-0.83387563905392059</v>
      </c>
      <c r="V43" s="11">
        <f>'OddsRatio_working_3-way'!S43*'OddsRatio_working_3-way'!R43/3-2*'OddsRatio_working_3-way'!R43^3/27-'OddsRatio_working_3-way'!T43</f>
        <v>0.28655520242402766</v>
      </c>
      <c r="W43" s="11">
        <f>'OddsRatio_working_3-way'!V43^2+4*'OddsRatio_working_3-way'!U43^3/27</f>
        <v>-3.7874852506114415E-3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0.14654467687951592</v>
      </c>
      <c r="Y43" s="11">
        <f>IF('OddsRatio_working_3-way'!W43&gt;=0,IF('OddsRatio_working_3-way'!V43+SQRT('OddsRatio_working_3-way'!W43)&gt;0,0,PI()),ACOS('OddsRatio_working_3-way'!V43/(2*'OddsRatio_working_3-way'!X43)))</f>
        <v>0.21155326757077675</v>
      </c>
      <c r="Z43" s="11">
        <f>'OddsRatio_working_3-way'!X43^(1/3)*COS('OddsRatio_working_3-way'!Y43/3)</f>
        <v>0.52590742201979945</v>
      </c>
      <c r="AA43" s="11">
        <f>'OddsRatio_working_3-way'!X43^(1/3)*COS(('OddsRatio_working_3-way'!Y43+2*PI())/3)</f>
        <v>-0.29512430879493573</v>
      </c>
      <c r="AB43" s="11">
        <f>'OddsRatio_working_3-way'!X43^(1/3)*COS(('OddsRatio_working_3-way'!Y43+4*PI())/3)</f>
        <v>-0.2307831132248637</v>
      </c>
      <c r="AC43" s="11">
        <f>'OddsRatio_working_3-way'!X43^(1/3)*SIN('OddsRatio_working_3-way'!Y43/3)</f>
        <v>3.7147406582363457E-2</v>
      </c>
      <c r="AD43" s="11">
        <f>'OddsRatio_working_3-way'!X43^(1/3)*SIN(('OddsRatio_working_3-way'!Y43+2*PI())/3)</f>
        <v>0.43687548421674838</v>
      </c>
      <c r="AE43" s="11">
        <f>'OddsRatio_working_3-way'!X43^(1/3)*SIN(('OddsRatio_working_3-way'!Y43+4*PI())/3)</f>
        <v>-0.47402289079911181</v>
      </c>
      <c r="AF43" s="11">
        <f>-'OddsRatio_working_3-way'!U43/(3*'OddsRatio_working_3-way'!X43^(1/3))*COS(('OddsRatio_working_3-way'!Y43)/3)</f>
        <v>0.52590742201979934</v>
      </c>
      <c r="AG43" s="11">
        <f>-'OddsRatio_working_3-way'!U43/(3*'OddsRatio_working_3-way'!X43^(1/3))*COS(('OddsRatio_working_3-way'!Y43+2*PI())/3)</f>
        <v>-0.29512430879493567</v>
      </c>
      <c r="AH43" s="11">
        <f>-'OddsRatio_working_3-way'!U43/(3*'OddsRatio_working_3-way'!X43^(1/3))*COS(('OddsRatio_working_3-way'!Y43+4*PI())/3)</f>
        <v>-0.23078311322486367</v>
      </c>
      <c r="AI43" s="11">
        <f>'OddsRatio_working_3-way'!U43/(3*'OddsRatio_working_3-way'!X43^(1/3))*SIN(('OddsRatio_working_3-way'!Y43)/3)</f>
        <v>-3.714740658236345E-2</v>
      </c>
      <c r="AJ43" s="11">
        <f>'OddsRatio_working_3-way'!U43/(3*'OddsRatio_working_3-way'!X43^(1/3))*SIN(('OddsRatio_working_3-way'!Y43+2*PI())/3)</f>
        <v>-0.43687548421674827</v>
      </c>
      <c r="AK43" s="11">
        <f>'OddsRatio_working_3-way'!U43/(3*'OddsRatio_working_3-way'!X43^(1/3))*SIN(('OddsRatio_working_3-way'!Y43+4*PI())/3)</f>
        <v>0.4740228907991117</v>
      </c>
      <c r="AL43" s="11">
        <f>'OddsRatio_working_3-way'!Z43+'OddsRatio_working_3-way'!AF43</f>
        <v>1.0518148440395989</v>
      </c>
      <c r="AM43" s="11">
        <f>'OddsRatio_working_3-way'!AA43+'OddsRatio_working_3-way'!AG43</f>
        <v>-0.59024861758987135</v>
      </c>
      <c r="AN43" s="11">
        <f>'OddsRatio_working_3-way'!AB43+'OddsRatio_working_3-way'!AH43</f>
        <v>-0.46156622644972733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1.0518148440395989</v>
      </c>
      <c r="AS43" s="11">
        <f>IF(('OddsRatio_working_3-way'!X43=0),IF(Q43&gt;0,-Q43^(1/3),(-Q43)^(1/3)),'OddsRatio_working_3-way'!AM43-'OddsRatio_working_3-way'!R43/3)</f>
        <v>-0.59024861758987135</v>
      </c>
      <c r="AT43" s="11">
        <f>IF(('OddsRatio_working_3-way'!X43=0),IF(Q43&gt;0,-Q43^(1/3),(-Q43)^(1/3)),'OddsRatio_working_3-way'!AN43-'OddsRatio_working_3-way'!R43/3)</f>
        <v>-0.46156622644972733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2.15</v>
      </c>
      <c r="B44" s="4">
        <f>IF('True_Odds_Calculator_3-way'!B43="","",'True_Odds_Calculator_3-way'!B43)</f>
        <v>3.78</v>
      </c>
      <c r="C44" s="4">
        <f>IF('True_Odds_Calculator_3-way'!C43="","",'True_Odds_Calculator_3-way'!C43)</f>
        <v>3.18</v>
      </c>
      <c r="D44" s="9">
        <f t="shared" si="13"/>
        <v>0.44833241084763714</v>
      </c>
      <c r="E44" s="9">
        <f t="shared" si="14"/>
        <v>0.25159950265065517</v>
      </c>
      <c r="F44" s="9">
        <f t="shared" si="15"/>
        <v>0.30006808650170785</v>
      </c>
      <c r="G44" s="9">
        <f t="shared" si="16"/>
        <v>1.0699894441761379</v>
      </c>
      <c r="H44" s="9">
        <f t="shared" si="17"/>
        <v>2.2304878608025587</v>
      </c>
      <c r="I44" s="9">
        <f t="shared" si="18"/>
        <v>3.9745706548096629</v>
      </c>
      <c r="J44" s="9">
        <f t="shared" si="19"/>
        <v>3.3325769883039809</v>
      </c>
      <c r="K44" s="11">
        <f t="shared" si="20"/>
        <v>0.46511627906976744</v>
      </c>
      <c r="L44" s="11">
        <f t="shared" si="21"/>
        <v>0.26455026455026459</v>
      </c>
      <c r="M44" s="11">
        <f t="shared" si="22"/>
        <v>0.31446540880503143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-0.26967565990529285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0.23641979178033001</v>
      </c>
      <c r="Q44" s="11">
        <f>2*'OddsRatio_working_3-way'!K44*'OddsRatio_working_3-way'!L44*'OddsRatio_working_3-way'!M44</f>
        <v>7.7387820550026201E-2</v>
      </c>
      <c r="R44" s="11">
        <f t="shared" si="23"/>
        <v>0</v>
      </c>
      <c r="S44" s="11">
        <f t="shared" si="24"/>
        <v>-0.87668198110040063</v>
      </c>
      <c r="T44" s="11">
        <f t="shared" si="25"/>
        <v>-0.28696627859260254</v>
      </c>
      <c r="U44" s="11">
        <f>'OddsRatio_working_3-way'!S44-'OddsRatio_working_3-way'!R44^2/3</f>
        <v>-0.87668198110040063</v>
      </c>
      <c r="V44" s="11">
        <f>'OddsRatio_working_3-way'!S44*'OddsRatio_working_3-way'!R44/3-2*'OddsRatio_working_3-way'!R44^3/27-'OddsRatio_working_3-way'!T44</f>
        <v>0.28696627859260254</v>
      </c>
      <c r="W44" s="11">
        <f>'OddsRatio_working_3-way'!V44^2+4*'OddsRatio_working_3-way'!U44^3/27</f>
        <v>-1.7471481822122742E-2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0.15797240809031329</v>
      </c>
      <c r="Y44" s="11">
        <f>IF('OddsRatio_working_3-way'!W44&gt;=0,IF('OddsRatio_working_3-way'!V44+SQRT('OddsRatio_working_3-way'!W44)&gt;0,0,PI()),ACOS('OddsRatio_working_3-way'!V44/(2*'OddsRatio_working_3-way'!X44)))</f>
        <v>0.43164265244810807</v>
      </c>
      <c r="Z44" s="11">
        <f>'OddsRatio_working_3-way'!X44^(1/3)*COS('OddsRatio_working_3-way'!Y44/3)</f>
        <v>0.53499472208806897</v>
      </c>
      <c r="AA44" s="11">
        <f>'OddsRatio_working_3-way'!X44^(1/3)*COS(('OddsRatio_working_3-way'!Y44+2*PI())/3)</f>
        <v>-0.33462396365829239</v>
      </c>
      <c r="AB44" s="11">
        <f>'OddsRatio_working_3-way'!X44^(1/3)*COS(('OddsRatio_working_3-way'!Y44+4*PI())/3)</f>
        <v>-0.2003707584297765</v>
      </c>
      <c r="AC44" s="11">
        <f>'OddsRatio_working_3-way'!X44^(1/3)*SIN('OddsRatio_working_3-way'!Y44/3)</f>
        <v>7.7511124178253732E-2</v>
      </c>
      <c r="AD44" s="11">
        <f>'OddsRatio_working_3-way'!X44^(1/3)*SIN(('OddsRatio_working_3-way'!Y44+2*PI())/3)</f>
        <v>0.42456345812973673</v>
      </c>
      <c r="AE44" s="11">
        <f>'OddsRatio_working_3-way'!X44^(1/3)*SIN(('OddsRatio_working_3-way'!Y44+4*PI())/3)</f>
        <v>-0.5020745823079904</v>
      </c>
      <c r="AF44" s="11">
        <f>-'OddsRatio_working_3-way'!U44/(3*'OddsRatio_working_3-way'!X44^(1/3))*COS(('OddsRatio_working_3-way'!Y44)/3)</f>
        <v>0.53499472208806897</v>
      </c>
      <c r="AG44" s="11">
        <f>-'OddsRatio_working_3-way'!U44/(3*'OddsRatio_working_3-way'!X44^(1/3))*COS(('OddsRatio_working_3-way'!Y44+2*PI())/3)</f>
        <v>-0.33462396365829239</v>
      </c>
      <c r="AH44" s="11">
        <f>-'OddsRatio_working_3-way'!U44/(3*'OddsRatio_working_3-way'!X44^(1/3))*COS(('OddsRatio_working_3-way'!Y44+4*PI())/3)</f>
        <v>-0.2003707584297765</v>
      </c>
      <c r="AI44" s="11">
        <f>'OddsRatio_working_3-way'!U44/(3*'OddsRatio_working_3-way'!X44^(1/3))*SIN(('OddsRatio_working_3-way'!Y44)/3)</f>
        <v>-7.7511124178253732E-2</v>
      </c>
      <c r="AJ44" s="11">
        <f>'OddsRatio_working_3-way'!U44/(3*'OddsRatio_working_3-way'!X44^(1/3))*SIN(('OddsRatio_working_3-way'!Y44+2*PI())/3)</f>
        <v>-0.42456345812973673</v>
      </c>
      <c r="AK44" s="11">
        <f>'OddsRatio_working_3-way'!U44/(3*'OddsRatio_working_3-way'!X44^(1/3))*SIN(('OddsRatio_working_3-way'!Y44+4*PI())/3)</f>
        <v>0.5020745823079904</v>
      </c>
      <c r="AL44" s="11">
        <f>'OddsRatio_working_3-way'!Z44+'OddsRatio_working_3-way'!AF44</f>
        <v>1.0699894441761379</v>
      </c>
      <c r="AM44" s="11">
        <f>'OddsRatio_working_3-way'!AA44+'OddsRatio_working_3-way'!AG44</f>
        <v>-0.66924792731658478</v>
      </c>
      <c r="AN44" s="11">
        <f>'OddsRatio_working_3-way'!AB44+'OddsRatio_working_3-way'!AH44</f>
        <v>-0.400741516859553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1.0699894441761379</v>
      </c>
      <c r="AS44" s="11">
        <f>IF(('OddsRatio_working_3-way'!X44=0),IF(Q44&gt;0,-Q44^(1/3),(-Q44)^(1/3)),'OddsRatio_working_3-way'!AM44-'OddsRatio_working_3-way'!R44/3)</f>
        <v>-0.66924792731658478</v>
      </c>
      <c r="AT44" s="11">
        <f>IF(('OddsRatio_working_3-way'!X44=0),IF(Q44&gt;0,-Q44^(1/3),(-Q44)^(1/3)),'OddsRatio_working_3-way'!AN44-'OddsRatio_working_3-way'!R44/3)</f>
        <v>-0.400741516859553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1.36</v>
      </c>
      <c r="B45" s="4">
        <f>IF('True_Odds_Calculator_3-way'!B44="","",'True_Odds_Calculator_3-way'!B44)</f>
        <v>4.92</v>
      </c>
      <c r="C45" s="4">
        <f>IF('True_Odds_Calculator_3-way'!C44="","",'True_Odds_Calculator_3-way'!C44)</f>
        <v>8.74</v>
      </c>
      <c r="D45" s="9">
        <f t="shared" si="13"/>
        <v>0.71192690264803193</v>
      </c>
      <c r="E45" s="9">
        <f t="shared" si="14"/>
        <v>0.18497744059528898</v>
      </c>
      <c r="F45" s="9">
        <f t="shared" si="15"/>
        <v>0.10309565675667894</v>
      </c>
      <c r="G45" s="9">
        <f t="shared" si="16"/>
        <v>1.1239960805295228</v>
      </c>
      <c r="H45" s="9">
        <f t="shared" si="17"/>
        <v>1.4046385889906283</v>
      </c>
      <c r="I45" s="9">
        <f t="shared" si="18"/>
        <v>5.4060646356757305</v>
      </c>
      <c r="J45" s="9">
        <f t="shared" si="19"/>
        <v>9.6997296632985091</v>
      </c>
      <c r="K45" s="11">
        <f t="shared" si="20"/>
        <v>0.73529411764705876</v>
      </c>
      <c r="L45" s="11">
        <f t="shared" si="21"/>
        <v>0.2032520325203252</v>
      </c>
      <c r="M45" s="11">
        <f t="shared" si="22"/>
        <v>0.11441647597254004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-0.18677299574180284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0.2055365317416803</v>
      </c>
      <c r="Q45" s="11">
        <f>2*'OddsRatio_working_3-way'!K45*'OddsRatio_working_3-way'!L45*'OddsRatio_working_3-way'!M45</f>
        <v>3.4199090140046635E-2</v>
      </c>
      <c r="R45" s="11">
        <f t="shared" si="23"/>
        <v>0</v>
      </c>
      <c r="S45" s="11">
        <f t="shared" si="24"/>
        <v>-1.1004617178482075</v>
      </c>
      <c r="T45" s="11">
        <f t="shared" si="25"/>
        <v>-0.18310511112282984</v>
      </c>
      <c r="U45" s="11">
        <f>'OddsRatio_working_3-way'!S45-'OddsRatio_working_3-way'!R45^2/3</f>
        <v>-1.1004617178482075</v>
      </c>
      <c r="V45" s="11">
        <f>'OddsRatio_working_3-way'!S45*'OddsRatio_working_3-way'!R45/3-2*'OddsRatio_working_3-way'!R45^3/27-'OddsRatio_working_3-way'!T45</f>
        <v>0.18310511112282984</v>
      </c>
      <c r="W45" s="11">
        <f>'OddsRatio_working_3-way'!V45^2+4*'OddsRatio_working_3-way'!U45^3/27</f>
        <v>-0.16390610930181448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0.22216749932264979</v>
      </c>
      <c r="Y45" s="11">
        <f>IF('OddsRatio_working_3-way'!W45&gt;=0,IF('OddsRatio_working_3-way'!V45+SQRT('OddsRatio_working_3-way'!W45)&gt;0,0,PI()),ACOS('OddsRatio_working_3-way'!V45/(2*'OddsRatio_working_3-way'!X45)))</f>
        <v>1.1460518486843809</v>
      </c>
      <c r="Z45" s="11">
        <f>'OddsRatio_working_3-way'!X45^(1/3)*COS('OddsRatio_working_3-way'!Y45/3)</f>
        <v>0.56199804026476141</v>
      </c>
      <c r="AA45" s="11">
        <f>'OddsRatio_working_3-way'!X45^(1/3)*COS(('OddsRatio_working_3-way'!Y45+2*PI())/3)</f>
        <v>-0.47653439165369293</v>
      </c>
      <c r="AB45" s="11">
        <f>'OddsRatio_working_3-way'!X45^(1/3)*COS(('OddsRatio_working_3-way'!Y45+4*PI())/3)</f>
        <v>-8.5463648611068588E-2</v>
      </c>
      <c r="AC45" s="11">
        <f>'OddsRatio_working_3-way'!X45^(1/3)*SIN('OddsRatio_working_3-way'!Y45/3)</f>
        <v>0.2257847987678461</v>
      </c>
      <c r="AD45" s="11">
        <f>'OddsRatio_working_3-way'!X45^(1/3)*SIN(('OddsRatio_working_3-way'!Y45+2*PI())/3)</f>
        <v>0.37381218036243008</v>
      </c>
      <c r="AE45" s="11">
        <f>'OddsRatio_working_3-way'!X45^(1/3)*SIN(('OddsRatio_working_3-way'!Y45+4*PI())/3)</f>
        <v>-0.59959697913027621</v>
      </c>
      <c r="AF45" s="11">
        <f>-'OddsRatio_working_3-way'!U45/(3*'OddsRatio_working_3-way'!X45^(1/3))*COS(('OddsRatio_working_3-way'!Y45)/3)</f>
        <v>0.56199804026476141</v>
      </c>
      <c r="AG45" s="11">
        <f>-'OddsRatio_working_3-way'!U45/(3*'OddsRatio_working_3-way'!X45^(1/3))*COS(('OddsRatio_working_3-way'!Y45+2*PI())/3)</f>
        <v>-0.47653439165369293</v>
      </c>
      <c r="AH45" s="11">
        <f>-'OddsRatio_working_3-way'!U45/(3*'OddsRatio_working_3-way'!X45^(1/3))*COS(('OddsRatio_working_3-way'!Y45+4*PI())/3)</f>
        <v>-8.5463648611068588E-2</v>
      </c>
      <c r="AI45" s="11">
        <f>'OddsRatio_working_3-way'!U45/(3*'OddsRatio_working_3-way'!X45^(1/3))*SIN(('OddsRatio_working_3-way'!Y45)/3)</f>
        <v>-0.2257847987678461</v>
      </c>
      <c r="AJ45" s="11">
        <f>'OddsRatio_working_3-way'!U45/(3*'OddsRatio_working_3-way'!X45^(1/3))*SIN(('OddsRatio_working_3-way'!Y45+2*PI())/3)</f>
        <v>-0.37381218036243008</v>
      </c>
      <c r="AK45" s="11">
        <f>'OddsRatio_working_3-way'!U45/(3*'OddsRatio_working_3-way'!X45^(1/3))*SIN(('OddsRatio_working_3-way'!Y45+4*PI())/3)</f>
        <v>0.59959697913027621</v>
      </c>
      <c r="AL45" s="11">
        <f>'OddsRatio_working_3-way'!Z45+'OddsRatio_working_3-way'!AF45</f>
        <v>1.1239960805295228</v>
      </c>
      <c r="AM45" s="11">
        <f>'OddsRatio_working_3-way'!AA45+'OddsRatio_working_3-way'!AG45</f>
        <v>-0.95306878330738587</v>
      </c>
      <c r="AN45" s="11">
        <f>'OddsRatio_working_3-way'!AB45+'OddsRatio_working_3-way'!AH45</f>
        <v>-0.17092729722213718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1.1239960805295228</v>
      </c>
      <c r="AS45" s="11">
        <f>IF(('OddsRatio_working_3-way'!X45=0),IF(Q45&gt;0,-Q45^(1/3),(-Q45)^(1/3)),'OddsRatio_working_3-way'!AM45-'OddsRatio_working_3-way'!R45/3)</f>
        <v>-0.95306878330738587</v>
      </c>
      <c r="AT45" s="11">
        <f>IF(('OddsRatio_working_3-way'!X45=0),IF(Q45&gt;0,-Q45^(1/3),(-Q45)^(1/3)),'OddsRatio_working_3-way'!AN45-'OddsRatio_working_3-way'!R45/3)</f>
        <v>-0.17092729722213718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1.4</v>
      </c>
      <c r="B46" s="4">
        <f>IF('True_Odds_Calculator_3-way'!B45="","",'True_Odds_Calculator_3-way'!B45)</f>
        <v>5.2</v>
      </c>
      <c r="C46" s="4">
        <f>IF('True_Odds_Calculator_3-way'!C45="","",'True_Odds_Calculator_3-way'!C45)</f>
        <v>7.83</v>
      </c>
      <c r="D46" s="9">
        <f t="shared" si="13"/>
        <v>0.69907591165652627</v>
      </c>
      <c r="E46" s="9">
        <f t="shared" si="14"/>
        <v>0.18116506303586052</v>
      </c>
      <c r="F46" s="9">
        <f t="shared" si="15"/>
        <v>0.11975902530761312</v>
      </c>
      <c r="G46" s="9">
        <f t="shared" si="16"/>
        <v>1.076149540149387</v>
      </c>
      <c r="H46" s="9">
        <f t="shared" si="17"/>
        <v>1.4304598160597548</v>
      </c>
      <c r="I46" s="9">
        <f t="shared" si="18"/>
        <v>5.5198280686274268</v>
      </c>
      <c r="J46" s="9">
        <f t="shared" si="19"/>
        <v>8.3501013592203108</v>
      </c>
      <c r="K46" s="11">
        <f t="shared" si="20"/>
        <v>0.7142857142857143</v>
      </c>
      <c r="L46" s="11">
        <f t="shared" si="21"/>
        <v>0.19230769230769229</v>
      </c>
      <c r="M46" s="11">
        <f t="shared" si="22"/>
        <v>0.1277139208173691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-0.20129678750368396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0.20051787293166604</v>
      </c>
      <c r="Q46" s="11">
        <f>2*'OddsRatio_working_3-way'!K46*'OddsRatio_working_3-way'!L46*'OddsRatio_working_3-way'!M46</f>
        <v>3.5086241982793705E-2</v>
      </c>
      <c r="R46" s="11">
        <f t="shared" si="23"/>
        <v>0</v>
      </c>
      <c r="S46" s="11">
        <f t="shared" si="24"/>
        <v>-0.99613051662832086</v>
      </c>
      <c r="T46" s="11">
        <f t="shared" si="25"/>
        <v>-0.17430105277835886</v>
      </c>
      <c r="U46" s="11">
        <f>'OddsRatio_working_3-way'!S46-'OddsRatio_working_3-way'!R46^2/3</f>
        <v>-0.99613051662832086</v>
      </c>
      <c r="V46" s="11">
        <f>'OddsRatio_working_3-way'!S46*'OddsRatio_working_3-way'!R46/3-2*'OddsRatio_working_3-way'!R46^3/27-'OddsRatio_working_3-way'!T46</f>
        <v>0.17430105277835886</v>
      </c>
      <c r="W46" s="11">
        <f>'OddsRatio_working_3-way'!V46^2+4*'OddsRatio_working_3-way'!U46^3/27</f>
        <v>-0.11605416680069058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0.19133414737072865</v>
      </c>
      <c r="Y46" s="11">
        <f>IF('OddsRatio_working_3-way'!W46&gt;=0,IF('OddsRatio_working_3-way'!V46+SQRT('OddsRatio_working_3-way'!W46)&gt;0,0,PI()),ACOS('OddsRatio_working_3-way'!V46/(2*'OddsRatio_working_3-way'!X46)))</f>
        <v>1.0978753295333625</v>
      </c>
      <c r="Z46" s="11">
        <f>'OddsRatio_working_3-way'!X46^(1/3)*COS('OddsRatio_working_3-way'!Y46/3)</f>
        <v>0.53807477007469362</v>
      </c>
      <c r="AA46" s="11">
        <f>'OddsRatio_working_3-way'!X46^(1/3)*COS(('OddsRatio_working_3-way'!Y46+2*PI())/3)</f>
        <v>-0.44761309871050975</v>
      </c>
      <c r="AB46" s="11">
        <f>'OddsRatio_working_3-way'!X46^(1/3)*COS(('OddsRatio_working_3-way'!Y46+4*PI())/3)</f>
        <v>-9.046167136418401E-2</v>
      </c>
      <c r="AC46" s="11">
        <f>'OddsRatio_working_3-way'!X46^(1/3)*SIN('OddsRatio_working_3-way'!Y46/3)</f>
        <v>0.20620147271986028</v>
      </c>
      <c r="AD46" s="11">
        <f>'OddsRatio_working_3-way'!X46^(1/3)*SIN(('OddsRatio_working_3-way'!Y46+2*PI())/3)</f>
        <v>0.36288568366022539</v>
      </c>
      <c r="AE46" s="11">
        <f>'OddsRatio_working_3-way'!X46^(1/3)*SIN(('OddsRatio_working_3-way'!Y46+4*PI())/3)</f>
        <v>-0.56908715638008567</v>
      </c>
      <c r="AF46" s="11">
        <f>-'OddsRatio_working_3-way'!U46/(3*'OddsRatio_working_3-way'!X46^(1/3))*COS(('OddsRatio_working_3-way'!Y46)/3)</f>
        <v>0.53807477007469351</v>
      </c>
      <c r="AG46" s="11">
        <f>-'OddsRatio_working_3-way'!U46/(3*'OddsRatio_working_3-way'!X46^(1/3))*COS(('OddsRatio_working_3-way'!Y46+2*PI())/3)</f>
        <v>-0.44761309871050964</v>
      </c>
      <c r="AH46" s="11">
        <f>-'OddsRatio_working_3-way'!U46/(3*'OddsRatio_working_3-way'!X46^(1/3))*COS(('OddsRatio_working_3-way'!Y46+4*PI())/3)</f>
        <v>-9.0461671364183996E-2</v>
      </c>
      <c r="AI46" s="11">
        <f>'OddsRatio_working_3-way'!U46/(3*'OddsRatio_working_3-way'!X46^(1/3))*SIN(('OddsRatio_working_3-way'!Y46)/3)</f>
        <v>-0.20620147271986025</v>
      </c>
      <c r="AJ46" s="11">
        <f>'OddsRatio_working_3-way'!U46/(3*'OddsRatio_working_3-way'!X46^(1/3))*SIN(('OddsRatio_working_3-way'!Y46+2*PI())/3)</f>
        <v>-0.36288568366022533</v>
      </c>
      <c r="AK46" s="11">
        <f>'OddsRatio_working_3-way'!U46/(3*'OddsRatio_working_3-way'!X46^(1/3))*SIN(('OddsRatio_working_3-way'!Y46+4*PI())/3)</f>
        <v>0.56908715638008556</v>
      </c>
      <c r="AL46" s="11">
        <f>'OddsRatio_working_3-way'!Z46+'OddsRatio_working_3-way'!AF46</f>
        <v>1.076149540149387</v>
      </c>
      <c r="AM46" s="11">
        <f>'OddsRatio_working_3-way'!AA46+'OddsRatio_working_3-way'!AG46</f>
        <v>-0.89522619742101939</v>
      </c>
      <c r="AN46" s="11">
        <f>'OddsRatio_working_3-way'!AB46+'OddsRatio_working_3-way'!AH46</f>
        <v>-0.18092334272836802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1.076149540149387</v>
      </c>
      <c r="AS46" s="11">
        <f>IF(('OddsRatio_working_3-way'!X46=0),IF(Q46&gt;0,-Q46^(1/3),(-Q46)^(1/3)),'OddsRatio_working_3-way'!AM46-'OddsRatio_working_3-way'!R46/3)</f>
        <v>-0.89522619742101939</v>
      </c>
      <c r="AT46" s="11">
        <f>IF(('OddsRatio_working_3-way'!X46=0),IF(Q46&gt;0,-Q46^(1/3),(-Q46)^(1/3)),'OddsRatio_working_3-way'!AN46-'OddsRatio_working_3-way'!R46/3)</f>
        <v>-0.18092334272836802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2.65</v>
      </c>
      <c r="B47" s="4">
        <f>IF('True_Odds_Calculator_3-way'!B46="","",'True_Odds_Calculator_3-way'!B46)</f>
        <v>3.58</v>
      </c>
      <c r="C47" s="4">
        <f>IF('True_Odds_Calculator_3-way'!C46="","",'True_Odds_Calculator_3-way'!C46)</f>
        <v>2.69</v>
      </c>
      <c r="D47" s="9">
        <f t="shared" si="13"/>
        <v>0.36737060529521204</v>
      </c>
      <c r="E47" s="9">
        <f t="shared" si="14"/>
        <v>0.2708078546669167</v>
      </c>
      <c r="F47" s="9">
        <f t="shared" si="15"/>
        <v>0.36182154003787115</v>
      </c>
      <c r="G47" s="9">
        <f t="shared" si="16"/>
        <v>1.0436647593468609</v>
      </c>
      <c r="H47" s="9">
        <f t="shared" si="17"/>
        <v>2.722046852922321</v>
      </c>
      <c r="I47" s="9">
        <f t="shared" si="18"/>
        <v>3.6926550791149015</v>
      </c>
      <c r="J47" s="9">
        <f t="shared" si="19"/>
        <v>2.763793443296195</v>
      </c>
      <c r="K47" s="11">
        <f t="shared" si="20"/>
        <v>0.37735849056603776</v>
      </c>
      <c r="L47" s="11">
        <f t="shared" si="21"/>
        <v>0.27932960893854747</v>
      </c>
      <c r="M47" s="11">
        <f t="shared" si="22"/>
        <v>0.37174721189591081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-0.28190915136071548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0.23197464893262276</v>
      </c>
      <c r="Q47" s="11">
        <f>2*'OddsRatio_working_3-way'!K47*'OddsRatio_working_3-way'!L47*'OddsRatio_working_3-way'!M47</f>
        <v>7.8369813828588764E-2</v>
      </c>
      <c r="R47" s="11">
        <f t="shared" si="23"/>
        <v>0</v>
      </c>
      <c r="S47" s="11">
        <f t="shared" si="24"/>
        <v>-0.82287023253033997</v>
      </c>
      <c r="T47" s="11">
        <f t="shared" si="25"/>
        <v>-0.27799670017916889</v>
      </c>
      <c r="U47" s="11">
        <f>'OddsRatio_working_3-way'!S47-'OddsRatio_working_3-way'!R47^2/3</f>
        <v>-0.82287023253033997</v>
      </c>
      <c r="V47" s="11">
        <f>'OddsRatio_working_3-way'!S47*'OddsRatio_working_3-way'!R47/3-2*'OddsRatio_working_3-way'!R47^3/27-'OddsRatio_working_3-way'!T47</f>
        <v>0.27799670017916889</v>
      </c>
      <c r="W47" s="11">
        <f>'OddsRatio_working_3-way'!V47^2+4*'OddsRatio_working_3-way'!U47^3/27</f>
        <v>-5.2627417655533859E-3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0.14365314743859608</v>
      </c>
      <c r="Y47" s="11">
        <f>IF('OddsRatio_working_3-way'!W47&gt;=0,IF('OddsRatio_working_3-way'!V47+SQRT('OddsRatio_working_3-way'!W47)&gt;0,0,PI()),ACOS('OddsRatio_working_3-way'!V47/(2*'OddsRatio_working_3-way'!X47)))</f>
        <v>0.25526281147500396</v>
      </c>
      <c r="Z47" s="11">
        <f>'OddsRatio_working_3-way'!X47^(1/3)*COS('OddsRatio_working_3-way'!Y47/3)</f>
        <v>0.52183237967343044</v>
      </c>
      <c r="AA47" s="11">
        <f>'OddsRatio_working_3-way'!X47^(1/3)*COS(('OddsRatio_working_3-way'!Y47+2*PI())/3)</f>
        <v>-0.29946205570918638</v>
      </c>
      <c r="AB47" s="11">
        <f>'OddsRatio_working_3-way'!X47^(1/3)*COS(('OddsRatio_working_3-way'!Y47+4*PI())/3)</f>
        <v>-0.22237032396424375</v>
      </c>
      <c r="AC47" s="11">
        <f>'OddsRatio_working_3-way'!X47^(1/3)*SIN('OddsRatio_working_3-way'!Y47/3)</f>
        <v>4.4508932075237019E-2</v>
      </c>
      <c r="AD47" s="11">
        <f>'OddsRatio_working_3-way'!X47^(1/3)*SIN(('OddsRatio_working_3-way'!Y47+2*PI())/3)</f>
        <v>0.42966563127685869</v>
      </c>
      <c r="AE47" s="11">
        <f>'OddsRatio_working_3-way'!X47^(1/3)*SIN(('OddsRatio_working_3-way'!Y47+4*PI())/3)</f>
        <v>-0.47417456335209568</v>
      </c>
      <c r="AF47" s="11">
        <f>-'OddsRatio_working_3-way'!U47/(3*'OddsRatio_working_3-way'!X47^(1/3))*COS(('OddsRatio_working_3-way'!Y47)/3)</f>
        <v>0.52183237967343044</v>
      </c>
      <c r="AG47" s="11">
        <f>-'OddsRatio_working_3-way'!U47/(3*'OddsRatio_working_3-way'!X47^(1/3))*COS(('OddsRatio_working_3-way'!Y47+2*PI())/3)</f>
        <v>-0.29946205570918638</v>
      </c>
      <c r="AH47" s="11">
        <f>-'OddsRatio_working_3-way'!U47/(3*'OddsRatio_working_3-way'!X47^(1/3))*COS(('OddsRatio_working_3-way'!Y47+4*PI())/3)</f>
        <v>-0.22237032396424375</v>
      </c>
      <c r="AI47" s="11">
        <f>'OddsRatio_working_3-way'!U47/(3*'OddsRatio_working_3-way'!X47^(1/3))*SIN(('OddsRatio_working_3-way'!Y47)/3)</f>
        <v>-4.4508932075237019E-2</v>
      </c>
      <c r="AJ47" s="11">
        <f>'OddsRatio_working_3-way'!U47/(3*'OddsRatio_working_3-way'!X47^(1/3))*SIN(('OddsRatio_working_3-way'!Y47+2*PI())/3)</f>
        <v>-0.42966563127685869</v>
      </c>
      <c r="AK47" s="11">
        <f>'OddsRatio_working_3-way'!U47/(3*'OddsRatio_working_3-way'!X47^(1/3))*SIN(('OddsRatio_working_3-way'!Y47+4*PI())/3)</f>
        <v>0.47417456335209568</v>
      </c>
      <c r="AL47" s="11">
        <f>'OddsRatio_working_3-way'!Z47+'OddsRatio_working_3-way'!AF47</f>
        <v>1.0436647593468609</v>
      </c>
      <c r="AM47" s="11">
        <f>'OddsRatio_working_3-way'!AA47+'OddsRatio_working_3-way'!AG47</f>
        <v>-0.59892411141837276</v>
      </c>
      <c r="AN47" s="11">
        <f>'OddsRatio_working_3-way'!AB47+'OddsRatio_working_3-way'!AH47</f>
        <v>-0.4447406479284875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1.0436647593468609</v>
      </c>
      <c r="AS47" s="11">
        <f>IF(('OddsRatio_working_3-way'!X47=0),IF(Q47&gt;0,-Q47^(1/3),(-Q47)^(1/3)),'OddsRatio_working_3-way'!AM47-'OddsRatio_working_3-way'!R47/3)</f>
        <v>-0.59892411141837276</v>
      </c>
      <c r="AT47" s="11">
        <f>IF(('OddsRatio_working_3-way'!X47=0),IF(Q47&gt;0,-Q47^(1/3),(-Q47)^(1/3)),'OddsRatio_working_3-way'!AN47-'OddsRatio_working_3-way'!R47/3)</f>
        <v>-0.4447406479284875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1.1100000000000001</v>
      </c>
      <c r="B48" s="4">
        <f>IF('True_Odds_Calculator_3-way'!B47="","",'True_Odds_Calculator_3-way'!B47)</f>
        <v>10.58</v>
      </c>
      <c r="C48" s="4">
        <f>IF('True_Odds_Calculator_3-way'!C47="","",'True_Odds_Calculator_3-way'!C47)</f>
        <v>27.42</v>
      </c>
      <c r="D48" s="9">
        <f t="shared" si="13"/>
        <v>0.88635524678261124</v>
      </c>
      <c r="E48" s="9">
        <f t="shared" si="14"/>
        <v>8.2193371627783604E-2</v>
      </c>
      <c r="F48" s="9">
        <f t="shared" si="15"/>
        <v>3.1451381589604935E-2</v>
      </c>
      <c r="G48" s="9">
        <f t="shared" si="16"/>
        <v>1.1655982450696372</v>
      </c>
      <c r="H48" s="9">
        <f t="shared" si="17"/>
        <v>1.1282158069576604</v>
      </c>
      <c r="I48" s="9">
        <f t="shared" si="18"/>
        <v>12.166431187767126</v>
      </c>
      <c r="J48" s="9">
        <f t="shared" si="19"/>
        <v>31.795105634739816</v>
      </c>
      <c r="K48" s="11">
        <f t="shared" si="20"/>
        <v>0.9009009009009008</v>
      </c>
      <c r="L48" s="11">
        <f t="shared" si="21"/>
        <v>9.4517958412098299E-2</v>
      </c>
      <c r="M48" s="11">
        <f t="shared" si="22"/>
        <v>3.6469730123997082E-2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-8.6459936170177665E-2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0.112137634733011</v>
      </c>
      <c r="Q48" s="11">
        <f>2*'OddsRatio_working_3-way'!K48*'OddsRatio_working_3-way'!L48*'OddsRatio_working_3-way'!M48</f>
        <v>6.2108908741628907E-3</v>
      </c>
      <c r="R48" s="11">
        <f t="shared" si="23"/>
        <v>0</v>
      </c>
      <c r="S48" s="11">
        <f t="shared" si="24"/>
        <v>-1.29698956187398</v>
      </c>
      <c r="T48" s="11">
        <f t="shared" si="25"/>
        <v>-7.1835478364662406E-2</v>
      </c>
      <c r="U48" s="11">
        <f>'OddsRatio_working_3-way'!S48-'OddsRatio_working_3-way'!R48^2/3</f>
        <v>-1.29698956187398</v>
      </c>
      <c r="V48" s="11">
        <f>'OddsRatio_working_3-way'!S48*'OddsRatio_working_3-way'!R48/3-2*'OddsRatio_working_3-way'!R48^3/27-'OddsRatio_working_3-way'!T48</f>
        <v>7.1835478364662406E-2</v>
      </c>
      <c r="W48" s="11">
        <f>'OddsRatio_working_3-way'!V48^2+4*'OddsRatio_working_3-way'!U48^3/27</f>
        <v>-0.31806520421039253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0.28426463909633237</v>
      </c>
      <c r="Y48" s="11">
        <f>IF('OddsRatio_working_3-way'!W48&gt;=0,IF('OddsRatio_working_3-way'!V48+SQRT('OddsRatio_working_3-way'!W48)&gt;0,0,PI()),ACOS('OddsRatio_working_3-way'!V48/(2*'OddsRatio_working_3-way'!X48)))</f>
        <v>1.4441045076038961</v>
      </c>
      <c r="Z48" s="11">
        <f>'OddsRatio_working_3-way'!X48^(1/3)*COS('OddsRatio_working_3-way'!Y48/3)</f>
        <v>0.58279912253481858</v>
      </c>
      <c r="AA48" s="11">
        <f>'OddsRatio_working_3-way'!X48^(1/3)*COS(('OddsRatio_working_3-way'!Y48+2*PI())/3)</f>
        <v>-0.5550399935762248</v>
      </c>
      <c r="AB48" s="11">
        <f>'OddsRatio_working_3-way'!X48^(1/3)*COS(('OddsRatio_working_3-way'!Y48+4*PI())/3)</f>
        <v>-2.7759128958593945E-2</v>
      </c>
      <c r="AC48" s="11">
        <f>'OddsRatio_working_3-way'!X48^(1/3)*SIN('OddsRatio_working_3-way'!Y48/3)</f>
        <v>0.30442574912552783</v>
      </c>
      <c r="AD48" s="11">
        <f>'OddsRatio_working_3-way'!X48^(1/3)*SIN(('OddsRatio_working_3-way'!Y48+2*PI())/3)</f>
        <v>0.35250597085566887</v>
      </c>
      <c r="AE48" s="11">
        <f>'OddsRatio_working_3-way'!X48^(1/3)*SIN(('OddsRatio_working_3-way'!Y48+4*PI())/3)</f>
        <v>-0.6569317199811967</v>
      </c>
      <c r="AF48" s="11">
        <f>-'OddsRatio_working_3-way'!U48/(3*'OddsRatio_working_3-way'!X48^(1/3))*COS(('OddsRatio_working_3-way'!Y48)/3)</f>
        <v>0.58279912253481858</v>
      </c>
      <c r="AG48" s="11">
        <f>-'OddsRatio_working_3-way'!U48/(3*'OddsRatio_working_3-way'!X48^(1/3))*COS(('OddsRatio_working_3-way'!Y48+2*PI())/3)</f>
        <v>-0.5550399935762248</v>
      </c>
      <c r="AH48" s="11">
        <f>-'OddsRatio_working_3-way'!U48/(3*'OddsRatio_working_3-way'!X48^(1/3))*COS(('OddsRatio_working_3-way'!Y48+4*PI())/3)</f>
        <v>-2.7759128958593945E-2</v>
      </c>
      <c r="AI48" s="11">
        <f>'OddsRatio_working_3-way'!U48/(3*'OddsRatio_working_3-way'!X48^(1/3))*SIN(('OddsRatio_working_3-way'!Y48)/3)</f>
        <v>-0.30442574912552783</v>
      </c>
      <c r="AJ48" s="11">
        <f>'OddsRatio_working_3-way'!U48/(3*'OddsRatio_working_3-way'!X48^(1/3))*SIN(('OddsRatio_working_3-way'!Y48+2*PI())/3)</f>
        <v>-0.35250597085566887</v>
      </c>
      <c r="AK48" s="11">
        <f>'OddsRatio_working_3-way'!U48/(3*'OddsRatio_working_3-way'!X48^(1/3))*SIN(('OddsRatio_working_3-way'!Y48+4*PI())/3)</f>
        <v>0.6569317199811967</v>
      </c>
      <c r="AL48" s="11">
        <f>'OddsRatio_working_3-way'!Z48+'OddsRatio_working_3-way'!AF48</f>
        <v>1.1655982450696372</v>
      </c>
      <c r="AM48" s="11">
        <f>'OddsRatio_working_3-way'!AA48+'OddsRatio_working_3-way'!AG48</f>
        <v>-1.1100799871524496</v>
      </c>
      <c r="AN48" s="11">
        <f>'OddsRatio_working_3-way'!AB48+'OddsRatio_working_3-way'!AH48</f>
        <v>-5.551825791718789E-2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1.1655982450696372</v>
      </c>
      <c r="AS48" s="11">
        <f>IF(('OddsRatio_working_3-way'!X48=0),IF(Q48&gt;0,-Q48^(1/3),(-Q48)^(1/3)),'OddsRatio_working_3-way'!AM48-'OddsRatio_working_3-way'!R48/3)</f>
        <v>-1.1100799871524496</v>
      </c>
      <c r="AT48" s="11">
        <f>IF(('OddsRatio_working_3-way'!X48=0),IF(Q48&gt;0,-Q48^(1/3),(-Q48)^(1/3)),'OddsRatio_working_3-way'!AN48-'OddsRatio_working_3-way'!R48/3)</f>
        <v>-5.551825791718789E-2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1.28</v>
      </c>
      <c r="B49" s="4">
        <f>IF('True_Odds_Calculator_3-way'!B48="","",'True_Odds_Calculator_3-way'!B48)</f>
        <v>5.66</v>
      </c>
      <c r="C49" s="4">
        <f>IF('True_Odds_Calculator_3-way'!C48="","",'True_Odds_Calculator_3-way'!C48)</f>
        <v>12.06</v>
      </c>
      <c r="D49" s="9">
        <f t="shared" si="13"/>
        <v>0.76279000969888067</v>
      </c>
      <c r="E49" s="9">
        <f t="shared" si="14"/>
        <v>0.16192909822774568</v>
      </c>
      <c r="F49" s="9">
        <f t="shared" si="15"/>
        <v>7.5280892073373698E-2</v>
      </c>
      <c r="G49" s="9">
        <f t="shared" si="16"/>
        <v>1.1106314005399005</v>
      </c>
      <c r="H49" s="9">
        <f t="shared" si="17"/>
        <v>1.3109767921511721</v>
      </c>
      <c r="I49" s="9">
        <f t="shared" si="18"/>
        <v>6.1755423265159353</v>
      </c>
      <c r="J49" s="9">
        <f t="shared" si="19"/>
        <v>13.283583289971304</v>
      </c>
      <c r="K49" s="11">
        <f t="shared" si="20"/>
        <v>0.78125</v>
      </c>
      <c r="L49" s="11">
        <f t="shared" si="21"/>
        <v>0.17667844522968199</v>
      </c>
      <c r="M49" s="11">
        <f t="shared" si="22"/>
        <v>8.2918739635157543E-2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-0.16516779324812925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0.18312442498930556</v>
      </c>
      <c r="Q49" s="11">
        <f>2*'OddsRatio_working_3-way'!K49*'OddsRatio_working_3-way'!L49*'OddsRatio_working_3-way'!M49</f>
        <v>2.2890553123663192E-2</v>
      </c>
      <c r="R49" s="11">
        <f t="shared" si="23"/>
        <v>0</v>
      </c>
      <c r="S49" s="11">
        <f t="shared" si="24"/>
        <v>-1.1087175131909666</v>
      </c>
      <c r="T49" s="11">
        <f t="shared" si="25"/>
        <v>-0.13858968914887079</v>
      </c>
      <c r="U49" s="11">
        <f>'OddsRatio_working_3-way'!S49-'OddsRatio_working_3-way'!R49^2/3</f>
        <v>-1.1087175131909666</v>
      </c>
      <c r="V49" s="11">
        <f>'OddsRatio_working_3-way'!S49*'OddsRatio_working_3-way'!R49/3-2*'OddsRatio_working_3-way'!R49^3/27-'OddsRatio_working_3-way'!T49</f>
        <v>0.13858968914887079</v>
      </c>
      <c r="W49" s="11">
        <f>'OddsRatio_working_3-way'!V49^2+4*'OddsRatio_working_3-way'!U49^3/27</f>
        <v>-0.18270341939354734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0.22467227317357608</v>
      </c>
      <c r="Y49" s="11">
        <f>IF('OddsRatio_working_3-way'!W49&gt;=0,IF('OddsRatio_working_3-way'!V49+SQRT('OddsRatio_working_3-way'!W49)&gt;0,0,PI()),ACOS('OddsRatio_working_3-way'!V49/(2*'OddsRatio_working_3-way'!X49)))</f>
        <v>1.2572580605386956</v>
      </c>
      <c r="Z49" s="11">
        <f>'OddsRatio_working_3-way'!X49^(1/3)*COS('OddsRatio_working_3-way'!Y49/3)</f>
        <v>0.55531570026995025</v>
      </c>
      <c r="AA49" s="11">
        <f>'OddsRatio_working_3-way'!X49^(1/3)*COS(('OddsRatio_working_3-way'!Y49+2*PI())/3)</f>
        <v>-0.49189541237141571</v>
      </c>
      <c r="AB49" s="11">
        <f>'OddsRatio_working_3-way'!X49^(1/3)*COS(('OddsRatio_working_3-way'!Y49+4*PI())/3)</f>
        <v>-6.3420287898534614E-2</v>
      </c>
      <c r="AC49" s="11">
        <f>'OddsRatio_working_3-way'!X49^(1/3)*SIN('OddsRatio_working_3-way'!Y49/3)</f>
        <v>0.24738022845547628</v>
      </c>
      <c r="AD49" s="11">
        <f>'OddsRatio_working_3-way'!X49^(1/3)*SIN(('OddsRatio_working_3-way'!Y49+2*PI())/3)</f>
        <v>0.35722738932638376</v>
      </c>
      <c r="AE49" s="11">
        <f>'OddsRatio_working_3-way'!X49^(1/3)*SIN(('OddsRatio_working_3-way'!Y49+4*PI())/3)</f>
        <v>-0.60460761778186012</v>
      </c>
      <c r="AF49" s="11">
        <f>-'OddsRatio_working_3-way'!U49/(3*'OddsRatio_working_3-way'!X49^(1/3))*COS(('OddsRatio_working_3-way'!Y49)/3)</f>
        <v>0.55531570026995025</v>
      </c>
      <c r="AG49" s="11">
        <f>-'OddsRatio_working_3-way'!U49/(3*'OddsRatio_working_3-way'!X49^(1/3))*COS(('OddsRatio_working_3-way'!Y49+2*PI())/3)</f>
        <v>-0.49189541237141571</v>
      </c>
      <c r="AH49" s="11">
        <f>-'OddsRatio_working_3-way'!U49/(3*'OddsRatio_working_3-way'!X49^(1/3))*COS(('OddsRatio_working_3-way'!Y49+4*PI())/3)</f>
        <v>-6.3420287898534614E-2</v>
      </c>
      <c r="AI49" s="11">
        <f>'OddsRatio_working_3-way'!U49/(3*'OddsRatio_working_3-way'!X49^(1/3))*SIN(('OddsRatio_working_3-way'!Y49)/3)</f>
        <v>-0.24738022845547628</v>
      </c>
      <c r="AJ49" s="11">
        <f>'OddsRatio_working_3-way'!U49/(3*'OddsRatio_working_3-way'!X49^(1/3))*SIN(('OddsRatio_working_3-way'!Y49+2*PI())/3)</f>
        <v>-0.35722738932638376</v>
      </c>
      <c r="AK49" s="11">
        <f>'OddsRatio_working_3-way'!U49/(3*'OddsRatio_working_3-way'!X49^(1/3))*SIN(('OddsRatio_working_3-way'!Y49+4*PI())/3)</f>
        <v>0.60460761778186012</v>
      </c>
      <c r="AL49" s="11">
        <f>'OddsRatio_working_3-way'!Z49+'OddsRatio_working_3-way'!AF49</f>
        <v>1.1106314005399005</v>
      </c>
      <c r="AM49" s="11">
        <f>'OddsRatio_working_3-way'!AA49+'OddsRatio_working_3-way'!AG49</f>
        <v>-0.98379082474283142</v>
      </c>
      <c r="AN49" s="11">
        <f>'OddsRatio_working_3-way'!AB49+'OddsRatio_working_3-way'!AH49</f>
        <v>-0.12684057579706923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1.1106314005399005</v>
      </c>
      <c r="AS49" s="11">
        <f>IF(('OddsRatio_working_3-way'!X49=0),IF(Q49&gt;0,-Q49^(1/3),(-Q49)^(1/3)),'OddsRatio_working_3-way'!AM49-'OddsRatio_working_3-way'!R49/3)</f>
        <v>-0.98379082474283142</v>
      </c>
      <c r="AT49" s="11">
        <f>IF(('OddsRatio_working_3-way'!X49=0),IF(Q49&gt;0,-Q49^(1/3),(-Q49)^(1/3)),'OddsRatio_working_3-way'!AN49-'OddsRatio_working_3-way'!R49/3)</f>
        <v>-0.12684057579706923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5.4</v>
      </c>
      <c r="B50" s="4">
        <f>IF('True_Odds_Calculator_3-way'!B49="","",'True_Odds_Calculator_3-way'!B49)</f>
        <v>3.99</v>
      </c>
      <c r="C50" s="4">
        <f>IF('True_Odds_Calculator_3-way'!C49="","",'True_Odds_Calculator_3-way'!C49)</f>
        <v>1.67</v>
      </c>
      <c r="D50" s="9">
        <f t="shared" si="13"/>
        <v>0.17626754638814185</v>
      </c>
      <c r="E50" s="9">
        <f t="shared" si="14"/>
        <v>0.23948379979422044</v>
      </c>
      <c r="F50" s="9">
        <f t="shared" si="15"/>
        <v>0.5842486538176378</v>
      </c>
      <c r="G50" s="9">
        <f t="shared" si="16"/>
        <v>1.0620895627785099</v>
      </c>
      <c r="H50" s="9">
        <f t="shared" si="17"/>
        <v>5.6731940762254442</v>
      </c>
      <c r="I50" s="9">
        <f t="shared" si="18"/>
        <v>4.1756477927077444</v>
      </c>
      <c r="J50" s="9">
        <f t="shared" si="19"/>
        <v>1.7116000070616015</v>
      </c>
      <c r="K50" s="11">
        <f t="shared" si="20"/>
        <v>0.18518518518518517</v>
      </c>
      <c r="L50" s="11">
        <f t="shared" si="21"/>
        <v>0.25062656641604009</v>
      </c>
      <c r="M50" s="11">
        <f t="shared" si="22"/>
        <v>0.5988023952095809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-0.24497148837940941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0.22400200990389033</v>
      </c>
      <c r="Q50" s="11">
        <f>2*'OddsRatio_working_3-way'!K50*'OddsRatio_working_3-way'!L50*'OddsRatio_working_3-way'!M50</f>
        <v>5.5583625286325149E-2</v>
      </c>
      <c r="R50" s="11">
        <f t="shared" si="23"/>
        <v>0</v>
      </c>
      <c r="S50" s="11">
        <f t="shared" si="24"/>
        <v>-0.91440033036399015</v>
      </c>
      <c r="T50" s="11">
        <f t="shared" si="25"/>
        <v>-0.2268983450034715</v>
      </c>
      <c r="U50" s="11">
        <f>'OddsRatio_working_3-way'!S50-'OddsRatio_working_3-way'!R50^2/3</f>
        <v>-0.91440033036399015</v>
      </c>
      <c r="V50" s="11">
        <f>'OddsRatio_working_3-way'!S50*'OddsRatio_working_3-way'!R50/3-2*'OddsRatio_working_3-way'!R50^3/27-'OddsRatio_working_3-way'!T50</f>
        <v>0.2268983450034715</v>
      </c>
      <c r="W50" s="11">
        <f>'OddsRatio_working_3-way'!V50^2+4*'OddsRatio_working_3-way'!U50^3/27</f>
        <v>-6.1784650170005929E-2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0.16827619345537287</v>
      </c>
      <c r="Y50" s="11">
        <f>IF('OddsRatio_working_3-way'!W50&gt;=0,IF('OddsRatio_working_3-way'!V50+SQRT('OddsRatio_working_3-way'!W50)&gt;0,0,PI()),ACOS('OddsRatio_working_3-way'!V50/(2*'OddsRatio_working_3-way'!X50)))</f>
        <v>0.8309365851833157</v>
      </c>
      <c r="Z50" s="11">
        <f>'OddsRatio_working_3-way'!X50^(1/3)*COS('OddsRatio_working_3-way'!Y50/3)</f>
        <v>0.53104478138925493</v>
      </c>
      <c r="AA50" s="11">
        <f>'OddsRatio_working_3-way'!X50^(1/3)*COS(('OddsRatio_working_3-way'!Y50+2*PI())/3)</f>
        <v>-0.39626512552309257</v>
      </c>
      <c r="AB50" s="11">
        <f>'OddsRatio_working_3-way'!X50^(1/3)*COS(('OddsRatio_working_3-way'!Y50+4*PI())/3)</f>
        <v>-0.13477965586616231</v>
      </c>
      <c r="AC50" s="11">
        <f>'OddsRatio_working_3-way'!X50^(1/3)*SIN('OddsRatio_working_3-way'!Y50/3)</f>
        <v>0.15096870629560444</v>
      </c>
      <c r="AD50" s="11">
        <f>'OddsRatio_working_3-way'!X50^(1/3)*SIN(('OddsRatio_working_3-way'!Y50+2*PI())/3)</f>
        <v>0.38441391808244635</v>
      </c>
      <c r="AE50" s="11">
        <f>'OddsRatio_working_3-way'!X50^(1/3)*SIN(('OddsRatio_working_3-way'!Y50+4*PI())/3)</f>
        <v>-0.53538262437805073</v>
      </c>
      <c r="AF50" s="11">
        <f>-'OddsRatio_working_3-way'!U50/(3*'OddsRatio_working_3-way'!X50^(1/3))*COS(('OddsRatio_working_3-way'!Y50)/3)</f>
        <v>0.53104478138925482</v>
      </c>
      <c r="AG50" s="11">
        <f>-'OddsRatio_working_3-way'!U50/(3*'OddsRatio_working_3-way'!X50^(1/3))*COS(('OddsRatio_working_3-way'!Y50+2*PI())/3)</f>
        <v>-0.39626512552309251</v>
      </c>
      <c r="AH50" s="11">
        <f>-'OddsRatio_working_3-way'!U50/(3*'OddsRatio_working_3-way'!X50^(1/3))*COS(('OddsRatio_working_3-way'!Y50+4*PI())/3)</f>
        <v>-0.13477965586616228</v>
      </c>
      <c r="AI50" s="11">
        <f>'OddsRatio_working_3-way'!U50/(3*'OddsRatio_working_3-way'!X50^(1/3))*SIN(('OddsRatio_working_3-way'!Y50)/3)</f>
        <v>-0.15096870629560441</v>
      </c>
      <c r="AJ50" s="11">
        <f>'OddsRatio_working_3-way'!U50/(3*'OddsRatio_working_3-way'!X50^(1/3))*SIN(('OddsRatio_working_3-way'!Y50+2*PI())/3)</f>
        <v>-0.38441391808244624</v>
      </c>
      <c r="AK50" s="11">
        <f>'OddsRatio_working_3-way'!U50/(3*'OddsRatio_working_3-way'!X50^(1/3))*SIN(('OddsRatio_working_3-way'!Y50+4*PI())/3)</f>
        <v>0.53538262437805062</v>
      </c>
      <c r="AL50" s="11">
        <f>'OddsRatio_working_3-way'!Z50+'OddsRatio_working_3-way'!AF50</f>
        <v>1.0620895627785099</v>
      </c>
      <c r="AM50" s="11">
        <f>'OddsRatio_working_3-way'!AA50+'OddsRatio_working_3-way'!AG50</f>
        <v>-0.79253025104618513</v>
      </c>
      <c r="AN50" s="11">
        <f>'OddsRatio_working_3-way'!AB50+'OddsRatio_working_3-way'!AH50</f>
        <v>-0.26955931173232461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1.0620895627785099</v>
      </c>
      <c r="AS50" s="11">
        <f>IF(('OddsRatio_working_3-way'!X50=0),IF(Q50&gt;0,-Q50^(1/3),(-Q50)^(1/3)),'OddsRatio_working_3-way'!AM50-'OddsRatio_working_3-way'!R50/3)</f>
        <v>-0.79253025104618513</v>
      </c>
      <c r="AT50" s="11">
        <f>IF(('OddsRatio_working_3-way'!X50=0),IF(Q50&gt;0,-Q50^(1/3),(-Q50)^(1/3)),'OddsRatio_working_3-way'!AN50-'OddsRatio_working_3-way'!R50/3)</f>
        <v>-0.26955931173232461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2.73</v>
      </c>
      <c r="B51" s="4">
        <f>IF('True_Odds_Calculator_3-way'!B50="","",'True_Odds_Calculator_3-way'!B50)</f>
        <v>3.35</v>
      </c>
      <c r="C51" s="4">
        <f>IF('True_Odds_Calculator_3-way'!C50="","",'True_Odds_Calculator_3-way'!C50)</f>
        <v>2.72</v>
      </c>
      <c r="D51" s="9">
        <f t="shared" si="13"/>
        <v>0.35511202009098142</v>
      </c>
      <c r="E51" s="9">
        <f t="shared" si="14"/>
        <v>0.28844726425111245</v>
      </c>
      <c r="F51" s="9">
        <f t="shared" si="15"/>
        <v>0.35644071565790597</v>
      </c>
      <c r="G51" s="9">
        <f t="shared" si="16"/>
        <v>1.0497183912530319</v>
      </c>
      <c r="H51" s="9">
        <f t="shared" si="17"/>
        <v>2.8160128168677456</v>
      </c>
      <c r="I51" s="9">
        <f t="shared" si="18"/>
        <v>3.4668382194446252</v>
      </c>
      <c r="J51" s="9">
        <f t="shared" si="19"/>
        <v>2.8055156329552151</v>
      </c>
      <c r="K51" s="11">
        <f t="shared" si="20"/>
        <v>0.36630036630036628</v>
      </c>
      <c r="L51" s="11">
        <f t="shared" si="21"/>
        <v>0.29850746268656714</v>
      </c>
      <c r="M51" s="11">
        <f t="shared" si="22"/>
        <v>0.36764705882352938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-0.28110337131408247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0.23315870550286705</v>
      </c>
      <c r="Q51" s="11">
        <f>2*'OddsRatio_working_3-way'!K51*'OddsRatio_working_3-way'!L51*'OddsRatio_working_3-way'!M51</f>
        <v>8.0399553621678277E-2</v>
      </c>
      <c r="R51" s="11">
        <f t="shared" si="23"/>
        <v>0</v>
      </c>
      <c r="S51" s="11">
        <f t="shared" si="24"/>
        <v>-0.82944115687020392</v>
      </c>
      <c r="T51" s="11">
        <f t="shared" si="25"/>
        <v>-0.28601419202420819</v>
      </c>
      <c r="U51" s="11">
        <f>'OddsRatio_working_3-way'!S51-'OddsRatio_working_3-way'!R51^2/3</f>
        <v>-0.82944115687020392</v>
      </c>
      <c r="V51" s="11">
        <f>'OddsRatio_working_3-way'!S51*'OddsRatio_working_3-way'!R51/3-2*'OddsRatio_working_3-way'!R51^3/27-'OddsRatio_working_3-way'!T51</f>
        <v>0.28601419202420819</v>
      </c>
      <c r="W51" s="11">
        <f>'OddsRatio_working_3-way'!V51^2+4*'OddsRatio_working_3-way'!U51^3/27</f>
        <v>-2.7340769785428459E-3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0.14537726354024852</v>
      </c>
      <c r="Y51" s="11">
        <f>IF('OddsRatio_working_3-way'!W51&gt;=0,IF('OddsRatio_working_3-way'!V51+SQRT('OddsRatio_working_3-way'!W51)&gt;0,0,PI()),ACOS('OddsRatio_working_3-way'!V51/(2*'OddsRatio_working_3-way'!X51)))</f>
        <v>0.18082067750545217</v>
      </c>
      <c r="Z51" s="11">
        <f>'OddsRatio_working_3-way'!X51^(1/3)*COS('OddsRatio_working_3-way'!Y51/3)</f>
        <v>0.52485919562651595</v>
      </c>
      <c r="AA51" s="11">
        <f>'OddsRatio_working_3-way'!X51^(1/3)*COS(('OddsRatio_working_3-way'!Y51+2*PI())/3)</f>
        <v>-0.2898596505340606</v>
      </c>
      <c r="AB51" s="11">
        <f>'OddsRatio_working_3-way'!X51^(1/3)*COS(('OddsRatio_working_3-way'!Y51+4*PI())/3)</f>
        <v>-0.23499954509245541</v>
      </c>
      <c r="AC51" s="11">
        <f>'OddsRatio_working_3-way'!X51^(1/3)*SIN('OddsRatio_working_3-way'!Y51/3)</f>
        <v>3.1673496644481998E-2</v>
      </c>
      <c r="AD51" s="11">
        <f>'OddsRatio_working_3-way'!X51^(1/3)*SIN(('OddsRatio_working_3-way'!Y51+2*PI())/3)</f>
        <v>0.43870464850018803</v>
      </c>
      <c r="AE51" s="11">
        <f>'OddsRatio_working_3-way'!X51^(1/3)*SIN(('OddsRatio_working_3-way'!Y51+4*PI())/3)</f>
        <v>-0.47037814514467008</v>
      </c>
      <c r="AF51" s="11">
        <f>-'OddsRatio_working_3-way'!U51/(3*'OddsRatio_working_3-way'!X51^(1/3))*COS(('OddsRatio_working_3-way'!Y51)/3)</f>
        <v>0.52485919562651595</v>
      </c>
      <c r="AG51" s="11">
        <f>-'OddsRatio_working_3-way'!U51/(3*'OddsRatio_working_3-way'!X51^(1/3))*COS(('OddsRatio_working_3-way'!Y51+2*PI())/3)</f>
        <v>-0.2898596505340606</v>
      </c>
      <c r="AH51" s="11">
        <f>-'OddsRatio_working_3-way'!U51/(3*'OddsRatio_working_3-way'!X51^(1/3))*COS(('OddsRatio_working_3-way'!Y51+4*PI())/3)</f>
        <v>-0.23499954509245541</v>
      </c>
      <c r="AI51" s="11">
        <f>'OddsRatio_working_3-way'!U51/(3*'OddsRatio_working_3-way'!X51^(1/3))*SIN(('OddsRatio_working_3-way'!Y51)/3)</f>
        <v>-3.1673496644481998E-2</v>
      </c>
      <c r="AJ51" s="11">
        <f>'OddsRatio_working_3-way'!U51/(3*'OddsRatio_working_3-way'!X51^(1/3))*SIN(('OddsRatio_working_3-way'!Y51+2*PI())/3)</f>
        <v>-0.43870464850018803</v>
      </c>
      <c r="AK51" s="11">
        <f>'OddsRatio_working_3-way'!U51/(3*'OddsRatio_working_3-way'!X51^(1/3))*SIN(('OddsRatio_working_3-way'!Y51+4*PI())/3)</f>
        <v>0.47037814514467008</v>
      </c>
      <c r="AL51" s="11">
        <f>'OddsRatio_working_3-way'!Z51+'OddsRatio_working_3-way'!AF51</f>
        <v>1.0497183912530319</v>
      </c>
      <c r="AM51" s="11">
        <f>'OddsRatio_working_3-way'!AA51+'OddsRatio_working_3-way'!AG51</f>
        <v>-0.5797193010681212</v>
      </c>
      <c r="AN51" s="11">
        <f>'OddsRatio_working_3-way'!AB51+'OddsRatio_working_3-way'!AH51</f>
        <v>-0.46999909018491082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1.0497183912530319</v>
      </c>
      <c r="AS51" s="11">
        <f>IF(('OddsRatio_working_3-way'!X51=0),IF(Q51&gt;0,-Q51^(1/3),(-Q51)^(1/3)),'OddsRatio_working_3-way'!AM51-'OddsRatio_working_3-way'!R51/3)</f>
        <v>-0.5797193010681212</v>
      </c>
      <c r="AT51" s="11">
        <f>IF(('OddsRatio_working_3-way'!X51=0),IF(Q51&gt;0,-Q51^(1/3),(-Q51)^(1/3)),'OddsRatio_working_3-way'!AN51-'OddsRatio_working_3-way'!R51/3)</f>
        <v>-0.46999909018491082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3.72</v>
      </c>
      <c r="B52" s="4">
        <f>IF('True_Odds_Calculator_3-way'!B51="","",'True_Odds_Calculator_3-way'!B51)</f>
        <v>3.78</v>
      </c>
      <c r="C52" s="4">
        <f>IF('True_Odds_Calculator_3-way'!C51="","",'True_Odds_Calculator_3-way'!C51)</f>
        <v>2.02</v>
      </c>
      <c r="D52" s="9">
        <f t="shared" si="13"/>
        <v>0.26013841856128939</v>
      </c>
      <c r="E52" s="9">
        <f t="shared" si="14"/>
        <v>0.25596101297642054</v>
      </c>
      <c r="F52" s="9">
        <f t="shared" si="15"/>
        <v>0.48390056846228996</v>
      </c>
      <c r="G52" s="9">
        <f t="shared" si="16"/>
        <v>1.0456276925831363</v>
      </c>
      <c r="H52" s="9">
        <f t="shared" si="17"/>
        <v>3.844107323826131</v>
      </c>
      <c r="I52" s="9">
        <f t="shared" si="18"/>
        <v>3.9068449853811185</v>
      </c>
      <c r="J52" s="9">
        <f t="shared" si="19"/>
        <v>2.0665402464347991</v>
      </c>
      <c r="K52" s="11">
        <f t="shared" si="20"/>
        <v>0.26881720430107525</v>
      </c>
      <c r="L52" s="11">
        <f t="shared" si="21"/>
        <v>0.26455026455026459</v>
      </c>
      <c r="M52" s="11">
        <f t="shared" si="22"/>
        <v>0.49504950495049505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-0.27153621660169081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0.22954164336044464</v>
      </c>
      <c r="Q52" s="11">
        <f>2*'OddsRatio_working_3-way'!K52*'OddsRatio_working_3-way'!L52*'OddsRatio_working_3-way'!M52</f>
        <v>7.0411547043081169E-2</v>
      </c>
      <c r="R52" s="11">
        <f t="shared" si="23"/>
        <v>0</v>
      </c>
      <c r="S52" s="11">
        <f t="shared" si="24"/>
        <v>-0.84534448565714948</v>
      </c>
      <c r="T52" s="11">
        <f t="shared" si="25"/>
        <v>-0.25930812443470841</v>
      </c>
      <c r="U52" s="11">
        <f>'OddsRatio_working_3-way'!S52-'OddsRatio_working_3-way'!R52^2/3</f>
        <v>-0.84534448565714948</v>
      </c>
      <c r="V52" s="11">
        <f>'OddsRatio_working_3-way'!S52*'OddsRatio_working_3-way'!R52/3-2*'OddsRatio_working_3-way'!R52^3/27-'OddsRatio_working_3-way'!T52</f>
        <v>0.25930812443470841</v>
      </c>
      <c r="W52" s="11">
        <f>'OddsRatio_working_3-way'!V52^2+4*'OddsRatio_working_3-way'!U52^3/27</f>
        <v>-2.2254013636865105E-2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0.14957833820001423</v>
      </c>
      <c r="Y52" s="11">
        <f>IF('OddsRatio_working_3-way'!W52&gt;=0,IF('OddsRatio_working_3-way'!V52+SQRT('OddsRatio_working_3-way'!W52)&gt;0,0,PI()),ACOS('OddsRatio_working_3-way'!V52/(2*'OddsRatio_working_3-way'!X52)))</f>
        <v>0.52205341541144668</v>
      </c>
      <c r="Z52" s="11">
        <f>'OddsRatio_working_3-way'!X52^(1/3)*COS('OddsRatio_working_3-way'!Y52/3)</f>
        <v>0.52281384629156813</v>
      </c>
      <c r="AA52" s="11">
        <f>'OddsRatio_working_3-way'!X52^(1/3)*COS(('OddsRatio_working_3-way'!Y52+2*PI())/3)</f>
        <v>-0.34100204239721676</v>
      </c>
      <c r="AB52" s="11">
        <f>'OddsRatio_working_3-way'!X52^(1/3)*COS(('OddsRatio_working_3-way'!Y52+4*PI())/3)</f>
        <v>-0.18181180389435159</v>
      </c>
      <c r="AC52" s="11">
        <f>'OddsRatio_working_3-way'!X52^(1/3)*SIN('OddsRatio_working_3-way'!Y52/3)</f>
        <v>9.1908527051990041E-2</v>
      </c>
      <c r="AD52" s="11">
        <f>'OddsRatio_working_3-way'!X52^(1/3)*SIN(('OddsRatio_working_3-way'!Y52+2*PI())/3)</f>
        <v>0.40681580881275581</v>
      </c>
      <c r="AE52" s="11">
        <f>'OddsRatio_working_3-way'!X52^(1/3)*SIN(('OddsRatio_working_3-way'!Y52+4*PI())/3)</f>
        <v>-0.49872433586474574</v>
      </c>
      <c r="AF52" s="11">
        <f>-'OddsRatio_working_3-way'!U52/(3*'OddsRatio_working_3-way'!X52^(1/3))*COS(('OddsRatio_working_3-way'!Y52)/3)</f>
        <v>0.52281384629156802</v>
      </c>
      <c r="AG52" s="11">
        <f>-'OddsRatio_working_3-way'!U52/(3*'OddsRatio_working_3-way'!X52^(1/3))*COS(('OddsRatio_working_3-way'!Y52+2*PI())/3)</f>
        <v>-0.34100204239721665</v>
      </c>
      <c r="AH52" s="11">
        <f>-'OddsRatio_working_3-way'!U52/(3*'OddsRatio_working_3-way'!X52^(1/3))*COS(('OddsRatio_working_3-way'!Y52+4*PI())/3)</f>
        <v>-0.18181180389435153</v>
      </c>
      <c r="AI52" s="11">
        <f>'OddsRatio_working_3-way'!U52/(3*'OddsRatio_working_3-way'!X52^(1/3))*SIN(('OddsRatio_working_3-way'!Y52)/3)</f>
        <v>-9.1908527051990013E-2</v>
      </c>
      <c r="AJ52" s="11">
        <f>'OddsRatio_working_3-way'!U52/(3*'OddsRatio_working_3-way'!X52^(1/3))*SIN(('OddsRatio_working_3-way'!Y52+2*PI())/3)</f>
        <v>-0.40681580881275575</v>
      </c>
      <c r="AK52" s="11">
        <f>'OddsRatio_working_3-way'!U52/(3*'OddsRatio_working_3-way'!X52^(1/3))*SIN(('OddsRatio_working_3-way'!Y52+4*PI())/3)</f>
        <v>0.49872433586474563</v>
      </c>
      <c r="AL52" s="11">
        <f>'OddsRatio_working_3-way'!Z52+'OddsRatio_working_3-way'!AF52</f>
        <v>1.0456276925831363</v>
      </c>
      <c r="AM52" s="11">
        <f>'OddsRatio_working_3-way'!AA52+'OddsRatio_working_3-way'!AG52</f>
        <v>-0.68200408479443342</v>
      </c>
      <c r="AN52" s="11">
        <f>'OddsRatio_working_3-way'!AB52+'OddsRatio_working_3-way'!AH52</f>
        <v>-0.36362360778870312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1.0456276925831363</v>
      </c>
      <c r="AS52" s="11">
        <f>IF(('OddsRatio_working_3-way'!X52=0),IF(Q52&gt;0,-Q52^(1/3),(-Q52)^(1/3)),'OddsRatio_working_3-way'!AM52-'OddsRatio_working_3-way'!R52/3)</f>
        <v>-0.68200408479443342</v>
      </c>
      <c r="AT52" s="11">
        <f>IF(('OddsRatio_working_3-way'!X52=0),IF(Q52&gt;0,-Q52^(1/3),(-Q52)^(1/3)),'OddsRatio_working_3-way'!AN52-'OddsRatio_working_3-way'!R52/3)</f>
        <v>-0.36362360778870312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2.11</v>
      </c>
      <c r="B53" s="4">
        <f>IF('True_Odds_Calculator_3-way'!B52="","",'True_Odds_Calculator_3-way'!B52)</f>
        <v>3.48</v>
      </c>
      <c r="C53" s="4">
        <f>IF('True_Odds_Calculator_3-way'!C52="","",'True_Odds_Calculator_3-way'!C52)</f>
        <v>3.73</v>
      </c>
      <c r="D53" s="9">
        <f t="shared" si="13"/>
        <v>0.46260583557573765</v>
      </c>
      <c r="E53" s="9">
        <f t="shared" si="14"/>
        <v>0.27813028497303088</v>
      </c>
      <c r="F53" s="9">
        <f t="shared" si="15"/>
        <v>0.2592638794512318</v>
      </c>
      <c r="G53" s="9">
        <f t="shared" si="16"/>
        <v>1.0465472971523762</v>
      </c>
      <c r="H53" s="9">
        <f t="shared" si="17"/>
        <v>2.1616674998391376</v>
      </c>
      <c r="I53" s="9">
        <f t="shared" si="18"/>
        <v>3.5954372969378929</v>
      </c>
      <c r="J53" s="9">
        <f t="shared" si="19"/>
        <v>3.8570741212259865</v>
      </c>
      <c r="K53" s="11">
        <f t="shared" si="20"/>
        <v>0.47393364928909953</v>
      </c>
      <c r="L53" s="11">
        <f t="shared" si="21"/>
        <v>0.28735632183908044</v>
      </c>
      <c r="M53" s="11">
        <f t="shared" si="22"/>
        <v>0.26809651474530832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-0.2743890497097996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0.23075257029884352</v>
      </c>
      <c r="Q53" s="11">
        <f>2*'OddsRatio_working_3-way'!K53*'OddsRatio_working_3-way'!L53*'OddsRatio_working_3-way'!M53</f>
        <v>7.3022965284444172E-2</v>
      </c>
      <c r="R53" s="11">
        <f t="shared" si="23"/>
        <v>0</v>
      </c>
      <c r="S53" s="11">
        <f t="shared" si="24"/>
        <v>-0.84096858290406606</v>
      </c>
      <c r="T53" s="11">
        <f t="shared" si="25"/>
        <v>-0.26612929838736277</v>
      </c>
      <c r="U53" s="11">
        <f>'OddsRatio_working_3-way'!S53-'OddsRatio_working_3-way'!R53^2/3</f>
        <v>-0.84096858290406606</v>
      </c>
      <c r="V53" s="11">
        <f>'OddsRatio_working_3-way'!S53*'OddsRatio_working_3-way'!R53/3-2*'OddsRatio_working_3-way'!R53^3/27-'OddsRatio_working_3-way'!T53</f>
        <v>0.26612929838736277</v>
      </c>
      <c r="W53" s="11">
        <f>'OddsRatio_working_3-way'!V53^2+4*'OddsRatio_working_3-way'!U53^3/27</f>
        <v>-1.7287294516911925E-2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0.14841841022684979</v>
      </c>
      <c r="Y53" s="11">
        <f>IF('OddsRatio_working_3-way'!W53&gt;=0,IF('OddsRatio_working_3-way'!V53+SQRT('OddsRatio_working_3-way'!W53)&gt;0,0,PI()),ACOS('OddsRatio_working_3-way'!V53/(2*'OddsRatio_working_3-way'!X53)))</f>
        <v>0.45887621882787388</v>
      </c>
      <c r="Z53" s="11">
        <f>'OddsRatio_working_3-way'!X53^(1/3)*COS('OddsRatio_working_3-way'!Y53/3)</f>
        <v>0.52327364857618808</v>
      </c>
      <c r="AA53" s="11">
        <f>'OddsRatio_working_3-way'!X53^(1/3)*COS(('OddsRatio_working_3-way'!Y53+2*PI())/3)</f>
        <v>-0.33149856099238345</v>
      </c>
      <c r="AB53" s="11">
        <f>'OddsRatio_working_3-way'!X53^(1/3)*COS(('OddsRatio_working_3-way'!Y53+4*PI())/3)</f>
        <v>-0.19177508758380499</v>
      </c>
      <c r="AC53" s="11">
        <f>'OddsRatio_working_3-way'!X53^(1/3)*SIN('OddsRatio_working_3-way'!Y53/3)</f>
        <v>8.0669384984552492E-2</v>
      </c>
      <c r="AD53" s="11">
        <f>'OddsRatio_working_3-way'!X53^(1/3)*SIN(('OddsRatio_working_3-way'!Y53+2*PI())/3)</f>
        <v>0.41283358030567358</v>
      </c>
      <c r="AE53" s="11">
        <f>'OddsRatio_working_3-way'!X53^(1/3)*SIN(('OddsRatio_working_3-way'!Y53+4*PI())/3)</f>
        <v>-0.49350296529022591</v>
      </c>
      <c r="AF53" s="11">
        <f>-'OddsRatio_working_3-way'!U53/(3*'OddsRatio_working_3-way'!X53^(1/3))*COS(('OddsRatio_working_3-way'!Y53)/3)</f>
        <v>0.52327364857618808</v>
      </c>
      <c r="AG53" s="11">
        <f>-'OddsRatio_working_3-way'!U53/(3*'OddsRatio_working_3-way'!X53^(1/3))*COS(('OddsRatio_working_3-way'!Y53+2*PI())/3)</f>
        <v>-0.33149856099238345</v>
      </c>
      <c r="AH53" s="11">
        <f>-'OddsRatio_working_3-way'!U53/(3*'OddsRatio_working_3-way'!X53^(1/3))*COS(('OddsRatio_working_3-way'!Y53+4*PI())/3)</f>
        <v>-0.19177508758380499</v>
      </c>
      <c r="AI53" s="11">
        <f>'OddsRatio_working_3-way'!U53/(3*'OddsRatio_working_3-way'!X53^(1/3))*SIN(('OddsRatio_working_3-way'!Y53)/3)</f>
        <v>-8.0669384984552492E-2</v>
      </c>
      <c r="AJ53" s="11">
        <f>'OddsRatio_working_3-way'!U53/(3*'OddsRatio_working_3-way'!X53^(1/3))*SIN(('OddsRatio_working_3-way'!Y53+2*PI())/3)</f>
        <v>-0.41283358030567358</v>
      </c>
      <c r="AK53" s="11">
        <f>'OddsRatio_working_3-way'!U53/(3*'OddsRatio_working_3-way'!X53^(1/3))*SIN(('OddsRatio_working_3-way'!Y53+4*PI())/3)</f>
        <v>0.49350296529022591</v>
      </c>
      <c r="AL53" s="11">
        <f>'OddsRatio_working_3-way'!Z53+'OddsRatio_working_3-way'!AF53</f>
        <v>1.0465472971523762</v>
      </c>
      <c r="AM53" s="11">
        <f>'OddsRatio_working_3-way'!AA53+'OddsRatio_working_3-way'!AG53</f>
        <v>-0.6629971219847669</v>
      </c>
      <c r="AN53" s="11">
        <f>'OddsRatio_working_3-way'!AB53+'OddsRatio_working_3-way'!AH53</f>
        <v>-0.38355017516760997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1.0465472971523762</v>
      </c>
      <c r="AS53" s="11">
        <f>IF(('OddsRatio_working_3-way'!X53=0),IF(Q53&gt;0,-Q53^(1/3),(-Q53)^(1/3)),'OddsRatio_working_3-way'!AM53-'OddsRatio_working_3-way'!R53/3)</f>
        <v>-0.6629971219847669</v>
      </c>
      <c r="AT53" s="11">
        <f>IF(('OddsRatio_working_3-way'!X53=0),IF(Q53&gt;0,-Q53^(1/3),(-Q53)^(1/3)),'OddsRatio_working_3-way'!AN53-'OddsRatio_working_3-way'!R53/3)</f>
        <v>-0.38355017516760997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4.83</v>
      </c>
      <c r="B54" s="4">
        <f>IF('True_Odds_Calculator_3-way'!B53="","",'True_Odds_Calculator_3-way'!B53)</f>
        <v>3.79</v>
      </c>
      <c r="C54" s="4">
        <f>IF('True_Odds_Calculator_3-way'!C53="","",'True_Odds_Calculator_3-way'!C53)</f>
        <v>1.79</v>
      </c>
      <c r="D54" s="9">
        <f t="shared" si="13"/>
        <v>0.19908320355764317</v>
      </c>
      <c r="E54" s="9">
        <f t="shared" si="14"/>
        <v>0.25441335713706248</v>
      </c>
      <c r="F54" s="9">
        <f t="shared" si="15"/>
        <v>0.54650343930529444</v>
      </c>
      <c r="G54" s="9">
        <f t="shared" si="16"/>
        <v>1.0503982922597968</v>
      </c>
      <c r="H54" s="9">
        <f t="shared" si="17"/>
        <v>5.0230254593550221</v>
      </c>
      <c r="I54" s="9">
        <f t="shared" si="18"/>
        <v>3.9306112354048324</v>
      </c>
      <c r="J54" s="9">
        <f t="shared" si="19"/>
        <v>1.8298146508852395</v>
      </c>
      <c r="K54" s="11">
        <f t="shared" si="20"/>
        <v>0.20703933747412007</v>
      </c>
      <c r="L54" s="11">
        <f t="shared" si="21"/>
        <v>0.26385224274406333</v>
      </c>
      <c r="M54" s="11">
        <f t="shared" si="22"/>
        <v>0.55865921787709494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-0.25762659693596679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0.22614075421695287</v>
      </c>
      <c r="Q54" s="11">
        <f>2*'OddsRatio_working_3-way'!K54*'OddsRatio_working_3-way'!L54*'OddsRatio_working_3-way'!M54</f>
        <v>6.1036640814292255E-2</v>
      </c>
      <c r="R54" s="11">
        <f t="shared" si="23"/>
        <v>0</v>
      </c>
      <c r="S54" s="11">
        <f t="shared" si="24"/>
        <v>-0.87778496827002783</v>
      </c>
      <c r="T54" s="11">
        <f t="shared" si="25"/>
        <v>-0.23691901977598587</v>
      </c>
      <c r="U54" s="11">
        <f>'OddsRatio_working_3-way'!S54-'OddsRatio_working_3-way'!R54^2/3</f>
        <v>-0.87778496827002783</v>
      </c>
      <c r="V54" s="11">
        <f>'OddsRatio_working_3-way'!S54*'OddsRatio_working_3-way'!R54/3-2*'OddsRatio_working_3-way'!R54^3/27-'OddsRatio_working_3-way'!T54</f>
        <v>0.23691901977598587</v>
      </c>
      <c r="W54" s="11">
        <f>'OddsRatio_working_3-way'!V54^2+4*'OddsRatio_working_3-way'!U54^3/27</f>
        <v>-4.4067745508721473E-2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0.15827062854517215</v>
      </c>
      <c r="Y54" s="11">
        <f>IF('OddsRatio_working_3-way'!W54&gt;=0,IF('OddsRatio_working_3-way'!V54+SQRT('OddsRatio_working_3-way'!W54)&gt;0,0,PI()),ACOS('OddsRatio_working_3-way'!V54/(2*'OddsRatio_working_3-way'!X54)))</f>
        <v>0.72505682348437661</v>
      </c>
      <c r="Z54" s="11">
        <f>'OddsRatio_working_3-way'!X54^(1/3)*COS('OddsRatio_working_3-way'!Y54/3)</f>
        <v>0.52519914612989849</v>
      </c>
      <c r="AA54" s="11">
        <f>'OddsRatio_working_3-way'!X54^(1/3)*COS(('OddsRatio_working_3-way'!Y54+2*PI())/3)</f>
        <v>-0.37471841512918985</v>
      </c>
      <c r="AB54" s="11">
        <f>'OddsRatio_working_3-way'!X54^(1/3)*COS(('OddsRatio_working_3-way'!Y54+4*PI())/3)</f>
        <v>-0.15048073100070847</v>
      </c>
      <c r="AC54" s="11">
        <f>'OddsRatio_working_3-way'!X54^(1/3)*SIN('OddsRatio_working_3-way'!Y54/3)</f>
        <v>0.12946368729403709</v>
      </c>
      <c r="AD54" s="11">
        <f>'OddsRatio_working_3-way'!X54^(1/3)*SIN(('OddsRatio_working_3-way'!Y54+2*PI())/3)</f>
        <v>0.39010395894736927</v>
      </c>
      <c r="AE54" s="11">
        <f>'OddsRatio_working_3-way'!X54^(1/3)*SIN(('OddsRatio_working_3-way'!Y54+4*PI())/3)</f>
        <v>-0.51956764624140628</v>
      </c>
      <c r="AF54" s="11">
        <f>-'OddsRatio_working_3-way'!U54/(3*'OddsRatio_working_3-way'!X54^(1/3))*COS(('OddsRatio_working_3-way'!Y54)/3)</f>
        <v>0.52519914612989838</v>
      </c>
      <c r="AG54" s="11">
        <f>-'OddsRatio_working_3-way'!U54/(3*'OddsRatio_working_3-way'!X54^(1/3))*COS(('OddsRatio_working_3-way'!Y54+2*PI())/3)</f>
        <v>-0.3747184151291898</v>
      </c>
      <c r="AH54" s="11">
        <f>-'OddsRatio_working_3-way'!U54/(3*'OddsRatio_working_3-way'!X54^(1/3))*COS(('OddsRatio_working_3-way'!Y54+4*PI())/3)</f>
        <v>-0.15048073100070844</v>
      </c>
      <c r="AI54" s="11">
        <f>'OddsRatio_working_3-way'!U54/(3*'OddsRatio_working_3-way'!X54^(1/3))*SIN(('OddsRatio_working_3-way'!Y54)/3)</f>
        <v>-0.12946368729403707</v>
      </c>
      <c r="AJ54" s="11">
        <f>'OddsRatio_working_3-way'!U54/(3*'OddsRatio_working_3-way'!X54^(1/3))*SIN(('OddsRatio_working_3-way'!Y54+2*PI())/3)</f>
        <v>-0.39010395894736921</v>
      </c>
      <c r="AK54" s="11">
        <f>'OddsRatio_working_3-way'!U54/(3*'OddsRatio_working_3-way'!X54^(1/3))*SIN(('OddsRatio_working_3-way'!Y54+4*PI())/3)</f>
        <v>0.51956764624140617</v>
      </c>
      <c r="AL54" s="11">
        <f>'OddsRatio_working_3-way'!Z54+'OddsRatio_working_3-way'!AF54</f>
        <v>1.0503982922597968</v>
      </c>
      <c r="AM54" s="11">
        <f>'OddsRatio_working_3-way'!AA54+'OddsRatio_working_3-way'!AG54</f>
        <v>-0.74943683025837959</v>
      </c>
      <c r="AN54" s="11">
        <f>'OddsRatio_working_3-way'!AB54+'OddsRatio_working_3-way'!AH54</f>
        <v>-0.30096146200141694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1.0503982922597968</v>
      </c>
      <c r="AS54" s="11">
        <f>IF(('OddsRatio_working_3-way'!X54=0),IF(Q54&gt;0,-Q54^(1/3),(-Q54)^(1/3)),'OddsRatio_working_3-way'!AM54-'OddsRatio_working_3-way'!R54/3)</f>
        <v>-0.74943683025837959</v>
      </c>
      <c r="AT54" s="11">
        <f>IF(('OddsRatio_working_3-way'!X54=0),IF(Q54&gt;0,-Q54^(1/3),(-Q54)^(1/3)),'OddsRatio_working_3-way'!AN54-'OddsRatio_working_3-way'!R54/3)</f>
        <v>-0.30096146200141694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2.44</v>
      </c>
      <c r="B55" s="4">
        <f>IF('True_Odds_Calculator_3-way'!B54="","",'True_Odds_Calculator_3-way'!B54)</f>
        <v>3.64</v>
      </c>
      <c r="C55" s="4">
        <f>IF('True_Odds_Calculator_3-way'!C54="","",'True_Odds_Calculator_3-way'!C54)</f>
        <v>2.91</v>
      </c>
      <c r="D55" s="9">
        <f t="shared" si="13"/>
        <v>0.39957643351749894</v>
      </c>
      <c r="E55" s="9">
        <f t="shared" si="14"/>
        <v>0.26632161961631323</v>
      </c>
      <c r="F55" s="9">
        <f t="shared" si="15"/>
        <v>0.33410194686618816</v>
      </c>
      <c r="G55" s="9">
        <f t="shared" si="16"/>
        <v>1.0435070116291836</v>
      </c>
      <c r="H55" s="9">
        <f t="shared" si="17"/>
        <v>2.5026500967460241</v>
      </c>
      <c r="I55" s="9">
        <f t="shared" si="18"/>
        <v>3.7548585107010446</v>
      </c>
      <c r="J55" s="9">
        <f t="shared" si="19"/>
        <v>2.9930983922117402</v>
      </c>
      <c r="K55" s="11">
        <f t="shared" si="20"/>
        <v>0.4098360655737705</v>
      </c>
      <c r="L55" s="11">
        <f t="shared" si="21"/>
        <v>0.27472527472527469</v>
      </c>
      <c r="M55" s="11">
        <f t="shared" si="22"/>
        <v>0.3436426116838488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-0.28094129970080639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0.2317622099606213</v>
      </c>
      <c r="Q55" s="11">
        <f>2*'OddsRatio_working_3-way'!K55*'OddsRatio_working_3-way'!L55*'OddsRatio_working_3-way'!M55</f>
        <v>7.7383041723078888E-2</v>
      </c>
      <c r="R55" s="11">
        <f t="shared" si="23"/>
        <v>0</v>
      </c>
      <c r="S55" s="11">
        <f t="shared" si="24"/>
        <v>-0.82494887795934857</v>
      </c>
      <c r="T55" s="11">
        <f t="shared" si="25"/>
        <v>-0.27544202936873069</v>
      </c>
      <c r="U55" s="11">
        <f>'OddsRatio_working_3-way'!S55-'OddsRatio_working_3-way'!R55^2/3</f>
        <v>-0.82494887795934857</v>
      </c>
      <c r="V55" s="11">
        <f>'OddsRatio_working_3-way'!S55*'OddsRatio_working_3-way'!R55/3-2*'OddsRatio_working_3-way'!R55^3/27-'OddsRatio_working_3-way'!T55</f>
        <v>0.27544202936873069</v>
      </c>
      <c r="W55" s="11">
        <f>'OddsRatio_working_3-way'!V55^2+4*'OddsRatio_working_3-way'!U55^3/27</f>
        <v>-7.3037249981882241E-3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0.14419781251890831</v>
      </c>
      <c r="Y55" s="11">
        <f>IF('OddsRatio_working_3-way'!W55&gt;=0,IF('OddsRatio_working_3-way'!V55+SQRT('OddsRatio_working_3-way'!W55)&gt;0,0,PI()),ACOS('OddsRatio_working_3-way'!V55/(2*'OddsRatio_working_3-way'!X55)))</f>
        <v>0.30085342012522442</v>
      </c>
      <c r="Z55" s="11">
        <f>'OddsRatio_working_3-way'!X55^(1/3)*COS('OddsRatio_working_3-way'!Y55/3)</f>
        <v>0.52175350581459179</v>
      </c>
      <c r="AA55" s="11">
        <f>'OddsRatio_working_3-way'!X55^(1/3)*COS(('OddsRatio_working_3-way'!Y55+2*PI())/3)</f>
        <v>-0.30634299167271589</v>
      </c>
      <c r="AB55" s="11">
        <f>'OddsRatio_working_3-way'!X55^(1/3)*COS(('OddsRatio_working_3-way'!Y55+4*PI())/3)</f>
        <v>-0.21541051414187579</v>
      </c>
      <c r="AC55" s="11">
        <f>'OddsRatio_working_3-way'!X55^(1/3)*SIN('OddsRatio_working_3-way'!Y55/3)</f>
        <v>5.2499890380510117E-2</v>
      </c>
      <c r="AD55" s="11">
        <f>'OddsRatio_working_3-way'!X55^(1/3)*SIN(('OddsRatio_working_3-way'!Y55+2*PI())/3)</f>
        <v>0.42560184535877327</v>
      </c>
      <c r="AE55" s="11">
        <f>'OddsRatio_working_3-way'!X55^(1/3)*SIN(('OddsRatio_working_3-way'!Y55+4*PI())/3)</f>
        <v>-0.47810173573928344</v>
      </c>
      <c r="AF55" s="11">
        <f>-'OddsRatio_working_3-way'!U55/(3*'OddsRatio_working_3-way'!X55^(1/3))*COS(('OddsRatio_working_3-way'!Y55)/3)</f>
        <v>0.52175350581459179</v>
      </c>
      <c r="AG55" s="11">
        <f>-'OddsRatio_working_3-way'!U55/(3*'OddsRatio_working_3-way'!X55^(1/3))*COS(('OddsRatio_working_3-way'!Y55+2*PI())/3)</f>
        <v>-0.30634299167271589</v>
      </c>
      <c r="AH55" s="11">
        <f>-'OddsRatio_working_3-way'!U55/(3*'OddsRatio_working_3-way'!X55^(1/3))*COS(('OddsRatio_working_3-way'!Y55+4*PI())/3)</f>
        <v>-0.21541051414187579</v>
      </c>
      <c r="AI55" s="11">
        <f>'OddsRatio_working_3-way'!U55/(3*'OddsRatio_working_3-way'!X55^(1/3))*SIN(('OddsRatio_working_3-way'!Y55)/3)</f>
        <v>-5.2499890380510117E-2</v>
      </c>
      <c r="AJ55" s="11">
        <f>'OddsRatio_working_3-way'!U55/(3*'OddsRatio_working_3-way'!X55^(1/3))*SIN(('OddsRatio_working_3-way'!Y55+2*PI())/3)</f>
        <v>-0.42560184535877327</v>
      </c>
      <c r="AK55" s="11">
        <f>'OddsRatio_working_3-way'!U55/(3*'OddsRatio_working_3-way'!X55^(1/3))*SIN(('OddsRatio_working_3-way'!Y55+4*PI())/3)</f>
        <v>0.47810173573928344</v>
      </c>
      <c r="AL55" s="11">
        <f>'OddsRatio_working_3-way'!Z55+'OddsRatio_working_3-way'!AF55</f>
        <v>1.0435070116291836</v>
      </c>
      <c r="AM55" s="11">
        <f>'OddsRatio_working_3-way'!AA55+'OddsRatio_working_3-way'!AG55</f>
        <v>-0.61268598334543178</v>
      </c>
      <c r="AN55" s="11">
        <f>'OddsRatio_working_3-way'!AB55+'OddsRatio_working_3-way'!AH55</f>
        <v>-0.43082102828375157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1.0435070116291836</v>
      </c>
      <c r="AS55" s="11">
        <f>IF(('OddsRatio_working_3-way'!X55=0),IF(Q55&gt;0,-Q55^(1/3),(-Q55)^(1/3)),'OddsRatio_working_3-way'!AM55-'OddsRatio_working_3-way'!R55/3)</f>
        <v>-0.61268598334543178</v>
      </c>
      <c r="AT55" s="11">
        <f>IF(('OddsRatio_working_3-way'!X55=0),IF(Q55&gt;0,-Q55^(1/3),(-Q55)^(1/3)),'OddsRatio_working_3-way'!AN55-'OddsRatio_working_3-way'!R55/3)</f>
        <v>-0.43082102828375157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3.13</v>
      </c>
      <c r="B56" s="4">
        <f>IF('True_Odds_Calculator_3-way'!B55="","",'True_Odds_Calculator_3-way'!B55)</f>
        <v>4.21</v>
      </c>
      <c r="C56" s="4">
        <f>IF('True_Odds_Calculator_3-way'!C55="","",'True_Odds_Calculator_3-way'!C55)</f>
        <v>2.12</v>
      </c>
      <c r="D56" s="9">
        <f t="shared" si="13"/>
        <v>0.30986515503059425</v>
      </c>
      <c r="E56" s="9">
        <f t="shared" si="14"/>
        <v>0.22954206713087941</v>
      </c>
      <c r="F56" s="9">
        <f t="shared" si="15"/>
        <v>0.46059277783852642</v>
      </c>
      <c r="G56" s="9">
        <f t="shared" si="16"/>
        <v>1.0456386083075848</v>
      </c>
      <c r="H56" s="9">
        <f t="shared" si="17"/>
        <v>3.2272102356951557</v>
      </c>
      <c r="I56" s="9">
        <f t="shared" si="18"/>
        <v>4.3564999326673481</v>
      </c>
      <c r="J56" s="9">
        <f t="shared" si="19"/>
        <v>2.171115241304495</v>
      </c>
      <c r="K56" s="11">
        <f t="shared" si="20"/>
        <v>0.31948881789137379</v>
      </c>
      <c r="L56" s="11">
        <f t="shared" si="21"/>
        <v>0.23752969121140144</v>
      </c>
      <c r="M56" s="11">
        <f t="shared" si="22"/>
        <v>0.47169811320754712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-0.27411977344114791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0.23124386720502338</v>
      </c>
      <c r="Q56" s="11">
        <f>2*'OddsRatio_working_3-way'!K56*'OddsRatio_working_3-way'!L56*'OddsRatio_working_3-way'!M56</f>
        <v>7.1592528546446862E-2</v>
      </c>
      <c r="R56" s="11">
        <f t="shared" si="23"/>
        <v>0</v>
      </c>
      <c r="S56" s="11">
        <f t="shared" si="24"/>
        <v>-0.84358696310782644</v>
      </c>
      <c r="T56" s="11">
        <f t="shared" si="25"/>
        <v>-0.26117243439870785</v>
      </c>
      <c r="U56" s="11">
        <f>'OddsRatio_working_3-way'!S56-'OddsRatio_working_3-way'!R56^2/3</f>
        <v>-0.84358696310782644</v>
      </c>
      <c r="V56" s="11">
        <f>'OddsRatio_working_3-way'!S56*'OddsRatio_working_3-way'!R56/3-2*'OddsRatio_working_3-way'!R56^3/27-'OddsRatio_working_3-way'!T56</f>
        <v>0.26117243439870785</v>
      </c>
      <c r="W56" s="11">
        <f>'OddsRatio_working_3-way'!V56^2+4*'OddsRatio_working_3-way'!U56^3/27</f>
        <v>-2.0726641398331913E-2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0.14911210706049263</v>
      </c>
      <c r="Y56" s="11">
        <f>IF('OddsRatio_working_3-way'!W56&gt;=0,IF('OddsRatio_working_3-way'!V56+SQRT('OddsRatio_working_3-way'!W56)&gt;0,0,PI()),ACOS('OddsRatio_working_3-way'!V56/(2*'OddsRatio_working_3-way'!X56)))</f>
        <v>0.50379122870100557</v>
      </c>
      <c r="Z56" s="11">
        <f>'OddsRatio_working_3-way'!X56^(1/3)*COS('OddsRatio_working_3-way'!Y56/3)</f>
        <v>0.52281930415379241</v>
      </c>
      <c r="AA56" s="11">
        <f>'OddsRatio_working_3-way'!X56^(1/3)*COS(('OddsRatio_working_3-way'!Y56+2*PI())/3)</f>
        <v>-0.33816720662408573</v>
      </c>
      <c r="AB56" s="11">
        <f>'OddsRatio_working_3-way'!X56^(1/3)*COS(('OddsRatio_working_3-way'!Y56+4*PI())/3)</f>
        <v>-0.18465209752970643</v>
      </c>
      <c r="AC56" s="11">
        <f>'OddsRatio_working_3-way'!X56^(1/3)*SIN('OddsRatio_working_3-way'!Y56/3)</f>
        <v>8.8631989560314636E-2</v>
      </c>
      <c r="AD56" s="11">
        <f>'OddsRatio_working_3-way'!X56^(1/3)*SIN(('OddsRatio_working_3-way'!Y56+2*PI())/3)</f>
        <v>0.40845880420593011</v>
      </c>
      <c r="AE56" s="11">
        <f>'OddsRatio_working_3-way'!X56^(1/3)*SIN(('OddsRatio_working_3-way'!Y56+4*PI())/3)</f>
        <v>-0.49709079376624477</v>
      </c>
      <c r="AF56" s="11">
        <f>-'OddsRatio_working_3-way'!U56/(3*'OddsRatio_working_3-way'!X56^(1/3))*COS(('OddsRatio_working_3-way'!Y56)/3)</f>
        <v>0.52281930415379241</v>
      </c>
      <c r="AG56" s="11">
        <f>-'OddsRatio_working_3-way'!U56/(3*'OddsRatio_working_3-way'!X56^(1/3))*COS(('OddsRatio_working_3-way'!Y56+2*PI())/3)</f>
        <v>-0.33816720662408573</v>
      </c>
      <c r="AH56" s="11">
        <f>-'OddsRatio_working_3-way'!U56/(3*'OddsRatio_working_3-way'!X56^(1/3))*COS(('OddsRatio_working_3-way'!Y56+4*PI())/3)</f>
        <v>-0.18465209752970643</v>
      </c>
      <c r="AI56" s="11">
        <f>'OddsRatio_working_3-way'!U56/(3*'OddsRatio_working_3-way'!X56^(1/3))*SIN(('OddsRatio_working_3-way'!Y56)/3)</f>
        <v>-8.8631989560314636E-2</v>
      </c>
      <c r="AJ56" s="11">
        <f>'OddsRatio_working_3-way'!U56/(3*'OddsRatio_working_3-way'!X56^(1/3))*SIN(('OddsRatio_working_3-way'!Y56+2*PI())/3)</f>
        <v>-0.40845880420593011</v>
      </c>
      <c r="AK56" s="11">
        <f>'OddsRatio_working_3-way'!U56/(3*'OddsRatio_working_3-way'!X56^(1/3))*SIN(('OddsRatio_working_3-way'!Y56+4*PI())/3)</f>
        <v>0.49709079376624477</v>
      </c>
      <c r="AL56" s="11">
        <f>'OddsRatio_working_3-way'!Z56+'OddsRatio_working_3-way'!AF56</f>
        <v>1.0456386083075848</v>
      </c>
      <c r="AM56" s="11">
        <f>'OddsRatio_working_3-way'!AA56+'OddsRatio_working_3-way'!AG56</f>
        <v>-0.67633441324817145</v>
      </c>
      <c r="AN56" s="11">
        <f>'OddsRatio_working_3-way'!AB56+'OddsRatio_working_3-way'!AH56</f>
        <v>-0.36930419505941287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1.0456386083075848</v>
      </c>
      <c r="AS56" s="11">
        <f>IF(('OddsRatio_working_3-way'!X56=0),IF(Q56&gt;0,-Q56^(1/3),(-Q56)^(1/3)),'OddsRatio_working_3-way'!AM56-'OddsRatio_working_3-way'!R56/3)</f>
        <v>-0.67633441324817145</v>
      </c>
      <c r="AT56" s="11">
        <f>IF(('OddsRatio_working_3-way'!X56=0),IF(Q56&gt;0,-Q56^(1/3),(-Q56)^(1/3)),'OddsRatio_working_3-way'!AN56-'OddsRatio_working_3-way'!R56/3)</f>
        <v>-0.36930419505941287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3.16</v>
      </c>
      <c r="B57" s="4">
        <f>IF('True_Odds_Calculator_3-way'!B56="","",'True_Odds_Calculator_3-way'!B56)</f>
        <v>3.51</v>
      </c>
      <c r="C57" s="4">
        <f>IF('True_Odds_Calculator_3-way'!C56="","",'True_Odds_Calculator_3-way'!C56)</f>
        <v>2.34</v>
      </c>
      <c r="D57" s="9">
        <f t="shared" si="13"/>
        <v>0.30712738769710818</v>
      </c>
      <c r="E57" s="9">
        <f t="shared" si="14"/>
        <v>0.27612639433629838</v>
      </c>
      <c r="F57" s="9">
        <f t="shared" si="15"/>
        <v>0.41674621796659372</v>
      </c>
      <c r="G57" s="9">
        <f t="shared" si="16"/>
        <v>1.0444342328206355</v>
      </c>
      <c r="H57" s="9">
        <f t="shared" si="17"/>
        <v>3.255977942892573</v>
      </c>
      <c r="I57" s="9">
        <f t="shared" si="18"/>
        <v>3.6215299243797947</v>
      </c>
      <c r="J57" s="9">
        <f t="shared" si="19"/>
        <v>2.3995418719796509</v>
      </c>
      <c r="K57" s="11">
        <f t="shared" si="20"/>
        <v>0.31645569620253161</v>
      </c>
      <c r="L57" s="11">
        <f t="shared" si="21"/>
        <v>0.28490028490028491</v>
      </c>
      <c r="M57" s="11">
        <f t="shared" si="22"/>
        <v>0.42735042735042739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-0.27991244933796067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0.23156046633272639</v>
      </c>
      <c r="Q57" s="11">
        <f>2*'OddsRatio_working_3-way'!K57*'OddsRatio_working_3-way'!L57*'OddsRatio_working_3-way'!M57</f>
        <v>7.7058391458478009E-2</v>
      </c>
      <c r="R57" s="11">
        <f t="shared" si="23"/>
        <v>0</v>
      </c>
      <c r="S57" s="11">
        <f t="shared" si="24"/>
        <v>-0.82726033400945642</v>
      </c>
      <c r="T57" s="11">
        <f t="shared" si="25"/>
        <v>-0.27529462030264779</v>
      </c>
      <c r="U57" s="11">
        <f>'OddsRatio_working_3-way'!S57-'OddsRatio_working_3-way'!R57^2/3</f>
        <v>-0.82726033400945642</v>
      </c>
      <c r="V57" s="11">
        <f>'OddsRatio_working_3-way'!S57*'OddsRatio_working_3-way'!R57/3-2*'OddsRatio_working_3-way'!R57^3/27-'OddsRatio_working_3-way'!T57</f>
        <v>0.27529462030264779</v>
      </c>
      <c r="W57" s="11">
        <f>'OddsRatio_working_3-way'!V57^2+4*'OddsRatio_working_3-way'!U57^3/27</f>
        <v>-8.0859981214125992E-3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0.14480428696087663</v>
      </c>
      <c r="Y57" s="11">
        <f>IF('OddsRatio_working_3-way'!W57&gt;=0,IF('OddsRatio_working_3-way'!V57+SQRT('OddsRatio_working_3-way'!W57)&gt;0,0,PI()),ACOS('OddsRatio_working_3-way'!V57/(2*'OddsRatio_working_3-way'!X57)))</f>
        <v>0.31571432127890442</v>
      </c>
      <c r="Z57" s="11">
        <f>'OddsRatio_working_3-way'!X57^(1/3)*COS('OddsRatio_working_3-way'!Y57/3)</f>
        <v>0.52221711641031787</v>
      </c>
      <c r="AA57" s="11">
        <f>'OddsRatio_working_3-way'!X57^(1/3)*COS(('OddsRatio_working_3-way'!Y57+2*PI())/3)</f>
        <v>-0.30887932330719142</v>
      </c>
      <c r="AB57" s="11">
        <f>'OddsRatio_working_3-way'!X57^(1/3)*COS(('OddsRatio_working_3-way'!Y57+4*PI())/3)</f>
        <v>-0.21333779310312653</v>
      </c>
      <c r="AC57" s="11">
        <f>'OddsRatio_working_3-way'!X57^(1/3)*SIN('OddsRatio_working_3-way'!Y57/3)</f>
        <v>5.516092818210578E-2</v>
      </c>
      <c r="AD57" s="11">
        <f>'OddsRatio_working_3-way'!X57^(1/3)*SIN(('OddsRatio_working_3-way'!Y57+2*PI())/3)</f>
        <v>0.42467282501133785</v>
      </c>
      <c r="AE57" s="11">
        <f>'OddsRatio_working_3-way'!X57^(1/3)*SIN(('OddsRatio_working_3-way'!Y57+4*PI())/3)</f>
        <v>-0.47983375319344346</v>
      </c>
      <c r="AF57" s="11">
        <f>-'OddsRatio_working_3-way'!U57/(3*'OddsRatio_working_3-way'!X57^(1/3))*COS(('OddsRatio_working_3-way'!Y57)/3)</f>
        <v>0.52221711641031776</v>
      </c>
      <c r="AG57" s="11">
        <f>-'OddsRatio_working_3-way'!U57/(3*'OddsRatio_working_3-way'!X57^(1/3))*COS(('OddsRatio_working_3-way'!Y57+2*PI())/3)</f>
        <v>-0.30887932330719131</v>
      </c>
      <c r="AH57" s="11">
        <f>-'OddsRatio_working_3-way'!U57/(3*'OddsRatio_working_3-way'!X57^(1/3))*COS(('OddsRatio_working_3-way'!Y57+4*PI())/3)</f>
        <v>-0.21333779310312648</v>
      </c>
      <c r="AI57" s="11">
        <f>'OddsRatio_working_3-way'!U57/(3*'OddsRatio_working_3-way'!X57^(1/3))*SIN(('OddsRatio_working_3-way'!Y57)/3)</f>
        <v>-5.5160928182105766E-2</v>
      </c>
      <c r="AJ57" s="11">
        <f>'OddsRatio_working_3-way'!U57/(3*'OddsRatio_working_3-way'!X57^(1/3))*SIN(('OddsRatio_working_3-way'!Y57+2*PI())/3)</f>
        <v>-0.4246728250113378</v>
      </c>
      <c r="AK57" s="11">
        <f>'OddsRatio_working_3-way'!U57/(3*'OddsRatio_working_3-way'!X57^(1/3))*SIN(('OddsRatio_working_3-way'!Y57+4*PI())/3)</f>
        <v>0.47983375319344335</v>
      </c>
      <c r="AL57" s="11">
        <f>'OddsRatio_working_3-way'!Z57+'OddsRatio_working_3-way'!AF57</f>
        <v>1.0444342328206355</v>
      </c>
      <c r="AM57" s="11">
        <f>'OddsRatio_working_3-way'!AA57+'OddsRatio_working_3-way'!AG57</f>
        <v>-0.61775864661438273</v>
      </c>
      <c r="AN57" s="11">
        <f>'OddsRatio_working_3-way'!AB57+'OddsRatio_working_3-way'!AH57</f>
        <v>-0.42667558620625301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1.0444342328206355</v>
      </c>
      <c r="AS57" s="11">
        <f>IF(('OddsRatio_working_3-way'!X57=0),IF(Q57&gt;0,-Q57^(1/3),(-Q57)^(1/3)),'OddsRatio_working_3-way'!AM57-'OddsRatio_working_3-way'!R57/3)</f>
        <v>-0.61775864661438273</v>
      </c>
      <c r="AT57" s="11">
        <f>IF(('OddsRatio_working_3-way'!X57=0),IF(Q57&gt;0,-Q57^(1/3),(-Q57)^(1/3)),'OddsRatio_working_3-way'!AN57-'OddsRatio_working_3-way'!R57/3)</f>
        <v>-0.42667558620625301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1.42</v>
      </c>
      <c r="B58" s="4">
        <f>IF('True_Odds_Calculator_3-way'!B57="","",'True_Odds_Calculator_3-way'!B57)</f>
        <v>4.83</v>
      </c>
      <c r="C58" s="4">
        <f>IF('True_Odds_Calculator_3-way'!C57="","",'True_Odds_Calculator_3-way'!C57)</f>
        <v>8.24</v>
      </c>
      <c r="D58" s="9">
        <f t="shared" si="13"/>
        <v>0.68975074273459192</v>
      </c>
      <c r="E58" s="9">
        <f t="shared" si="14"/>
        <v>0.19601158250482037</v>
      </c>
      <c r="F58" s="9">
        <f t="shared" si="15"/>
        <v>0.11423767476058787</v>
      </c>
      <c r="G58" s="9">
        <f t="shared" si="16"/>
        <v>1.0709502172424923</v>
      </c>
      <c r="H58" s="9">
        <f t="shared" si="17"/>
        <v>1.4497990912418466</v>
      </c>
      <c r="I58" s="9">
        <f t="shared" si="18"/>
        <v>5.101739332038747</v>
      </c>
      <c r="J58" s="9">
        <f t="shared" si="19"/>
        <v>8.7536795728356438</v>
      </c>
      <c r="K58" s="11">
        <f t="shared" si="20"/>
        <v>0.70422535211267612</v>
      </c>
      <c r="L58" s="11">
        <f t="shared" si="21"/>
        <v>0.20703933747412007</v>
      </c>
      <c r="M58" s="11">
        <f t="shared" si="22"/>
        <v>0.12135922330097088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-0.20607435240399774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0.20330934530781142</v>
      </c>
      <c r="Q58" s="11">
        <f>2*'OddsRatio_working_3-way'!K58*'OddsRatio_working_3-way'!L58*'OddsRatio_working_3-way'!M58</f>
        <v>3.538891998395325E-2</v>
      </c>
      <c r="R58" s="11">
        <f t="shared" si="23"/>
        <v>0</v>
      </c>
      <c r="S58" s="11">
        <f t="shared" si="24"/>
        <v>-0.98658247829518508</v>
      </c>
      <c r="T58" s="11">
        <f t="shared" si="25"/>
        <v>-0.171728890913</v>
      </c>
      <c r="U58" s="11">
        <f>'OddsRatio_working_3-way'!S58-'OddsRatio_working_3-way'!R58^2/3</f>
        <v>-0.98658247829518508</v>
      </c>
      <c r="V58" s="11">
        <f>'OddsRatio_working_3-way'!S58*'OddsRatio_working_3-way'!R58/3-2*'OddsRatio_working_3-way'!R58^3/27-'OddsRatio_working_3-way'!T58</f>
        <v>0.171728890913</v>
      </c>
      <c r="W58" s="11">
        <f>'OddsRatio_working_3-way'!V58^2+4*'OddsRatio_working_3-way'!U58^3/27</f>
        <v>-0.11277364861789665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0.18858980658568592</v>
      </c>
      <c r="Y58" s="11">
        <f>IF('OddsRatio_working_3-way'!W58&gt;=0,IF('OddsRatio_working_3-way'!V58+SQRT('OddsRatio_working_3-way'!W58)&gt;0,0,PI()),ACOS('OddsRatio_working_3-way'!V58/(2*'OddsRatio_working_3-way'!X58)))</f>
        <v>1.0980901300193542</v>
      </c>
      <c r="Z58" s="11">
        <f>'OddsRatio_working_3-way'!X58^(1/3)*COS('OddsRatio_working_3-way'!Y58/3)</f>
        <v>0.53547510862124603</v>
      </c>
      <c r="AA58" s="11">
        <f>'OddsRatio_working_3-way'!X58^(1/3)*COS(('OddsRatio_working_3-way'!Y58+2*PI())/3)</f>
        <v>-0.44548857571161182</v>
      </c>
      <c r="AB58" s="11">
        <f>'OddsRatio_working_3-way'!X58^(1/3)*COS(('OddsRatio_working_3-way'!Y58+4*PI())/3)</f>
        <v>-8.9986532909634168E-2</v>
      </c>
      <c r="AC58" s="11">
        <f>'OddsRatio_working_3-way'!X58^(1/3)*SIN('OddsRatio_working_3-way'!Y58/3)</f>
        <v>0.20524920010918357</v>
      </c>
      <c r="AD58" s="11">
        <f>'OddsRatio_working_3-way'!X58^(1/3)*SIN(('OddsRatio_working_3-way'!Y58+2*PI())/3)</f>
        <v>0.361110447105639</v>
      </c>
      <c r="AE58" s="11">
        <f>'OddsRatio_working_3-way'!X58^(1/3)*SIN(('OddsRatio_working_3-way'!Y58+4*PI())/3)</f>
        <v>-0.56635964721482257</v>
      </c>
      <c r="AF58" s="11">
        <f>-'OddsRatio_working_3-way'!U58/(3*'OddsRatio_working_3-way'!X58^(1/3))*COS(('OddsRatio_working_3-way'!Y58)/3)</f>
        <v>0.53547510862124614</v>
      </c>
      <c r="AG58" s="11">
        <f>-'OddsRatio_working_3-way'!U58/(3*'OddsRatio_working_3-way'!X58^(1/3))*COS(('OddsRatio_working_3-way'!Y58+2*PI())/3)</f>
        <v>-0.44548857571161188</v>
      </c>
      <c r="AH58" s="11">
        <f>-'OddsRatio_working_3-way'!U58/(3*'OddsRatio_working_3-way'!X58^(1/3))*COS(('OddsRatio_working_3-way'!Y58+4*PI())/3)</f>
        <v>-8.9986532909634181E-2</v>
      </c>
      <c r="AI58" s="11">
        <f>'OddsRatio_working_3-way'!U58/(3*'OddsRatio_working_3-way'!X58^(1/3))*SIN(('OddsRatio_working_3-way'!Y58)/3)</f>
        <v>-0.2052492001091836</v>
      </c>
      <c r="AJ58" s="11">
        <f>'OddsRatio_working_3-way'!U58/(3*'OddsRatio_working_3-way'!X58^(1/3))*SIN(('OddsRatio_working_3-way'!Y58+2*PI())/3)</f>
        <v>-0.36111044710563911</v>
      </c>
      <c r="AK58" s="11">
        <f>'OddsRatio_working_3-way'!U58/(3*'OddsRatio_working_3-way'!X58^(1/3))*SIN(('OddsRatio_working_3-way'!Y58+4*PI())/3)</f>
        <v>0.56635964721482268</v>
      </c>
      <c r="AL58" s="11">
        <f>'OddsRatio_working_3-way'!Z58+'OddsRatio_working_3-way'!AF58</f>
        <v>1.0709502172424923</v>
      </c>
      <c r="AM58" s="11">
        <f>'OddsRatio_working_3-way'!AA58+'OddsRatio_working_3-way'!AG58</f>
        <v>-0.89097715142322365</v>
      </c>
      <c r="AN58" s="11">
        <f>'OddsRatio_working_3-way'!AB58+'OddsRatio_working_3-way'!AH58</f>
        <v>-0.17997306581926836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1.0709502172424923</v>
      </c>
      <c r="AS58" s="11">
        <f>IF(('OddsRatio_working_3-way'!X58=0),IF(Q58&gt;0,-Q58^(1/3),(-Q58)^(1/3)),'OddsRatio_working_3-way'!AM58-'OddsRatio_working_3-way'!R58/3)</f>
        <v>-0.89097715142322365</v>
      </c>
      <c r="AT58" s="11">
        <f>IF(('OddsRatio_working_3-way'!X58=0),IF(Q58&gt;0,-Q58^(1/3),(-Q58)^(1/3)),'OddsRatio_working_3-way'!AN58-'OddsRatio_working_3-way'!R58/3)</f>
        <v>-0.17997306581926836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2.61</v>
      </c>
      <c r="B59" s="4">
        <f>IF('True_Odds_Calculator_3-way'!B58="","",'True_Odds_Calculator_3-way'!B58)</f>
        <v>3.37</v>
      </c>
      <c r="C59" s="4">
        <f>IF('True_Odds_Calculator_3-way'!C58="","",'True_Odds_Calculator_3-way'!C58)</f>
        <v>2.88</v>
      </c>
      <c r="D59" s="9">
        <f t="shared" si="13"/>
        <v>0.3735912210499327</v>
      </c>
      <c r="E59" s="9">
        <f t="shared" si="14"/>
        <v>0.28833244911742867</v>
      </c>
      <c r="F59" s="9">
        <f t="shared" si="15"/>
        <v>0.33807632983263858</v>
      </c>
      <c r="G59" s="9">
        <f t="shared" si="16"/>
        <v>1.0414425013841031</v>
      </c>
      <c r="H59" s="9">
        <f t="shared" si="17"/>
        <v>2.6767224272284067</v>
      </c>
      <c r="I59" s="9">
        <f t="shared" si="18"/>
        <v>3.4682187282803252</v>
      </c>
      <c r="J59" s="9">
        <f t="shared" si="19"/>
        <v>2.9579119026021146</v>
      </c>
      <c r="K59" s="11">
        <f t="shared" si="20"/>
        <v>0.38314176245210729</v>
      </c>
      <c r="L59" s="11">
        <f t="shared" si="21"/>
        <v>0.29673590504451036</v>
      </c>
      <c r="M59" s="11">
        <f t="shared" si="22"/>
        <v>0.34722222222222221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-0.28318430217795831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0.23133147131237108</v>
      </c>
      <c r="Q59" s="11">
        <f>2*'OddsRatio_working_3-way'!K59*'OddsRatio_working_3-way'!L59*'OddsRatio_working_3-way'!M59</f>
        <v>7.8952720584426983E-2</v>
      </c>
      <c r="R59" s="11">
        <f t="shared" si="23"/>
        <v>0</v>
      </c>
      <c r="S59" s="11">
        <f t="shared" si="24"/>
        <v>-0.81689369620141605</v>
      </c>
      <c r="T59" s="11">
        <f t="shared" si="25"/>
        <v>-0.27880330928375974</v>
      </c>
      <c r="U59" s="11">
        <f>'OddsRatio_working_3-way'!S59-'OddsRatio_working_3-way'!R59^2/3</f>
        <v>-0.81689369620141605</v>
      </c>
      <c r="V59" s="11">
        <f>'OddsRatio_working_3-way'!S59*'OddsRatio_working_3-way'!R59/3-2*'OddsRatio_working_3-way'!R59^3/27-'OddsRatio_working_3-way'!T59</f>
        <v>0.27880330928375974</v>
      </c>
      <c r="W59" s="11">
        <f>'OddsRatio_working_3-way'!V59^2+4*'OddsRatio_working_3-way'!U59^3/27</f>
        <v>-3.0280733765248452E-3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0.14209095559192061</v>
      </c>
      <c r="Y59" s="11">
        <f>IF('OddsRatio_working_3-way'!W59&gt;=0,IF('OddsRatio_working_3-way'!V59+SQRT('OddsRatio_working_3-way'!W59)&gt;0,0,PI()),ACOS('OddsRatio_working_3-way'!V59/(2*'OddsRatio_working_3-way'!X59)))</f>
        <v>0.19486724683919832</v>
      </c>
      <c r="Z59" s="11">
        <f>'OddsRatio_working_3-way'!X59^(1/3)*COS('OddsRatio_working_3-way'!Y59/3)</f>
        <v>0.52072125069205155</v>
      </c>
      <c r="AA59" s="11">
        <f>'OddsRatio_working_3-way'!X59^(1/3)*COS(('OddsRatio_working_3-way'!Y59+2*PI())/3)</f>
        <v>-0.28969419585207212</v>
      </c>
      <c r="AB59" s="11">
        <f>'OddsRatio_working_3-way'!X59^(1/3)*COS(('OddsRatio_working_3-way'!Y59+4*PI())/3)</f>
        <v>-0.23102705483997951</v>
      </c>
      <c r="AC59" s="11">
        <f>'OddsRatio_working_3-way'!X59^(1/3)*SIN('OddsRatio_working_3-way'!Y59/3)</f>
        <v>3.3871489655917596E-2</v>
      </c>
      <c r="AD59" s="11">
        <f>'OddsRatio_working_3-way'!X59^(1/3)*SIN(('OddsRatio_working_3-way'!Y59+2*PI())/3)</f>
        <v>0.43402208656176311</v>
      </c>
      <c r="AE59" s="11">
        <f>'OddsRatio_working_3-way'!X59^(1/3)*SIN(('OddsRatio_working_3-way'!Y59+4*PI())/3)</f>
        <v>-0.46789357621768057</v>
      </c>
      <c r="AF59" s="11">
        <f>-'OddsRatio_working_3-way'!U59/(3*'OddsRatio_working_3-way'!X59^(1/3))*COS(('OddsRatio_working_3-way'!Y59)/3)</f>
        <v>0.52072125069205155</v>
      </c>
      <c r="AG59" s="11">
        <f>-'OddsRatio_working_3-way'!U59/(3*'OddsRatio_working_3-way'!X59^(1/3))*COS(('OddsRatio_working_3-way'!Y59+2*PI())/3)</f>
        <v>-0.28969419585207212</v>
      </c>
      <c r="AH59" s="11">
        <f>-'OddsRatio_working_3-way'!U59/(3*'OddsRatio_working_3-way'!X59^(1/3))*COS(('OddsRatio_working_3-way'!Y59+4*PI())/3)</f>
        <v>-0.23102705483997951</v>
      </c>
      <c r="AI59" s="11">
        <f>'OddsRatio_working_3-way'!U59/(3*'OddsRatio_working_3-way'!X59^(1/3))*SIN(('OddsRatio_working_3-way'!Y59)/3)</f>
        <v>-3.3871489655917596E-2</v>
      </c>
      <c r="AJ59" s="11">
        <f>'OddsRatio_working_3-way'!U59/(3*'OddsRatio_working_3-way'!X59^(1/3))*SIN(('OddsRatio_working_3-way'!Y59+2*PI())/3)</f>
        <v>-0.43402208656176311</v>
      </c>
      <c r="AK59" s="11">
        <f>'OddsRatio_working_3-way'!U59/(3*'OddsRatio_working_3-way'!X59^(1/3))*SIN(('OddsRatio_working_3-way'!Y59+4*PI())/3)</f>
        <v>0.46789357621768057</v>
      </c>
      <c r="AL59" s="11">
        <f>'OddsRatio_working_3-way'!Z59+'OddsRatio_working_3-way'!AF59</f>
        <v>1.0414425013841031</v>
      </c>
      <c r="AM59" s="11">
        <f>'OddsRatio_working_3-way'!AA59+'OddsRatio_working_3-way'!AG59</f>
        <v>-0.57938839170414425</v>
      </c>
      <c r="AN59" s="11">
        <f>'OddsRatio_working_3-way'!AB59+'OddsRatio_working_3-way'!AH59</f>
        <v>-0.46205410967995902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1.0414425013841031</v>
      </c>
      <c r="AS59" s="11">
        <f>IF(('OddsRatio_working_3-way'!X59=0),IF(Q59&gt;0,-Q59^(1/3),(-Q59)^(1/3)),'OddsRatio_working_3-way'!AM59-'OddsRatio_working_3-way'!R59/3)</f>
        <v>-0.57938839170414425</v>
      </c>
      <c r="AT59" s="11">
        <f>IF(('OddsRatio_working_3-way'!X59=0),IF(Q59&gt;0,-Q59^(1/3),(-Q59)^(1/3)),'OddsRatio_working_3-way'!AN59-'OddsRatio_working_3-way'!R59/3)</f>
        <v>-0.46205410967995902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4.09</v>
      </c>
      <c r="B60" s="4">
        <f>IF('True_Odds_Calculator_3-way'!B59="","",'True_Odds_Calculator_3-way'!B59)</f>
        <v>3.9</v>
      </c>
      <c r="C60" s="4">
        <f>IF('True_Odds_Calculator_3-way'!C59="","",'True_Odds_Calculator_3-way'!C59)</f>
        <v>1.89</v>
      </c>
      <c r="D60" s="9">
        <f t="shared" si="13"/>
        <v>0.23567292194081377</v>
      </c>
      <c r="E60" s="9">
        <f t="shared" si="14"/>
        <v>0.2472951660916991</v>
      </c>
      <c r="F60" s="9">
        <f t="shared" si="15"/>
        <v>0.51703191196748688</v>
      </c>
      <c r="G60" s="9">
        <f t="shared" si="16"/>
        <v>1.0495692055162045</v>
      </c>
      <c r="H60" s="9">
        <f t="shared" si="17"/>
        <v>4.2431688450450711</v>
      </c>
      <c r="I60" s="9">
        <f t="shared" si="18"/>
        <v>4.0437506959969918</v>
      </c>
      <c r="J60" s="9">
        <f t="shared" si="19"/>
        <v>1.9341165929094222</v>
      </c>
      <c r="K60" s="11">
        <f t="shared" si="20"/>
        <v>0.24449877750611249</v>
      </c>
      <c r="L60" s="11">
        <f t="shared" si="21"/>
        <v>0.25641025641025644</v>
      </c>
      <c r="M60" s="11">
        <f t="shared" si="22"/>
        <v>0.52910052910052918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-0.26454329877312743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0.2282121271526325</v>
      </c>
      <c r="Q60" s="11">
        <f>2*'OddsRatio_working_3-way'!K60*'OddsRatio_working_3-way'!L60*'OddsRatio_working_3-way'!M60</f>
        <v>6.6340734637393178E-2</v>
      </c>
      <c r="R60" s="11">
        <f t="shared" si="23"/>
        <v>0</v>
      </c>
      <c r="S60" s="11">
        <f t="shared" si="24"/>
        <v>-0.86266455514470408</v>
      </c>
      <c r="T60" s="11">
        <f t="shared" si="25"/>
        <v>-0.25077457998392561</v>
      </c>
      <c r="U60" s="11">
        <f>'OddsRatio_working_3-way'!S60-'OddsRatio_working_3-way'!R60^2/3</f>
        <v>-0.86266455514470408</v>
      </c>
      <c r="V60" s="11">
        <f>'OddsRatio_working_3-way'!S60*'OddsRatio_working_3-way'!R60/3-2*'OddsRatio_working_3-way'!R60^3/27-'OddsRatio_working_3-way'!T60</f>
        <v>0.25077457998392561</v>
      </c>
      <c r="W60" s="11">
        <f>'OddsRatio_working_3-way'!V60^2+4*'OddsRatio_working_3-way'!U60^3/27</f>
        <v>-3.2221213959315279E-2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0.15419881964968926</v>
      </c>
      <c r="Y60" s="11">
        <f>IF('OddsRatio_working_3-way'!W60&gt;=0,IF('OddsRatio_working_3-way'!V60+SQRT('OddsRatio_working_3-way'!W60)&gt;0,0,PI()),ACOS('OddsRatio_working_3-way'!V60/(2*'OddsRatio_working_3-way'!X60)))</f>
        <v>0.62124683210795117</v>
      </c>
      <c r="Z60" s="11">
        <f>'OddsRatio_working_3-way'!X60^(1/3)*COS('OddsRatio_working_3-way'!Y60/3)</f>
        <v>0.52478460275810224</v>
      </c>
      <c r="AA60" s="11">
        <f>'OddsRatio_working_3-way'!X60^(1/3)*COS(('OddsRatio_working_3-way'!Y60+2*PI())/3)</f>
        <v>-0.35787517584977319</v>
      </c>
      <c r="AB60" s="11">
        <f>'OddsRatio_working_3-way'!X60^(1/3)*COS(('OddsRatio_working_3-way'!Y60+4*PI())/3)</f>
        <v>-0.16690942690832916</v>
      </c>
      <c r="AC60" s="11">
        <f>'OddsRatio_working_3-way'!X60^(1/3)*SIN('OddsRatio_working_3-way'!Y60/3)</f>
        <v>0.11025412655734117</v>
      </c>
      <c r="AD60" s="11">
        <f>'OddsRatio_working_3-way'!X60^(1/3)*SIN(('OddsRatio_working_3-way'!Y60+2*PI())/3)</f>
        <v>0.39934973422477105</v>
      </c>
      <c r="AE60" s="11">
        <f>'OddsRatio_working_3-way'!X60^(1/3)*SIN(('OddsRatio_working_3-way'!Y60+4*PI())/3)</f>
        <v>-0.50960386078211239</v>
      </c>
      <c r="AF60" s="11">
        <f>-'OddsRatio_working_3-way'!U60/(3*'OddsRatio_working_3-way'!X60^(1/3))*COS(('OddsRatio_working_3-way'!Y60)/3)</f>
        <v>0.52478460275810224</v>
      </c>
      <c r="AG60" s="11">
        <f>-'OddsRatio_working_3-way'!U60/(3*'OddsRatio_working_3-way'!X60^(1/3))*COS(('OddsRatio_working_3-way'!Y60+2*PI())/3)</f>
        <v>-0.35787517584977319</v>
      </c>
      <c r="AH60" s="11">
        <f>-'OddsRatio_working_3-way'!U60/(3*'OddsRatio_working_3-way'!X60^(1/3))*COS(('OddsRatio_working_3-way'!Y60+4*PI())/3)</f>
        <v>-0.16690942690832916</v>
      </c>
      <c r="AI60" s="11">
        <f>'OddsRatio_working_3-way'!U60/(3*'OddsRatio_working_3-way'!X60^(1/3))*SIN(('OddsRatio_working_3-way'!Y60)/3)</f>
        <v>-0.11025412655734117</v>
      </c>
      <c r="AJ60" s="11">
        <f>'OddsRatio_working_3-way'!U60/(3*'OddsRatio_working_3-way'!X60^(1/3))*SIN(('OddsRatio_working_3-way'!Y60+2*PI())/3)</f>
        <v>-0.39934973422477105</v>
      </c>
      <c r="AK60" s="11">
        <f>'OddsRatio_working_3-way'!U60/(3*'OddsRatio_working_3-way'!X60^(1/3))*SIN(('OddsRatio_working_3-way'!Y60+4*PI())/3)</f>
        <v>0.50960386078211239</v>
      </c>
      <c r="AL60" s="11">
        <f>'OddsRatio_working_3-way'!Z60+'OddsRatio_working_3-way'!AF60</f>
        <v>1.0495692055162045</v>
      </c>
      <c r="AM60" s="11">
        <f>'OddsRatio_working_3-way'!AA60+'OddsRatio_working_3-way'!AG60</f>
        <v>-0.71575035169954637</v>
      </c>
      <c r="AN60" s="11">
        <f>'OddsRatio_working_3-way'!AB60+'OddsRatio_working_3-way'!AH60</f>
        <v>-0.33381885381665832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1.0495692055162045</v>
      </c>
      <c r="AS60" s="11">
        <f>IF(('OddsRatio_working_3-way'!X60=0),IF(Q60&gt;0,-Q60^(1/3),(-Q60)^(1/3)),'OddsRatio_working_3-way'!AM60-'OddsRatio_working_3-way'!R60/3)</f>
        <v>-0.71575035169954637</v>
      </c>
      <c r="AT60" s="11">
        <f>IF(('OddsRatio_working_3-way'!X60=0),IF(Q60&gt;0,-Q60^(1/3),(-Q60)^(1/3)),'OddsRatio_working_3-way'!AN60-'OddsRatio_working_3-way'!R60/3)</f>
        <v>-0.33381885381665832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2</v>
      </c>
      <c r="B61" s="4">
        <f>IF('True_Odds_Calculator_3-way'!B60="","",'True_Odds_Calculator_3-way'!B60)</f>
        <v>3.56</v>
      </c>
      <c r="C61" s="4">
        <f>IF('True_Odds_Calculator_3-way'!C60="","",'True_Odds_Calculator_3-way'!C60)</f>
        <v>4.04</v>
      </c>
      <c r="D61" s="9">
        <f t="shared" si="13"/>
        <v>0.48879552728943343</v>
      </c>
      <c r="E61" s="9">
        <f t="shared" si="14"/>
        <v>0.27193393270652649</v>
      </c>
      <c r="F61" s="9">
        <f t="shared" si="15"/>
        <v>0.23927054000404011</v>
      </c>
      <c r="G61" s="9">
        <f t="shared" si="16"/>
        <v>1.0458452341931193</v>
      </c>
      <c r="H61" s="9">
        <f t="shared" si="17"/>
        <v>2.045845234193119</v>
      </c>
      <c r="I61" s="9">
        <f t="shared" si="18"/>
        <v>3.6773637995343851</v>
      </c>
      <c r="J61" s="9">
        <f t="shared" si="19"/>
        <v>4.1793695119470824</v>
      </c>
      <c r="K61" s="11">
        <f t="shared" si="20"/>
        <v>0.5</v>
      </c>
      <c r="L61" s="11">
        <f t="shared" si="21"/>
        <v>0.2808988764044944</v>
      </c>
      <c r="M61" s="11">
        <f t="shared" si="22"/>
        <v>0.24752475247524752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-0.27055289798642779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0.22944710201357216</v>
      </c>
      <c r="Q61" s="11">
        <f>2*'OddsRatio_working_3-way'!K61*'OddsRatio_working_3-way'!L61*'OddsRatio_working_3-way'!M61</f>
        <v>6.9529424852597624E-2</v>
      </c>
      <c r="R61" s="11">
        <f t="shared" si="23"/>
        <v>0</v>
      </c>
      <c r="S61" s="11">
        <f t="shared" si="24"/>
        <v>-0.84806743421052655</v>
      </c>
      <c r="T61" s="11">
        <f t="shared" si="25"/>
        <v>-0.25699013157894746</v>
      </c>
      <c r="U61" s="11">
        <f>'OddsRatio_working_3-way'!S61-'OddsRatio_working_3-way'!R61^2/3</f>
        <v>-0.84806743421052655</v>
      </c>
      <c r="V61" s="11">
        <f>'OddsRatio_working_3-way'!S61*'OddsRatio_working_3-way'!R61/3-2*'OddsRatio_working_3-way'!R61^3/27-'OddsRatio_working_3-way'!T61</f>
        <v>0.25699013157894746</v>
      </c>
      <c r="W61" s="11">
        <f>'OddsRatio_working_3-way'!V61^2+4*'OddsRatio_working_3-way'!U61^3/27</f>
        <v>-2.4318395263687467E-2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0.15030163255321963</v>
      </c>
      <c r="Y61" s="11">
        <f>IF('OddsRatio_working_3-way'!W61&gt;=0,IF('OddsRatio_working_3-way'!V61+SQRT('OddsRatio_working_3-way'!W61)&gt;0,0,PI()),ACOS('OddsRatio_working_3-way'!V61/(2*'OddsRatio_working_3-way'!X61)))</f>
        <v>0.54541005680077759</v>
      </c>
      <c r="Z61" s="11">
        <f>'OddsRatio_working_3-way'!X61^(1/3)*COS('OddsRatio_working_3-way'!Y61/3)</f>
        <v>0.52292261709655974</v>
      </c>
      <c r="AA61" s="11">
        <f>'OddsRatio_working_3-way'!X61^(1/3)*COS(('OddsRatio_working_3-way'!Y61+2*PI())/3)</f>
        <v>-0.34471280072286681</v>
      </c>
      <c r="AB61" s="11">
        <f>'OddsRatio_working_3-way'!X61^(1/3)*COS(('OddsRatio_working_3-way'!Y61+4*PI())/3)</f>
        <v>-0.17820981637369304</v>
      </c>
      <c r="AC61" s="11">
        <f>'OddsRatio_working_3-way'!X61^(1/3)*SIN('OddsRatio_working_3-way'!Y61/3)</f>
        <v>9.6130542834871491E-2</v>
      </c>
      <c r="AD61" s="11">
        <f>'OddsRatio_working_3-way'!X61^(1/3)*SIN(('OddsRatio_working_3-way'!Y61+2*PI())/3)</f>
        <v>0.40479899920162776</v>
      </c>
      <c r="AE61" s="11">
        <f>'OddsRatio_working_3-way'!X61^(1/3)*SIN(('OddsRatio_working_3-way'!Y61+4*PI())/3)</f>
        <v>-0.5009295420364992</v>
      </c>
      <c r="AF61" s="11">
        <f>-'OddsRatio_working_3-way'!U61/(3*'OddsRatio_working_3-way'!X61^(1/3))*COS(('OddsRatio_working_3-way'!Y61)/3)</f>
        <v>0.52292261709655952</v>
      </c>
      <c r="AG61" s="11">
        <f>-'OddsRatio_working_3-way'!U61/(3*'OddsRatio_working_3-way'!X61^(1/3))*COS(('OddsRatio_working_3-way'!Y61+2*PI())/3)</f>
        <v>-0.34471280072286664</v>
      </c>
      <c r="AH61" s="11">
        <f>-'OddsRatio_working_3-way'!U61/(3*'OddsRatio_working_3-way'!X61^(1/3))*COS(('OddsRatio_working_3-way'!Y61+4*PI())/3)</f>
        <v>-0.17820981637369299</v>
      </c>
      <c r="AI61" s="11">
        <f>'OddsRatio_working_3-way'!U61/(3*'OddsRatio_working_3-way'!X61^(1/3))*SIN(('OddsRatio_working_3-way'!Y61)/3)</f>
        <v>-9.6130542834871449E-2</v>
      </c>
      <c r="AJ61" s="11">
        <f>'OddsRatio_working_3-way'!U61/(3*'OddsRatio_working_3-way'!X61^(1/3))*SIN(('OddsRatio_working_3-way'!Y61+2*PI())/3)</f>
        <v>-0.4047989992016276</v>
      </c>
      <c r="AK61" s="11">
        <f>'OddsRatio_working_3-way'!U61/(3*'OddsRatio_working_3-way'!X61^(1/3))*SIN(('OddsRatio_working_3-way'!Y61+4*PI())/3)</f>
        <v>0.50092954203649909</v>
      </c>
      <c r="AL61" s="11">
        <f>'OddsRatio_working_3-way'!Z61+'OddsRatio_working_3-way'!AF61</f>
        <v>1.0458452341931193</v>
      </c>
      <c r="AM61" s="11">
        <f>'OddsRatio_working_3-way'!AA61+'OddsRatio_working_3-way'!AG61</f>
        <v>-0.68942560144573339</v>
      </c>
      <c r="AN61" s="11">
        <f>'OddsRatio_working_3-way'!AB61+'OddsRatio_working_3-way'!AH61</f>
        <v>-0.35641963274738603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1.0458452341931193</v>
      </c>
      <c r="AS61" s="11">
        <f>IF(('OddsRatio_working_3-way'!X61=0),IF(Q61&gt;0,-Q61^(1/3),(-Q61)^(1/3)),'OddsRatio_working_3-way'!AM61-'OddsRatio_working_3-way'!R61/3)</f>
        <v>-0.68942560144573339</v>
      </c>
      <c r="AT61" s="11">
        <f>IF(('OddsRatio_working_3-way'!X61=0),IF(Q61&gt;0,-Q61^(1/3),(-Q61)^(1/3)),'OddsRatio_working_3-way'!AN61-'OddsRatio_working_3-way'!R61/3)</f>
        <v>-0.35641963274738603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1.69</v>
      </c>
      <c r="B62" s="4">
        <f>IF('True_Odds_Calculator_3-way'!B61="","",'True_Odds_Calculator_3-way'!B61)</f>
        <v>4.16</v>
      </c>
      <c r="C62" s="4">
        <f>IF('True_Odds_Calculator_3-way'!C61="","",'True_Odds_Calculator_3-way'!C61)</f>
        <v>4.99</v>
      </c>
      <c r="D62" s="9">
        <f t="shared" si="13"/>
        <v>0.57811797125323849</v>
      </c>
      <c r="E62" s="9">
        <f t="shared" si="14"/>
        <v>0.23030612283646695</v>
      </c>
      <c r="F62" s="9">
        <f t="shared" si="15"/>
        <v>0.19157590591029447</v>
      </c>
      <c r="G62" s="9">
        <f t="shared" si="16"/>
        <v>1.0576097967380826</v>
      </c>
      <c r="H62" s="9">
        <f t="shared" si="17"/>
        <v>1.7297507597492772</v>
      </c>
      <c r="I62" s="9">
        <f t="shared" si="18"/>
        <v>4.3420469576923413</v>
      </c>
      <c r="J62" s="9">
        <f t="shared" si="19"/>
        <v>5.2198630889849511</v>
      </c>
      <c r="K62" s="11">
        <f t="shared" si="20"/>
        <v>0.59171597633136097</v>
      </c>
      <c r="L62" s="11">
        <f t="shared" si="21"/>
        <v>0.24038461538461536</v>
      </c>
      <c r="M62" s="11">
        <f t="shared" si="22"/>
        <v>0.20040080160320639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-0.2479867563985505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0.22347836318973863</v>
      </c>
      <c r="Q62" s="11">
        <f>2*'OddsRatio_working_3-way'!K62*'OddsRatio_working_3-way'!L62*'OddsRatio_working_3-way'!M62</f>
        <v>5.7009786527994537E-2</v>
      </c>
      <c r="R62" s="11">
        <f t="shared" si="23"/>
        <v>0</v>
      </c>
      <c r="S62" s="11">
        <f t="shared" si="24"/>
        <v>-0.90117055618315622</v>
      </c>
      <c r="T62" s="11">
        <f t="shared" si="25"/>
        <v>-0.22989044800590716</v>
      </c>
      <c r="U62" s="11">
        <f>'OddsRatio_working_3-way'!S62-'OddsRatio_working_3-way'!R62^2/3</f>
        <v>-0.90117055618315622</v>
      </c>
      <c r="V62" s="11">
        <f>'OddsRatio_working_3-way'!S62*'OddsRatio_working_3-way'!R62/3-2*'OddsRatio_working_3-way'!R62^3/27-'OddsRatio_working_3-way'!T62</f>
        <v>0.22989044800590716</v>
      </c>
      <c r="W62" s="11">
        <f>'OddsRatio_working_3-way'!V62^2+4*'OddsRatio_working_3-way'!U62^3/27</f>
        <v>-5.5572330459905242E-2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0.16463744147691767</v>
      </c>
      <c r="Y62" s="11">
        <f>IF('OddsRatio_working_3-way'!W62&gt;=0,IF('OddsRatio_working_3-way'!V62+SQRT('OddsRatio_working_3-way'!W62)&gt;0,0,PI()),ACOS('OddsRatio_working_3-way'!V62/(2*'OddsRatio_working_3-way'!X62)))</f>
        <v>0.79795557755758872</v>
      </c>
      <c r="Z62" s="11">
        <f>'OddsRatio_working_3-way'!X62^(1/3)*COS('OddsRatio_working_3-way'!Y62/3)</f>
        <v>0.52880489836904132</v>
      </c>
      <c r="AA62" s="11">
        <f>'OddsRatio_working_3-way'!X62^(1/3)*COS(('OddsRatio_working_3-way'!Y62+2*PI())/3)</f>
        <v>-0.38916892561737504</v>
      </c>
      <c r="AB62" s="11">
        <f>'OddsRatio_working_3-way'!X62^(1/3)*COS(('OddsRatio_working_3-way'!Y62+4*PI())/3)</f>
        <v>-0.13963597275166612</v>
      </c>
      <c r="AC62" s="11">
        <f>'OddsRatio_working_3-way'!X62^(1/3)*SIN('OddsRatio_working_3-way'!Y62/3)</f>
        <v>0.14406791750869929</v>
      </c>
      <c r="AD62" s="11">
        <f>'OddsRatio_working_3-way'!X62^(1/3)*SIN(('OddsRatio_working_3-way'!Y62+2*PI())/3)</f>
        <v>0.3859245168788884</v>
      </c>
      <c r="AE62" s="11">
        <f>'OddsRatio_working_3-way'!X62^(1/3)*SIN(('OddsRatio_working_3-way'!Y62+4*PI())/3)</f>
        <v>-0.5299924343875877</v>
      </c>
      <c r="AF62" s="11">
        <f>-'OddsRatio_working_3-way'!U62/(3*'OddsRatio_working_3-way'!X62^(1/3))*COS(('OddsRatio_working_3-way'!Y62)/3)</f>
        <v>0.52880489836904132</v>
      </c>
      <c r="AG62" s="11">
        <f>-'OddsRatio_working_3-way'!U62/(3*'OddsRatio_working_3-way'!X62^(1/3))*COS(('OddsRatio_working_3-way'!Y62+2*PI())/3)</f>
        <v>-0.38916892561737504</v>
      </c>
      <c r="AH62" s="11">
        <f>-'OddsRatio_working_3-way'!U62/(3*'OddsRatio_working_3-way'!X62^(1/3))*COS(('OddsRatio_working_3-way'!Y62+4*PI())/3)</f>
        <v>-0.13963597275166612</v>
      </c>
      <c r="AI62" s="11">
        <f>'OddsRatio_working_3-way'!U62/(3*'OddsRatio_working_3-way'!X62^(1/3))*SIN(('OddsRatio_working_3-way'!Y62)/3)</f>
        <v>-0.14406791750869929</v>
      </c>
      <c r="AJ62" s="11">
        <f>'OddsRatio_working_3-way'!U62/(3*'OddsRatio_working_3-way'!X62^(1/3))*SIN(('OddsRatio_working_3-way'!Y62+2*PI())/3)</f>
        <v>-0.3859245168788884</v>
      </c>
      <c r="AK62" s="11">
        <f>'OddsRatio_working_3-way'!U62/(3*'OddsRatio_working_3-way'!X62^(1/3))*SIN(('OddsRatio_working_3-way'!Y62+4*PI())/3)</f>
        <v>0.5299924343875877</v>
      </c>
      <c r="AL62" s="11">
        <f>'OddsRatio_working_3-way'!Z62+'OddsRatio_working_3-way'!AF62</f>
        <v>1.0576097967380826</v>
      </c>
      <c r="AM62" s="11">
        <f>'OddsRatio_working_3-way'!AA62+'OddsRatio_working_3-way'!AG62</f>
        <v>-0.77833785123475008</v>
      </c>
      <c r="AN62" s="11">
        <f>'OddsRatio_working_3-way'!AB62+'OddsRatio_working_3-way'!AH62</f>
        <v>-0.27927194550333223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1.0576097967380826</v>
      </c>
      <c r="AS62" s="11">
        <f>IF(('OddsRatio_working_3-way'!X62=0),IF(Q62&gt;0,-Q62^(1/3),(-Q62)^(1/3)),'OddsRatio_working_3-way'!AM62-'OddsRatio_working_3-way'!R62/3)</f>
        <v>-0.77833785123475008</v>
      </c>
      <c r="AT62" s="11">
        <f>IF(('OddsRatio_working_3-way'!X62=0),IF(Q62&gt;0,-Q62^(1/3),(-Q62)^(1/3)),'OddsRatio_working_3-way'!AN62-'OddsRatio_working_3-way'!R62/3)</f>
        <v>-0.27927194550333223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1.53</v>
      </c>
      <c r="B63" s="4">
        <f>IF('True_Odds_Calculator_3-way'!B62="","",'True_Odds_Calculator_3-way'!B62)</f>
        <v>4.6399999999999997</v>
      </c>
      <c r="C63" s="4">
        <f>IF('True_Odds_Calculator_3-way'!C62="","",'True_Odds_Calculator_3-way'!C62)</f>
        <v>6.19</v>
      </c>
      <c r="D63" s="9">
        <f t="shared" si="13"/>
        <v>0.64031807925570339</v>
      </c>
      <c r="E63" s="9">
        <f t="shared" si="14"/>
        <v>0.20585124606580391</v>
      </c>
      <c r="F63" s="9">
        <f t="shared" si="15"/>
        <v>0.15383067467849293</v>
      </c>
      <c r="G63" s="9">
        <f t="shared" si="16"/>
        <v>1.0598562737267279</v>
      </c>
      <c r="H63" s="9">
        <f t="shared" si="17"/>
        <v>1.5617238250751653</v>
      </c>
      <c r="I63" s="9">
        <f t="shared" si="18"/>
        <v>4.8578768363652882</v>
      </c>
      <c r="J63" s="9">
        <f t="shared" si="19"/>
        <v>6.5006540606417174</v>
      </c>
      <c r="K63" s="11">
        <f t="shared" si="20"/>
        <v>0.65359477124183007</v>
      </c>
      <c r="L63" s="11">
        <f t="shared" si="21"/>
        <v>0.21551724137931036</v>
      </c>
      <c r="M63" s="11">
        <f t="shared" si="22"/>
        <v>0.16155088852988692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-0.22784764844604211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0.21299812889336001</v>
      </c>
      <c r="Q63" s="11">
        <f>2*'OddsRatio_working_3-way'!K63*'OddsRatio_working_3-way'!L63*'OddsRatio_working_3-way'!M63</f>
        <v>4.5512420703709415E-2</v>
      </c>
      <c r="R63" s="11">
        <f t="shared" si="23"/>
        <v>0</v>
      </c>
      <c r="S63" s="11">
        <f t="shared" si="24"/>
        <v>-0.93482697910661694</v>
      </c>
      <c r="T63" s="11">
        <f t="shared" si="25"/>
        <v>-0.19974935450996092</v>
      </c>
      <c r="U63" s="11">
        <f>'OddsRatio_working_3-way'!S63-'OddsRatio_working_3-way'!R63^2/3</f>
        <v>-0.93482697910661694</v>
      </c>
      <c r="V63" s="11">
        <f>'OddsRatio_working_3-way'!S63*'OddsRatio_working_3-way'!R63/3-2*'OddsRatio_working_3-way'!R63^3/27-'OddsRatio_working_3-way'!T63</f>
        <v>0.19974935450996092</v>
      </c>
      <c r="W63" s="11">
        <f>'OddsRatio_working_3-way'!V63^2+4*'OddsRatio_working_3-way'!U63^3/27</f>
        <v>-8.112933335720815E-2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0.17394621150254624</v>
      </c>
      <c r="Y63" s="11">
        <f>IF('OddsRatio_working_3-way'!W63&gt;=0,IF('OddsRatio_working_3-way'!V63+SQRT('OddsRatio_working_3-way'!W63)&gt;0,0,PI()),ACOS('OddsRatio_working_3-way'!V63/(2*'OddsRatio_working_3-way'!X63)))</f>
        <v>0.95920643063262145</v>
      </c>
      <c r="Z63" s="11">
        <f>'OddsRatio_working_3-way'!X63^(1/3)*COS('OddsRatio_working_3-way'!Y63/3)</f>
        <v>0.52992813686336393</v>
      </c>
      <c r="AA63" s="11">
        <f>'OddsRatio_working_3-way'!X63^(1/3)*COS(('OddsRatio_working_3-way'!Y63+2*PI())/3)</f>
        <v>-0.41691429744449754</v>
      </c>
      <c r="AB63" s="11">
        <f>'OddsRatio_working_3-way'!X63^(1/3)*COS(('OddsRatio_working_3-way'!Y63+4*PI())/3)</f>
        <v>-0.11301383941886652</v>
      </c>
      <c r="AC63" s="11">
        <f>'OddsRatio_working_3-way'!X63^(1/3)*SIN('OddsRatio_working_3-way'!Y63/3)</f>
        <v>0.17545701124794874</v>
      </c>
      <c r="AD63" s="11">
        <f>'OddsRatio_working_3-way'!X63^(1/3)*SIN(('OddsRatio_working_3-way'!Y63+2*PI())/3)</f>
        <v>0.37120272307985569</v>
      </c>
      <c r="AE63" s="11">
        <f>'OddsRatio_working_3-way'!X63^(1/3)*SIN(('OddsRatio_working_3-way'!Y63+4*PI())/3)</f>
        <v>-0.54665973432780435</v>
      </c>
      <c r="AF63" s="11">
        <f>-'OddsRatio_working_3-way'!U63/(3*'OddsRatio_working_3-way'!X63^(1/3))*COS(('OddsRatio_working_3-way'!Y63)/3)</f>
        <v>0.52992813686336393</v>
      </c>
      <c r="AG63" s="11">
        <f>-'OddsRatio_working_3-way'!U63/(3*'OddsRatio_working_3-way'!X63^(1/3))*COS(('OddsRatio_working_3-way'!Y63+2*PI())/3)</f>
        <v>-0.41691429744449754</v>
      </c>
      <c r="AH63" s="11">
        <f>-'OddsRatio_working_3-way'!U63/(3*'OddsRatio_working_3-way'!X63^(1/3))*COS(('OddsRatio_working_3-way'!Y63+4*PI())/3)</f>
        <v>-0.11301383941886652</v>
      </c>
      <c r="AI63" s="11">
        <f>'OddsRatio_working_3-way'!U63/(3*'OddsRatio_working_3-way'!X63^(1/3))*SIN(('OddsRatio_working_3-way'!Y63)/3)</f>
        <v>-0.17545701124794874</v>
      </c>
      <c r="AJ63" s="11">
        <f>'OddsRatio_working_3-way'!U63/(3*'OddsRatio_working_3-way'!X63^(1/3))*SIN(('OddsRatio_working_3-way'!Y63+2*PI())/3)</f>
        <v>-0.37120272307985569</v>
      </c>
      <c r="AK63" s="11">
        <f>'OddsRatio_working_3-way'!U63/(3*'OddsRatio_working_3-way'!X63^(1/3))*SIN(('OddsRatio_working_3-way'!Y63+4*PI())/3)</f>
        <v>0.54665973432780435</v>
      </c>
      <c r="AL63" s="11">
        <f>'OddsRatio_working_3-way'!Z63+'OddsRatio_working_3-way'!AF63</f>
        <v>1.0598562737267279</v>
      </c>
      <c r="AM63" s="11">
        <f>'OddsRatio_working_3-way'!AA63+'OddsRatio_working_3-way'!AG63</f>
        <v>-0.83382859488899508</v>
      </c>
      <c r="AN63" s="11">
        <f>'OddsRatio_working_3-way'!AB63+'OddsRatio_working_3-way'!AH63</f>
        <v>-0.22602767883773303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1.0598562737267279</v>
      </c>
      <c r="AS63" s="11">
        <f>IF(('OddsRatio_working_3-way'!X63=0),IF(Q63&gt;0,-Q63^(1/3),(-Q63)^(1/3)),'OddsRatio_working_3-way'!AM63-'OddsRatio_working_3-way'!R63/3)</f>
        <v>-0.83382859488899508</v>
      </c>
      <c r="AT63" s="11">
        <f>IF(('OddsRatio_working_3-way'!X63=0),IF(Q63&gt;0,-Q63^(1/3),(-Q63)^(1/3)),'OddsRatio_working_3-way'!AN63-'OddsRatio_working_3-way'!R63/3)</f>
        <v>-0.22602767883773303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2.67</v>
      </c>
      <c r="B64" s="4">
        <f>IF('True_Odds_Calculator_3-way'!B63="","",'True_Odds_Calculator_3-way'!B63)</f>
        <v>3.16</v>
      </c>
      <c r="C64" s="4">
        <f>IF('True_Odds_Calculator_3-way'!C63="","",'True_Odds_Calculator_3-way'!C63)</f>
        <v>2.97</v>
      </c>
      <c r="D64" s="9">
        <f t="shared" si="13"/>
        <v>0.36489481662292222</v>
      </c>
      <c r="E64" s="9">
        <f t="shared" si="14"/>
        <v>0.30757816986400593</v>
      </c>
      <c r="F64" s="9">
        <f t="shared" si="15"/>
        <v>0.32752701351307195</v>
      </c>
      <c r="G64" s="9">
        <f t="shared" si="16"/>
        <v>1.0422250130486621</v>
      </c>
      <c r="H64" s="9">
        <f t="shared" si="17"/>
        <v>2.7405157717912654</v>
      </c>
      <c r="I64" s="9">
        <f t="shared" si="18"/>
        <v>3.2512060281851105</v>
      </c>
      <c r="J64" s="9">
        <f t="shared" si="19"/>
        <v>3.0531832757058646</v>
      </c>
      <c r="K64" s="11">
        <f t="shared" si="20"/>
        <v>0.37453183520599254</v>
      </c>
      <c r="L64" s="11">
        <f t="shared" si="21"/>
        <v>0.31645569620253161</v>
      </c>
      <c r="M64" s="11">
        <f t="shared" si="22"/>
        <v>0.33670033670033667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-0.28358395503894029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0.23145853516118531</v>
      </c>
      <c r="Q64" s="11">
        <f>2*'OddsRatio_working_3-way'!K64*'OddsRatio_working_3-way'!L64*'OddsRatio_working_3-way'!M64</f>
        <v>7.9813287986615619E-2</v>
      </c>
      <c r="R64" s="11">
        <f t="shared" si="23"/>
        <v>0</v>
      </c>
      <c r="S64" s="11">
        <f t="shared" si="24"/>
        <v>-0.81619051800516218</v>
      </c>
      <c r="T64" s="11">
        <f t="shared" si="25"/>
        <v>-0.28144500620867663</v>
      </c>
      <c r="U64" s="11">
        <f>'OddsRatio_working_3-way'!S64-'OddsRatio_working_3-way'!R64^2/3</f>
        <v>-0.81619051800516218</v>
      </c>
      <c r="V64" s="11">
        <f>'OddsRatio_working_3-way'!S64*'OddsRatio_working_3-way'!R64/3-2*'OddsRatio_working_3-way'!R64^3/27-'OddsRatio_working_3-way'!T64</f>
        <v>0.28144500620867663</v>
      </c>
      <c r="W64" s="11">
        <f>'OddsRatio_working_3-way'!V64^2+4*'OddsRatio_working_3-way'!U64^3/27</f>
        <v>-1.3396947813501398E-3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0.14190752825445183</v>
      </c>
      <c r="Y64" s="11">
        <f>IF('OddsRatio_working_3-way'!W64&gt;=0,IF('OddsRatio_working_3-way'!V64+SQRT('OddsRatio_working_3-way'!W64)&gt;0,0,PI()),ACOS('OddsRatio_working_3-way'!V64/(2*'OddsRatio_working_3-way'!X64)))</f>
        <v>0.12932388686844498</v>
      </c>
      <c r="Z64" s="11">
        <f>'OddsRatio_working_3-way'!X64^(1/3)*COS('OddsRatio_working_3-way'!Y64/3)</f>
        <v>0.52111250652433105</v>
      </c>
      <c r="AA64" s="11">
        <f>'OddsRatio_working_3-way'!X64^(1/3)*COS(('OddsRatio_working_3-way'!Y64+2*PI())/3)</f>
        <v>-0.28002279273987879</v>
      </c>
      <c r="AB64" s="11">
        <f>'OddsRatio_working_3-way'!X64^(1/3)*COS(('OddsRatio_working_3-way'!Y64+4*PI())/3)</f>
        <v>-0.24108971378445235</v>
      </c>
      <c r="AC64" s="11">
        <f>'OddsRatio_working_3-way'!X64^(1/3)*SIN('OddsRatio_working_3-way'!Y64/3)</f>
        <v>2.2478023615296477E-2</v>
      </c>
      <c r="AD64" s="11">
        <f>'OddsRatio_working_3-way'!X64^(1/3)*SIN(('OddsRatio_working_3-way'!Y64+2*PI())/3)</f>
        <v>0.44005765707220645</v>
      </c>
      <c r="AE64" s="11">
        <f>'OddsRatio_working_3-way'!X64^(1/3)*SIN(('OddsRatio_working_3-way'!Y64+4*PI())/3)</f>
        <v>-0.46253568068750289</v>
      </c>
      <c r="AF64" s="11">
        <f>-'OddsRatio_working_3-way'!U64/(3*'OddsRatio_working_3-way'!X64^(1/3))*COS(('OddsRatio_working_3-way'!Y64)/3)</f>
        <v>0.52111250652433105</v>
      </c>
      <c r="AG64" s="11">
        <f>-'OddsRatio_working_3-way'!U64/(3*'OddsRatio_working_3-way'!X64^(1/3))*COS(('OddsRatio_working_3-way'!Y64+2*PI())/3)</f>
        <v>-0.28002279273987879</v>
      </c>
      <c r="AH64" s="11">
        <f>-'OddsRatio_working_3-way'!U64/(3*'OddsRatio_working_3-way'!X64^(1/3))*COS(('OddsRatio_working_3-way'!Y64+4*PI())/3)</f>
        <v>-0.24108971378445235</v>
      </c>
      <c r="AI64" s="11">
        <f>'OddsRatio_working_3-way'!U64/(3*'OddsRatio_working_3-way'!X64^(1/3))*SIN(('OddsRatio_working_3-way'!Y64)/3)</f>
        <v>-2.2478023615296477E-2</v>
      </c>
      <c r="AJ64" s="11">
        <f>'OddsRatio_working_3-way'!U64/(3*'OddsRatio_working_3-way'!X64^(1/3))*SIN(('OddsRatio_working_3-way'!Y64+2*PI())/3)</f>
        <v>-0.44005765707220645</v>
      </c>
      <c r="AK64" s="11">
        <f>'OddsRatio_working_3-way'!U64/(3*'OddsRatio_working_3-way'!X64^(1/3))*SIN(('OddsRatio_working_3-way'!Y64+4*PI())/3)</f>
        <v>0.46253568068750289</v>
      </c>
      <c r="AL64" s="11">
        <f>'OddsRatio_working_3-way'!Z64+'OddsRatio_working_3-way'!AF64</f>
        <v>1.0422250130486621</v>
      </c>
      <c r="AM64" s="11">
        <f>'OddsRatio_working_3-way'!AA64+'OddsRatio_working_3-way'!AG64</f>
        <v>-0.56004558547975758</v>
      </c>
      <c r="AN64" s="11">
        <f>'OddsRatio_working_3-way'!AB64+'OddsRatio_working_3-way'!AH64</f>
        <v>-0.48217942756890469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1.0422250130486621</v>
      </c>
      <c r="AS64" s="11">
        <f>IF(('OddsRatio_working_3-way'!X64=0),IF(Q64&gt;0,-Q64^(1/3),(-Q64)^(1/3)),'OddsRatio_working_3-way'!AM64-'OddsRatio_working_3-way'!R64/3)</f>
        <v>-0.56004558547975758</v>
      </c>
      <c r="AT64" s="11">
        <f>IF(('OddsRatio_working_3-way'!X64=0),IF(Q64&gt;0,-Q64^(1/3),(-Q64)^(1/3)),'OddsRatio_working_3-way'!AN64-'OddsRatio_working_3-way'!R64/3)</f>
        <v>-0.48217942756890469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2.44</v>
      </c>
      <c r="B65" s="4">
        <f>IF('True_Odds_Calculator_3-way'!B64="","",'True_Odds_Calculator_3-way'!B64)</f>
        <v>3.47</v>
      </c>
      <c r="C65" s="4">
        <f>IF('True_Odds_Calculator_3-way'!C64="","",'True_Odds_Calculator_3-way'!C64)</f>
        <v>2.93</v>
      </c>
      <c r="D65" s="9">
        <f t="shared" si="13"/>
        <v>0.39563102729516769</v>
      </c>
      <c r="E65" s="9">
        <f t="shared" si="14"/>
        <v>0.27622238435645913</v>
      </c>
      <c r="F65" s="9">
        <f t="shared" si="15"/>
        <v>0.32814658834837318</v>
      </c>
      <c r="G65" s="9">
        <f t="shared" si="16"/>
        <v>1.0608386262292357</v>
      </c>
      <c r="H65" s="9">
        <f t="shared" si="17"/>
        <v>2.5276076217700991</v>
      </c>
      <c r="I65" s="9">
        <f t="shared" si="18"/>
        <v>3.6202714067862116</v>
      </c>
      <c r="J65" s="9">
        <f t="shared" si="19"/>
        <v>3.0474185486224257</v>
      </c>
      <c r="K65" s="11">
        <f t="shared" si="20"/>
        <v>0.4098360655737705</v>
      </c>
      <c r="L65" s="11">
        <f t="shared" si="21"/>
        <v>0.28818443804034583</v>
      </c>
      <c r="M65" s="11">
        <f t="shared" si="22"/>
        <v>0.34129692832764502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-0.27671317207495538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0.23541055197163591</v>
      </c>
      <c r="Q65" s="11">
        <f>2*'OddsRatio_working_3-way'!K65*'OddsRatio_working_3-way'!L65*'OddsRatio_working_3-way'!M65</f>
        <v>8.0620052045080784E-2</v>
      </c>
      <c r="R65" s="11">
        <f t="shared" si="23"/>
        <v>0</v>
      </c>
      <c r="S65" s="11">
        <f t="shared" si="24"/>
        <v>-0.85073851095121877</v>
      </c>
      <c r="T65" s="11">
        <f t="shared" si="25"/>
        <v>-0.29134880512028039</v>
      </c>
      <c r="U65" s="11">
        <f>'OddsRatio_working_3-way'!S65-'OddsRatio_working_3-way'!R65^2/3</f>
        <v>-0.85073851095121877</v>
      </c>
      <c r="V65" s="11">
        <f>'OddsRatio_working_3-way'!S65*'OddsRatio_working_3-way'!R65/3-2*'OddsRatio_working_3-way'!R65^3/27-'OddsRatio_working_3-way'!T65</f>
        <v>0.29134880512028039</v>
      </c>
      <c r="W65" s="11">
        <f>'OddsRatio_working_3-way'!V65^2+4*'OddsRatio_working_3-way'!U65^3/27</f>
        <v>-6.3347054076564879E-3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0.15101227735905418</v>
      </c>
      <c r="Y65" s="11">
        <f>IF('OddsRatio_working_3-way'!W65&gt;=0,IF('OddsRatio_working_3-way'!V65+SQRT('OddsRatio_working_3-way'!W65)&gt;0,0,PI()),ACOS('OddsRatio_working_3-way'!V65/(2*'OddsRatio_working_3-way'!X65)))</f>
        <v>0.26667401135517443</v>
      </c>
      <c r="Z65" s="11">
        <f>'OddsRatio_working_3-way'!X65^(1/3)*COS('OddsRatio_working_3-way'!Y65/3)</f>
        <v>0.53041931311461787</v>
      </c>
      <c r="AA65" s="11">
        <f>'OddsRatio_working_3-way'!X65^(1/3)*COS(('OddsRatio_working_3-way'!Y65+2*PI())/3)</f>
        <v>-0.30615036910689025</v>
      </c>
      <c r="AB65" s="11">
        <f>'OddsRatio_working_3-way'!X65^(1/3)*COS(('OddsRatio_working_3-way'!Y65+4*PI())/3)</f>
        <v>-0.22426894400772751</v>
      </c>
      <c r="AC65" s="11">
        <f>'OddsRatio_working_3-way'!X65^(1/3)*SIN('OddsRatio_working_3-way'!Y65/3)</f>
        <v>4.7274262822631759E-2</v>
      </c>
      <c r="AD65" s="11">
        <f>'OddsRatio_working_3-way'!X65^(1/3)*SIN(('OddsRatio_working_3-way'!Y65+2*PI())/3)</f>
        <v>0.43571946840383569</v>
      </c>
      <c r="AE65" s="11">
        <f>'OddsRatio_working_3-way'!X65^(1/3)*SIN(('OddsRatio_working_3-way'!Y65+4*PI())/3)</f>
        <v>-0.48299373122646749</v>
      </c>
      <c r="AF65" s="11">
        <f>-'OddsRatio_working_3-way'!U65/(3*'OddsRatio_working_3-way'!X65^(1/3))*COS(('OddsRatio_working_3-way'!Y65)/3)</f>
        <v>0.53041931311461787</v>
      </c>
      <c r="AG65" s="11">
        <f>-'OddsRatio_working_3-way'!U65/(3*'OddsRatio_working_3-way'!X65^(1/3))*COS(('OddsRatio_working_3-way'!Y65+2*PI())/3)</f>
        <v>-0.30615036910689025</v>
      </c>
      <c r="AH65" s="11">
        <f>-'OddsRatio_working_3-way'!U65/(3*'OddsRatio_working_3-way'!X65^(1/3))*COS(('OddsRatio_working_3-way'!Y65+4*PI())/3)</f>
        <v>-0.22426894400772751</v>
      </c>
      <c r="AI65" s="11">
        <f>'OddsRatio_working_3-way'!U65/(3*'OddsRatio_working_3-way'!X65^(1/3))*SIN(('OddsRatio_working_3-way'!Y65)/3)</f>
        <v>-4.7274262822631759E-2</v>
      </c>
      <c r="AJ65" s="11">
        <f>'OddsRatio_working_3-way'!U65/(3*'OddsRatio_working_3-way'!X65^(1/3))*SIN(('OddsRatio_working_3-way'!Y65+2*PI())/3)</f>
        <v>-0.43571946840383569</v>
      </c>
      <c r="AK65" s="11">
        <f>'OddsRatio_working_3-way'!U65/(3*'OddsRatio_working_3-way'!X65^(1/3))*SIN(('OddsRatio_working_3-way'!Y65+4*PI())/3)</f>
        <v>0.48299373122646749</v>
      </c>
      <c r="AL65" s="11">
        <f>'OddsRatio_working_3-way'!Z65+'OddsRatio_working_3-way'!AF65</f>
        <v>1.0608386262292357</v>
      </c>
      <c r="AM65" s="11">
        <f>'OddsRatio_working_3-way'!AA65+'OddsRatio_working_3-way'!AG65</f>
        <v>-0.6123007382137805</v>
      </c>
      <c r="AN65" s="11">
        <f>'OddsRatio_working_3-way'!AB65+'OddsRatio_working_3-way'!AH65</f>
        <v>-0.44853788801545502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1.0608386262292357</v>
      </c>
      <c r="AS65" s="11">
        <f>IF(('OddsRatio_working_3-way'!X65=0),IF(Q65&gt;0,-Q65^(1/3),(-Q65)^(1/3)),'OddsRatio_working_3-way'!AM65-'OddsRatio_working_3-way'!R65/3)</f>
        <v>-0.6123007382137805</v>
      </c>
      <c r="AT65" s="11">
        <f>IF(('OddsRatio_working_3-way'!X65=0),IF(Q65&gt;0,-Q65^(1/3),(-Q65)^(1/3)),'OddsRatio_working_3-way'!AN65-'OddsRatio_working_3-way'!R65/3)</f>
        <v>-0.44853788801545502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3.94</v>
      </c>
      <c r="B66" s="4">
        <f>IF('True_Odds_Calculator_3-way'!B65="","",'True_Odds_Calculator_3-way'!B65)</f>
        <v>3.55</v>
      </c>
      <c r="C66" s="4">
        <f>IF('True_Odds_Calculator_3-way'!C65="","",'True_Odds_Calculator_3-way'!C65)</f>
        <v>1.98</v>
      </c>
      <c r="D66" s="9">
        <f t="shared" si="13"/>
        <v>0.24192081998371373</v>
      </c>
      <c r="E66" s="9">
        <f t="shared" si="14"/>
        <v>0.26896872482844503</v>
      </c>
      <c r="F66" s="9">
        <f t="shared" si="15"/>
        <v>0.48911045518784119</v>
      </c>
      <c r="G66" s="9">
        <f t="shared" si="16"/>
        <v>1.0658448547230779</v>
      </c>
      <c r="H66" s="9">
        <f t="shared" si="17"/>
        <v>4.1335838728858505</v>
      </c>
      <c r="I66" s="9">
        <f t="shared" si="18"/>
        <v>3.7179043795438482</v>
      </c>
      <c r="J66" s="9">
        <f t="shared" si="19"/>
        <v>2.0445279576286168</v>
      </c>
      <c r="K66" s="11">
        <f t="shared" si="20"/>
        <v>0.25380710659898476</v>
      </c>
      <c r="L66" s="11">
        <f t="shared" si="21"/>
        <v>0.28169014084507044</v>
      </c>
      <c r="M66" s="11">
        <f t="shared" si="22"/>
        <v>0.50505050505050508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-0.26529179692831661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0.23362241850838403</v>
      </c>
      <c r="Q66" s="11">
        <f>2*'OddsRatio_working_3-way'!K66*'OddsRatio_working_3-way'!L66*'OddsRatio_working_3-way'!M66</f>
        <v>7.221713091449275E-2</v>
      </c>
      <c r="R66" s="11">
        <f t="shared" si="23"/>
        <v>0</v>
      </c>
      <c r="S66" s="11">
        <f t="shared" si="24"/>
        <v>-0.88062435858697197</v>
      </c>
      <c r="T66" s="11">
        <f t="shared" si="25"/>
        <v>-0.27221773062966675</v>
      </c>
      <c r="U66" s="11">
        <f>'OddsRatio_working_3-way'!S66-'OddsRatio_working_3-way'!R66^2/3</f>
        <v>-0.88062435858697197</v>
      </c>
      <c r="V66" s="11">
        <f>'OddsRatio_working_3-way'!S66*'OddsRatio_working_3-way'!R66/3-2*'OddsRatio_working_3-way'!R66^3/27-'OddsRatio_working_3-way'!T66</f>
        <v>0.27221773062966675</v>
      </c>
      <c r="W66" s="11">
        <f>'OddsRatio_working_3-way'!V66^2+4*'OddsRatio_working_3-way'!U66^3/27</f>
        <v>-2.7071364797066205E-2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0.15903919144839113</v>
      </c>
      <c r="Y66" s="11">
        <f>IF('OddsRatio_working_3-way'!W66&gt;=0,IF('OddsRatio_working_3-way'!V66+SQRT('OddsRatio_working_3-way'!W66)&gt;0,0,PI()),ACOS('OddsRatio_working_3-way'!V66/(2*'OddsRatio_working_3-way'!X66)))</f>
        <v>0.54366300057690609</v>
      </c>
      <c r="Z66" s="11">
        <f>'OddsRatio_working_3-way'!X66^(1/3)*COS('OddsRatio_working_3-way'!Y66/3)</f>
        <v>0.53292242736153894</v>
      </c>
      <c r="AA66" s="11">
        <f>'OddsRatio_working_3-way'!X66^(1/3)*COS(('OddsRatio_working_3-way'!Y66+2*PI())/3)</f>
        <v>-0.35102689500633377</v>
      </c>
      <c r="AB66" s="11">
        <f>'OddsRatio_working_3-way'!X66^(1/3)*COS(('OddsRatio_working_3-way'!Y66+4*PI())/3)</f>
        <v>-0.18189553235520531</v>
      </c>
      <c r="AC66" s="11">
        <f>'OddsRatio_working_3-way'!X66^(1/3)*SIN('OddsRatio_working_3-way'!Y66/3)</f>
        <v>9.7648037755037428E-2</v>
      </c>
      <c r="AD66" s="11">
        <f>'OddsRatio_working_3-way'!X66^(1/3)*SIN(('OddsRatio_working_3-way'!Y66+2*PI())/3)</f>
        <v>0.41270034146404128</v>
      </c>
      <c r="AE66" s="11">
        <f>'OddsRatio_working_3-way'!X66^(1/3)*SIN(('OddsRatio_working_3-way'!Y66+4*PI())/3)</f>
        <v>-0.51034837921907861</v>
      </c>
      <c r="AF66" s="11">
        <f>-'OddsRatio_working_3-way'!U66/(3*'OddsRatio_working_3-way'!X66^(1/3))*COS(('OddsRatio_working_3-way'!Y66)/3)</f>
        <v>0.53292242736153905</v>
      </c>
      <c r="AG66" s="11">
        <f>-'OddsRatio_working_3-way'!U66/(3*'OddsRatio_working_3-way'!X66^(1/3))*COS(('OddsRatio_working_3-way'!Y66+2*PI())/3)</f>
        <v>-0.35102689500633388</v>
      </c>
      <c r="AH66" s="11">
        <f>-'OddsRatio_working_3-way'!U66/(3*'OddsRatio_working_3-way'!X66^(1/3))*COS(('OddsRatio_working_3-way'!Y66+4*PI())/3)</f>
        <v>-0.18189553235520534</v>
      </c>
      <c r="AI66" s="11">
        <f>'OddsRatio_working_3-way'!U66/(3*'OddsRatio_working_3-way'!X66^(1/3))*SIN(('OddsRatio_working_3-way'!Y66)/3)</f>
        <v>-9.7648037755037456E-2</v>
      </c>
      <c r="AJ66" s="11">
        <f>'OddsRatio_working_3-way'!U66/(3*'OddsRatio_working_3-way'!X66^(1/3))*SIN(('OddsRatio_working_3-way'!Y66+2*PI())/3)</f>
        <v>-0.41270034146404139</v>
      </c>
      <c r="AK66" s="11">
        <f>'OddsRatio_working_3-way'!U66/(3*'OddsRatio_working_3-way'!X66^(1/3))*SIN(('OddsRatio_working_3-way'!Y66+4*PI())/3)</f>
        <v>0.51034837921907861</v>
      </c>
      <c r="AL66" s="11">
        <f>'OddsRatio_working_3-way'!Z66+'OddsRatio_working_3-way'!AF66</f>
        <v>1.0658448547230779</v>
      </c>
      <c r="AM66" s="11">
        <f>'OddsRatio_working_3-way'!AA66+'OddsRatio_working_3-way'!AG66</f>
        <v>-0.70205379001266766</v>
      </c>
      <c r="AN66" s="11">
        <f>'OddsRatio_working_3-way'!AB66+'OddsRatio_working_3-way'!AH66</f>
        <v>-0.36379106471041067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1.0658448547230779</v>
      </c>
      <c r="AS66" s="11">
        <f>IF(('OddsRatio_working_3-way'!X66=0),IF(Q66&gt;0,-Q66^(1/3),(-Q66)^(1/3)),'OddsRatio_working_3-way'!AM66-'OddsRatio_working_3-way'!R66/3)</f>
        <v>-0.70205379001266766</v>
      </c>
      <c r="AT66" s="11">
        <f>IF(('OddsRatio_working_3-way'!X66=0),IF(Q66&gt;0,-Q66^(1/3),(-Q66)^(1/3)),'OddsRatio_working_3-way'!AN66-'OddsRatio_working_3-way'!R66/3)</f>
        <v>-0.36379106471041067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1.39</v>
      </c>
      <c r="B67" s="4">
        <f>IF('True_Odds_Calculator_3-way'!B66="","",'True_Odds_Calculator_3-way'!B66)</f>
        <v>4.68</v>
      </c>
      <c r="C67" s="4">
        <f>IF('True_Odds_Calculator_3-way'!C66="","",'True_Odds_Calculator_3-way'!C66)</f>
        <v>8.91</v>
      </c>
      <c r="D67" s="9">
        <f t="shared" si="13"/>
        <v>0.69934791125611639</v>
      </c>
      <c r="E67" s="9">
        <f t="shared" si="14"/>
        <v>0.19776427556785303</v>
      </c>
      <c r="F67" s="9">
        <f t="shared" si="15"/>
        <v>0.10288781317603052</v>
      </c>
      <c r="G67" s="9">
        <f t="shared" si="16"/>
        <v>1.1023165712561369</v>
      </c>
      <c r="H67" s="9">
        <f t="shared" si="17"/>
        <v>1.4299034627898934</v>
      </c>
      <c r="I67" s="9">
        <f t="shared" si="18"/>
        <v>5.0565249822225828</v>
      </c>
      <c r="J67" s="9">
        <f t="shared" si="19"/>
        <v>9.719324078636042</v>
      </c>
      <c r="K67" s="11">
        <f t="shared" si="20"/>
        <v>0.71942446043165476</v>
      </c>
      <c r="L67" s="11">
        <f t="shared" si="21"/>
        <v>0.21367521367521369</v>
      </c>
      <c r="M67" s="11">
        <f t="shared" si="22"/>
        <v>0.1122334455667789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-0.19586216548646607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0.20668952190401702</v>
      </c>
      <c r="Q67" s="11">
        <f>2*'OddsRatio_working_3-way'!K67*'OddsRatio_working_3-way'!L67*'OddsRatio_working_3-way'!M67</f>
        <v>3.4505763256096333E-2</v>
      </c>
      <c r="R67" s="11">
        <f t="shared" si="23"/>
        <v>0</v>
      </c>
      <c r="S67" s="11">
        <f t="shared" si="24"/>
        <v>-1.0552804896783352</v>
      </c>
      <c r="T67" s="11">
        <f t="shared" si="25"/>
        <v>-0.17617370445381222</v>
      </c>
      <c r="U67" s="11">
        <f>'OddsRatio_working_3-way'!S67-'OddsRatio_working_3-way'!R67^2/3</f>
        <v>-1.0552804896783352</v>
      </c>
      <c r="V67" s="11">
        <f>'OddsRatio_working_3-way'!S67*'OddsRatio_working_3-way'!R67/3-2*'OddsRatio_working_3-way'!R67^3/27-'OddsRatio_working_3-way'!T67</f>
        <v>0.17617370445381222</v>
      </c>
      <c r="W67" s="11">
        <f>'OddsRatio_working_3-way'!V67^2+4*'OddsRatio_working_3-way'!U67^3/27</f>
        <v>-0.14306329994782369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0.20862674450367266</v>
      </c>
      <c r="Y67" s="11">
        <f>IF('OddsRatio_working_3-way'!W67&gt;=0,IF('OddsRatio_working_3-way'!V67+SQRT('OddsRatio_working_3-way'!W67)&gt;0,0,PI()),ACOS('OddsRatio_working_3-way'!V67/(2*'OddsRatio_working_3-way'!X67)))</f>
        <v>1.1349009265114993</v>
      </c>
      <c r="Z67" s="11">
        <f>'OddsRatio_working_3-way'!X67^(1/3)*COS('OddsRatio_working_3-way'!Y67/3)</f>
        <v>0.55115828562806846</v>
      </c>
      <c r="AA67" s="11">
        <f>'OddsRatio_working_3-way'!X67^(1/3)*COS(('OddsRatio_working_3-way'!Y67+2*PI())/3)</f>
        <v>-0.4652855753808563</v>
      </c>
      <c r="AB67" s="11">
        <f>'OddsRatio_working_3-way'!X67^(1/3)*COS(('OddsRatio_working_3-way'!Y67+4*PI())/3)</f>
        <v>-8.5872710247212311E-2</v>
      </c>
      <c r="AC67" s="11">
        <f>'OddsRatio_working_3-way'!X67^(1/3)*SIN('OddsRatio_working_3-way'!Y67/3)</f>
        <v>0.21905411981891651</v>
      </c>
      <c r="AD67" s="11">
        <f>'OddsRatio_working_3-way'!X67^(1/3)*SIN(('OddsRatio_working_3-way'!Y67+2*PI())/3)</f>
        <v>0.3677900169507286</v>
      </c>
      <c r="AE67" s="11">
        <f>'OddsRatio_working_3-way'!X67^(1/3)*SIN(('OddsRatio_working_3-way'!Y67+4*PI())/3)</f>
        <v>-0.5868441367696452</v>
      </c>
      <c r="AF67" s="11">
        <f>-'OddsRatio_working_3-way'!U67/(3*'OddsRatio_working_3-way'!X67^(1/3))*COS(('OddsRatio_working_3-way'!Y67)/3)</f>
        <v>0.55115828562806846</v>
      </c>
      <c r="AG67" s="11">
        <f>-'OddsRatio_working_3-way'!U67/(3*'OddsRatio_working_3-way'!X67^(1/3))*COS(('OddsRatio_working_3-way'!Y67+2*PI())/3)</f>
        <v>-0.4652855753808563</v>
      </c>
      <c r="AH67" s="11">
        <f>-'OddsRatio_working_3-way'!U67/(3*'OddsRatio_working_3-way'!X67^(1/3))*COS(('OddsRatio_working_3-way'!Y67+4*PI())/3)</f>
        <v>-8.5872710247212311E-2</v>
      </c>
      <c r="AI67" s="11">
        <f>'OddsRatio_working_3-way'!U67/(3*'OddsRatio_working_3-way'!X67^(1/3))*SIN(('OddsRatio_working_3-way'!Y67)/3)</f>
        <v>-0.21905411981891651</v>
      </c>
      <c r="AJ67" s="11">
        <f>'OddsRatio_working_3-way'!U67/(3*'OddsRatio_working_3-way'!X67^(1/3))*SIN(('OddsRatio_working_3-way'!Y67+2*PI())/3)</f>
        <v>-0.3677900169507286</v>
      </c>
      <c r="AK67" s="11">
        <f>'OddsRatio_working_3-way'!U67/(3*'OddsRatio_working_3-way'!X67^(1/3))*SIN(('OddsRatio_working_3-way'!Y67+4*PI())/3)</f>
        <v>0.5868441367696452</v>
      </c>
      <c r="AL67" s="11">
        <f>'OddsRatio_working_3-way'!Z67+'OddsRatio_working_3-way'!AF67</f>
        <v>1.1023165712561369</v>
      </c>
      <c r="AM67" s="11">
        <f>'OddsRatio_working_3-way'!AA67+'OddsRatio_working_3-way'!AG67</f>
        <v>-0.9305711507617126</v>
      </c>
      <c r="AN67" s="11">
        <f>'OddsRatio_working_3-way'!AB67+'OddsRatio_working_3-way'!AH67</f>
        <v>-0.17174542049442462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1.1023165712561369</v>
      </c>
      <c r="AS67" s="11">
        <f>IF(('OddsRatio_working_3-way'!X67=0),IF(Q67&gt;0,-Q67^(1/3),(-Q67)^(1/3)),'OddsRatio_working_3-way'!AM67-'OddsRatio_working_3-way'!R67/3)</f>
        <v>-0.9305711507617126</v>
      </c>
      <c r="AT67" s="11">
        <f>IF(('OddsRatio_working_3-way'!X67=0),IF(Q67&gt;0,-Q67^(1/3),(-Q67)^(1/3)),'OddsRatio_working_3-way'!AN67-'OddsRatio_working_3-way'!R67/3)</f>
        <v>-0.17174542049442462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2.2000000000000002</v>
      </c>
      <c r="B68" s="4">
        <f>IF('True_Odds_Calculator_3-way'!B67="","",'True_Odds_Calculator_3-way'!B67)</f>
        <v>3.09</v>
      </c>
      <c r="C68" s="4">
        <f>IF('True_Odds_Calculator_3-way'!C67="","",'True_Odds_Calculator_3-way'!C67)</f>
        <v>3.75</v>
      </c>
      <c r="D68" s="9">
        <f t="shared" ref="D68:D131" si="26">(K68/(AR68+K68-(AR68*K68)))</f>
        <v>0.4376503369604437</v>
      </c>
      <c r="E68" s="9">
        <f t="shared" ref="E68:E131" si="27">(L68/(AR68+L68-(AR68*L68)))</f>
        <v>0.30884041288778263</v>
      </c>
      <c r="F68" s="9">
        <f t="shared" ref="F68:F131" si="28">(M68/(AR68+M68-(AR68*M68)))</f>
        <v>0.25350925015177384</v>
      </c>
      <c r="G68" s="9">
        <f t="shared" ref="G68:G131" si="29">AR68</f>
        <v>1.0707742680019599</v>
      </c>
      <c r="H68" s="9">
        <f t="shared" ref="H68:H131" si="30">IF(A68="","",1/D68)</f>
        <v>2.2849291216023522</v>
      </c>
      <c r="I68" s="9">
        <f t="shared" ref="I68:I131" si="31">IF(B68="","",1/E68)</f>
        <v>3.2379182201240959</v>
      </c>
      <c r="J68" s="9">
        <f t="shared" ref="J68:J131" si="32">IF(C68="","",1/F68)</f>
        <v>3.9446292370053895</v>
      </c>
      <c r="K68" s="11">
        <f t="shared" ref="K68:K131" si="33">1/A68</f>
        <v>0.45454545454545453</v>
      </c>
      <c r="L68" s="11">
        <f t="shared" ref="L68:L131" si="34">1/B68</f>
        <v>0.3236245954692557</v>
      </c>
      <c r="M68" s="11">
        <f t="shared" ref="M68:M131" si="35">1/C68</f>
        <v>0.26666666666666666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-0.27055016181229785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0.23693243110718837</v>
      </c>
      <c r="Q68" s="11">
        <f>2*'OddsRatio_working_3-way'!K68*'OddsRatio_working_3-way'!L68*'OddsRatio_working_3-way'!M68</f>
        <v>7.8454447386486215E-2</v>
      </c>
      <c r="R68" s="11">
        <f t="shared" ref="R68:R131" si="36">O68/N68</f>
        <v>0</v>
      </c>
      <c r="S68" s="11">
        <f t="shared" ref="S68:S131" si="37">P68/N68</f>
        <v>-0.87574307670001406</v>
      </c>
      <c r="T68" s="11">
        <f t="shared" ref="T68:T131" si="38">Q68/N68</f>
        <v>-0.28998115122517021</v>
      </c>
      <c r="U68" s="11">
        <f>'OddsRatio_working_3-way'!S68-'OddsRatio_working_3-way'!R68^2/3</f>
        <v>-0.87574307670001406</v>
      </c>
      <c r="V68" s="11">
        <f>'OddsRatio_working_3-way'!S68*'OddsRatio_working_3-way'!R68/3-2*'OddsRatio_working_3-way'!R68^3/27-'OddsRatio_working_3-way'!T68</f>
        <v>0.28998115122517021</v>
      </c>
      <c r="W68" s="11">
        <f>'OddsRatio_working_3-way'!V68^2+4*'OddsRatio_working_3-way'!U68^3/27</f>
        <v>-1.5411684398343062E-2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0.15771869932273258</v>
      </c>
      <c r="Y68" s="11">
        <f>IF('OddsRatio_working_3-way'!W68&gt;=0,IF('OddsRatio_working_3-way'!V68+SQRT('OddsRatio_working_3-way'!W68)&gt;0,0,PI()),ACOS('OddsRatio_working_3-way'!V68/(2*'OddsRatio_working_3-way'!X68)))</f>
        <v>0.4045018197443655</v>
      </c>
      <c r="Z68" s="11">
        <f>'OddsRatio_working_3-way'!X68^(1/3)*COS('OddsRatio_working_3-way'!Y68/3)</f>
        <v>0.53538713400097993</v>
      </c>
      <c r="AA68" s="11">
        <f>'OddsRatio_working_3-way'!X68^(1/3)*COS(('OddsRatio_working_3-way'!Y68+2*PI())/3)</f>
        <v>-0.33059214993099861</v>
      </c>
      <c r="AB68" s="11">
        <f>'OddsRatio_working_3-way'!X68^(1/3)*COS(('OddsRatio_working_3-way'!Y68+4*PI())/3)</f>
        <v>-0.2047949840699817</v>
      </c>
      <c r="AC68" s="11">
        <f>'OddsRatio_working_3-way'!X68^(1/3)*SIN('OddsRatio_working_3-way'!Y68/3)</f>
        <v>7.2629027573150359E-2</v>
      </c>
      <c r="AD68" s="11">
        <f>'OddsRatio_working_3-way'!X68^(1/3)*SIN(('OddsRatio_working_3-way'!Y68+2*PI())/3)</f>
        <v>0.42734434511761682</v>
      </c>
      <c r="AE68" s="11">
        <f>'OddsRatio_working_3-way'!X68^(1/3)*SIN(('OddsRatio_working_3-way'!Y68+4*PI())/3)</f>
        <v>-0.49997337269076703</v>
      </c>
      <c r="AF68" s="11">
        <f>-'OddsRatio_working_3-way'!U68/(3*'OddsRatio_working_3-way'!X68^(1/3))*COS(('OddsRatio_working_3-way'!Y68)/3)</f>
        <v>0.53538713400097993</v>
      </c>
      <c r="AG68" s="11">
        <f>-'OddsRatio_working_3-way'!U68/(3*'OddsRatio_working_3-way'!X68^(1/3))*COS(('OddsRatio_working_3-way'!Y68+2*PI())/3)</f>
        <v>-0.33059214993099861</v>
      </c>
      <c r="AH68" s="11">
        <f>-'OddsRatio_working_3-way'!U68/(3*'OddsRatio_working_3-way'!X68^(1/3))*COS(('OddsRatio_working_3-way'!Y68+4*PI())/3)</f>
        <v>-0.2047949840699817</v>
      </c>
      <c r="AI68" s="11">
        <f>'OddsRatio_working_3-way'!U68/(3*'OddsRatio_working_3-way'!X68^(1/3))*SIN(('OddsRatio_working_3-way'!Y68)/3)</f>
        <v>-7.2629027573150359E-2</v>
      </c>
      <c r="AJ68" s="11">
        <f>'OddsRatio_working_3-way'!U68/(3*'OddsRatio_working_3-way'!X68^(1/3))*SIN(('OddsRatio_working_3-way'!Y68+2*PI())/3)</f>
        <v>-0.42734434511761682</v>
      </c>
      <c r="AK68" s="11">
        <f>'OddsRatio_working_3-way'!U68/(3*'OddsRatio_working_3-way'!X68^(1/3))*SIN(('OddsRatio_working_3-way'!Y68+4*PI())/3)</f>
        <v>0.49997337269076703</v>
      </c>
      <c r="AL68" s="11">
        <f>'OddsRatio_working_3-way'!Z68+'OddsRatio_working_3-way'!AF68</f>
        <v>1.0707742680019599</v>
      </c>
      <c r="AM68" s="11">
        <f>'OddsRatio_working_3-way'!AA68+'OddsRatio_working_3-way'!AG68</f>
        <v>-0.66118429986199723</v>
      </c>
      <c r="AN68" s="11">
        <f>'OddsRatio_working_3-way'!AB68+'OddsRatio_working_3-way'!AH68</f>
        <v>-0.4095899681399634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1.0707742680019599</v>
      </c>
      <c r="AS68" s="11">
        <f>IF(('OddsRatio_working_3-way'!X68=0),IF(Q68&gt;0,-Q68^(1/3),(-Q68)^(1/3)),'OddsRatio_working_3-way'!AM68-'OddsRatio_working_3-way'!R68/3)</f>
        <v>-0.66118429986199723</v>
      </c>
      <c r="AT68" s="11">
        <f>IF(('OddsRatio_working_3-way'!X68=0),IF(Q68&gt;0,-Q68^(1/3),(-Q68)^(1/3)),'OddsRatio_working_3-way'!AN68-'OddsRatio_working_3-way'!R68/3)</f>
        <v>-0.4095899681399634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5.93</v>
      </c>
      <c r="B69" s="4">
        <f>IF('True_Odds_Calculator_3-way'!B68="","",'True_Odds_Calculator_3-way'!B68)</f>
        <v>3.3</v>
      </c>
      <c r="C69" s="4">
        <f>IF('True_Odds_Calculator_3-way'!C68="","",'True_Odds_Calculator_3-way'!C68)</f>
        <v>1.74</v>
      </c>
      <c r="D69" s="9">
        <f t="shared" si="26"/>
        <v>0.15790227665774004</v>
      </c>
      <c r="E69" s="9">
        <f t="shared" si="27"/>
        <v>0.28669506179460907</v>
      </c>
      <c r="F69" s="9">
        <f t="shared" si="28"/>
        <v>0.55540266154765117</v>
      </c>
      <c r="G69" s="9">
        <f t="shared" si="29"/>
        <v>1.0817506931828937</v>
      </c>
      <c r="H69" s="9">
        <f t="shared" si="30"/>
        <v>6.3330309173916657</v>
      </c>
      <c r="I69" s="9">
        <f t="shared" si="31"/>
        <v>3.488026594320655</v>
      </c>
      <c r="J69" s="9">
        <f t="shared" si="32"/>
        <v>1.8004955129553413</v>
      </c>
      <c r="K69" s="11">
        <f t="shared" si="33"/>
        <v>0.16863406408094436</v>
      </c>
      <c r="L69" s="11">
        <f t="shared" si="34"/>
        <v>0.30303030303030304</v>
      </c>
      <c r="M69" s="11">
        <f t="shared" si="35"/>
        <v>0.57471264367816088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-0.24642717222818422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0.23406713527083362</v>
      </c>
      <c r="Q69" s="11">
        <f>2*'OddsRatio_working_3-way'!K69*'OddsRatio_working_3-way'!L69*'OddsRatio_working_3-way'!M69</f>
        <v>5.8737047746758746E-2</v>
      </c>
      <c r="R69" s="11">
        <f t="shared" si="36"/>
        <v>0</v>
      </c>
      <c r="S69" s="11">
        <f t="shared" si="37"/>
        <v>-0.9498430435020957</v>
      </c>
      <c r="T69" s="11">
        <f t="shared" si="38"/>
        <v>-0.23835459059023731</v>
      </c>
      <c r="U69" s="11">
        <f>'OddsRatio_working_3-way'!S69-'OddsRatio_working_3-way'!R69^2/3</f>
        <v>-0.9498430435020957</v>
      </c>
      <c r="V69" s="11">
        <f>'OddsRatio_working_3-way'!S69*'OddsRatio_working_3-way'!R69/3-2*'OddsRatio_working_3-way'!R69^3/27-'OddsRatio_working_3-way'!T69</f>
        <v>0.23835459059023731</v>
      </c>
      <c r="W69" s="11">
        <f>'OddsRatio_working_3-way'!V69^2+4*'OddsRatio_working_3-way'!U69^3/27</f>
        <v>-7.0142661068824483E-2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0.17815412703910632</v>
      </c>
      <c r="Y69" s="11">
        <f>IF('OddsRatio_working_3-way'!W69&gt;=0,IF('OddsRatio_working_3-way'!V69+SQRT('OddsRatio_working_3-way'!W69)&gt;0,0,PI()),ACOS('OddsRatio_working_3-way'!V69/(2*'OddsRatio_working_3-way'!X69)))</f>
        <v>0.83799279779500835</v>
      </c>
      <c r="Z69" s="11">
        <f>'OddsRatio_working_3-way'!X69^(1/3)*COS('OddsRatio_working_3-way'!Y69/3)</f>
        <v>0.54087534659144698</v>
      </c>
      <c r="AA69" s="11">
        <f>'OddsRatio_working_3-way'!X69^(1/3)*COS(('OddsRatio_working_3-way'!Y69+2*PI())/3)</f>
        <v>-0.40479226183928818</v>
      </c>
      <c r="AB69" s="11">
        <f>'OddsRatio_working_3-way'!X69^(1/3)*COS(('OddsRatio_working_3-way'!Y69+4*PI())/3)</f>
        <v>-0.13608308475215891</v>
      </c>
      <c r="AC69" s="11">
        <f>'OddsRatio_working_3-way'!X69^(1/3)*SIN('OddsRatio_working_3-way'!Y69/3)</f>
        <v>0.15513931572497705</v>
      </c>
      <c r="AD69" s="11">
        <f>'OddsRatio_working_3-way'!X69^(1/3)*SIN(('OddsRatio_working_3-way'!Y69+2*PI())/3)</f>
        <v>0.39084213256641759</v>
      </c>
      <c r="AE69" s="11">
        <f>'OddsRatio_working_3-way'!X69^(1/3)*SIN(('OddsRatio_working_3-way'!Y69+4*PI())/3)</f>
        <v>-0.5459814482913945</v>
      </c>
      <c r="AF69" s="11">
        <f>-'OddsRatio_working_3-way'!U69/(3*'OddsRatio_working_3-way'!X69^(1/3))*COS(('OddsRatio_working_3-way'!Y69)/3)</f>
        <v>0.54087534659144687</v>
      </c>
      <c r="AG69" s="11">
        <f>-'OddsRatio_working_3-way'!U69/(3*'OddsRatio_working_3-way'!X69^(1/3))*COS(('OddsRatio_working_3-way'!Y69+2*PI())/3)</f>
        <v>-0.40479226183928813</v>
      </c>
      <c r="AH69" s="11">
        <f>-'OddsRatio_working_3-way'!U69/(3*'OddsRatio_working_3-way'!X69^(1/3))*COS(('OddsRatio_working_3-way'!Y69+4*PI())/3)</f>
        <v>-0.13608308475215888</v>
      </c>
      <c r="AI69" s="11">
        <f>'OddsRatio_working_3-way'!U69/(3*'OddsRatio_working_3-way'!X69^(1/3))*SIN(('OddsRatio_working_3-way'!Y69)/3)</f>
        <v>-0.15513931572497702</v>
      </c>
      <c r="AJ69" s="11">
        <f>'OddsRatio_working_3-way'!U69/(3*'OddsRatio_working_3-way'!X69^(1/3))*SIN(('OddsRatio_working_3-way'!Y69+2*PI())/3)</f>
        <v>-0.39084213256641753</v>
      </c>
      <c r="AK69" s="11">
        <f>'OddsRatio_working_3-way'!U69/(3*'OddsRatio_working_3-way'!X69^(1/3))*SIN(('OddsRatio_working_3-way'!Y69+4*PI())/3)</f>
        <v>0.54598144829139439</v>
      </c>
      <c r="AL69" s="11">
        <f>'OddsRatio_working_3-way'!Z69+'OddsRatio_working_3-way'!AF69</f>
        <v>1.0817506931828937</v>
      </c>
      <c r="AM69" s="11">
        <f>'OddsRatio_working_3-way'!AA69+'OddsRatio_working_3-way'!AG69</f>
        <v>-0.80958452367857636</v>
      </c>
      <c r="AN69" s="11">
        <f>'OddsRatio_working_3-way'!AB69+'OddsRatio_working_3-way'!AH69</f>
        <v>-0.27216616950431782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1.0817506931828937</v>
      </c>
      <c r="AS69" s="11">
        <f>IF(('OddsRatio_working_3-way'!X69=0),IF(Q69&gt;0,-Q69^(1/3),(-Q69)^(1/3)),'OddsRatio_working_3-way'!AM69-'OddsRatio_working_3-way'!R69/3)</f>
        <v>-0.80958452367857636</v>
      </c>
      <c r="AT69" s="11">
        <f>IF(('OddsRatio_working_3-way'!X69=0),IF(Q69&gt;0,-Q69^(1/3),(-Q69)^(1/3)),'OddsRatio_working_3-way'!AN69-'OddsRatio_working_3-way'!R69/3)</f>
        <v>-0.27216616950431782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1.71</v>
      </c>
      <c r="B70" s="4">
        <f>IF('True_Odds_Calculator_3-way'!B69="","",'True_Odds_Calculator_3-way'!B69)</f>
        <v>3.54</v>
      </c>
      <c r="C70" s="4">
        <f>IF('True_Odds_Calculator_3-way'!C69="","",'True_Odds_Calculator_3-way'!C69)</f>
        <v>6.16</v>
      </c>
      <c r="D70" s="9">
        <f t="shared" si="26"/>
        <v>0.57229841760385547</v>
      </c>
      <c r="E70" s="9">
        <f t="shared" si="27"/>
        <v>0.27221379925658812</v>
      </c>
      <c r="F70" s="9">
        <f t="shared" si="28"/>
        <v>0.15548778313955616</v>
      </c>
      <c r="G70" s="9">
        <f t="shared" si="29"/>
        <v>1.0525917535231168</v>
      </c>
      <c r="H70" s="9">
        <f t="shared" si="30"/>
        <v>1.747340145001413</v>
      </c>
      <c r="I70" s="9">
        <f t="shared" si="31"/>
        <v>3.6735830539487173</v>
      </c>
      <c r="J70" s="9">
        <f t="shared" si="32"/>
        <v>6.4313734481792837</v>
      </c>
      <c r="K70" s="11">
        <f t="shared" si="33"/>
        <v>0.58479532163742687</v>
      </c>
      <c r="L70" s="11">
        <f t="shared" si="34"/>
        <v>0.2824858757062147</v>
      </c>
      <c r="M70" s="11">
        <f t="shared" si="35"/>
        <v>0.16233766233766234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-0.24955236061391262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0.22553601947000701</v>
      </c>
      <c r="Q70" s="11">
        <f>2*'OddsRatio_working_3-way'!K70*'OddsRatio_working_3-way'!L70*'OddsRatio_working_3-way'!M70</f>
        <v>5.3635200825209749E-2</v>
      </c>
      <c r="R70" s="11">
        <f t="shared" si="36"/>
        <v>0</v>
      </c>
      <c r="S70" s="11">
        <f t="shared" si="37"/>
        <v>-0.90376231631380255</v>
      </c>
      <c r="T70" s="11">
        <f t="shared" si="38"/>
        <v>-0.2149256400270636</v>
      </c>
      <c r="U70" s="11">
        <f>'OddsRatio_working_3-way'!S70-'OddsRatio_working_3-way'!R70^2/3</f>
        <v>-0.90376231631380255</v>
      </c>
      <c r="V70" s="11">
        <f>'OddsRatio_working_3-way'!S70*'OddsRatio_working_3-way'!R70/3-2*'OddsRatio_working_3-way'!R70^3/27-'OddsRatio_working_3-way'!T70</f>
        <v>0.2149256400270636</v>
      </c>
      <c r="W70" s="11">
        <f>'OddsRatio_working_3-way'!V70^2+4*'OddsRatio_working_3-way'!U70^3/27</f>
        <v>-6.3167073031274085E-2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0.16534819606841572</v>
      </c>
      <c r="Y70" s="11">
        <f>IF('OddsRatio_working_3-way'!W70&gt;=0,IF('OddsRatio_working_3-way'!V70+SQRT('OddsRatio_working_3-way'!W70)&gt;0,0,PI()),ACOS('OddsRatio_working_3-way'!V70/(2*'OddsRatio_working_3-way'!X70)))</f>
        <v>0.86331938236485251</v>
      </c>
      <c r="Z70" s="11">
        <f>'OddsRatio_working_3-way'!X70^(1/3)*COS('OddsRatio_working_3-way'!Y70/3)</f>
        <v>0.52629587676155842</v>
      </c>
      <c r="AA70" s="11">
        <f>'OddsRatio_working_3-way'!X70^(1/3)*COS(('OddsRatio_working_3-way'!Y70+2*PI())/3)</f>
        <v>-0.39805556105751122</v>
      </c>
      <c r="AB70" s="11">
        <f>'OddsRatio_working_3-way'!X70^(1/3)*COS(('OddsRatio_working_3-way'!Y70+4*PI())/3)</f>
        <v>-0.12824031570404729</v>
      </c>
      <c r="AC70" s="11">
        <f>'OddsRatio_working_3-way'!X70^(1/3)*SIN('OddsRatio_working_3-way'!Y70/3)</f>
        <v>0.15577790453628743</v>
      </c>
      <c r="AD70" s="11">
        <f>'OddsRatio_working_3-way'!X70^(1/3)*SIN(('OddsRatio_working_3-way'!Y70+2*PI())/3)</f>
        <v>0.37789664691437008</v>
      </c>
      <c r="AE70" s="11">
        <f>'OddsRatio_working_3-way'!X70^(1/3)*SIN(('OddsRatio_working_3-way'!Y70+4*PI())/3)</f>
        <v>-0.53367455145065745</v>
      </c>
      <c r="AF70" s="11">
        <f>-'OddsRatio_working_3-way'!U70/(3*'OddsRatio_working_3-way'!X70^(1/3))*COS(('OddsRatio_working_3-way'!Y70)/3)</f>
        <v>0.52629587676155842</v>
      </c>
      <c r="AG70" s="11">
        <f>-'OddsRatio_working_3-way'!U70/(3*'OddsRatio_working_3-way'!X70^(1/3))*COS(('OddsRatio_working_3-way'!Y70+2*PI())/3)</f>
        <v>-0.39805556105751122</v>
      </c>
      <c r="AH70" s="11">
        <f>-'OddsRatio_working_3-way'!U70/(3*'OddsRatio_working_3-way'!X70^(1/3))*COS(('OddsRatio_working_3-way'!Y70+4*PI())/3)</f>
        <v>-0.12824031570404729</v>
      </c>
      <c r="AI70" s="11">
        <f>'OddsRatio_working_3-way'!U70/(3*'OddsRatio_working_3-way'!X70^(1/3))*SIN(('OddsRatio_working_3-way'!Y70)/3)</f>
        <v>-0.15577790453628743</v>
      </c>
      <c r="AJ70" s="11">
        <f>'OddsRatio_working_3-way'!U70/(3*'OddsRatio_working_3-way'!X70^(1/3))*SIN(('OddsRatio_working_3-way'!Y70+2*PI())/3)</f>
        <v>-0.37789664691437008</v>
      </c>
      <c r="AK70" s="11">
        <f>'OddsRatio_working_3-way'!U70/(3*'OddsRatio_working_3-way'!X70^(1/3))*SIN(('OddsRatio_working_3-way'!Y70+4*PI())/3)</f>
        <v>0.53367455145065745</v>
      </c>
      <c r="AL70" s="11">
        <f>'OddsRatio_working_3-way'!Z70+'OddsRatio_working_3-way'!AF70</f>
        <v>1.0525917535231168</v>
      </c>
      <c r="AM70" s="11">
        <f>'OddsRatio_working_3-way'!AA70+'OddsRatio_working_3-way'!AG70</f>
        <v>-0.79611112211502244</v>
      </c>
      <c r="AN70" s="11">
        <f>'OddsRatio_working_3-way'!AB70+'OddsRatio_working_3-way'!AH70</f>
        <v>-0.25648063140809457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1.0525917535231168</v>
      </c>
      <c r="AS70" s="11">
        <f>IF(('OddsRatio_working_3-way'!X70=0),IF(Q70&gt;0,-Q70^(1/3),(-Q70)^(1/3)),'OddsRatio_working_3-way'!AM70-'OddsRatio_working_3-way'!R70/3)</f>
        <v>-0.79611112211502244</v>
      </c>
      <c r="AT70" s="11">
        <f>IF(('OddsRatio_working_3-way'!X70=0),IF(Q70&gt;0,-Q70^(1/3),(-Q70)^(1/3)),'OddsRatio_working_3-way'!AN70-'OddsRatio_working_3-way'!R70/3)</f>
        <v>-0.25648063140809457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2.0499999999999998</v>
      </c>
      <c r="B71" s="4">
        <f>IF('True_Odds_Calculator_3-way'!B70="","",'True_Odds_Calculator_3-way'!B70)</f>
        <v>3.43</v>
      </c>
      <c r="C71" s="4">
        <f>IF('True_Odds_Calculator_3-way'!C70="","",'True_Odds_Calculator_3-way'!C70)</f>
        <v>4.01</v>
      </c>
      <c r="D71" s="9">
        <f t="shared" si="26"/>
        <v>0.47658669018660132</v>
      </c>
      <c r="E71" s="9">
        <f t="shared" si="27"/>
        <v>0.28235236551136067</v>
      </c>
      <c r="F71" s="9">
        <f t="shared" si="28"/>
        <v>0.24106094430203809</v>
      </c>
      <c r="G71" s="9">
        <f t="shared" si="29"/>
        <v>1.0459563322965955</v>
      </c>
      <c r="H71" s="9">
        <f t="shared" si="30"/>
        <v>2.0982541489114248</v>
      </c>
      <c r="I71" s="9">
        <f t="shared" si="31"/>
        <v>3.5416738874807274</v>
      </c>
      <c r="J71" s="9">
        <f t="shared" si="32"/>
        <v>4.148328560212752</v>
      </c>
      <c r="K71" s="11">
        <f t="shared" si="33"/>
        <v>0.48780487804878053</v>
      </c>
      <c r="L71" s="11">
        <f t="shared" si="34"/>
        <v>0.29154518950437314</v>
      </c>
      <c r="M71" s="11">
        <f t="shared" si="35"/>
        <v>0.24937655860349128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-0.27237654991441251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0.23017192140178605</v>
      </c>
      <c r="Q71" s="11">
        <f>2*'OddsRatio_working_3-way'!K71*'OddsRatio_working_3-way'!L71*'OddsRatio_working_3-way'!M71</f>
        <v>7.0931254669271498E-2</v>
      </c>
      <c r="R71" s="11">
        <f t="shared" si="36"/>
        <v>0</v>
      </c>
      <c r="S71" s="11">
        <f t="shared" si="37"/>
        <v>-0.845050432844207</v>
      </c>
      <c r="T71" s="11">
        <f t="shared" si="38"/>
        <v>-0.26041615804135804</v>
      </c>
      <c r="U71" s="11">
        <f>'OddsRatio_working_3-way'!S71-'OddsRatio_working_3-way'!R71^2/3</f>
        <v>-0.845050432844207</v>
      </c>
      <c r="V71" s="11">
        <f>'OddsRatio_working_3-way'!S71*'OddsRatio_working_3-way'!R71/3-2*'OddsRatio_working_3-way'!R71^3/27-'OddsRatio_working_3-way'!T71</f>
        <v>0.26041615804135804</v>
      </c>
      <c r="W71" s="11">
        <f>'OddsRatio_working_3-way'!V71^2+4*'OddsRatio_working_3-way'!U71^3/27</f>
        <v>-2.1584782020990859E-2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0.14950029882078197</v>
      </c>
      <c r="Y71" s="11">
        <f>IF('OddsRatio_working_3-way'!W71&gt;=0,IF('OddsRatio_working_3-way'!V71+SQRT('OddsRatio_working_3-way'!W71)&gt;0,0,PI()),ACOS('OddsRatio_working_3-way'!V71/(2*'OddsRatio_working_3-way'!X71)))</f>
        <v>0.51365313750900299</v>
      </c>
      <c r="Z71" s="11">
        <f>'OddsRatio_working_3-way'!X71^(1/3)*COS('OddsRatio_working_3-way'!Y71/3)</f>
        <v>0.52297816614829773</v>
      </c>
      <c r="AA71" s="11">
        <f>'OddsRatio_working_3-way'!X71^(1/3)*COS(('OddsRatio_working_3-way'!Y71+2*PI())/3)</f>
        <v>-0.33980246960655675</v>
      </c>
      <c r="AB71" s="11">
        <f>'OddsRatio_working_3-way'!X71^(1/3)*COS(('OddsRatio_working_3-way'!Y71+4*PI())/3)</f>
        <v>-0.18317569654174121</v>
      </c>
      <c r="AC71" s="11">
        <f>'OddsRatio_working_3-way'!X71^(1/3)*SIN('OddsRatio_working_3-way'!Y71/3)</f>
        <v>9.0428509591273853E-2</v>
      </c>
      <c r="AD71" s="11">
        <f>'OddsRatio_working_3-way'!X71^(1/3)*SIN(('OddsRatio_working_3-way'!Y71+2*PI())/3)</f>
        <v>0.40769812271338801</v>
      </c>
      <c r="AE71" s="11">
        <f>'OddsRatio_working_3-way'!X71^(1/3)*SIN(('OddsRatio_working_3-way'!Y71+4*PI())/3)</f>
        <v>-0.49812663230466164</v>
      </c>
      <c r="AF71" s="11">
        <f>-'OddsRatio_working_3-way'!U71/(3*'OddsRatio_working_3-way'!X71^(1/3))*COS(('OddsRatio_working_3-way'!Y71)/3)</f>
        <v>0.52297816614829773</v>
      </c>
      <c r="AG71" s="11">
        <f>-'OddsRatio_working_3-way'!U71/(3*'OddsRatio_working_3-way'!X71^(1/3))*COS(('OddsRatio_working_3-way'!Y71+2*PI())/3)</f>
        <v>-0.33980246960655675</v>
      </c>
      <c r="AH71" s="11">
        <f>-'OddsRatio_working_3-way'!U71/(3*'OddsRatio_working_3-way'!X71^(1/3))*COS(('OddsRatio_working_3-way'!Y71+4*PI())/3)</f>
        <v>-0.18317569654174121</v>
      </c>
      <c r="AI71" s="11">
        <f>'OddsRatio_working_3-way'!U71/(3*'OddsRatio_working_3-way'!X71^(1/3))*SIN(('OddsRatio_working_3-way'!Y71)/3)</f>
        <v>-9.0428509591273853E-2</v>
      </c>
      <c r="AJ71" s="11">
        <f>'OddsRatio_working_3-way'!U71/(3*'OddsRatio_working_3-way'!X71^(1/3))*SIN(('OddsRatio_working_3-way'!Y71+2*PI())/3)</f>
        <v>-0.40769812271338801</v>
      </c>
      <c r="AK71" s="11">
        <f>'OddsRatio_working_3-way'!U71/(3*'OddsRatio_working_3-way'!X71^(1/3))*SIN(('OddsRatio_working_3-way'!Y71+4*PI())/3)</f>
        <v>0.49812663230466164</v>
      </c>
      <c r="AL71" s="11">
        <f>'OddsRatio_working_3-way'!Z71+'OddsRatio_working_3-way'!AF71</f>
        <v>1.0459563322965955</v>
      </c>
      <c r="AM71" s="11">
        <f>'OddsRatio_working_3-way'!AA71+'OddsRatio_working_3-way'!AG71</f>
        <v>-0.67960493921311349</v>
      </c>
      <c r="AN71" s="11">
        <f>'OddsRatio_working_3-way'!AB71+'OddsRatio_working_3-way'!AH71</f>
        <v>-0.36635139308348241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1.0459563322965955</v>
      </c>
      <c r="AS71" s="11">
        <f>IF(('OddsRatio_working_3-way'!X71=0),IF(Q71&gt;0,-Q71^(1/3),(-Q71)^(1/3)),'OddsRatio_working_3-way'!AM71-'OddsRatio_working_3-way'!R71/3)</f>
        <v>-0.67960493921311349</v>
      </c>
      <c r="AT71" s="11">
        <f>IF(('OddsRatio_working_3-way'!X71=0),IF(Q71&gt;0,-Q71^(1/3),(-Q71)^(1/3)),'OddsRatio_working_3-way'!AN71-'OddsRatio_working_3-way'!R71/3)</f>
        <v>-0.36635139308348241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1.91</v>
      </c>
      <c r="B72" s="4">
        <f>IF('True_Odds_Calculator_3-way'!B71="","",'True_Odds_Calculator_3-way'!B71)</f>
        <v>4.09</v>
      </c>
      <c r="C72" s="4">
        <f>IF('True_Odds_Calculator_3-way'!C71="","",'True_Odds_Calculator_3-way'!C71)</f>
        <v>3.82</v>
      </c>
      <c r="D72" s="9">
        <f t="shared" si="26"/>
        <v>0.51160483518560285</v>
      </c>
      <c r="E72" s="9">
        <f t="shared" si="27"/>
        <v>0.2357624226322394</v>
      </c>
      <c r="F72" s="9">
        <f t="shared" si="28"/>
        <v>0.25263274218215775</v>
      </c>
      <c r="G72" s="9">
        <f t="shared" si="29"/>
        <v>1.049047910420585</v>
      </c>
      <c r="H72" s="9">
        <f t="shared" si="30"/>
        <v>1.9546335984827321</v>
      </c>
      <c r="I72" s="9">
        <f t="shared" si="31"/>
        <v>4.2415580431996069</v>
      </c>
      <c r="J72" s="9">
        <f t="shared" si="32"/>
        <v>3.9583151073860496</v>
      </c>
      <c r="K72" s="11">
        <f t="shared" si="33"/>
        <v>0.52356020942408377</v>
      </c>
      <c r="L72" s="11">
        <f t="shared" si="34"/>
        <v>0.24449877750611249</v>
      </c>
      <c r="M72" s="11">
        <f t="shared" si="35"/>
        <v>0.26178010471204188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-0.2657228745324709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0.22854111216683848</v>
      </c>
      <c r="Q72" s="11">
        <f>2*'OddsRatio_working_3-way'!K72*'OddsRatio_working_3-way'!L72*'OddsRatio_working_3-way'!M72</f>
        <v>6.7020854007870542E-2</v>
      </c>
      <c r="R72" s="11">
        <f t="shared" si="36"/>
        <v>0</v>
      </c>
      <c r="S72" s="11">
        <f t="shared" si="37"/>
        <v>-0.86007315918491289</v>
      </c>
      <c r="T72" s="11">
        <f t="shared" si="38"/>
        <v>-0.25222086779616221</v>
      </c>
      <c r="U72" s="11">
        <f>'OddsRatio_working_3-way'!S72-'OddsRatio_working_3-way'!R72^2/3</f>
        <v>-0.86007315918491289</v>
      </c>
      <c r="V72" s="11">
        <f>'OddsRatio_working_3-way'!S72*'OddsRatio_working_3-way'!R72/3-2*'OddsRatio_working_3-way'!R72^3/27-'OddsRatio_working_3-way'!T72</f>
        <v>0.25222086779616221</v>
      </c>
      <c r="W72" s="11">
        <f>'OddsRatio_working_3-way'!V72^2+4*'OddsRatio_working_3-way'!U72^3/27</f>
        <v>-3.0639202649443226E-2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0.15350453478748793</v>
      </c>
      <c r="Y72" s="11">
        <f>IF('OddsRatio_working_3-way'!W72&gt;=0,IF('OddsRatio_working_3-way'!V72+SQRT('OddsRatio_working_3-way'!W72)&gt;0,0,PI()),ACOS('OddsRatio_working_3-way'!V72/(2*'OddsRatio_working_3-way'!X72)))</f>
        <v>0.6066858633217096</v>
      </c>
      <c r="Z72" s="11">
        <f>'OddsRatio_working_3-way'!X72^(1/3)*COS('OddsRatio_working_3-way'!Y72/3)</f>
        <v>0.52452395521029249</v>
      </c>
      <c r="AA72" s="11">
        <f>'OddsRatio_working_3-way'!X72^(1/3)*COS(('OddsRatio_working_3-way'!Y72+2*PI())/3)</f>
        <v>-0.35539765875980139</v>
      </c>
      <c r="AB72" s="11">
        <f>'OddsRatio_working_3-way'!X72^(1/3)*COS(('OddsRatio_working_3-way'!Y72+4*PI())/3)</f>
        <v>-0.16912629645049121</v>
      </c>
      <c r="AC72" s="11">
        <f>'OddsRatio_working_3-way'!X72^(1/3)*SIN('OddsRatio_working_3-way'!Y72/3)</f>
        <v>0.10754382117159866</v>
      </c>
      <c r="AD72" s="11">
        <f>'OddsRatio_working_3-way'!X72^(1/3)*SIN(('OddsRatio_working_3-way'!Y72+2*PI())/3)</f>
        <v>0.40047915951980506</v>
      </c>
      <c r="AE72" s="11">
        <f>'OddsRatio_working_3-way'!X72^(1/3)*SIN(('OddsRatio_working_3-way'!Y72+4*PI())/3)</f>
        <v>-0.50802298069140361</v>
      </c>
      <c r="AF72" s="11">
        <f>-'OddsRatio_working_3-way'!U72/(3*'OddsRatio_working_3-way'!X72^(1/3))*COS(('OddsRatio_working_3-way'!Y72)/3)</f>
        <v>0.52452395521029238</v>
      </c>
      <c r="AG72" s="11">
        <f>-'OddsRatio_working_3-way'!U72/(3*'OddsRatio_working_3-way'!X72^(1/3))*COS(('OddsRatio_working_3-way'!Y72+2*PI())/3)</f>
        <v>-0.35539765875980128</v>
      </c>
      <c r="AH72" s="11">
        <f>-'OddsRatio_working_3-way'!U72/(3*'OddsRatio_working_3-way'!X72^(1/3))*COS(('OddsRatio_working_3-way'!Y72+4*PI())/3)</f>
        <v>-0.16912629645049118</v>
      </c>
      <c r="AI72" s="11">
        <f>'OddsRatio_working_3-way'!U72/(3*'OddsRatio_working_3-way'!X72^(1/3))*SIN(('OddsRatio_working_3-way'!Y72)/3)</f>
        <v>-0.10754382117159865</v>
      </c>
      <c r="AJ72" s="11">
        <f>'OddsRatio_working_3-way'!U72/(3*'OddsRatio_working_3-way'!X72^(1/3))*SIN(('OddsRatio_working_3-way'!Y72+2*PI())/3)</f>
        <v>-0.40047915951980501</v>
      </c>
      <c r="AK72" s="11">
        <f>'OddsRatio_working_3-way'!U72/(3*'OddsRatio_working_3-way'!X72^(1/3))*SIN(('OddsRatio_working_3-way'!Y72+4*PI())/3)</f>
        <v>0.5080229806914035</v>
      </c>
      <c r="AL72" s="11">
        <f>'OddsRatio_working_3-way'!Z72+'OddsRatio_working_3-way'!AF72</f>
        <v>1.049047910420585</v>
      </c>
      <c r="AM72" s="11">
        <f>'OddsRatio_working_3-way'!AA72+'OddsRatio_working_3-way'!AG72</f>
        <v>-0.71079531751960268</v>
      </c>
      <c r="AN72" s="11">
        <f>'OddsRatio_working_3-way'!AB72+'OddsRatio_working_3-way'!AH72</f>
        <v>-0.33825259290098242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1.049047910420585</v>
      </c>
      <c r="AS72" s="11">
        <f>IF(('OddsRatio_working_3-way'!X72=0),IF(Q72&gt;0,-Q72^(1/3),(-Q72)^(1/3)),'OddsRatio_working_3-way'!AM72-'OddsRatio_working_3-way'!R72/3)</f>
        <v>-0.71079531751960268</v>
      </c>
      <c r="AT72" s="11">
        <f>IF(('OddsRatio_working_3-way'!X72=0),IF(Q72&gt;0,-Q72^(1/3),(-Q72)^(1/3)),'OddsRatio_working_3-way'!AN72-'OddsRatio_working_3-way'!R72/3)</f>
        <v>-0.33825259290098242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1.43</v>
      </c>
      <c r="B73" s="4">
        <f>IF('True_Odds_Calculator_3-way'!B72="","",'True_Odds_Calculator_3-way'!B72)</f>
        <v>4.95</v>
      </c>
      <c r="C73" s="4">
        <f>IF('True_Odds_Calculator_3-way'!C72="","",'True_Odds_Calculator_3-way'!C72)</f>
        <v>7.71</v>
      </c>
      <c r="D73" s="9">
        <f t="shared" si="26"/>
        <v>0.68557448155283229</v>
      </c>
      <c r="E73" s="9">
        <f t="shared" si="27"/>
        <v>0.1918280068105308</v>
      </c>
      <c r="F73" s="9">
        <f t="shared" si="28"/>
        <v>0.12259751163663676</v>
      </c>
      <c r="G73" s="9">
        <f t="shared" si="29"/>
        <v>1.0665830709851118</v>
      </c>
      <c r="H73" s="9">
        <f t="shared" si="30"/>
        <v>1.4586307205235982</v>
      </c>
      <c r="I73" s="9">
        <f t="shared" si="31"/>
        <v>5.2130031303911917</v>
      </c>
      <c r="J73" s="9">
        <f t="shared" si="32"/>
        <v>8.1567724063100986</v>
      </c>
      <c r="K73" s="11">
        <f t="shared" si="33"/>
        <v>0.69930069930069938</v>
      </c>
      <c r="L73" s="11">
        <f t="shared" si="34"/>
        <v>0.20202020202020202</v>
      </c>
      <c r="M73" s="11">
        <f t="shared" si="35"/>
        <v>0.1297016861219196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-0.20882979248737998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0.20320572142291285</v>
      </c>
      <c r="Q73" s="11">
        <f>2*'OddsRatio_working_3-way'!K73*'OddsRatio_working_3-way'!L73*'OddsRatio_working_3-way'!M73</f>
        <v>3.6646658507288161E-2</v>
      </c>
      <c r="R73" s="11">
        <f t="shared" si="36"/>
        <v>0</v>
      </c>
      <c r="S73" s="11">
        <f t="shared" si="37"/>
        <v>-0.97306863643602481</v>
      </c>
      <c r="T73" s="11">
        <f t="shared" si="38"/>
        <v>-0.1754857775358025</v>
      </c>
      <c r="U73" s="11">
        <f>'OddsRatio_working_3-way'!S73-'OddsRatio_working_3-way'!R73^2/3</f>
        <v>-0.97306863643602481</v>
      </c>
      <c r="V73" s="11">
        <f>'OddsRatio_working_3-way'!S73*'OddsRatio_working_3-way'!R73/3-2*'OddsRatio_working_3-way'!R73^3/27-'OddsRatio_working_3-way'!T73</f>
        <v>0.1754857775358025</v>
      </c>
      <c r="W73" s="11">
        <f>'OddsRatio_working_3-way'!V73^2+4*'OddsRatio_working_3-way'!U73^3/27</f>
        <v>-0.10570285611449788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0.18472825598148424</v>
      </c>
      <c r="Y73" s="11">
        <f>IF('OddsRatio_working_3-way'!W73&gt;=0,IF('OddsRatio_working_3-way'!V73+SQRT('OddsRatio_working_3-way'!W73)&gt;0,0,PI()),ACOS('OddsRatio_working_3-way'!V73/(2*'OddsRatio_working_3-way'!X73)))</f>
        <v>1.0758509518253274</v>
      </c>
      <c r="Z73" s="11">
        <f>'OddsRatio_working_3-way'!X73^(1/3)*COS('OddsRatio_working_3-way'!Y73/3)</f>
        <v>0.53329153549255592</v>
      </c>
      <c r="AA73" s="11">
        <f>'OddsRatio_working_3-way'!X73^(1/3)*COS(('OddsRatio_working_3-way'!Y73+2*PI())/3)</f>
        <v>-0.43975631837217172</v>
      </c>
      <c r="AB73" s="11">
        <f>'OddsRatio_working_3-way'!X73^(1/3)*COS(('OddsRatio_working_3-way'!Y73+4*PI())/3)</f>
        <v>-9.3535217120384387E-2</v>
      </c>
      <c r="AC73" s="11">
        <f>'OddsRatio_working_3-way'!X73^(1/3)*SIN('OddsRatio_working_3-way'!Y73/3)</f>
        <v>0.19989084600684839</v>
      </c>
      <c r="AD73" s="11">
        <f>'OddsRatio_working_3-way'!X73^(1/3)*SIN(('OddsRatio_working_3-way'!Y73+2*PI())/3)</f>
        <v>0.36189859435634003</v>
      </c>
      <c r="AE73" s="11">
        <f>'OddsRatio_working_3-way'!X73^(1/3)*SIN(('OddsRatio_working_3-way'!Y73+4*PI())/3)</f>
        <v>-0.56178944036318812</v>
      </c>
      <c r="AF73" s="11">
        <f>-'OddsRatio_working_3-way'!U73/(3*'OddsRatio_working_3-way'!X73^(1/3))*COS(('OddsRatio_working_3-way'!Y73)/3)</f>
        <v>0.53329153549255592</v>
      </c>
      <c r="AG73" s="11">
        <f>-'OddsRatio_working_3-way'!U73/(3*'OddsRatio_working_3-way'!X73^(1/3))*COS(('OddsRatio_working_3-way'!Y73+2*PI())/3)</f>
        <v>-0.43975631837217172</v>
      </c>
      <c r="AH73" s="11">
        <f>-'OddsRatio_working_3-way'!U73/(3*'OddsRatio_working_3-way'!X73^(1/3))*COS(('OddsRatio_working_3-way'!Y73+4*PI())/3)</f>
        <v>-9.3535217120384387E-2</v>
      </c>
      <c r="AI73" s="11">
        <f>'OddsRatio_working_3-way'!U73/(3*'OddsRatio_working_3-way'!X73^(1/3))*SIN(('OddsRatio_working_3-way'!Y73)/3)</f>
        <v>-0.19989084600684839</v>
      </c>
      <c r="AJ73" s="11">
        <f>'OddsRatio_working_3-way'!U73/(3*'OddsRatio_working_3-way'!X73^(1/3))*SIN(('OddsRatio_working_3-way'!Y73+2*PI())/3)</f>
        <v>-0.36189859435634003</v>
      </c>
      <c r="AK73" s="11">
        <f>'OddsRatio_working_3-way'!U73/(3*'OddsRatio_working_3-way'!X73^(1/3))*SIN(('OddsRatio_working_3-way'!Y73+4*PI())/3)</f>
        <v>0.56178944036318812</v>
      </c>
      <c r="AL73" s="11">
        <f>'OddsRatio_working_3-way'!Z73+'OddsRatio_working_3-way'!AF73</f>
        <v>1.0665830709851118</v>
      </c>
      <c r="AM73" s="11">
        <f>'OddsRatio_working_3-way'!AA73+'OddsRatio_working_3-way'!AG73</f>
        <v>-0.87951263674434343</v>
      </c>
      <c r="AN73" s="11">
        <f>'OddsRatio_working_3-way'!AB73+'OddsRatio_working_3-way'!AH73</f>
        <v>-0.18707043424076877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1.0665830709851118</v>
      </c>
      <c r="AS73" s="11">
        <f>IF(('OddsRatio_working_3-way'!X73=0),IF(Q73&gt;0,-Q73^(1/3),(-Q73)^(1/3)),'OddsRatio_working_3-way'!AM73-'OddsRatio_working_3-way'!R73/3)</f>
        <v>-0.87951263674434343</v>
      </c>
      <c r="AT73" s="11">
        <f>IF(('OddsRatio_working_3-way'!X73=0),IF(Q73&gt;0,-Q73^(1/3),(-Q73)^(1/3)),'OddsRatio_working_3-way'!AN73-'OddsRatio_working_3-way'!R73/3)</f>
        <v>-0.18707043424076877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3.44</v>
      </c>
      <c r="B74" s="4">
        <f>IF('True_Odds_Calculator_3-way'!B73="","",'True_Odds_Calculator_3-way'!B73)</f>
        <v>3.88</v>
      </c>
      <c r="C74" s="4">
        <f>IF('True_Odds_Calculator_3-way'!C73="","",'True_Odds_Calculator_3-way'!C73)</f>
        <v>2.0099999999999998</v>
      </c>
      <c r="D74" s="9">
        <f t="shared" si="26"/>
        <v>0.27614081660696216</v>
      </c>
      <c r="E74" s="9">
        <f t="shared" si="27"/>
        <v>0.24425741203417087</v>
      </c>
      <c r="F74" s="9">
        <f t="shared" si="28"/>
        <v>0.47960177135886717</v>
      </c>
      <c r="G74" s="9">
        <f t="shared" si="29"/>
        <v>1.0743199915045283</v>
      </c>
      <c r="H74" s="9">
        <f t="shared" si="30"/>
        <v>3.6213407792710486</v>
      </c>
      <c r="I74" s="9">
        <f t="shared" si="31"/>
        <v>4.0940415755330406</v>
      </c>
      <c r="J74" s="9">
        <f t="shared" si="32"/>
        <v>2.085063191419573</v>
      </c>
      <c r="K74" s="11">
        <f t="shared" si="33"/>
        <v>0.29069767441860467</v>
      </c>
      <c r="L74" s="11">
        <f t="shared" si="34"/>
        <v>0.25773195876288663</v>
      </c>
      <c r="M74" s="11">
        <f t="shared" si="35"/>
        <v>0.49751243781094534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-0.26455590663322082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0.23594864326175408</v>
      </c>
      <c r="Q74" s="11">
        <f>2*'OddsRatio_working_3-way'!K74*'OddsRatio_working_3-way'!L74*'OddsRatio_working_3-way'!M74</f>
        <v>7.4549334363903347E-2</v>
      </c>
      <c r="R74" s="11">
        <f t="shared" si="36"/>
        <v>0</v>
      </c>
      <c r="S74" s="11">
        <f t="shared" si="37"/>
        <v>-0.89186685061948845</v>
      </c>
      <c r="T74" s="11">
        <f t="shared" si="38"/>
        <v>-0.28179047412938024</v>
      </c>
      <c r="U74" s="11">
        <f>'OddsRatio_working_3-way'!S74-'OddsRatio_working_3-way'!R74^2/3</f>
        <v>-0.89186685061948845</v>
      </c>
      <c r="V74" s="11">
        <f>'OddsRatio_working_3-way'!S74*'OddsRatio_working_3-way'!R74/3-2*'OddsRatio_working_3-way'!R74^3/27-'OddsRatio_working_3-way'!T74</f>
        <v>0.28179047412938024</v>
      </c>
      <c r="W74" s="11">
        <f>'OddsRatio_working_3-way'!V74^2+4*'OddsRatio_working_3-way'!U74^3/27</f>
        <v>-2.5692574457895925E-2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0.1620944522245879</v>
      </c>
      <c r="Y74" s="11">
        <f>IF('OddsRatio_working_3-way'!W74&gt;=0,IF('OddsRatio_working_3-way'!V74+SQRT('OddsRatio_working_3-way'!W74)&gt;0,0,PI()),ACOS('OddsRatio_working_3-way'!V74/(2*'OddsRatio_working_3-way'!X74)))</f>
        <v>0.517180061595234</v>
      </c>
      <c r="Z74" s="11">
        <f>'OddsRatio_working_3-way'!X74^(1/3)*COS('OddsRatio_working_3-way'!Y74/3)</f>
        <v>0.53715999575226425</v>
      </c>
      <c r="AA74" s="11">
        <f>'OddsRatio_working_3-way'!X74^(1/3)*COS(('OddsRatio_working_3-way'!Y74+2*PI())/3)</f>
        <v>-0.34958041069880064</v>
      </c>
      <c r="AB74" s="11">
        <f>'OddsRatio_working_3-way'!X74^(1/3)*COS(('OddsRatio_working_3-way'!Y74+4*PI())/3)</f>
        <v>-0.1875795850534637</v>
      </c>
      <c r="AC74" s="11">
        <f>'OddsRatio_working_3-way'!X74^(1/3)*SIN('OddsRatio_working_3-way'!Y74/3)</f>
        <v>9.3531220295277051E-2</v>
      </c>
      <c r="AD74" s="11">
        <f>'OddsRatio_working_3-way'!X74^(1/3)*SIN(('OddsRatio_working_3-way'!Y74+2*PI())/3)</f>
        <v>0.41842859207056354</v>
      </c>
      <c r="AE74" s="11">
        <f>'OddsRatio_working_3-way'!X74^(1/3)*SIN(('OddsRatio_working_3-way'!Y74+4*PI())/3)</f>
        <v>-0.51195981236584043</v>
      </c>
      <c r="AF74" s="11">
        <f>-'OddsRatio_working_3-way'!U74/(3*'OddsRatio_working_3-way'!X74^(1/3))*COS(('OddsRatio_working_3-way'!Y74)/3)</f>
        <v>0.53715999575226414</v>
      </c>
      <c r="AG74" s="11">
        <f>-'OddsRatio_working_3-way'!U74/(3*'OddsRatio_working_3-way'!X74^(1/3))*COS(('OddsRatio_working_3-way'!Y74+2*PI())/3)</f>
        <v>-0.34958041069880058</v>
      </c>
      <c r="AH74" s="11">
        <f>-'OddsRatio_working_3-way'!U74/(3*'OddsRatio_working_3-way'!X74^(1/3))*COS(('OddsRatio_working_3-way'!Y74+4*PI())/3)</f>
        <v>-0.18757958505346364</v>
      </c>
      <c r="AI74" s="11">
        <f>'OddsRatio_working_3-way'!U74/(3*'OddsRatio_working_3-way'!X74^(1/3))*SIN(('OddsRatio_working_3-way'!Y74)/3)</f>
        <v>-9.3531220295277037E-2</v>
      </c>
      <c r="AJ74" s="11">
        <f>'OddsRatio_working_3-way'!U74/(3*'OddsRatio_working_3-way'!X74^(1/3))*SIN(('OddsRatio_working_3-way'!Y74+2*PI())/3)</f>
        <v>-0.41842859207056343</v>
      </c>
      <c r="AK74" s="11">
        <f>'OddsRatio_working_3-way'!U74/(3*'OddsRatio_working_3-way'!X74^(1/3))*SIN(('OddsRatio_working_3-way'!Y74+4*PI())/3)</f>
        <v>0.51195981236584032</v>
      </c>
      <c r="AL74" s="11">
        <f>'OddsRatio_working_3-way'!Z74+'OddsRatio_working_3-way'!AF74</f>
        <v>1.0743199915045283</v>
      </c>
      <c r="AM74" s="11">
        <f>'OddsRatio_working_3-way'!AA74+'OddsRatio_working_3-way'!AG74</f>
        <v>-0.69916082139760127</v>
      </c>
      <c r="AN74" s="11">
        <f>'OddsRatio_working_3-way'!AB74+'OddsRatio_working_3-way'!AH74</f>
        <v>-0.37515917010692734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1.0743199915045283</v>
      </c>
      <c r="AS74" s="11">
        <f>IF(('OddsRatio_working_3-way'!X74=0),IF(Q74&gt;0,-Q74^(1/3),(-Q74)^(1/3)),'OddsRatio_working_3-way'!AM74-'OddsRatio_working_3-way'!R74/3)</f>
        <v>-0.69916082139760127</v>
      </c>
      <c r="AT74" s="11">
        <f>IF(('OddsRatio_working_3-way'!X74=0),IF(Q74&gt;0,-Q74^(1/3),(-Q74)^(1/3)),'OddsRatio_working_3-way'!AN74-'OddsRatio_working_3-way'!R74/3)</f>
        <v>-0.37515917010692734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2.38</v>
      </c>
      <c r="B75" s="4">
        <f>IF('True_Odds_Calculator_3-way'!B74="","",'True_Odds_Calculator_3-way'!B74)</f>
        <v>3.2</v>
      </c>
      <c r="C75" s="4">
        <f>IF('True_Odds_Calculator_3-way'!C74="","",'True_Odds_Calculator_3-way'!C74)</f>
        <v>3.39</v>
      </c>
      <c r="D75" s="9">
        <f t="shared" si="26"/>
        <v>0.4100280019154306</v>
      </c>
      <c r="E75" s="9">
        <f t="shared" si="27"/>
        <v>0.30359781828846927</v>
      </c>
      <c r="F75" s="9">
        <f t="shared" si="28"/>
        <v>0.28637417979610008</v>
      </c>
      <c r="G75" s="9">
        <f t="shared" si="29"/>
        <v>1.042650596163841</v>
      </c>
      <c r="H75" s="9">
        <f t="shared" si="30"/>
        <v>2.4388578227061006</v>
      </c>
      <c r="I75" s="9">
        <f t="shared" si="31"/>
        <v>3.2938313115604503</v>
      </c>
      <c r="J75" s="9">
        <f t="shared" si="32"/>
        <v>3.4919349248315794</v>
      </c>
      <c r="K75" s="11">
        <f t="shared" si="33"/>
        <v>0.42016806722689076</v>
      </c>
      <c r="L75" s="11">
        <f t="shared" si="34"/>
        <v>0.3125</v>
      </c>
      <c r="M75" s="11">
        <f t="shared" si="35"/>
        <v>0.29498525073746312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-0.28104316948018138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0.2312318732802856</v>
      </c>
      <c r="Q75" s="11">
        <f>2*'OddsRatio_working_3-way'!K75*'OddsRatio_working_3-way'!L75*'OddsRatio_working_3-way'!M75</f>
        <v>7.7464614164249768E-2</v>
      </c>
      <c r="R75" s="11">
        <f t="shared" si="36"/>
        <v>0</v>
      </c>
      <c r="S75" s="11">
        <f t="shared" si="37"/>
        <v>-0.8227628293118564</v>
      </c>
      <c r="T75" s="11">
        <f t="shared" si="38"/>
        <v>-0.27563243863043763</v>
      </c>
      <c r="U75" s="11">
        <f>'OddsRatio_working_3-way'!S75-'OddsRatio_working_3-way'!R75^2/3</f>
        <v>-0.8227628293118564</v>
      </c>
      <c r="V75" s="11">
        <f>'OddsRatio_working_3-way'!S75*'OddsRatio_working_3-way'!R75/3-2*'OddsRatio_working_3-way'!R75^3/27-'OddsRatio_working_3-way'!T75</f>
        <v>0.27563243863043763</v>
      </c>
      <c r="W75" s="11">
        <f>'OddsRatio_working_3-way'!V75^2+4*'OddsRatio_working_3-way'!U75^3/27</f>
        <v>-6.5393481246618368E-3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0.14362502336816502</v>
      </c>
      <c r="Y75" s="11">
        <f>IF('OddsRatio_working_3-way'!W75&gt;=0,IF('OddsRatio_working_3-way'!V75+SQRT('OddsRatio_working_3-way'!W75)&gt;0,0,PI()),ACOS('OddsRatio_working_3-way'!V75/(2*'OddsRatio_working_3-way'!X75)))</f>
        <v>0.28537636807101752</v>
      </c>
      <c r="Z75" s="11">
        <f>'OddsRatio_working_3-way'!X75^(1/3)*COS('OddsRatio_working_3-way'!Y75/3)</f>
        <v>0.52132529808192052</v>
      </c>
      <c r="AA75" s="11">
        <f>'OddsRatio_working_3-way'!X75^(1/3)*COS(('OddsRatio_working_3-way'!Y75+2*PI())/3)</f>
        <v>-0.30373999242250588</v>
      </c>
      <c r="AB75" s="11">
        <f>'OddsRatio_working_3-way'!X75^(1/3)*COS(('OddsRatio_working_3-way'!Y75+4*PI())/3)</f>
        <v>-0.21758530565941478</v>
      </c>
      <c r="AC75" s="11">
        <f>'OddsRatio_working_3-way'!X75^(1/3)*SIN('OddsRatio_working_3-way'!Y75/3)</f>
        <v>4.9741431594618718E-2</v>
      </c>
      <c r="AD75" s="11">
        <f>'OddsRatio_working_3-way'!X75^(1/3)*SIN(('OddsRatio_working_3-way'!Y75+2*PI())/3)</f>
        <v>0.42661023597712877</v>
      </c>
      <c r="AE75" s="11">
        <f>'OddsRatio_working_3-way'!X75^(1/3)*SIN(('OddsRatio_working_3-way'!Y75+4*PI())/3)</f>
        <v>-0.47635166757174735</v>
      </c>
      <c r="AF75" s="11">
        <f>-'OddsRatio_working_3-way'!U75/(3*'OddsRatio_working_3-way'!X75^(1/3))*COS(('OddsRatio_working_3-way'!Y75)/3)</f>
        <v>0.52132529808192063</v>
      </c>
      <c r="AG75" s="11">
        <f>-'OddsRatio_working_3-way'!U75/(3*'OddsRatio_working_3-way'!X75^(1/3))*COS(('OddsRatio_working_3-way'!Y75+2*PI())/3)</f>
        <v>-0.30373999242250593</v>
      </c>
      <c r="AH75" s="11">
        <f>-'OddsRatio_working_3-way'!U75/(3*'OddsRatio_working_3-way'!X75^(1/3))*COS(('OddsRatio_working_3-way'!Y75+4*PI())/3)</f>
        <v>-0.21758530565941483</v>
      </c>
      <c r="AI75" s="11">
        <f>'OddsRatio_working_3-way'!U75/(3*'OddsRatio_working_3-way'!X75^(1/3))*SIN(('OddsRatio_working_3-way'!Y75)/3)</f>
        <v>-4.9741431594618732E-2</v>
      </c>
      <c r="AJ75" s="11">
        <f>'OddsRatio_working_3-way'!U75/(3*'OddsRatio_working_3-way'!X75^(1/3))*SIN(('OddsRatio_working_3-way'!Y75+2*PI())/3)</f>
        <v>-0.42661023597712888</v>
      </c>
      <c r="AK75" s="11">
        <f>'OddsRatio_working_3-way'!U75/(3*'OddsRatio_working_3-way'!X75^(1/3))*SIN(('OddsRatio_working_3-way'!Y75+4*PI())/3)</f>
        <v>0.47635166757174741</v>
      </c>
      <c r="AL75" s="11">
        <f>'OddsRatio_working_3-way'!Z75+'OddsRatio_working_3-way'!AF75</f>
        <v>1.042650596163841</v>
      </c>
      <c r="AM75" s="11">
        <f>'OddsRatio_working_3-way'!AA75+'OddsRatio_working_3-way'!AG75</f>
        <v>-0.60747998484501187</v>
      </c>
      <c r="AN75" s="11">
        <f>'OddsRatio_working_3-way'!AB75+'OddsRatio_working_3-way'!AH75</f>
        <v>-0.43517061131882961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1.042650596163841</v>
      </c>
      <c r="AS75" s="11">
        <f>IF(('OddsRatio_working_3-way'!X75=0),IF(Q75&gt;0,-Q75^(1/3),(-Q75)^(1/3)),'OddsRatio_working_3-way'!AM75-'OddsRatio_working_3-way'!R75/3)</f>
        <v>-0.60747998484501187</v>
      </c>
      <c r="AT75" s="11">
        <f>IF(('OddsRatio_working_3-way'!X75=0),IF(Q75&gt;0,-Q75^(1/3),(-Q75)^(1/3)),'OddsRatio_working_3-way'!AN75-'OddsRatio_working_3-way'!R75/3)</f>
        <v>-0.43517061131882961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1.71</v>
      </c>
      <c r="B76" s="4">
        <f>IF('True_Odds_Calculator_3-way'!B75="","",'True_Odds_Calculator_3-way'!B75)</f>
        <v>3.84</v>
      </c>
      <c r="C76" s="4">
        <f>IF('True_Odds_Calculator_3-way'!C75="","",'True_Odds_Calculator_3-way'!C75)</f>
        <v>5.36</v>
      </c>
      <c r="D76" s="9">
        <f t="shared" si="26"/>
        <v>0.57150448045441982</v>
      </c>
      <c r="E76" s="9">
        <f t="shared" si="27"/>
        <v>0.25005812363880797</v>
      </c>
      <c r="F76" s="9">
        <f t="shared" si="28"/>
        <v>0.17843739590677229</v>
      </c>
      <c r="G76" s="9">
        <f t="shared" si="29"/>
        <v>1.0560106471632706</v>
      </c>
      <c r="H76" s="9">
        <f t="shared" si="30"/>
        <v>1.7497675594859221</v>
      </c>
      <c r="I76" s="9">
        <f t="shared" si="31"/>
        <v>3.999070237943688</v>
      </c>
      <c r="J76" s="9">
        <f t="shared" si="32"/>
        <v>5.6042064216318606</v>
      </c>
      <c r="K76" s="11">
        <f t="shared" si="33"/>
        <v>0.58479532163742687</v>
      </c>
      <c r="L76" s="11">
        <f t="shared" si="34"/>
        <v>0.26041666666666669</v>
      </c>
      <c r="M76" s="11">
        <f t="shared" si="35"/>
        <v>0.18656716417910446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-0.24978770256902616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0.22474206089435855</v>
      </c>
      <c r="Q76" s="11">
        <f>2*'OddsRatio_working_3-way'!K76*'OddsRatio_working_3-way'!L76*'OddsRatio_working_3-way'!M76</f>
        <v>5.6824794157865635E-2</v>
      </c>
      <c r="R76" s="11">
        <f t="shared" si="36"/>
        <v>0</v>
      </c>
      <c r="S76" s="11">
        <f t="shared" si="37"/>
        <v>-0.89973228698980279</v>
      </c>
      <c r="T76" s="11">
        <f t="shared" si="38"/>
        <v>-0.22749236080652413</v>
      </c>
      <c r="U76" s="11">
        <f>'OddsRatio_working_3-way'!S76-'OddsRatio_working_3-way'!R76^2/3</f>
        <v>-0.89973228698980279</v>
      </c>
      <c r="V76" s="11">
        <f>'OddsRatio_working_3-way'!S76*'OddsRatio_working_3-way'!R76/3-2*'OddsRatio_working_3-way'!R76^3/27-'OddsRatio_working_3-way'!T76</f>
        <v>0.22749236080652413</v>
      </c>
      <c r="W76" s="11">
        <f>'OddsRatio_working_3-way'!V76^2+4*'OddsRatio_working_3-way'!U76^3/27</f>
        <v>-5.6150877756263054E-2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0.16424345647664995</v>
      </c>
      <c r="Y76" s="11">
        <f>IF('OddsRatio_working_3-way'!W76&gt;=0,IF('OddsRatio_working_3-way'!V76+SQRT('OddsRatio_working_3-way'!W76)&gt;0,0,PI()),ACOS('OddsRatio_working_3-way'!V76/(2*'OddsRatio_working_3-way'!X76)))</f>
        <v>0.80578358202140354</v>
      </c>
      <c r="Z76" s="11">
        <f>'OddsRatio_working_3-way'!X76^(1/3)*COS('OddsRatio_working_3-way'!Y76/3)</f>
        <v>0.52800532358163532</v>
      </c>
      <c r="AA76" s="11">
        <f>'OddsRatio_working_3-way'!X76^(1/3)*COS(('OddsRatio_working_3-way'!Y76+2*PI())/3)</f>
        <v>-0.38986312202174206</v>
      </c>
      <c r="AB76" s="11">
        <f>'OddsRatio_working_3-way'!X76^(1/3)*COS(('OddsRatio_working_3-way'!Y76+4*PI())/3)</f>
        <v>-0.13814220155989318</v>
      </c>
      <c r="AC76" s="11">
        <f>'OddsRatio_working_3-way'!X76^(1/3)*SIN('OddsRatio_working_3-way'!Y76/3)</f>
        <v>0.14533114118930882</v>
      </c>
      <c r="AD76" s="11">
        <f>'OddsRatio_working_3-way'!X76^(1/3)*SIN(('OddsRatio_working_3-way'!Y76+2*PI())/3)</f>
        <v>0.38460045296046452</v>
      </c>
      <c r="AE76" s="11">
        <f>'OddsRatio_working_3-way'!X76^(1/3)*SIN(('OddsRatio_working_3-way'!Y76+4*PI())/3)</f>
        <v>-0.52993159414977331</v>
      </c>
      <c r="AF76" s="11">
        <f>-'OddsRatio_working_3-way'!U76/(3*'OddsRatio_working_3-way'!X76^(1/3))*COS(('OddsRatio_working_3-way'!Y76)/3)</f>
        <v>0.52800532358163532</v>
      </c>
      <c r="AG76" s="11">
        <f>-'OddsRatio_working_3-way'!U76/(3*'OddsRatio_working_3-way'!X76^(1/3))*COS(('OddsRatio_working_3-way'!Y76+2*PI())/3)</f>
        <v>-0.38986312202174206</v>
      </c>
      <c r="AH76" s="11">
        <f>-'OddsRatio_working_3-way'!U76/(3*'OddsRatio_working_3-way'!X76^(1/3))*COS(('OddsRatio_working_3-way'!Y76+4*PI())/3)</f>
        <v>-0.13814220155989318</v>
      </c>
      <c r="AI76" s="11">
        <f>'OddsRatio_working_3-way'!U76/(3*'OddsRatio_working_3-way'!X76^(1/3))*SIN(('OddsRatio_working_3-way'!Y76)/3)</f>
        <v>-0.14533114118930882</v>
      </c>
      <c r="AJ76" s="11">
        <f>'OddsRatio_working_3-way'!U76/(3*'OddsRatio_working_3-way'!X76^(1/3))*SIN(('OddsRatio_working_3-way'!Y76+2*PI())/3)</f>
        <v>-0.38460045296046452</v>
      </c>
      <c r="AK76" s="11">
        <f>'OddsRatio_working_3-way'!U76/(3*'OddsRatio_working_3-way'!X76^(1/3))*SIN(('OddsRatio_working_3-way'!Y76+4*PI())/3)</f>
        <v>0.52993159414977331</v>
      </c>
      <c r="AL76" s="11">
        <f>'OddsRatio_working_3-way'!Z76+'OddsRatio_working_3-way'!AF76</f>
        <v>1.0560106471632706</v>
      </c>
      <c r="AM76" s="11">
        <f>'OddsRatio_working_3-way'!AA76+'OddsRatio_working_3-way'!AG76</f>
        <v>-0.77972624404348412</v>
      </c>
      <c r="AN76" s="11">
        <f>'OddsRatio_working_3-way'!AB76+'OddsRatio_working_3-way'!AH76</f>
        <v>-0.27628440311978636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1.0560106471632706</v>
      </c>
      <c r="AS76" s="11">
        <f>IF(('OddsRatio_working_3-way'!X76=0),IF(Q76&gt;0,-Q76^(1/3),(-Q76)^(1/3)),'OddsRatio_working_3-way'!AM76-'OddsRatio_working_3-way'!R76/3)</f>
        <v>-0.77972624404348412</v>
      </c>
      <c r="AT76" s="11">
        <f>IF(('OddsRatio_working_3-way'!X76=0),IF(Q76&gt;0,-Q76^(1/3),(-Q76)^(1/3)),'OddsRatio_working_3-way'!AN76-'OddsRatio_working_3-way'!R76/3)</f>
        <v>-0.27628440311978636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3</v>
      </c>
      <c r="B77" s="4">
        <f>IF('True_Odds_Calculator_3-way'!B76="","",'True_Odds_Calculator_3-way'!B76)</f>
        <v>2.98</v>
      </c>
      <c r="C77" s="4">
        <f>IF('True_Odds_Calculator_3-way'!C76="","",'True_Odds_Calculator_3-way'!C76)</f>
        <v>2.67</v>
      </c>
      <c r="D77" s="9">
        <f t="shared" si="26"/>
        <v>0.31914061645933578</v>
      </c>
      <c r="E77" s="9">
        <f t="shared" si="27"/>
        <v>0.32132841109828059</v>
      </c>
      <c r="F77" s="9">
        <f t="shared" si="28"/>
        <v>0.3595309724423838</v>
      </c>
      <c r="G77" s="9">
        <f t="shared" si="29"/>
        <v>1.0667075082676258</v>
      </c>
      <c r="H77" s="9">
        <f t="shared" si="30"/>
        <v>3.1334150165352517</v>
      </c>
      <c r="I77" s="9">
        <f t="shared" si="31"/>
        <v>3.1120808663698987</v>
      </c>
      <c r="J77" s="9">
        <f t="shared" si="32"/>
        <v>2.7814015388069349</v>
      </c>
      <c r="K77" s="11">
        <f t="shared" si="33"/>
        <v>0.33333333333333331</v>
      </c>
      <c r="L77" s="11">
        <f t="shared" si="34"/>
        <v>0.33557046979865773</v>
      </c>
      <c r="M77" s="11">
        <f t="shared" si="35"/>
        <v>0.37453183520599254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-0.27705301259331883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0.23670076833488338</v>
      </c>
      <c r="Q77" s="11">
        <f>2*'OddsRatio_working_3-way'!K77*'OddsRatio_working_3-way'!L77*'OddsRatio_working_3-way'!M77</f>
        <v>8.3787882596418908E-2</v>
      </c>
      <c r="R77" s="11">
        <f t="shared" si="36"/>
        <v>0</v>
      </c>
      <c r="S77" s="11">
        <f t="shared" si="37"/>
        <v>-0.85435190225609359</v>
      </c>
      <c r="T77" s="11">
        <f t="shared" si="38"/>
        <v>-0.30242545212605088</v>
      </c>
      <c r="U77" s="11">
        <f>'OddsRatio_working_3-way'!S77-'OddsRatio_working_3-way'!R77^2/3</f>
        <v>-0.85435190225609359</v>
      </c>
      <c r="V77" s="11">
        <f>'OddsRatio_working_3-way'!S77*'OddsRatio_working_3-way'!R77/3-2*'OddsRatio_working_3-way'!R77^3/27-'OddsRatio_working_3-way'!T77</f>
        <v>0.30242545212605088</v>
      </c>
      <c r="W77" s="11">
        <f>'OddsRatio_working_3-way'!V77^2+4*'OddsRatio_working_3-way'!U77^3/27</f>
        <v>-9.2493852069003291E-4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0.15197540312032101</v>
      </c>
      <c r="Y77" s="11">
        <f>IF('OddsRatio_working_3-way'!W77&gt;=0,IF('OddsRatio_working_3-way'!V77+SQRT('OddsRatio_working_3-way'!W77)&gt;0,0,PI()),ACOS('OddsRatio_working_3-way'!V77/(2*'OddsRatio_working_3-way'!X77)))</f>
        <v>0.10022601822961308</v>
      </c>
      <c r="Z77" s="11">
        <f>'OddsRatio_working_3-way'!X77^(1/3)*COS('OddsRatio_working_3-way'!Y77/3)</f>
        <v>0.53335375413381292</v>
      </c>
      <c r="AA77" s="11">
        <f>'OddsRatio_working_3-way'!X77^(1/3)*COS(('OddsRatio_working_3-way'!Y77+2*PI())/3)</f>
        <v>-0.28211401661896013</v>
      </c>
      <c r="AB77" s="11">
        <f>'OddsRatio_working_3-way'!X77^(1/3)*COS(('OddsRatio_working_3-way'!Y77+4*PI())/3)</f>
        <v>-0.25123973751485268</v>
      </c>
      <c r="AC77" s="11">
        <f>'OddsRatio_working_3-way'!X77^(1/3)*SIN('OddsRatio_working_3-way'!Y77/3)</f>
        <v>1.7825273351792126E-2</v>
      </c>
      <c r="AD77" s="11">
        <f>'OddsRatio_working_3-way'!X77^(1/3)*SIN(('OddsRatio_working_3-way'!Y77+2*PI())/3)</f>
        <v>0.45298526360778557</v>
      </c>
      <c r="AE77" s="11">
        <f>'OddsRatio_working_3-way'!X77^(1/3)*SIN(('OddsRatio_working_3-way'!Y77+4*PI())/3)</f>
        <v>-0.47081053695957759</v>
      </c>
      <c r="AF77" s="11">
        <f>-'OddsRatio_working_3-way'!U77/(3*'OddsRatio_working_3-way'!X77^(1/3))*COS(('OddsRatio_working_3-way'!Y77)/3)</f>
        <v>0.53335375413381292</v>
      </c>
      <c r="AG77" s="11">
        <f>-'OddsRatio_working_3-way'!U77/(3*'OddsRatio_working_3-way'!X77^(1/3))*COS(('OddsRatio_working_3-way'!Y77+2*PI())/3)</f>
        <v>-0.28211401661896013</v>
      </c>
      <c r="AH77" s="11">
        <f>-'OddsRatio_working_3-way'!U77/(3*'OddsRatio_working_3-way'!X77^(1/3))*COS(('OddsRatio_working_3-way'!Y77+4*PI())/3)</f>
        <v>-0.25123973751485268</v>
      </c>
      <c r="AI77" s="11">
        <f>'OddsRatio_working_3-way'!U77/(3*'OddsRatio_working_3-way'!X77^(1/3))*SIN(('OddsRatio_working_3-way'!Y77)/3)</f>
        <v>-1.7825273351792126E-2</v>
      </c>
      <c r="AJ77" s="11">
        <f>'OddsRatio_working_3-way'!U77/(3*'OddsRatio_working_3-way'!X77^(1/3))*SIN(('OddsRatio_working_3-way'!Y77+2*PI())/3)</f>
        <v>-0.45298526360778557</v>
      </c>
      <c r="AK77" s="11">
        <f>'OddsRatio_working_3-way'!U77/(3*'OddsRatio_working_3-way'!X77^(1/3))*SIN(('OddsRatio_working_3-way'!Y77+4*PI())/3)</f>
        <v>0.47081053695957759</v>
      </c>
      <c r="AL77" s="11">
        <f>'OddsRatio_working_3-way'!Z77+'OddsRatio_working_3-way'!AF77</f>
        <v>1.0667075082676258</v>
      </c>
      <c r="AM77" s="11">
        <f>'OddsRatio_working_3-way'!AA77+'OddsRatio_working_3-way'!AG77</f>
        <v>-0.56422803323792026</v>
      </c>
      <c r="AN77" s="11">
        <f>'OddsRatio_working_3-way'!AB77+'OddsRatio_working_3-way'!AH77</f>
        <v>-0.50247947502970536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1.0667075082676258</v>
      </c>
      <c r="AS77" s="11">
        <f>IF(('OddsRatio_working_3-way'!X77=0),IF(Q77&gt;0,-Q77^(1/3),(-Q77)^(1/3)),'OddsRatio_working_3-way'!AM77-'OddsRatio_working_3-way'!R77/3)</f>
        <v>-0.56422803323792026</v>
      </c>
      <c r="AT77" s="11">
        <f>IF(('OddsRatio_working_3-way'!X77=0),IF(Q77&gt;0,-Q77^(1/3),(-Q77)^(1/3)),'OddsRatio_working_3-way'!AN77-'OddsRatio_working_3-way'!R77/3)</f>
        <v>-0.50247947502970536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3.02</v>
      </c>
      <c r="B78" s="4">
        <f>IF('True_Odds_Calculator_3-way'!B77="","",'True_Odds_Calculator_3-way'!B77)</f>
        <v>3.11</v>
      </c>
      <c r="C78" s="4">
        <f>IF('True_Odds_Calculator_3-way'!C77="","",'True_Odds_Calculator_3-way'!C77)</f>
        <v>2.56</v>
      </c>
      <c r="D78" s="9">
        <f t="shared" si="26"/>
        <v>0.31699224029953366</v>
      </c>
      <c r="E78" s="9">
        <f t="shared" si="27"/>
        <v>0.30763071798491343</v>
      </c>
      <c r="F78" s="9">
        <f t="shared" si="28"/>
        <v>0.37537704171555297</v>
      </c>
      <c r="G78" s="9">
        <f t="shared" si="29"/>
        <v>1.0666590860317662</v>
      </c>
      <c r="H78" s="9">
        <f t="shared" si="30"/>
        <v>3.1546513537841676</v>
      </c>
      <c r="I78" s="9">
        <f t="shared" si="31"/>
        <v>3.2506506715270262</v>
      </c>
      <c r="J78" s="9">
        <f t="shared" si="32"/>
        <v>2.663988174209555</v>
      </c>
      <c r="K78" s="11">
        <f t="shared" si="33"/>
        <v>0.33112582781456956</v>
      </c>
      <c r="L78" s="11">
        <f t="shared" si="34"/>
        <v>0.32154340836012862</v>
      </c>
      <c r="M78" s="11">
        <f t="shared" si="35"/>
        <v>0.390625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-0.27653564926215368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0.23664916100594113</v>
      </c>
      <c r="Q78" s="11">
        <f>2*'OddsRatio_working_3-way'!K78*'OddsRatio_working_3-way'!L78*'OddsRatio_working_3-way'!M78</f>
        <v>8.3180724430910763E-2</v>
      </c>
      <c r="R78" s="11">
        <f t="shared" si="36"/>
        <v>0</v>
      </c>
      <c r="S78" s="11">
        <f t="shared" si="37"/>
        <v>-0.8557636660494341</v>
      </c>
      <c r="T78" s="11">
        <f t="shared" si="38"/>
        <v>-0.30079566469224395</v>
      </c>
      <c r="U78" s="11">
        <f>'OddsRatio_working_3-way'!S78-'OddsRatio_working_3-way'!R78^2/3</f>
        <v>-0.8557636660494341</v>
      </c>
      <c r="V78" s="11">
        <f>'OddsRatio_working_3-way'!S78*'OddsRatio_working_3-way'!R78/3-2*'OddsRatio_working_3-way'!R78^3/27-'OddsRatio_working_3-way'!T78</f>
        <v>0.30079566469224395</v>
      </c>
      <c r="W78" s="11">
        <f>'OddsRatio_working_3-way'!V78^2+4*'OddsRatio_working_3-way'!U78^3/27</f>
        <v>-2.3668048784087486E-3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0.15235225365584323</v>
      </c>
      <c r="Y78" s="11">
        <f>IF('OddsRatio_working_3-way'!W78&gt;=0,IF('OddsRatio_working_3-way'!V78+SQRT('OddsRatio_working_3-way'!W78)&gt;0,0,PI()),ACOS('OddsRatio_working_3-way'!V78/(2*'OddsRatio_working_3-way'!X78)))</f>
        <v>0.16034854321754133</v>
      </c>
      <c r="Z78" s="11">
        <f>'OddsRatio_working_3-way'!X78^(1/3)*COS('OddsRatio_working_3-way'!Y78/3)</f>
        <v>0.53332954301588309</v>
      </c>
      <c r="AA78" s="11">
        <f>'OddsRatio_working_3-way'!X78^(1/3)*COS(('OddsRatio_working_3-way'!Y78+2*PI())/3)</f>
        <v>-0.29137540529605982</v>
      </c>
      <c r="AB78" s="11">
        <f>'OddsRatio_working_3-way'!X78^(1/3)*COS(('OddsRatio_working_3-way'!Y78+4*PI())/3)</f>
        <v>-0.24195413771982341</v>
      </c>
      <c r="AC78" s="11">
        <f>'OddsRatio_working_3-way'!X78^(1/3)*SIN('OddsRatio_working_3-way'!Y78/3)</f>
        <v>2.8533382138832677E-2</v>
      </c>
      <c r="AD78" s="11">
        <f>'OddsRatio_working_3-way'!X78^(1/3)*SIN(('OddsRatio_working_3-way'!Y78+2*PI())/3)</f>
        <v>0.44761024177108394</v>
      </c>
      <c r="AE78" s="11">
        <f>'OddsRatio_working_3-way'!X78^(1/3)*SIN(('OddsRatio_working_3-way'!Y78+4*PI())/3)</f>
        <v>-0.47614362390991655</v>
      </c>
      <c r="AF78" s="11">
        <f>-'OddsRatio_working_3-way'!U78/(3*'OddsRatio_working_3-way'!X78^(1/3))*COS(('OddsRatio_working_3-way'!Y78)/3)</f>
        <v>0.53332954301588309</v>
      </c>
      <c r="AG78" s="11">
        <f>-'OddsRatio_working_3-way'!U78/(3*'OddsRatio_working_3-way'!X78^(1/3))*COS(('OddsRatio_working_3-way'!Y78+2*PI())/3)</f>
        <v>-0.29137540529605982</v>
      </c>
      <c r="AH78" s="11">
        <f>-'OddsRatio_working_3-way'!U78/(3*'OddsRatio_working_3-way'!X78^(1/3))*COS(('OddsRatio_working_3-way'!Y78+4*PI())/3)</f>
        <v>-0.24195413771982341</v>
      </c>
      <c r="AI78" s="11">
        <f>'OddsRatio_working_3-way'!U78/(3*'OddsRatio_working_3-way'!X78^(1/3))*SIN(('OddsRatio_working_3-way'!Y78)/3)</f>
        <v>-2.8533382138832677E-2</v>
      </c>
      <c r="AJ78" s="11">
        <f>'OddsRatio_working_3-way'!U78/(3*'OddsRatio_working_3-way'!X78^(1/3))*SIN(('OddsRatio_working_3-way'!Y78+2*PI())/3)</f>
        <v>-0.44761024177108394</v>
      </c>
      <c r="AK78" s="11">
        <f>'OddsRatio_working_3-way'!U78/(3*'OddsRatio_working_3-way'!X78^(1/3))*SIN(('OddsRatio_working_3-way'!Y78+4*PI())/3)</f>
        <v>0.47614362390991655</v>
      </c>
      <c r="AL78" s="11">
        <f>'OddsRatio_working_3-way'!Z78+'OddsRatio_working_3-way'!AF78</f>
        <v>1.0666590860317662</v>
      </c>
      <c r="AM78" s="11">
        <f>'OddsRatio_working_3-way'!AA78+'OddsRatio_working_3-way'!AG78</f>
        <v>-0.58275081059211964</v>
      </c>
      <c r="AN78" s="11">
        <f>'OddsRatio_working_3-way'!AB78+'OddsRatio_working_3-way'!AH78</f>
        <v>-0.48390827543964682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1.0666590860317662</v>
      </c>
      <c r="AS78" s="11">
        <f>IF(('OddsRatio_working_3-way'!X78=0),IF(Q78&gt;0,-Q78^(1/3),(-Q78)^(1/3)),'OddsRatio_working_3-way'!AM78-'OddsRatio_working_3-way'!R78/3)</f>
        <v>-0.58275081059211964</v>
      </c>
      <c r="AT78" s="11">
        <f>IF(('OddsRatio_working_3-way'!X78=0),IF(Q78&gt;0,-Q78^(1/3),(-Q78)^(1/3)),'OddsRatio_working_3-way'!AN78-'OddsRatio_working_3-way'!R78/3)</f>
        <v>-0.48390827543964682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2.65</v>
      </c>
      <c r="B79" s="4">
        <f>IF('True_Odds_Calculator_3-way'!B78="","",'True_Odds_Calculator_3-way'!B78)</f>
        <v>2.95</v>
      </c>
      <c r="C79" s="4">
        <f>IF('True_Odds_Calculator_3-way'!C78="","",'True_Odds_Calculator_3-way'!C78)</f>
        <v>3.05</v>
      </c>
      <c r="D79" s="9">
        <f t="shared" si="26"/>
        <v>0.36204056091929804</v>
      </c>
      <c r="E79" s="9">
        <f t="shared" si="27"/>
        <v>0.32441124852958775</v>
      </c>
      <c r="F79" s="9">
        <f t="shared" si="28"/>
        <v>0.31354819055111433</v>
      </c>
      <c r="G79" s="9">
        <f t="shared" si="29"/>
        <v>1.0679523954707397</v>
      </c>
      <c r="H79" s="9">
        <f t="shared" si="30"/>
        <v>2.7621214525267201</v>
      </c>
      <c r="I79" s="9">
        <f t="shared" si="31"/>
        <v>3.082507171167943</v>
      </c>
      <c r="J79" s="9">
        <f t="shared" si="32"/>
        <v>3.1893024107150154</v>
      </c>
      <c r="K79" s="11">
        <f t="shared" si="33"/>
        <v>0.37735849056603776</v>
      </c>
      <c r="L79" s="11">
        <f t="shared" si="34"/>
        <v>0.33898305084745761</v>
      </c>
      <c r="M79" s="11">
        <f t="shared" si="35"/>
        <v>0.32786885245901642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-0.27663344639758414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0.23696309771582252</v>
      </c>
      <c r="Q79" s="11">
        <f>2*'OddsRatio_working_3-way'!K79*'OddsRatio_working_3-way'!L79*'OddsRatio_working_3-way'!M79</f>
        <v>8.3880742554273469E-2</v>
      </c>
      <c r="R79" s="11">
        <f t="shared" si="36"/>
        <v>0</v>
      </c>
      <c r="S79" s="11">
        <f t="shared" si="37"/>
        <v>-0.85659597854719838</v>
      </c>
      <c r="T79" s="11">
        <f t="shared" si="38"/>
        <v>-0.30321981541493748</v>
      </c>
      <c r="U79" s="11">
        <f>'OddsRatio_working_3-way'!S79-'OddsRatio_working_3-way'!R79^2/3</f>
        <v>-0.85659597854719838</v>
      </c>
      <c r="V79" s="11">
        <f>'OddsRatio_working_3-way'!S79*'OddsRatio_working_3-way'!R79/3-2*'OddsRatio_working_3-way'!R79^3/27-'OddsRatio_working_3-way'!T79</f>
        <v>0.30321981541493748</v>
      </c>
      <c r="W79" s="11">
        <f>'OddsRatio_working_3-way'!V79^2+4*'OddsRatio_working_3-way'!U79^3/27</f>
        <v>-1.1737454880255682E-3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0.15257457352741832</v>
      </c>
      <c r="Y79" s="11">
        <f>IF('OddsRatio_working_3-way'!W79&gt;=0,IF('OddsRatio_working_3-way'!V79+SQRT('OddsRatio_working_3-way'!W79)&gt;0,0,PI()),ACOS('OddsRatio_working_3-way'!V79/(2*'OddsRatio_working_3-way'!X79)))</f>
        <v>0.11251008392066897</v>
      </c>
      <c r="Z79" s="11">
        <f>'OddsRatio_working_3-way'!X79^(1/3)*COS('OddsRatio_working_3-way'!Y79/3)</f>
        <v>0.53397619773536997</v>
      </c>
      <c r="AA79" s="11">
        <f>'OddsRatio_working_3-way'!X79^(1/3)*COS(('OddsRatio_working_3-way'!Y79+2*PI())/3)</f>
        <v>-0.28433917450746587</v>
      </c>
      <c r="AB79" s="11">
        <f>'OddsRatio_working_3-way'!X79^(1/3)*COS(('OddsRatio_working_3-way'!Y79+4*PI())/3)</f>
        <v>-0.24963702322790443</v>
      </c>
      <c r="AC79" s="11">
        <f>'OddsRatio_working_3-way'!X79^(1/3)*SIN('OddsRatio_working_3-way'!Y79/3)</f>
        <v>2.0035296382714163E-2</v>
      </c>
      <c r="AD79" s="11">
        <f>'OddsRatio_working_3-way'!X79^(1/3)*SIN(('OddsRatio_working_3-way'!Y79+2*PI())/3)</f>
        <v>0.45241930406369602</v>
      </c>
      <c r="AE79" s="11">
        <f>'OddsRatio_working_3-way'!X79^(1/3)*SIN(('OddsRatio_working_3-way'!Y79+4*PI())/3)</f>
        <v>-0.47245460044640991</v>
      </c>
      <c r="AF79" s="11">
        <f>-'OddsRatio_working_3-way'!U79/(3*'OddsRatio_working_3-way'!X79^(1/3))*COS(('OddsRatio_working_3-way'!Y79)/3)</f>
        <v>0.53397619773536986</v>
      </c>
      <c r="AG79" s="11">
        <f>-'OddsRatio_working_3-way'!U79/(3*'OddsRatio_working_3-way'!X79^(1/3))*COS(('OddsRatio_working_3-way'!Y79+2*PI())/3)</f>
        <v>-0.28433917450746582</v>
      </c>
      <c r="AH79" s="11">
        <f>-'OddsRatio_working_3-way'!U79/(3*'OddsRatio_working_3-way'!X79^(1/3))*COS(('OddsRatio_working_3-way'!Y79+4*PI())/3)</f>
        <v>-0.24963702322790438</v>
      </c>
      <c r="AI79" s="11">
        <f>'OddsRatio_working_3-way'!U79/(3*'OddsRatio_working_3-way'!X79^(1/3))*SIN(('OddsRatio_working_3-way'!Y79)/3)</f>
        <v>-2.003529638271416E-2</v>
      </c>
      <c r="AJ79" s="11">
        <f>'OddsRatio_working_3-way'!U79/(3*'OddsRatio_working_3-way'!X79^(1/3))*SIN(('OddsRatio_working_3-way'!Y79+2*PI())/3)</f>
        <v>-0.4524193040636959</v>
      </c>
      <c r="AK79" s="11">
        <f>'OddsRatio_working_3-way'!U79/(3*'OddsRatio_working_3-way'!X79^(1/3))*SIN(('OddsRatio_working_3-way'!Y79+4*PI())/3)</f>
        <v>0.4724546004464098</v>
      </c>
      <c r="AL79" s="11">
        <f>'OddsRatio_working_3-way'!Z79+'OddsRatio_working_3-way'!AF79</f>
        <v>1.0679523954707397</v>
      </c>
      <c r="AM79" s="11">
        <f>'OddsRatio_working_3-way'!AA79+'OddsRatio_working_3-way'!AG79</f>
        <v>-0.56867834901493164</v>
      </c>
      <c r="AN79" s="11">
        <f>'OddsRatio_working_3-way'!AB79+'OddsRatio_working_3-way'!AH79</f>
        <v>-0.49927404645580881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1.0679523954707397</v>
      </c>
      <c r="AS79" s="11">
        <f>IF(('OddsRatio_working_3-way'!X79=0),IF(Q79&gt;0,-Q79^(1/3),(-Q79)^(1/3)),'OddsRatio_working_3-way'!AM79-'OddsRatio_working_3-way'!R79/3)</f>
        <v>-0.56867834901493164</v>
      </c>
      <c r="AT79" s="11">
        <f>IF(('OddsRatio_working_3-way'!X79=0),IF(Q79&gt;0,-Q79^(1/3),(-Q79)^(1/3)),'OddsRatio_working_3-way'!AN79-'OddsRatio_working_3-way'!R79/3)</f>
        <v>-0.49927404645580881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3.07</v>
      </c>
      <c r="B80" s="4">
        <f>IF('True_Odds_Calculator_3-way'!B79="","",'True_Odds_Calculator_3-way'!B79)</f>
        <v>3.73</v>
      </c>
      <c r="C80" s="4">
        <f>IF('True_Odds_Calculator_3-way'!C79="","",'True_Odds_Calculator_3-way'!C79)</f>
        <v>2.2999999999999998</v>
      </c>
      <c r="D80" s="9">
        <f t="shared" si="26"/>
        <v>0.31624425304720727</v>
      </c>
      <c r="E80" s="9">
        <f t="shared" si="27"/>
        <v>0.25964030857202219</v>
      </c>
      <c r="F80" s="9">
        <f t="shared" si="28"/>
        <v>0.42411543838077076</v>
      </c>
      <c r="G80" s="9">
        <f t="shared" si="29"/>
        <v>1.0444989364541113</v>
      </c>
      <c r="H80" s="9">
        <f t="shared" si="30"/>
        <v>3.1621127984600097</v>
      </c>
      <c r="I80" s="9">
        <f t="shared" si="31"/>
        <v>3.8514820965197236</v>
      </c>
      <c r="J80" s="9">
        <f t="shared" si="32"/>
        <v>2.3578486173903439</v>
      </c>
      <c r="K80" s="11">
        <f t="shared" si="33"/>
        <v>0.32573289902280134</v>
      </c>
      <c r="L80" s="11">
        <f t="shared" si="34"/>
        <v>0.26809651474530832</v>
      </c>
      <c r="M80" s="11">
        <f t="shared" si="35"/>
        <v>0.43478260869565222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-0.27893390154657627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0.23160865882260029</v>
      </c>
      <c r="Q80" s="11">
        <f>2*'OddsRatio_working_3-way'!K80*'OddsRatio_working_3-way'!L80*'OddsRatio_working_3-way'!M80</f>
        <v>7.5937265187737815E-2</v>
      </c>
      <c r="R80" s="11">
        <f t="shared" si="36"/>
        <v>0</v>
      </c>
      <c r="S80" s="11">
        <f t="shared" si="37"/>
        <v>-0.83033527849581368</v>
      </c>
      <c r="T80" s="11">
        <f t="shared" si="38"/>
        <v>-0.27224107491666028</v>
      </c>
      <c r="U80" s="11">
        <f>'OddsRatio_working_3-way'!S80-'OddsRatio_working_3-way'!R80^2/3</f>
        <v>-0.83033527849581368</v>
      </c>
      <c r="V80" s="11">
        <f>'OddsRatio_working_3-way'!S80*'OddsRatio_working_3-way'!R80/3-2*'OddsRatio_working_3-way'!R80^3/27-'OddsRatio_working_3-way'!T80</f>
        <v>0.27224107491666028</v>
      </c>
      <c r="W80" s="11">
        <f>'OddsRatio_working_3-way'!V80^2+4*'OddsRatio_working_3-way'!U80^3/27</f>
        <v>-1.0696678611191016E-2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0.14561239772334775</v>
      </c>
      <c r="Y80" s="11">
        <f>IF('OddsRatio_working_3-way'!W80&gt;=0,IF('OddsRatio_working_3-way'!V80+SQRT('OddsRatio_working_3-way'!W80)&gt;0,0,PI()),ACOS('OddsRatio_working_3-way'!V80/(2*'OddsRatio_working_3-way'!X80)))</f>
        <v>0.36306079401414815</v>
      </c>
      <c r="Z80" s="11">
        <f>'OddsRatio_working_3-way'!X80^(1/3)*COS('OddsRatio_working_3-way'!Y80/3)</f>
        <v>0.52224946822705565</v>
      </c>
      <c r="AA80" s="11">
        <f>'OddsRatio_working_3-way'!X80^(1/3)*COS(('OddsRatio_working_3-way'!Y80+2*PI())/3)</f>
        <v>-0.31612872784463403</v>
      </c>
      <c r="AB80" s="11">
        <f>'OddsRatio_working_3-way'!X80^(1/3)*COS(('OddsRatio_working_3-way'!Y80+4*PI())/3)</f>
        <v>-0.20612074038242159</v>
      </c>
      <c r="AC80" s="11">
        <f>'OddsRatio_working_3-way'!X80^(1/3)*SIN('OddsRatio_working_3-way'!Y80/3)</f>
        <v>6.3513141174317403E-2</v>
      </c>
      <c r="AD80" s="11">
        <f>'OddsRatio_working_3-way'!X80^(1/3)*SIN(('OddsRatio_working_3-way'!Y80+2*PI())/3)</f>
        <v>0.42052473601038565</v>
      </c>
      <c r="AE80" s="11">
        <f>'OddsRatio_working_3-way'!X80^(1/3)*SIN(('OddsRatio_working_3-way'!Y80+4*PI())/3)</f>
        <v>-0.48403787718470298</v>
      </c>
      <c r="AF80" s="11">
        <f>-'OddsRatio_working_3-way'!U80/(3*'OddsRatio_working_3-way'!X80^(1/3))*COS(('OddsRatio_working_3-way'!Y80)/3)</f>
        <v>0.52224946822705565</v>
      </c>
      <c r="AG80" s="11">
        <f>-'OddsRatio_working_3-way'!U80/(3*'OddsRatio_working_3-way'!X80^(1/3))*COS(('OddsRatio_working_3-way'!Y80+2*PI())/3)</f>
        <v>-0.31612872784463403</v>
      </c>
      <c r="AH80" s="11">
        <f>-'OddsRatio_working_3-way'!U80/(3*'OddsRatio_working_3-way'!X80^(1/3))*COS(('OddsRatio_working_3-way'!Y80+4*PI())/3)</f>
        <v>-0.20612074038242159</v>
      </c>
      <c r="AI80" s="11">
        <f>'OddsRatio_working_3-way'!U80/(3*'OddsRatio_working_3-way'!X80^(1/3))*SIN(('OddsRatio_working_3-way'!Y80)/3)</f>
        <v>-6.3513141174317403E-2</v>
      </c>
      <c r="AJ80" s="11">
        <f>'OddsRatio_working_3-way'!U80/(3*'OddsRatio_working_3-way'!X80^(1/3))*SIN(('OddsRatio_working_3-way'!Y80+2*PI())/3)</f>
        <v>-0.42052473601038565</v>
      </c>
      <c r="AK80" s="11">
        <f>'OddsRatio_working_3-way'!U80/(3*'OddsRatio_working_3-way'!X80^(1/3))*SIN(('OddsRatio_working_3-way'!Y80+4*PI())/3)</f>
        <v>0.48403787718470298</v>
      </c>
      <c r="AL80" s="11">
        <f>'OddsRatio_working_3-way'!Z80+'OddsRatio_working_3-way'!AF80</f>
        <v>1.0444989364541113</v>
      </c>
      <c r="AM80" s="11">
        <f>'OddsRatio_working_3-way'!AA80+'OddsRatio_working_3-way'!AG80</f>
        <v>-0.63225745568926806</v>
      </c>
      <c r="AN80" s="11">
        <f>'OddsRatio_working_3-way'!AB80+'OddsRatio_working_3-way'!AH80</f>
        <v>-0.41224148076484318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1.0444989364541113</v>
      </c>
      <c r="AS80" s="11">
        <f>IF(('OddsRatio_working_3-way'!X80=0),IF(Q80&gt;0,-Q80^(1/3),(-Q80)^(1/3)),'OddsRatio_working_3-way'!AM80-'OddsRatio_working_3-way'!R80/3)</f>
        <v>-0.63225745568926806</v>
      </c>
      <c r="AT80" s="11">
        <f>IF(('OddsRatio_working_3-way'!X80=0),IF(Q80&gt;0,-Q80^(1/3),(-Q80)^(1/3)),'OddsRatio_working_3-way'!AN80-'OddsRatio_working_3-way'!R80/3)</f>
        <v>-0.41224148076484318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3.63</v>
      </c>
      <c r="B81" s="4">
        <f>IF('True_Odds_Calculator_3-way'!B80="","",'True_Odds_Calculator_3-way'!B80)</f>
        <v>3.98</v>
      </c>
      <c r="C81" s="4">
        <f>IF('True_Odds_Calculator_3-way'!C80="","",'True_Odds_Calculator_3-way'!C80)</f>
        <v>1.99</v>
      </c>
      <c r="D81" s="9">
        <f t="shared" si="26"/>
        <v>0.2663616124083974</v>
      </c>
      <c r="E81" s="9">
        <f t="shared" si="27"/>
        <v>0.24266921400246177</v>
      </c>
      <c r="F81" s="9">
        <f t="shared" si="28"/>
        <v>0.49096917358914061</v>
      </c>
      <c r="G81" s="9">
        <f t="shared" si="29"/>
        <v>1.047260356839506</v>
      </c>
      <c r="H81" s="9">
        <f t="shared" si="30"/>
        <v>3.7542947384879013</v>
      </c>
      <c r="I81" s="9">
        <f t="shared" si="31"/>
        <v>4.1208358633817284</v>
      </c>
      <c r="J81" s="9">
        <f t="shared" si="32"/>
        <v>2.0367877532711116</v>
      </c>
      <c r="K81" s="11">
        <f t="shared" si="33"/>
        <v>0.27548209366391185</v>
      </c>
      <c r="L81" s="11">
        <f t="shared" si="34"/>
        <v>0.25125628140703515</v>
      </c>
      <c r="M81" s="11">
        <f t="shared" si="35"/>
        <v>0.50251256281407031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-0.26987610505703474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0.22956261435087727</v>
      </c>
      <c r="Q81" s="11">
        <f>2*'OddsRatio_working_3-way'!K81*'OddsRatio_working_3-way'!L81*'OddsRatio_working_3-way'!M81</f>
        <v>6.9564428591174926E-2</v>
      </c>
      <c r="R81" s="11">
        <f t="shared" si="36"/>
        <v>0</v>
      </c>
      <c r="S81" s="11">
        <f t="shared" si="37"/>
        <v>-0.85062223016136329</v>
      </c>
      <c r="T81" s="11">
        <f t="shared" si="38"/>
        <v>-0.25776431217011009</v>
      </c>
      <c r="U81" s="11">
        <f>'OddsRatio_working_3-way'!S81-'OddsRatio_working_3-way'!R81^2/3</f>
        <v>-0.85062223016136329</v>
      </c>
      <c r="V81" s="11">
        <f>'OddsRatio_working_3-way'!S81*'OddsRatio_working_3-way'!R81/3-2*'OddsRatio_working_3-way'!R81^3/27-'OddsRatio_working_3-way'!T81</f>
        <v>0.25776431217011009</v>
      </c>
      <c r="W81" s="11">
        <f>'OddsRatio_working_3-way'!V81^2+4*'OddsRatio_working_3-way'!U81^3/27</f>
        <v>-2.4738992171487353E-2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0.15098131738729906</v>
      </c>
      <c r="Y81" s="11">
        <f>IF('OddsRatio_working_3-way'!W81&gt;=0,IF('OddsRatio_working_3-way'!V81+SQRT('OddsRatio_working_3-way'!W81)&gt;0,0,PI()),ACOS('OddsRatio_working_3-way'!V81/(2*'OddsRatio_working_3-way'!X81)))</f>
        <v>0.54788167745082217</v>
      </c>
      <c r="Z81" s="11">
        <f>'OddsRatio_working_3-way'!X81^(1/3)*COS('OddsRatio_working_3-way'!Y81/3)</f>
        <v>0.52363017841975301</v>
      </c>
      <c r="AA81" s="11">
        <f>'OddsRatio_working_3-way'!X81^(1/3)*COS(('OddsRatio_working_3-way'!Y81+2*PI())/3)</f>
        <v>-0.34556552041123817</v>
      </c>
      <c r="AB81" s="11">
        <f>'OddsRatio_working_3-way'!X81^(1/3)*COS(('OddsRatio_working_3-way'!Y81+4*PI())/3)</f>
        <v>-0.17806465800851476</v>
      </c>
      <c r="AC81" s="11">
        <f>'OddsRatio_working_3-way'!X81^(1/3)*SIN('OddsRatio_working_3-way'!Y81/3)</f>
        <v>9.6706667997706844E-2</v>
      </c>
      <c r="AD81" s="11">
        <f>'OddsRatio_working_3-way'!X81^(1/3)*SIN(('OddsRatio_working_3-way'!Y81+2*PI())/3)</f>
        <v>0.40512370270083087</v>
      </c>
      <c r="AE81" s="11">
        <f>'OddsRatio_working_3-way'!X81^(1/3)*SIN(('OddsRatio_working_3-way'!Y81+4*PI())/3)</f>
        <v>-0.50183037069853775</v>
      </c>
      <c r="AF81" s="11">
        <f>-'OddsRatio_working_3-way'!U81/(3*'OddsRatio_working_3-way'!X81^(1/3))*COS(('OddsRatio_working_3-way'!Y81)/3)</f>
        <v>0.52363017841975301</v>
      </c>
      <c r="AG81" s="11">
        <f>-'OddsRatio_working_3-way'!U81/(3*'OddsRatio_working_3-way'!X81^(1/3))*COS(('OddsRatio_working_3-way'!Y81+2*PI())/3)</f>
        <v>-0.34556552041123817</v>
      </c>
      <c r="AH81" s="11">
        <f>-'OddsRatio_working_3-way'!U81/(3*'OddsRatio_working_3-way'!X81^(1/3))*COS(('OddsRatio_working_3-way'!Y81+4*PI())/3)</f>
        <v>-0.17806465800851476</v>
      </c>
      <c r="AI81" s="11">
        <f>'OddsRatio_working_3-way'!U81/(3*'OddsRatio_working_3-way'!X81^(1/3))*SIN(('OddsRatio_working_3-way'!Y81)/3)</f>
        <v>-9.6706667997706844E-2</v>
      </c>
      <c r="AJ81" s="11">
        <f>'OddsRatio_working_3-way'!U81/(3*'OddsRatio_working_3-way'!X81^(1/3))*SIN(('OddsRatio_working_3-way'!Y81+2*PI())/3)</f>
        <v>-0.40512370270083087</v>
      </c>
      <c r="AK81" s="11">
        <f>'OddsRatio_working_3-way'!U81/(3*'OddsRatio_working_3-way'!X81^(1/3))*SIN(('OddsRatio_working_3-way'!Y81+4*PI())/3)</f>
        <v>0.50183037069853775</v>
      </c>
      <c r="AL81" s="11">
        <f>'OddsRatio_working_3-way'!Z81+'OddsRatio_working_3-way'!AF81</f>
        <v>1.047260356839506</v>
      </c>
      <c r="AM81" s="11">
        <f>'OddsRatio_working_3-way'!AA81+'OddsRatio_working_3-way'!AG81</f>
        <v>-0.69113104082247634</v>
      </c>
      <c r="AN81" s="11">
        <f>'OddsRatio_working_3-way'!AB81+'OddsRatio_working_3-way'!AH81</f>
        <v>-0.35612931601702952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1.047260356839506</v>
      </c>
      <c r="AS81" s="11">
        <f>IF(('OddsRatio_working_3-way'!X81=0),IF(Q81&gt;0,-Q81^(1/3),(-Q81)^(1/3)),'OddsRatio_working_3-way'!AM81-'OddsRatio_working_3-way'!R81/3)</f>
        <v>-0.69113104082247634</v>
      </c>
      <c r="AT81" s="11">
        <f>IF(('OddsRatio_working_3-way'!X81=0),IF(Q81&gt;0,-Q81^(1/3),(-Q81)^(1/3)),'OddsRatio_working_3-way'!AN81-'OddsRatio_working_3-way'!R81/3)</f>
        <v>-0.35612931601702952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1.98</v>
      </c>
      <c r="B82" s="4">
        <f>IF('True_Odds_Calculator_3-way'!B81="","",'True_Odds_Calculator_3-way'!B81)</f>
        <v>3.94</v>
      </c>
      <c r="C82" s="4">
        <f>IF('True_Odds_Calculator_3-way'!C81="","",'True_Odds_Calculator_3-way'!C81)</f>
        <v>3.7</v>
      </c>
      <c r="D82" s="9">
        <f t="shared" si="26"/>
        <v>0.49353523693595525</v>
      </c>
      <c r="E82" s="9">
        <f t="shared" si="27"/>
        <v>0.24518257123749385</v>
      </c>
      <c r="F82" s="9">
        <f t="shared" si="28"/>
        <v>0.26128219182655094</v>
      </c>
      <c r="G82" s="9">
        <f t="shared" si="29"/>
        <v>1.047140588877232</v>
      </c>
      <c r="H82" s="9">
        <f t="shared" si="30"/>
        <v>2.0261977770996871</v>
      </c>
      <c r="I82" s="9">
        <f t="shared" si="31"/>
        <v>4.0785933312990634</v>
      </c>
      <c r="J82" s="9">
        <f t="shared" si="32"/>
        <v>3.8272795899685272</v>
      </c>
      <c r="K82" s="11">
        <f t="shared" si="33"/>
        <v>0.50505050505050508</v>
      </c>
      <c r="L82" s="11">
        <f t="shared" si="34"/>
        <v>0.25380710659898476</v>
      </c>
      <c r="M82" s="11">
        <f t="shared" si="35"/>
        <v>0.27027027027027023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-0.26950947255515789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0.22934794508398568</v>
      </c>
      <c r="Q82" s="11">
        <f>2*'OddsRatio_working_3-way'!K82*'OddsRatio_working_3-way'!L82*'OddsRatio_working_3-way'!M82</f>
        <v>6.9289409390932213E-2</v>
      </c>
      <c r="R82" s="11">
        <f t="shared" si="36"/>
        <v>0</v>
      </c>
      <c r="S82" s="11">
        <f t="shared" si="37"/>
        <v>-0.85098287236285264</v>
      </c>
      <c r="T82" s="11">
        <f t="shared" si="38"/>
        <v>-0.25709452337246297</v>
      </c>
      <c r="U82" s="11">
        <f>'OddsRatio_working_3-way'!S82-'OddsRatio_working_3-way'!R82^2/3</f>
        <v>-0.85098287236285264</v>
      </c>
      <c r="V82" s="11">
        <f>'OddsRatio_working_3-way'!S82*'OddsRatio_working_3-way'!R82/3-2*'OddsRatio_working_3-way'!R82^3/27-'OddsRatio_working_3-way'!T82</f>
        <v>0.25709452337246297</v>
      </c>
      <c r="W82" s="11">
        <f>'OddsRatio_working_3-way'!V82^2+4*'OddsRatio_working_3-way'!U82^3/27</f>
        <v>-2.5199863858268834E-2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0.15107734592451538</v>
      </c>
      <c r="Y82" s="11">
        <f>IF('OddsRatio_working_3-way'!W82&gt;=0,IF('OddsRatio_working_3-way'!V82+SQRT('OddsRatio_working_3-way'!W82)&gt;0,0,PI()),ACOS('OddsRatio_working_3-way'!V82/(2*'OddsRatio_working_3-way'!X82)))</f>
        <v>0.55315627843400383</v>
      </c>
      <c r="Z82" s="11">
        <f>'OddsRatio_working_3-way'!X82^(1/3)*COS('OddsRatio_working_3-way'!Y82/3)</f>
        <v>0.52357029443861602</v>
      </c>
      <c r="AA82" s="11">
        <f>'OddsRatio_working_3-way'!X82^(1/3)*COS(('OddsRatio_working_3-way'!Y82+2*PI())/3)</f>
        <v>-0.34635067315516932</v>
      </c>
      <c r="AB82" s="11">
        <f>'OddsRatio_working_3-way'!X82^(1/3)*COS(('OddsRatio_working_3-way'!Y82+4*PI())/3)</f>
        <v>-0.17721962128344662</v>
      </c>
      <c r="AC82" s="11">
        <f>'OddsRatio_working_3-way'!X82^(1/3)*SIN('OddsRatio_working_3-way'!Y82/3)</f>
        <v>9.7647858326463569E-2</v>
      </c>
      <c r="AD82" s="11">
        <f>'OddsRatio_working_3-way'!X82^(1/3)*SIN(('OddsRatio_working_3-way'!Y82+2*PI())/3)</f>
        <v>0.40460124648750811</v>
      </c>
      <c r="AE82" s="11">
        <f>'OddsRatio_working_3-way'!X82^(1/3)*SIN(('OddsRatio_working_3-way'!Y82+4*PI())/3)</f>
        <v>-0.50224910481397178</v>
      </c>
      <c r="AF82" s="11">
        <f>-'OddsRatio_working_3-way'!U82/(3*'OddsRatio_working_3-way'!X82^(1/3))*COS(('OddsRatio_working_3-way'!Y82)/3)</f>
        <v>0.52357029443861602</v>
      </c>
      <c r="AG82" s="11">
        <f>-'OddsRatio_working_3-way'!U82/(3*'OddsRatio_working_3-way'!X82^(1/3))*COS(('OddsRatio_working_3-way'!Y82+2*PI())/3)</f>
        <v>-0.34635067315516932</v>
      </c>
      <c r="AH82" s="11">
        <f>-'OddsRatio_working_3-way'!U82/(3*'OddsRatio_working_3-way'!X82^(1/3))*COS(('OddsRatio_working_3-way'!Y82+4*PI())/3)</f>
        <v>-0.17721962128344662</v>
      </c>
      <c r="AI82" s="11">
        <f>'OddsRatio_working_3-way'!U82/(3*'OddsRatio_working_3-way'!X82^(1/3))*SIN(('OddsRatio_working_3-way'!Y82)/3)</f>
        <v>-9.7647858326463569E-2</v>
      </c>
      <c r="AJ82" s="11">
        <f>'OddsRatio_working_3-way'!U82/(3*'OddsRatio_working_3-way'!X82^(1/3))*SIN(('OddsRatio_working_3-way'!Y82+2*PI())/3)</f>
        <v>-0.40460124648750811</v>
      </c>
      <c r="AK82" s="11">
        <f>'OddsRatio_working_3-way'!U82/(3*'OddsRatio_working_3-way'!X82^(1/3))*SIN(('OddsRatio_working_3-way'!Y82+4*PI())/3)</f>
        <v>0.50224910481397178</v>
      </c>
      <c r="AL82" s="11">
        <f>'OddsRatio_working_3-way'!Z82+'OddsRatio_working_3-way'!AF82</f>
        <v>1.047140588877232</v>
      </c>
      <c r="AM82" s="11">
        <f>'OddsRatio_working_3-way'!AA82+'OddsRatio_working_3-way'!AG82</f>
        <v>-0.69270134631033864</v>
      </c>
      <c r="AN82" s="11">
        <f>'OddsRatio_working_3-way'!AB82+'OddsRatio_working_3-way'!AH82</f>
        <v>-0.35443924256689324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1.047140588877232</v>
      </c>
      <c r="AS82" s="11">
        <f>IF(('OddsRatio_working_3-way'!X82=0),IF(Q82&gt;0,-Q82^(1/3),(-Q82)^(1/3)),'OddsRatio_working_3-way'!AM82-'OddsRatio_working_3-way'!R82/3)</f>
        <v>-0.69270134631033864</v>
      </c>
      <c r="AT82" s="11">
        <f>IF(('OddsRatio_working_3-way'!X82=0),IF(Q82&gt;0,-Q82^(1/3),(-Q82)^(1/3)),'OddsRatio_working_3-way'!AN82-'OddsRatio_working_3-way'!R82/3)</f>
        <v>-0.35443924256689324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1.98</v>
      </c>
      <c r="B83" s="4">
        <f>IF('True_Odds_Calculator_3-way'!B82="","",'True_Odds_Calculator_3-way'!B82)</f>
        <v>3.94</v>
      </c>
      <c r="C83" s="4">
        <f>IF('True_Odds_Calculator_3-way'!C82="","",'True_Odds_Calculator_3-way'!C82)</f>
        <v>3.7</v>
      </c>
      <c r="D83" s="9">
        <f t="shared" si="26"/>
        <v>0.49353523693595525</v>
      </c>
      <c r="E83" s="9">
        <f t="shared" si="27"/>
        <v>0.24518257123749385</v>
      </c>
      <c r="F83" s="9">
        <f t="shared" si="28"/>
        <v>0.26128219182655094</v>
      </c>
      <c r="G83" s="9">
        <f t="shared" si="29"/>
        <v>1.047140588877232</v>
      </c>
      <c r="H83" s="9">
        <f t="shared" si="30"/>
        <v>2.0261977770996871</v>
      </c>
      <c r="I83" s="9">
        <f t="shared" si="31"/>
        <v>4.0785933312990634</v>
      </c>
      <c r="J83" s="9">
        <f t="shared" si="32"/>
        <v>3.8272795899685272</v>
      </c>
      <c r="K83" s="11">
        <f t="shared" si="33"/>
        <v>0.50505050505050508</v>
      </c>
      <c r="L83" s="11">
        <f t="shared" si="34"/>
        <v>0.25380710659898476</v>
      </c>
      <c r="M83" s="11">
        <f t="shared" si="35"/>
        <v>0.27027027027027023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-0.26950947255515789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0.22934794508398568</v>
      </c>
      <c r="Q83" s="11">
        <f>2*'OddsRatio_working_3-way'!K83*'OddsRatio_working_3-way'!L83*'OddsRatio_working_3-way'!M83</f>
        <v>6.9289409390932213E-2</v>
      </c>
      <c r="R83" s="11">
        <f t="shared" si="36"/>
        <v>0</v>
      </c>
      <c r="S83" s="11">
        <f t="shared" si="37"/>
        <v>-0.85098287236285264</v>
      </c>
      <c r="T83" s="11">
        <f t="shared" si="38"/>
        <v>-0.25709452337246297</v>
      </c>
      <c r="U83" s="11">
        <f>'OddsRatio_working_3-way'!S83-'OddsRatio_working_3-way'!R83^2/3</f>
        <v>-0.85098287236285264</v>
      </c>
      <c r="V83" s="11">
        <f>'OddsRatio_working_3-way'!S83*'OddsRatio_working_3-way'!R83/3-2*'OddsRatio_working_3-way'!R83^3/27-'OddsRatio_working_3-way'!T83</f>
        <v>0.25709452337246297</v>
      </c>
      <c r="W83" s="11">
        <f>'OddsRatio_working_3-way'!V83^2+4*'OddsRatio_working_3-way'!U83^3/27</f>
        <v>-2.5199863858268834E-2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0.15107734592451538</v>
      </c>
      <c r="Y83" s="11">
        <f>IF('OddsRatio_working_3-way'!W83&gt;=0,IF('OddsRatio_working_3-way'!V83+SQRT('OddsRatio_working_3-way'!W83)&gt;0,0,PI()),ACOS('OddsRatio_working_3-way'!V83/(2*'OddsRatio_working_3-way'!X83)))</f>
        <v>0.55315627843400383</v>
      </c>
      <c r="Z83" s="11">
        <f>'OddsRatio_working_3-way'!X83^(1/3)*COS('OddsRatio_working_3-way'!Y83/3)</f>
        <v>0.52357029443861602</v>
      </c>
      <c r="AA83" s="11">
        <f>'OddsRatio_working_3-way'!X83^(1/3)*COS(('OddsRatio_working_3-way'!Y83+2*PI())/3)</f>
        <v>-0.34635067315516932</v>
      </c>
      <c r="AB83" s="11">
        <f>'OddsRatio_working_3-way'!X83^(1/3)*COS(('OddsRatio_working_3-way'!Y83+4*PI())/3)</f>
        <v>-0.17721962128344662</v>
      </c>
      <c r="AC83" s="11">
        <f>'OddsRatio_working_3-way'!X83^(1/3)*SIN('OddsRatio_working_3-way'!Y83/3)</f>
        <v>9.7647858326463569E-2</v>
      </c>
      <c r="AD83" s="11">
        <f>'OddsRatio_working_3-way'!X83^(1/3)*SIN(('OddsRatio_working_3-way'!Y83+2*PI())/3)</f>
        <v>0.40460124648750811</v>
      </c>
      <c r="AE83" s="11">
        <f>'OddsRatio_working_3-way'!X83^(1/3)*SIN(('OddsRatio_working_3-way'!Y83+4*PI())/3)</f>
        <v>-0.50224910481397178</v>
      </c>
      <c r="AF83" s="11">
        <f>-'OddsRatio_working_3-way'!U83/(3*'OddsRatio_working_3-way'!X83^(1/3))*COS(('OddsRatio_working_3-way'!Y83)/3)</f>
        <v>0.52357029443861602</v>
      </c>
      <c r="AG83" s="11">
        <f>-'OddsRatio_working_3-way'!U83/(3*'OddsRatio_working_3-way'!X83^(1/3))*COS(('OddsRatio_working_3-way'!Y83+2*PI())/3)</f>
        <v>-0.34635067315516932</v>
      </c>
      <c r="AH83" s="11">
        <f>-'OddsRatio_working_3-way'!U83/(3*'OddsRatio_working_3-way'!X83^(1/3))*COS(('OddsRatio_working_3-way'!Y83+4*PI())/3)</f>
        <v>-0.17721962128344662</v>
      </c>
      <c r="AI83" s="11">
        <f>'OddsRatio_working_3-way'!U83/(3*'OddsRatio_working_3-way'!X83^(1/3))*SIN(('OddsRatio_working_3-way'!Y83)/3)</f>
        <v>-9.7647858326463569E-2</v>
      </c>
      <c r="AJ83" s="11">
        <f>'OddsRatio_working_3-way'!U83/(3*'OddsRatio_working_3-way'!X83^(1/3))*SIN(('OddsRatio_working_3-way'!Y83+2*PI())/3)</f>
        <v>-0.40460124648750811</v>
      </c>
      <c r="AK83" s="11">
        <f>'OddsRatio_working_3-way'!U83/(3*'OddsRatio_working_3-way'!X83^(1/3))*SIN(('OddsRatio_working_3-way'!Y83+4*PI())/3)</f>
        <v>0.50224910481397178</v>
      </c>
      <c r="AL83" s="11">
        <f>'OddsRatio_working_3-way'!Z83+'OddsRatio_working_3-way'!AF83</f>
        <v>1.047140588877232</v>
      </c>
      <c r="AM83" s="11">
        <f>'OddsRatio_working_3-way'!AA83+'OddsRatio_working_3-way'!AG83</f>
        <v>-0.69270134631033864</v>
      </c>
      <c r="AN83" s="11">
        <f>'OddsRatio_working_3-way'!AB83+'OddsRatio_working_3-way'!AH83</f>
        <v>-0.35443924256689324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1.047140588877232</v>
      </c>
      <c r="AS83" s="11">
        <f>IF(('OddsRatio_working_3-way'!X83=0),IF(Q83&gt;0,-Q83^(1/3),(-Q83)^(1/3)),'OddsRatio_working_3-way'!AM83-'OddsRatio_working_3-way'!R83/3)</f>
        <v>-0.69270134631033864</v>
      </c>
      <c r="AT83" s="11">
        <f>IF(('OddsRatio_working_3-way'!X83=0),IF(Q83&gt;0,-Q83^(1/3),(-Q83)^(1/3)),'OddsRatio_working_3-way'!AN83-'OddsRatio_working_3-way'!R83/3)</f>
        <v>-0.35443924256689324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2.44</v>
      </c>
      <c r="B84" s="4">
        <f>IF('True_Odds_Calculator_3-way'!B83="","",'True_Odds_Calculator_3-way'!B83)</f>
        <v>3.18</v>
      </c>
      <c r="C84" s="4">
        <f>IF('True_Odds_Calculator_3-way'!C83="","",'True_Odds_Calculator_3-way'!C83)</f>
        <v>3.24</v>
      </c>
      <c r="D84" s="9">
        <f t="shared" si="26"/>
        <v>0.39792146059787009</v>
      </c>
      <c r="E84" s="9">
        <f t="shared" si="27"/>
        <v>0.30389568762308661</v>
      </c>
      <c r="F84" s="9">
        <f t="shared" si="28"/>
        <v>0.2981828517790433</v>
      </c>
      <c r="G84" s="9">
        <f t="shared" si="29"/>
        <v>1.0507352284514422</v>
      </c>
      <c r="H84" s="9">
        <f t="shared" si="30"/>
        <v>2.5130587289700772</v>
      </c>
      <c r="I84" s="9">
        <f t="shared" si="31"/>
        <v>3.2906027980241439</v>
      </c>
      <c r="J84" s="9">
        <f t="shared" si="32"/>
        <v>3.3536469117312313</v>
      </c>
      <c r="K84" s="11">
        <f t="shared" si="33"/>
        <v>0.4098360655737705</v>
      </c>
      <c r="L84" s="11">
        <f t="shared" si="34"/>
        <v>0.31446540880503143</v>
      </c>
      <c r="M84" s="11">
        <f t="shared" si="35"/>
        <v>0.30864197530864196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-0.27970810278264657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0.2330964500603982</v>
      </c>
      <c r="Q84" s="11">
        <f>2*'OddsRatio_working_3-way'!K84*'OddsRatio_working_3-way'!L84*'OddsRatio_working_3-way'!M84</f>
        <v>7.9555102409692227E-2</v>
      </c>
      <c r="R84" s="11">
        <f t="shared" si="36"/>
        <v>0</v>
      </c>
      <c r="S84" s="11">
        <f t="shared" si="37"/>
        <v>-0.83335608708315112</v>
      </c>
      <c r="T84" s="11">
        <f t="shared" si="38"/>
        <v>-0.28442187272462499</v>
      </c>
      <c r="U84" s="11">
        <f>'OddsRatio_working_3-way'!S84-'OddsRatio_working_3-way'!R84^2/3</f>
        <v>-0.83335608708315112</v>
      </c>
      <c r="V84" s="11">
        <f>'OddsRatio_working_3-way'!S84*'OddsRatio_working_3-way'!R84/3-2*'OddsRatio_working_3-way'!R84^3/27-'OddsRatio_working_3-way'!T84</f>
        <v>0.28442187272462499</v>
      </c>
      <c r="W84" s="11">
        <f>'OddsRatio_working_3-way'!V84^2+4*'OddsRatio_working_3-way'!U84^3/27</f>
        <v>-4.8451033000397326E-3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0.14640773970680521</v>
      </c>
      <c r="Y84" s="11">
        <f>IF('OddsRatio_working_3-way'!W84&gt;=0,IF('OddsRatio_working_3-way'!V84+SQRT('OddsRatio_working_3-way'!W84)&gt;0,0,PI()),ACOS('OddsRatio_working_3-way'!V84/(2*'OddsRatio_working_3-way'!X84)))</f>
        <v>0.24001324697569282</v>
      </c>
      <c r="Z84" s="11">
        <f>'OddsRatio_working_3-way'!X84^(1/3)*COS('OddsRatio_working_3-way'!Y84/3)</f>
        <v>0.5253676142257212</v>
      </c>
      <c r="AA84" s="11">
        <f>'OddsRatio_working_3-way'!X84^(1/3)*COS(('OddsRatio_working_3-way'!Y84+2*PI())/3)</f>
        <v>-0.29916221460096459</v>
      </c>
      <c r="AB84" s="11">
        <f>'OddsRatio_working_3-way'!X84^(1/3)*COS(('OddsRatio_working_3-way'!Y84+4*PI())/3)</f>
        <v>-0.22620539962475666</v>
      </c>
      <c r="AC84" s="11">
        <f>'OddsRatio_working_3-way'!X84^(1/3)*SIN('OddsRatio_working_3-way'!Y84/3)</f>
        <v>4.2121636765731586E-2</v>
      </c>
      <c r="AD84" s="11">
        <f>'OddsRatio_working_3-way'!X84^(1/3)*SIN(('OddsRatio_working_3-way'!Y84+2*PI())/3)</f>
        <v>0.43392088186223166</v>
      </c>
      <c r="AE84" s="11">
        <f>'OddsRatio_working_3-way'!X84^(1/3)*SIN(('OddsRatio_working_3-way'!Y84+4*PI())/3)</f>
        <v>-0.47604251862796304</v>
      </c>
      <c r="AF84" s="11">
        <f>-'OddsRatio_working_3-way'!U84/(3*'OddsRatio_working_3-way'!X84^(1/3))*COS(('OddsRatio_working_3-way'!Y84)/3)</f>
        <v>0.52536761422572109</v>
      </c>
      <c r="AG84" s="11">
        <f>-'OddsRatio_working_3-way'!U84/(3*'OddsRatio_working_3-way'!X84^(1/3))*COS(('OddsRatio_working_3-way'!Y84+2*PI())/3)</f>
        <v>-0.29916221460096454</v>
      </c>
      <c r="AH84" s="11">
        <f>-'OddsRatio_working_3-way'!U84/(3*'OddsRatio_working_3-way'!X84^(1/3))*COS(('OddsRatio_working_3-way'!Y84+4*PI())/3)</f>
        <v>-0.22620539962475664</v>
      </c>
      <c r="AI84" s="11">
        <f>'OddsRatio_working_3-way'!U84/(3*'OddsRatio_working_3-way'!X84^(1/3))*SIN(('OddsRatio_working_3-way'!Y84)/3)</f>
        <v>-4.2121636765731579E-2</v>
      </c>
      <c r="AJ84" s="11">
        <f>'OddsRatio_working_3-way'!U84/(3*'OddsRatio_working_3-way'!X84^(1/3))*SIN(('OddsRatio_working_3-way'!Y84+2*PI())/3)</f>
        <v>-0.43392088186223154</v>
      </c>
      <c r="AK84" s="11">
        <f>'OddsRatio_working_3-way'!U84/(3*'OddsRatio_working_3-way'!X84^(1/3))*SIN(('OddsRatio_working_3-way'!Y84+4*PI())/3)</f>
        <v>0.47604251862796293</v>
      </c>
      <c r="AL84" s="11">
        <f>'OddsRatio_working_3-way'!Z84+'OddsRatio_working_3-way'!AF84</f>
        <v>1.0507352284514422</v>
      </c>
      <c r="AM84" s="11">
        <f>'OddsRatio_working_3-way'!AA84+'OddsRatio_working_3-way'!AG84</f>
        <v>-0.59832442920192919</v>
      </c>
      <c r="AN84" s="11">
        <f>'OddsRatio_working_3-way'!AB84+'OddsRatio_working_3-way'!AH84</f>
        <v>-0.45241079924951333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1.0507352284514422</v>
      </c>
      <c r="AS84" s="11">
        <f>IF(('OddsRatio_working_3-way'!X84=0),IF(Q84&gt;0,-Q84^(1/3),(-Q84)^(1/3)),'OddsRatio_working_3-way'!AM84-'OddsRatio_working_3-way'!R84/3)</f>
        <v>-0.59832442920192919</v>
      </c>
      <c r="AT84" s="11">
        <f>IF(('OddsRatio_working_3-way'!X84=0),IF(Q84&gt;0,-Q84^(1/3),(-Q84)^(1/3)),'OddsRatio_working_3-way'!AN84-'OddsRatio_working_3-way'!R84/3)</f>
        <v>-0.45241079924951333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3.19</v>
      </c>
      <c r="B85" s="4">
        <f>IF('True_Odds_Calculator_3-way'!B84="","",'True_Odds_Calculator_3-way'!B84)</f>
        <v>3.6</v>
      </c>
      <c r="C85" s="4">
        <f>IF('True_Odds_Calculator_3-way'!C84="","",'True_Odds_Calculator_3-way'!C84)</f>
        <v>2.2599999999999998</v>
      </c>
      <c r="D85" s="9">
        <f t="shared" si="26"/>
        <v>0.30254205668020268</v>
      </c>
      <c r="E85" s="9">
        <f t="shared" si="27"/>
        <v>0.26760032650814286</v>
      </c>
      <c r="F85" s="9">
        <f t="shared" si="28"/>
        <v>0.42985761681165463</v>
      </c>
      <c r="G85" s="9">
        <f t="shared" si="29"/>
        <v>1.0526600837450066</v>
      </c>
      <c r="H85" s="9">
        <f t="shared" si="30"/>
        <v>3.3053255834015642</v>
      </c>
      <c r="I85" s="9">
        <f t="shared" si="31"/>
        <v>3.7369162177370168</v>
      </c>
      <c r="J85" s="9">
        <f t="shared" si="32"/>
        <v>2.3263517055187082</v>
      </c>
      <c r="K85" s="11">
        <f t="shared" si="33"/>
        <v>0.31347962382445144</v>
      </c>
      <c r="L85" s="11">
        <f t="shared" si="34"/>
        <v>0.27777777777777779</v>
      </c>
      <c r="M85" s="11">
        <f t="shared" si="35"/>
        <v>0.44247787610619471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-0.27643077093794222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0.23310616078391488</v>
      </c>
      <c r="Q85" s="11">
        <f>2*'OddsRatio_working_3-way'!K85*'OddsRatio_working_3-way'!L85*'OddsRatio_working_3-way'!M85</f>
        <v>7.7059887862451201E-2</v>
      </c>
      <c r="R85" s="11">
        <f t="shared" si="36"/>
        <v>0</v>
      </c>
      <c r="S85" s="11">
        <f t="shared" si="37"/>
        <v>-0.84327139121659667</v>
      </c>
      <c r="T85" s="11">
        <f t="shared" si="38"/>
        <v>-0.27876740205507328</v>
      </c>
      <c r="U85" s="11">
        <f>'OddsRatio_working_3-way'!S85-'OddsRatio_working_3-way'!R85^2/3</f>
        <v>-0.84327139121659667</v>
      </c>
      <c r="V85" s="11">
        <f>'OddsRatio_working_3-way'!S85*'OddsRatio_working_3-way'!R85/3-2*'OddsRatio_working_3-way'!R85^3/27-'OddsRatio_working_3-way'!T85</f>
        <v>0.27876740205507328</v>
      </c>
      <c r="W85" s="11">
        <f>'OddsRatio_working_3-way'!V85^2+4*'OddsRatio_working_3-way'!U85^3/27</f>
        <v>-1.1126644437237293E-2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0.14902844433678775</v>
      </c>
      <c r="Y85" s="11">
        <f>IF('OddsRatio_working_3-way'!W85&gt;=0,IF('OddsRatio_working_3-way'!V85+SQRT('OddsRatio_working_3-way'!W85)&gt;0,0,PI()),ACOS('OddsRatio_working_3-way'!V85/(2*'OddsRatio_working_3-way'!X85)))</f>
        <v>0.36173976338478875</v>
      </c>
      <c r="Z85" s="11">
        <f>'OddsRatio_working_3-way'!X85^(1/3)*COS('OddsRatio_working_3-way'!Y85/3)</f>
        <v>0.52633004187250332</v>
      </c>
      <c r="AA85" s="11">
        <f>'OddsRatio_working_3-way'!X85^(1/3)*COS(('OddsRatio_working_3-way'!Y85+2*PI())/3)</f>
        <v>-0.31839511301489853</v>
      </c>
      <c r="AB85" s="11">
        <f>'OddsRatio_working_3-way'!X85^(1/3)*COS(('OddsRatio_working_3-way'!Y85+4*PI())/3)</f>
        <v>-0.20793492885760495</v>
      </c>
      <c r="AC85" s="11">
        <f>'OddsRatio_working_3-way'!X85^(1/3)*SIN('OddsRatio_working_3-way'!Y85/3)</f>
        <v>6.3774217057949348E-2</v>
      </c>
      <c r="AD85" s="11">
        <f>'OddsRatio_working_3-way'!X85^(1/3)*SIN(('OddsRatio_working_3-way'!Y85+2*PI())/3)</f>
        <v>0.42392807850754072</v>
      </c>
      <c r="AE85" s="11">
        <f>'OddsRatio_working_3-way'!X85^(1/3)*SIN(('OddsRatio_working_3-way'!Y85+4*PI())/3)</f>
        <v>-0.48770229556548977</v>
      </c>
      <c r="AF85" s="11">
        <f>-'OddsRatio_working_3-way'!U85/(3*'OddsRatio_working_3-way'!X85^(1/3))*COS(('OddsRatio_working_3-way'!Y85)/3)</f>
        <v>0.52633004187250332</v>
      </c>
      <c r="AG85" s="11">
        <f>-'OddsRatio_working_3-way'!U85/(3*'OddsRatio_working_3-way'!X85^(1/3))*COS(('OddsRatio_working_3-way'!Y85+2*PI())/3)</f>
        <v>-0.31839511301489853</v>
      </c>
      <c r="AH85" s="11">
        <f>-'OddsRatio_working_3-way'!U85/(3*'OddsRatio_working_3-way'!X85^(1/3))*COS(('OddsRatio_working_3-way'!Y85+4*PI())/3)</f>
        <v>-0.20793492885760495</v>
      </c>
      <c r="AI85" s="11">
        <f>'OddsRatio_working_3-way'!U85/(3*'OddsRatio_working_3-way'!X85^(1/3))*SIN(('OddsRatio_working_3-way'!Y85)/3)</f>
        <v>-6.3774217057949348E-2</v>
      </c>
      <c r="AJ85" s="11">
        <f>'OddsRatio_working_3-way'!U85/(3*'OddsRatio_working_3-way'!X85^(1/3))*SIN(('OddsRatio_working_3-way'!Y85+2*PI())/3)</f>
        <v>-0.42392807850754072</v>
      </c>
      <c r="AK85" s="11">
        <f>'OddsRatio_working_3-way'!U85/(3*'OddsRatio_working_3-way'!X85^(1/3))*SIN(('OddsRatio_working_3-way'!Y85+4*PI())/3)</f>
        <v>0.48770229556548977</v>
      </c>
      <c r="AL85" s="11">
        <f>'OddsRatio_working_3-way'!Z85+'OddsRatio_working_3-way'!AF85</f>
        <v>1.0526600837450066</v>
      </c>
      <c r="AM85" s="11">
        <f>'OddsRatio_working_3-way'!AA85+'OddsRatio_working_3-way'!AG85</f>
        <v>-0.63679022602979707</v>
      </c>
      <c r="AN85" s="11">
        <f>'OddsRatio_working_3-way'!AB85+'OddsRatio_working_3-way'!AH85</f>
        <v>-0.4158698577152099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1.0526600837450066</v>
      </c>
      <c r="AS85" s="11">
        <f>IF(('OddsRatio_working_3-way'!X85=0),IF(Q85&gt;0,-Q85^(1/3),(-Q85)^(1/3)),'OddsRatio_working_3-way'!AM85-'OddsRatio_working_3-way'!R85/3)</f>
        <v>-0.63679022602979707</v>
      </c>
      <c r="AT85" s="11">
        <f>IF(('OddsRatio_working_3-way'!X85=0),IF(Q85&gt;0,-Q85^(1/3),(-Q85)^(1/3)),'OddsRatio_working_3-way'!AN85-'OddsRatio_working_3-way'!R85/3)</f>
        <v>-0.4158698577152099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1.84</v>
      </c>
      <c r="B86" s="4">
        <f>IF('True_Odds_Calculator_3-way'!B85="","",'True_Odds_Calculator_3-way'!B85)</f>
        <v>3.4</v>
      </c>
      <c r="C86" s="4">
        <f>IF('True_Odds_Calculator_3-way'!C85="","",'True_Odds_Calculator_3-way'!C85)</f>
        <v>5.0599999999999996</v>
      </c>
      <c r="D86" s="9">
        <f t="shared" si="26"/>
        <v>0.52910937633690824</v>
      </c>
      <c r="E86" s="9">
        <f t="shared" si="27"/>
        <v>0.28226525833866284</v>
      </c>
      <c r="F86" s="9">
        <f t="shared" si="28"/>
        <v>0.18862536532442903</v>
      </c>
      <c r="G86" s="9">
        <f t="shared" si="29"/>
        <v>1.0594861872801995</v>
      </c>
      <c r="H86" s="9">
        <f t="shared" si="30"/>
        <v>1.8899683973153674</v>
      </c>
      <c r="I86" s="9">
        <f t="shared" si="31"/>
        <v>3.5427668494724793</v>
      </c>
      <c r="J86" s="9">
        <f t="shared" si="32"/>
        <v>5.3015139203576096</v>
      </c>
      <c r="K86" s="11">
        <f t="shared" si="33"/>
        <v>0.54347826086956519</v>
      </c>
      <c r="L86" s="11">
        <f t="shared" si="34"/>
        <v>0.29411764705882354</v>
      </c>
      <c r="M86" s="11">
        <f t="shared" si="35"/>
        <v>0.19762845849802374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-0.25856474227429416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0.23060865521668367</v>
      </c>
      <c r="Q86" s="11">
        <f>2*'OddsRatio_working_3-way'!K86*'OddsRatio_working_3-way'!L86*'OddsRatio_working_3-way'!M86</f>
        <v>6.318045348402293E-2</v>
      </c>
      <c r="R86" s="11">
        <f t="shared" si="36"/>
        <v>0</v>
      </c>
      <c r="S86" s="11">
        <f t="shared" si="37"/>
        <v>-0.89187974040190776</v>
      </c>
      <c r="T86" s="11">
        <f t="shared" si="38"/>
        <v>-0.2443506138087419</v>
      </c>
      <c r="U86" s="11">
        <f>'OddsRatio_working_3-way'!S86-'OddsRatio_working_3-way'!R86^2/3</f>
        <v>-0.89187974040190776</v>
      </c>
      <c r="V86" s="11">
        <f>'OddsRatio_working_3-way'!S86*'OddsRatio_working_3-way'!R86/3-2*'OddsRatio_working_3-way'!R86^3/27-'OddsRatio_working_3-way'!T86</f>
        <v>0.2443506138087419</v>
      </c>
      <c r="W86" s="11">
        <f>'OddsRatio_working_3-way'!V86^2+4*'OddsRatio_working_3-way'!U86^3/27</f>
        <v>-4.5395780198105286E-2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0.16209796626331729</v>
      </c>
      <c r="Y86" s="11">
        <f>IF('OddsRatio_working_3-way'!W86&gt;=0,IF('OddsRatio_working_3-way'!V86+SQRT('OddsRatio_working_3-way'!W86)&gt;0,0,PI()),ACOS('OddsRatio_working_3-way'!V86/(2*'OddsRatio_working_3-way'!X86)))</f>
        <v>0.71710306186791251</v>
      </c>
      <c r="Z86" s="11">
        <f>'OddsRatio_working_3-way'!X86^(1/3)*COS('OddsRatio_working_3-way'!Y86/3)</f>
        <v>0.52974309364009986</v>
      </c>
      <c r="AA86" s="11">
        <f>'OddsRatio_working_3-way'!X86^(1/3)*COS(('OddsRatio_working_3-way'!Y86+2*PI())/3)</f>
        <v>-0.37667103767729526</v>
      </c>
      <c r="AB86" s="11">
        <f>'OddsRatio_working_3-way'!X86^(1/3)*COS(('OddsRatio_working_3-way'!Y86+4*PI())/3)</f>
        <v>-0.15307205596280443</v>
      </c>
      <c r="AC86" s="11">
        <f>'OddsRatio_working_3-way'!X86^(1/3)*SIN('OddsRatio_working_3-way'!Y86/3)</f>
        <v>0.12909493228338753</v>
      </c>
      <c r="AD86" s="11">
        <f>'OddsRatio_working_3-way'!X86^(1/3)*SIN(('OddsRatio_working_3-way'!Y86+2*PI())/3)</f>
        <v>0.39422351042999143</v>
      </c>
      <c r="AE86" s="11">
        <f>'OddsRatio_working_3-way'!X86^(1/3)*SIN(('OddsRatio_working_3-way'!Y86+4*PI())/3)</f>
        <v>-0.52331844271337891</v>
      </c>
      <c r="AF86" s="11">
        <f>-'OddsRatio_working_3-way'!U86/(3*'OddsRatio_working_3-way'!X86^(1/3))*COS(('OddsRatio_working_3-way'!Y86)/3)</f>
        <v>0.52974309364009975</v>
      </c>
      <c r="AG86" s="11">
        <f>-'OddsRatio_working_3-way'!U86/(3*'OddsRatio_working_3-way'!X86^(1/3))*COS(('OddsRatio_working_3-way'!Y86+2*PI())/3)</f>
        <v>-0.37667103767729521</v>
      </c>
      <c r="AH86" s="11">
        <f>-'OddsRatio_working_3-way'!U86/(3*'OddsRatio_working_3-way'!X86^(1/3))*COS(('OddsRatio_working_3-way'!Y86+4*PI())/3)</f>
        <v>-0.1530720559628044</v>
      </c>
      <c r="AI86" s="11">
        <f>'OddsRatio_working_3-way'!U86/(3*'OddsRatio_working_3-way'!X86^(1/3))*SIN(('OddsRatio_working_3-way'!Y86)/3)</f>
        <v>-0.1290949322833875</v>
      </c>
      <c r="AJ86" s="11">
        <f>'OddsRatio_working_3-way'!U86/(3*'OddsRatio_working_3-way'!X86^(1/3))*SIN(('OddsRatio_working_3-way'!Y86+2*PI())/3)</f>
        <v>-0.39422351042999138</v>
      </c>
      <c r="AK86" s="11">
        <f>'OddsRatio_working_3-way'!U86/(3*'OddsRatio_working_3-way'!X86^(1/3))*SIN(('OddsRatio_working_3-way'!Y86+4*PI())/3)</f>
        <v>0.5233184427133788</v>
      </c>
      <c r="AL86" s="11">
        <f>'OddsRatio_working_3-way'!Z86+'OddsRatio_working_3-way'!AF86</f>
        <v>1.0594861872801995</v>
      </c>
      <c r="AM86" s="11">
        <f>'OddsRatio_working_3-way'!AA86+'OddsRatio_working_3-way'!AG86</f>
        <v>-0.75334207535459052</v>
      </c>
      <c r="AN86" s="11">
        <f>'OddsRatio_working_3-way'!AB86+'OddsRatio_working_3-way'!AH86</f>
        <v>-0.30614411192560886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1.0594861872801995</v>
      </c>
      <c r="AS86" s="11">
        <f>IF(('OddsRatio_working_3-way'!X86=0),IF(Q86&gt;0,-Q86^(1/3),(-Q86)^(1/3)),'OddsRatio_working_3-way'!AM86-'OddsRatio_working_3-way'!R86/3)</f>
        <v>-0.75334207535459052</v>
      </c>
      <c r="AT86" s="11">
        <f>IF(('OddsRatio_working_3-way'!X86=0),IF(Q86&gt;0,-Q86^(1/3),(-Q86)^(1/3)),'OddsRatio_working_3-way'!AN86-'OddsRatio_working_3-way'!R86/3)</f>
        <v>-0.30614411192560886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2.36</v>
      </c>
      <c r="B87" s="4">
        <f>IF('True_Odds_Calculator_3-way'!B86="","",'True_Odds_Calculator_3-way'!B86)</f>
        <v>3.27</v>
      </c>
      <c r="C87" s="4">
        <f>IF('True_Odds_Calculator_3-way'!C86="","",'True_Odds_Calculator_3-way'!C86)</f>
        <v>3.3</v>
      </c>
      <c r="D87" s="9">
        <f t="shared" si="26"/>
        <v>0.41177344265621102</v>
      </c>
      <c r="E87" s="9">
        <f t="shared" si="27"/>
        <v>0.29547616170535779</v>
      </c>
      <c r="F87" s="9">
        <f t="shared" si="28"/>
        <v>0.29275039563843103</v>
      </c>
      <c r="G87" s="9">
        <f t="shared" si="29"/>
        <v>1.0503822798008327</v>
      </c>
      <c r="H87" s="9">
        <f t="shared" si="30"/>
        <v>2.4285199005291322</v>
      </c>
      <c r="I87" s="9">
        <f t="shared" si="31"/>
        <v>3.3843677751478904</v>
      </c>
      <c r="J87" s="9">
        <f t="shared" si="32"/>
        <v>3.4158792435419145</v>
      </c>
      <c r="K87" s="11">
        <f t="shared" si="33"/>
        <v>0.42372881355932207</v>
      </c>
      <c r="L87" s="11">
        <f t="shared" si="34"/>
        <v>0.3058103975535168</v>
      </c>
      <c r="M87" s="11">
        <f t="shared" si="35"/>
        <v>0.30303030303030304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-0.27881677920552117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0.23285254975505326</v>
      </c>
      <c r="Q87" s="11">
        <f>2*'OddsRatio_working_3-way'!K87*'OddsRatio_working_3-way'!L87*'OddsRatio_working_3-way'!M87</f>
        <v>7.8533743593609873E-2</v>
      </c>
      <c r="R87" s="11">
        <f t="shared" si="36"/>
        <v>0</v>
      </c>
      <c r="S87" s="11">
        <f t="shared" si="37"/>
        <v>-0.83514539698277346</v>
      </c>
      <c r="T87" s="11">
        <f t="shared" si="38"/>
        <v>-0.28166792478339747</v>
      </c>
      <c r="U87" s="11">
        <f>'OddsRatio_working_3-way'!S87-'OddsRatio_working_3-way'!R87^2/3</f>
        <v>-0.83514539698277346</v>
      </c>
      <c r="V87" s="11">
        <f>'OddsRatio_working_3-way'!S87*'OddsRatio_working_3-way'!R87/3-2*'OddsRatio_working_3-way'!R87^3/27-'OddsRatio_working_3-way'!T87</f>
        <v>0.28166792478339747</v>
      </c>
      <c r="W87" s="11">
        <f>'OddsRatio_working_3-way'!V87^2+4*'OddsRatio_working_3-way'!U87^3/27</f>
        <v>-6.957558102795719E-3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0.1468795237214682</v>
      </c>
      <c r="Y87" s="11">
        <f>IF('OddsRatio_working_3-way'!W87&gt;=0,IF('OddsRatio_working_3-way'!V87+SQRT('OddsRatio_working_3-way'!W87)&gt;0,0,PI()),ACOS('OddsRatio_working_3-way'!V87/(2*'OddsRatio_working_3-way'!X87)))</f>
        <v>0.28790796893895809</v>
      </c>
      <c r="Z87" s="11">
        <f>'OddsRatio_working_3-way'!X87^(1/3)*COS('OddsRatio_working_3-way'!Y87/3)</f>
        <v>0.52519113990041622</v>
      </c>
      <c r="AA87" s="11">
        <f>'OddsRatio_working_3-way'!X87^(1/3)*COS(('OddsRatio_working_3-way'!Y87+2*PI())/3)</f>
        <v>-0.30637969005407012</v>
      </c>
      <c r="AB87" s="11">
        <f>'OddsRatio_working_3-way'!X87^(1/3)*COS(('OddsRatio_working_3-way'!Y87+4*PI())/3)</f>
        <v>-0.21881144984634623</v>
      </c>
      <c r="AC87" s="11">
        <f>'OddsRatio_working_3-way'!X87^(1/3)*SIN('OddsRatio_working_3-way'!Y87/3)</f>
        <v>5.0557547056391219E-2</v>
      </c>
      <c r="AD87" s="11">
        <f>'OddsRatio_working_3-way'!X87^(1/3)*SIN(('OddsRatio_working_3-way'!Y87+2*PI())/3)</f>
        <v>0.42955009546807194</v>
      </c>
      <c r="AE87" s="11">
        <f>'OddsRatio_working_3-way'!X87^(1/3)*SIN(('OddsRatio_working_3-way'!Y87+4*PI())/3)</f>
        <v>-0.48010764252446314</v>
      </c>
      <c r="AF87" s="11">
        <f>-'OddsRatio_working_3-way'!U87/(3*'OddsRatio_working_3-way'!X87^(1/3))*COS(('OddsRatio_working_3-way'!Y87)/3)</f>
        <v>0.52519113990041633</v>
      </c>
      <c r="AG87" s="11">
        <f>-'OddsRatio_working_3-way'!U87/(3*'OddsRatio_working_3-way'!X87^(1/3))*COS(('OddsRatio_working_3-way'!Y87+2*PI())/3)</f>
        <v>-0.30637969005407018</v>
      </c>
      <c r="AH87" s="11">
        <f>-'OddsRatio_working_3-way'!U87/(3*'OddsRatio_working_3-way'!X87^(1/3))*COS(('OddsRatio_working_3-way'!Y87+4*PI())/3)</f>
        <v>-0.21881144984634626</v>
      </c>
      <c r="AI87" s="11">
        <f>'OddsRatio_working_3-way'!U87/(3*'OddsRatio_working_3-way'!X87^(1/3))*SIN(('OddsRatio_working_3-way'!Y87)/3)</f>
        <v>-5.0557547056391226E-2</v>
      </c>
      <c r="AJ87" s="11">
        <f>'OddsRatio_working_3-way'!U87/(3*'OddsRatio_working_3-way'!X87^(1/3))*SIN(('OddsRatio_working_3-way'!Y87+2*PI())/3)</f>
        <v>-0.42955009546807199</v>
      </c>
      <c r="AK87" s="11">
        <f>'OddsRatio_working_3-way'!U87/(3*'OddsRatio_working_3-way'!X87^(1/3))*SIN(('OddsRatio_working_3-way'!Y87+4*PI())/3)</f>
        <v>0.4801076425244632</v>
      </c>
      <c r="AL87" s="11">
        <f>'OddsRatio_working_3-way'!Z87+'OddsRatio_working_3-way'!AF87</f>
        <v>1.0503822798008327</v>
      </c>
      <c r="AM87" s="11">
        <f>'OddsRatio_working_3-way'!AA87+'OddsRatio_working_3-way'!AG87</f>
        <v>-0.61275938010814035</v>
      </c>
      <c r="AN87" s="11">
        <f>'OddsRatio_working_3-way'!AB87+'OddsRatio_working_3-way'!AH87</f>
        <v>-0.43762289969269252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1.0503822798008327</v>
      </c>
      <c r="AS87" s="11">
        <f>IF(('OddsRatio_working_3-way'!X87=0),IF(Q87&gt;0,-Q87^(1/3),(-Q87)^(1/3)),'OddsRatio_working_3-way'!AM87-'OddsRatio_working_3-way'!R87/3)</f>
        <v>-0.61275938010814035</v>
      </c>
      <c r="AT87" s="11">
        <f>IF(('OddsRatio_working_3-way'!X87=0),IF(Q87&gt;0,-Q87^(1/3),(-Q87)^(1/3)),'OddsRatio_working_3-way'!AN87-'OddsRatio_working_3-way'!R87/3)</f>
        <v>-0.43762289969269252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1.87</v>
      </c>
      <c r="B88" s="4">
        <f>IF('True_Odds_Calculator_3-way'!B87="","",'True_Odds_Calculator_3-way'!B87)</f>
        <v>3.5</v>
      </c>
      <c r="C88" s="4">
        <f>IF('True_Odds_Calculator_3-way'!C87="","",'True_Odds_Calculator_3-way'!C87)</f>
        <v>4.63</v>
      </c>
      <c r="D88" s="9">
        <f t="shared" si="26"/>
        <v>0.52003786247263406</v>
      </c>
      <c r="E88" s="9">
        <f t="shared" si="27"/>
        <v>0.2738137490886528</v>
      </c>
      <c r="F88" s="9">
        <f t="shared" si="28"/>
        <v>0.20614838843871305</v>
      </c>
      <c r="G88" s="9">
        <f t="shared" si="29"/>
        <v>1.0608470222234596</v>
      </c>
      <c r="H88" s="9">
        <f t="shared" si="30"/>
        <v>1.9229369093344102</v>
      </c>
      <c r="I88" s="9">
        <f t="shared" si="31"/>
        <v>3.6521175555586494</v>
      </c>
      <c r="J88" s="9">
        <f t="shared" si="32"/>
        <v>4.8508746906711586</v>
      </c>
      <c r="K88" s="11">
        <f t="shared" si="33"/>
        <v>0.53475935828876997</v>
      </c>
      <c r="L88" s="11">
        <f t="shared" si="34"/>
        <v>0.2857142857142857</v>
      </c>
      <c r="M88" s="11">
        <f t="shared" si="35"/>
        <v>0.21598272138228941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-0.26054050129771134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0.23099756297571059</v>
      </c>
      <c r="Q88" s="11">
        <f>2*'OddsRatio_working_3-way'!K88*'OddsRatio_working_3-way'!L88*'OddsRatio_working_3-way'!M88</f>
        <v>6.5999303707345872E-2</v>
      </c>
      <c r="R88" s="11">
        <f t="shared" si="36"/>
        <v>0</v>
      </c>
      <c r="S88" s="11">
        <f t="shared" si="37"/>
        <v>-0.88660903707925631</v>
      </c>
      <c r="T88" s="11">
        <f t="shared" si="38"/>
        <v>-0.25331686773693035</v>
      </c>
      <c r="U88" s="11">
        <f>'OddsRatio_working_3-way'!S88-'OddsRatio_working_3-way'!R88^2/3</f>
        <v>-0.88660903707925631</v>
      </c>
      <c r="V88" s="11">
        <f>'OddsRatio_working_3-way'!S88*'OddsRatio_working_3-way'!R88/3-2*'OddsRatio_working_3-way'!R88^3/27-'OddsRatio_working_3-way'!T88</f>
        <v>0.25331686773693035</v>
      </c>
      <c r="W88" s="11">
        <f>'OddsRatio_working_3-way'!V88^2+4*'OddsRatio_working_3-way'!U88^3/27</f>
        <v>-3.9081189284521672E-2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0.16066317621391277</v>
      </c>
      <c r="Y88" s="11">
        <f>IF('OddsRatio_working_3-way'!W88&gt;=0,IF('OddsRatio_working_3-way'!V88+SQRT('OddsRatio_working_3-way'!W88)&gt;0,0,PI()),ACOS('OddsRatio_working_3-way'!V88/(2*'OddsRatio_working_3-way'!X88)))</f>
        <v>0.66267774934019941</v>
      </c>
      <c r="Z88" s="11">
        <f>'OddsRatio_working_3-way'!X88^(1/3)*COS('OddsRatio_working_3-way'!Y88/3)</f>
        <v>0.53042351111172981</v>
      </c>
      <c r="AA88" s="11">
        <f>'OddsRatio_working_3-way'!X88^(1/3)*COS(('OddsRatio_working_3-way'!Y88+2*PI())/3)</f>
        <v>-0.36836423208814495</v>
      </c>
      <c r="AB88" s="11">
        <f>'OddsRatio_working_3-way'!X88^(1/3)*COS(('OddsRatio_working_3-way'!Y88+4*PI())/3)</f>
        <v>-0.16205927902358477</v>
      </c>
      <c r="AC88" s="11">
        <f>'OddsRatio_working_3-way'!X88^(1/3)*SIN('OddsRatio_working_3-way'!Y88/3)</f>
        <v>0.11911022018697695</v>
      </c>
      <c r="AD88" s="11">
        <f>'OddsRatio_working_3-way'!X88^(1/3)*SIN(('OddsRatio_working_3-way'!Y88+2*PI())/3)</f>
        <v>0.39980512529380713</v>
      </c>
      <c r="AE88" s="11">
        <f>'OddsRatio_working_3-way'!X88^(1/3)*SIN(('OddsRatio_working_3-way'!Y88+4*PI())/3)</f>
        <v>-0.518915345480784</v>
      </c>
      <c r="AF88" s="11">
        <f>-'OddsRatio_working_3-way'!U88/(3*'OddsRatio_working_3-way'!X88^(1/3))*COS(('OddsRatio_working_3-way'!Y88)/3)</f>
        <v>0.53042351111172981</v>
      </c>
      <c r="AG88" s="11">
        <f>-'OddsRatio_working_3-way'!U88/(3*'OddsRatio_working_3-way'!X88^(1/3))*COS(('OddsRatio_working_3-way'!Y88+2*PI())/3)</f>
        <v>-0.36836423208814484</v>
      </c>
      <c r="AH88" s="11">
        <f>-'OddsRatio_working_3-way'!U88/(3*'OddsRatio_working_3-way'!X88^(1/3))*COS(('OddsRatio_working_3-way'!Y88+4*PI())/3)</f>
        <v>-0.16205927902358475</v>
      </c>
      <c r="AI88" s="11">
        <f>'OddsRatio_working_3-way'!U88/(3*'OddsRatio_working_3-way'!X88^(1/3))*SIN(('OddsRatio_working_3-way'!Y88)/3)</f>
        <v>-0.11911022018697692</v>
      </c>
      <c r="AJ88" s="11">
        <f>'OddsRatio_working_3-way'!U88/(3*'OddsRatio_working_3-way'!X88^(1/3))*SIN(('OddsRatio_working_3-way'!Y88+2*PI())/3)</f>
        <v>-0.39980512529380702</v>
      </c>
      <c r="AK88" s="11">
        <f>'OddsRatio_working_3-way'!U88/(3*'OddsRatio_working_3-way'!X88^(1/3))*SIN(('OddsRatio_working_3-way'!Y88+4*PI())/3)</f>
        <v>0.51891534548078389</v>
      </c>
      <c r="AL88" s="11">
        <f>'OddsRatio_working_3-way'!Z88+'OddsRatio_working_3-way'!AF88</f>
        <v>1.0608470222234596</v>
      </c>
      <c r="AM88" s="11">
        <f>'OddsRatio_working_3-way'!AA88+'OddsRatio_working_3-way'!AG88</f>
        <v>-0.73672846417628979</v>
      </c>
      <c r="AN88" s="11">
        <f>'OddsRatio_working_3-way'!AB88+'OddsRatio_working_3-way'!AH88</f>
        <v>-0.32411855804716949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1.0608470222234596</v>
      </c>
      <c r="AS88" s="11">
        <f>IF(('OddsRatio_working_3-way'!X88=0),IF(Q88&gt;0,-Q88^(1/3),(-Q88)^(1/3)),'OddsRatio_working_3-way'!AM88-'OddsRatio_working_3-way'!R88/3)</f>
        <v>-0.73672846417628979</v>
      </c>
      <c r="AT88" s="11">
        <f>IF(('OddsRatio_working_3-way'!X88=0),IF(Q88&gt;0,-Q88^(1/3),(-Q88)^(1/3)),'OddsRatio_working_3-way'!AN88-'OddsRatio_working_3-way'!R88/3)</f>
        <v>-0.32411855804716949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3.12</v>
      </c>
      <c r="B89" s="4">
        <f>IF('True_Odds_Calculator_3-way'!B88="","",'True_Odds_Calculator_3-way'!B88)</f>
        <v>3.77</v>
      </c>
      <c r="C89" s="4">
        <f>IF('True_Odds_Calculator_3-way'!C88="","",'True_Odds_Calculator_3-way'!C88)</f>
        <v>2.2000000000000002</v>
      </c>
      <c r="D89" s="9">
        <f t="shared" si="26"/>
        <v>0.30725153777737596</v>
      </c>
      <c r="E89" s="9">
        <f t="shared" si="27"/>
        <v>0.25342437894582487</v>
      </c>
      <c r="F89" s="9">
        <f t="shared" si="28"/>
        <v>0.43932408327679917</v>
      </c>
      <c r="G89" s="9">
        <f t="shared" si="29"/>
        <v>1.0635199580176118</v>
      </c>
      <c r="H89" s="9">
        <f t="shared" si="30"/>
        <v>3.2546623109973369</v>
      </c>
      <c r="I89" s="9">
        <f t="shared" si="31"/>
        <v>3.9459502837087839</v>
      </c>
      <c r="J89" s="9">
        <f t="shared" si="32"/>
        <v>2.2762239496211345</v>
      </c>
      <c r="K89" s="11">
        <f t="shared" si="33"/>
        <v>0.32051282051282048</v>
      </c>
      <c r="L89" s="11">
        <f t="shared" si="34"/>
        <v>0.26525198938992045</v>
      </c>
      <c r="M89" s="11">
        <f t="shared" si="35"/>
        <v>0.45454545454545453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-0.27231919274359595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0.23534158149542767</v>
      </c>
      <c r="Q89" s="11">
        <f>2*'OddsRatio_working_3-way'!K89*'OddsRatio_working_3-way'!L89*'OddsRatio_working_3-way'!M89</f>
        <v>7.728787569636375E-2</v>
      </c>
      <c r="R89" s="11">
        <f t="shared" si="36"/>
        <v>0</v>
      </c>
      <c r="S89" s="11">
        <f t="shared" si="37"/>
        <v>-0.86421224712213063</v>
      </c>
      <c r="T89" s="11">
        <f t="shared" si="38"/>
        <v>-0.2838135458529164</v>
      </c>
      <c r="U89" s="11">
        <f>'OddsRatio_working_3-way'!S89-'OddsRatio_working_3-way'!R89^2/3</f>
        <v>-0.86421224712213063</v>
      </c>
      <c r="V89" s="11">
        <f>'OddsRatio_working_3-way'!S89*'OddsRatio_working_3-way'!R89/3-2*'OddsRatio_working_3-way'!R89^3/27-'OddsRatio_working_3-way'!T89</f>
        <v>0.2838135458529164</v>
      </c>
      <c r="W89" s="11">
        <f>'OddsRatio_working_3-way'!V89^2+4*'OddsRatio_working_3-way'!U89^3/27</f>
        <v>-1.5071794991757939E-2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0.15461397398146409</v>
      </c>
      <c r="Y89" s="11">
        <f>IF('OddsRatio_working_3-way'!W89&gt;=0,IF('OddsRatio_working_3-way'!V89+SQRT('OddsRatio_working_3-way'!W89)&gt;0,0,PI()),ACOS('OddsRatio_working_3-way'!V89/(2*'OddsRatio_working_3-way'!X89)))</f>
        <v>0.40825909740955391</v>
      </c>
      <c r="Z89" s="11">
        <f>'OddsRatio_working_3-way'!X89^(1/3)*COS('OddsRatio_working_3-way'!Y89/3)</f>
        <v>0.53175997900880589</v>
      </c>
      <c r="AA89" s="11">
        <f>'OddsRatio_working_3-way'!X89^(1/3)*COS(('OddsRatio_working_3-way'!Y89+2*PI())/3)</f>
        <v>-0.32893992388391524</v>
      </c>
      <c r="AB89" s="11">
        <f>'OddsRatio_working_3-way'!X89^(1/3)*COS(('OddsRatio_working_3-way'!Y89+4*PI())/3)</f>
        <v>-0.20282005512489076</v>
      </c>
      <c r="AC89" s="11">
        <f>'OddsRatio_working_3-way'!X89^(1/3)*SIN('OddsRatio_working_3-way'!Y89/3)</f>
        <v>7.2815340178183183E-2</v>
      </c>
      <c r="AD89" s="11">
        <f>'OddsRatio_working_3-way'!X89^(1/3)*SIN(('OddsRatio_working_3-way'!Y89+2*PI())/3)</f>
        <v>0.42410998044841425</v>
      </c>
      <c r="AE89" s="11">
        <f>'OddsRatio_working_3-way'!X89^(1/3)*SIN(('OddsRatio_working_3-way'!Y89+4*PI())/3)</f>
        <v>-0.49692532062659728</v>
      </c>
      <c r="AF89" s="11">
        <f>-'OddsRatio_working_3-way'!U89/(3*'OddsRatio_working_3-way'!X89^(1/3))*COS(('OddsRatio_working_3-way'!Y89)/3)</f>
        <v>0.53175997900880578</v>
      </c>
      <c r="AG89" s="11">
        <f>-'OddsRatio_working_3-way'!U89/(3*'OddsRatio_working_3-way'!X89^(1/3))*COS(('OddsRatio_working_3-way'!Y89+2*PI())/3)</f>
        <v>-0.32893992388391519</v>
      </c>
      <c r="AH89" s="11">
        <f>-'OddsRatio_working_3-way'!U89/(3*'OddsRatio_working_3-way'!X89^(1/3))*COS(('OddsRatio_working_3-way'!Y89+4*PI())/3)</f>
        <v>-0.20282005512489074</v>
      </c>
      <c r="AI89" s="11">
        <f>'OddsRatio_working_3-way'!U89/(3*'OddsRatio_working_3-way'!X89^(1/3))*SIN(('OddsRatio_working_3-way'!Y89)/3)</f>
        <v>-7.2815340178183169E-2</v>
      </c>
      <c r="AJ89" s="11">
        <f>'OddsRatio_working_3-way'!U89/(3*'OddsRatio_working_3-way'!X89^(1/3))*SIN(('OddsRatio_working_3-way'!Y89+2*PI())/3)</f>
        <v>-0.42410998044841414</v>
      </c>
      <c r="AK89" s="11">
        <f>'OddsRatio_working_3-way'!U89/(3*'OddsRatio_working_3-way'!X89^(1/3))*SIN(('OddsRatio_working_3-way'!Y89+4*PI())/3)</f>
        <v>0.49692532062659722</v>
      </c>
      <c r="AL89" s="11">
        <f>'OddsRatio_working_3-way'!Z89+'OddsRatio_working_3-way'!AF89</f>
        <v>1.0635199580176118</v>
      </c>
      <c r="AM89" s="11">
        <f>'OddsRatio_working_3-way'!AA89+'OddsRatio_working_3-way'!AG89</f>
        <v>-0.65787984776783048</v>
      </c>
      <c r="AN89" s="11">
        <f>'OddsRatio_working_3-way'!AB89+'OddsRatio_working_3-way'!AH89</f>
        <v>-0.40564011024978153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1.0635199580176118</v>
      </c>
      <c r="AS89" s="11">
        <f>IF(('OddsRatio_working_3-way'!X89=0),IF(Q89&gt;0,-Q89^(1/3),(-Q89)^(1/3)),'OddsRatio_working_3-way'!AM89-'OddsRatio_working_3-way'!R89/3)</f>
        <v>-0.65787984776783048</v>
      </c>
      <c r="AT89" s="11">
        <f>IF(('OddsRatio_working_3-way'!X89=0),IF(Q89&gt;0,-Q89^(1/3),(-Q89)^(1/3)),'OddsRatio_working_3-way'!AN89-'OddsRatio_working_3-way'!R89/3)</f>
        <v>-0.40564011024978153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1.49</v>
      </c>
      <c r="B90" s="4">
        <f>IF('True_Odds_Calculator_3-way'!B89="","",'True_Odds_Calculator_3-way'!B89)</f>
        <v>4.41</v>
      </c>
      <c r="C90" s="4">
        <f>IF('True_Odds_Calculator_3-way'!C89="","",'True_Odds_Calculator_3-way'!C89)</f>
        <v>6.81</v>
      </c>
      <c r="D90" s="9">
        <f t="shared" si="26"/>
        <v>0.65174894382476567</v>
      </c>
      <c r="E90" s="9">
        <f t="shared" si="27"/>
        <v>0.2119307506672585</v>
      </c>
      <c r="F90" s="9">
        <f t="shared" si="28"/>
        <v>0.13632030550797597</v>
      </c>
      <c r="G90" s="9">
        <f t="shared" si="29"/>
        <v>1.0904757850517308</v>
      </c>
      <c r="H90" s="9">
        <f t="shared" si="30"/>
        <v>1.5343331346753479</v>
      </c>
      <c r="I90" s="9">
        <f t="shared" si="31"/>
        <v>4.7185224270264028</v>
      </c>
      <c r="J90" s="9">
        <f t="shared" si="32"/>
        <v>7.3356643111505573</v>
      </c>
      <c r="K90" s="11">
        <f t="shared" si="33"/>
        <v>0.67114093959731547</v>
      </c>
      <c r="L90" s="11">
        <f t="shared" si="34"/>
        <v>0.22675736961451246</v>
      </c>
      <c r="M90" s="11">
        <f t="shared" si="35"/>
        <v>0.14684287812041116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-0.2169474858769127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0.21699376745182433</v>
      </c>
      <c r="Q90" s="11">
        <f>2*'OddsRatio_working_3-way'!K90*'OddsRatio_working_3-way'!L90*'OddsRatio_working_3-way'!M90</f>
        <v>4.4694905757327361E-2</v>
      </c>
      <c r="R90" s="11">
        <f t="shared" si="36"/>
        <v>0</v>
      </c>
      <c r="S90" s="11">
        <f t="shared" si="37"/>
        <v>-1.0002133307732264</v>
      </c>
      <c r="T90" s="11">
        <f t="shared" si="38"/>
        <v>-0.20601716390797659</v>
      </c>
      <c r="U90" s="11">
        <f>'OddsRatio_working_3-way'!S90-'OddsRatio_working_3-way'!R90^2/3</f>
        <v>-1.0002133307732264</v>
      </c>
      <c r="V90" s="11">
        <f>'OddsRatio_working_3-way'!S90*'OddsRatio_working_3-way'!R90/3-2*'OddsRatio_working_3-way'!R90^3/27-'OddsRatio_working_3-way'!T90</f>
        <v>0.20601716390797659</v>
      </c>
      <c r="W90" s="11">
        <f>'OddsRatio_working_3-way'!V90^2+4*'OddsRatio_working_3-way'!U90^3/27</f>
        <v>-0.10579991022856494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0.19251167630383556</v>
      </c>
      <c r="Y90" s="11">
        <f>IF('OddsRatio_working_3-way'!W90&gt;=0,IF('OddsRatio_working_3-way'!V90+SQRT('OddsRatio_working_3-way'!W90)&gt;0,0,PI()),ACOS('OddsRatio_working_3-way'!V90/(2*'OddsRatio_working_3-way'!X90)))</f>
        <v>1.006197364673727</v>
      </c>
      <c r="Z90" s="11">
        <f>'OddsRatio_working_3-way'!X90^(1/3)*COS('OddsRatio_working_3-way'!Y90/3)</f>
        <v>0.54523789252586552</v>
      </c>
      <c r="AA90" s="11">
        <f>'OddsRatio_working_3-way'!X90^(1/3)*COS(('OddsRatio_working_3-way'!Y90+2*PI())/3)</f>
        <v>-0.43720953866958034</v>
      </c>
      <c r="AB90" s="11">
        <f>'OddsRatio_working_3-way'!X90^(1/3)*COS(('OddsRatio_working_3-way'!Y90+4*PI())/3)</f>
        <v>-0.10802835385628534</v>
      </c>
      <c r="AC90" s="11">
        <f>'OddsRatio_working_3-way'!X90^(1/3)*SIN('OddsRatio_working_3-way'!Y90/3)</f>
        <v>0.19005284566411587</v>
      </c>
      <c r="AD90" s="11">
        <f>'OddsRatio_working_3-way'!X90^(1/3)*SIN(('OddsRatio_working_3-way'!Y90+2*PI())/3)</f>
        <v>0.37716344320123119</v>
      </c>
      <c r="AE90" s="11">
        <f>'OddsRatio_working_3-way'!X90^(1/3)*SIN(('OddsRatio_working_3-way'!Y90+4*PI())/3)</f>
        <v>-0.56721628886534703</v>
      </c>
      <c r="AF90" s="11">
        <f>-'OddsRatio_working_3-way'!U90/(3*'OddsRatio_working_3-way'!X90^(1/3))*COS(('OddsRatio_working_3-way'!Y90)/3)</f>
        <v>0.54523789252586541</v>
      </c>
      <c r="AG90" s="11">
        <f>-'OddsRatio_working_3-way'!U90/(3*'OddsRatio_working_3-way'!X90^(1/3))*COS(('OddsRatio_working_3-way'!Y90+2*PI())/3)</f>
        <v>-0.43720953866958018</v>
      </c>
      <c r="AH90" s="11">
        <f>-'OddsRatio_working_3-way'!U90/(3*'OddsRatio_working_3-way'!X90^(1/3))*COS(('OddsRatio_working_3-way'!Y90+4*PI())/3)</f>
        <v>-0.1080283538562853</v>
      </c>
      <c r="AI90" s="11">
        <f>'OddsRatio_working_3-way'!U90/(3*'OddsRatio_working_3-way'!X90^(1/3))*SIN(('OddsRatio_working_3-way'!Y90)/3)</f>
        <v>-0.19005284566411582</v>
      </c>
      <c r="AJ90" s="11">
        <f>'OddsRatio_working_3-way'!U90/(3*'OddsRatio_working_3-way'!X90^(1/3))*SIN(('OddsRatio_working_3-way'!Y90+2*PI())/3)</f>
        <v>-0.37716344320123102</v>
      </c>
      <c r="AK90" s="11">
        <f>'OddsRatio_working_3-way'!U90/(3*'OddsRatio_working_3-way'!X90^(1/3))*SIN(('OddsRatio_working_3-way'!Y90+4*PI())/3)</f>
        <v>0.56721628886534681</v>
      </c>
      <c r="AL90" s="11">
        <f>'OddsRatio_working_3-way'!Z90+'OddsRatio_working_3-way'!AF90</f>
        <v>1.0904757850517308</v>
      </c>
      <c r="AM90" s="11">
        <f>'OddsRatio_working_3-way'!AA90+'OddsRatio_working_3-way'!AG90</f>
        <v>-0.87441907733916047</v>
      </c>
      <c r="AN90" s="11">
        <f>'OddsRatio_working_3-way'!AB90+'OddsRatio_working_3-way'!AH90</f>
        <v>-0.21605670771257063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1.0904757850517308</v>
      </c>
      <c r="AS90" s="11">
        <f>IF(('OddsRatio_working_3-way'!X90=0),IF(Q90&gt;0,-Q90^(1/3),(-Q90)^(1/3)),'OddsRatio_working_3-way'!AM90-'OddsRatio_working_3-way'!R90/3)</f>
        <v>-0.87441907733916047</v>
      </c>
      <c r="AT90" s="11">
        <f>IF(('OddsRatio_working_3-way'!X90=0),IF(Q90&gt;0,-Q90^(1/3),(-Q90)^(1/3)),'OddsRatio_working_3-way'!AN90-'OddsRatio_working_3-way'!R90/3)</f>
        <v>-0.21605670771257063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1.81</v>
      </c>
      <c r="B91" s="4">
        <f>IF('True_Odds_Calculator_3-way'!B90="","",'True_Odds_Calculator_3-way'!B90)</f>
        <v>3.69</v>
      </c>
      <c r="C91" s="4">
        <f>IF('True_Odds_Calculator_3-way'!C90="","",'True_Odds_Calculator_3-way'!C90)</f>
        <v>4.54</v>
      </c>
      <c r="D91" s="9">
        <f t="shared" si="26"/>
        <v>0.53471218207781113</v>
      </c>
      <c r="E91" s="9">
        <f t="shared" si="27"/>
        <v>0.25708215231167064</v>
      </c>
      <c r="F91" s="9">
        <f t="shared" si="28"/>
        <v>0.20820566561051831</v>
      </c>
      <c r="G91" s="9">
        <f t="shared" si="29"/>
        <v>1.0742777593172881</v>
      </c>
      <c r="H91" s="9">
        <f t="shared" si="30"/>
        <v>1.870164985047003</v>
      </c>
      <c r="I91" s="9">
        <f t="shared" si="31"/>
        <v>3.8898071725635055</v>
      </c>
      <c r="J91" s="9">
        <f t="shared" si="32"/>
        <v>4.8029432679831991</v>
      </c>
      <c r="K91" s="11">
        <f t="shared" si="33"/>
        <v>0.5524861878453039</v>
      </c>
      <c r="L91" s="11">
        <f t="shared" si="34"/>
        <v>0.2710027100271003</v>
      </c>
      <c r="M91" s="11">
        <f t="shared" si="35"/>
        <v>0.22026431718061673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-0.25437812802933935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0.23217308133847514</v>
      </c>
      <c r="Q91" s="11">
        <f>2*'OddsRatio_working_3-way'!K91*'OddsRatio_working_3-way'!L91*'OddsRatio_working_3-way'!M91</f>
        <v>6.5958261743884999E-2</v>
      </c>
      <c r="R91" s="11">
        <f t="shared" si="36"/>
        <v>0</v>
      </c>
      <c r="S91" s="11">
        <f t="shared" si="37"/>
        <v>-0.91270850657292701</v>
      </c>
      <c r="T91" s="11">
        <f t="shared" si="38"/>
        <v>-0.25929218936730886</v>
      </c>
      <c r="U91" s="11">
        <f>'OddsRatio_working_3-way'!S91-'OddsRatio_working_3-way'!R91^2/3</f>
        <v>-0.91270850657292701</v>
      </c>
      <c r="V91" s="11">
        <f>'OddsRatio_working_3-way'!S91*'OddsRatio_working_3-way'!R91/3-2*'OddsRatio_working_3-way'!R91^3/27-'OddsRatio_working_3-way'!T91</f>
        <v>0.25929218936730886</v>
      </c>
      <c r="W91" s="11">
        <f>'OddsRatio_working_3-way'!V91^2+4*'OddsRatio_working_3-way'!U91^3/27</f>
        <v>-4.5407529429432658E-2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0.16780939253832383</v>
      </c>
      <c r="Y91" s="11">
        <f>IF('OddsRatio_working_3-way'!W91&gt;=0,IF('OddsRatio_working_3-way'!V91+SQRT('OddsRatio_working_3-way'!W91)&gt;0,0,PI()),ACOS('OddsRatio_working_3-way'!V91/(2*'OddsRatio_working_3-way'!X91)))</f>
        <v>0.68790244569925718</v>
      </c>
      <c r="Z91" s="11">
        <f>'OddsRatio_working_3-way'!X91^(1/3)*COS('OddsRatio_working_3-way'!Y91/3)</f>
        <v>0.53713887965864404</v>
      </c>
      <c r="AA91" s="11">
        <f>'OddsRatio_working_3-way'!X91^(1/3)*COS(('OddsRatio_working_3-way'!Y91+2*PI())/3)</f>
        <v>-0.37714427398772332</v>
      </c>
      <c r="AB91" s="11">
        <f>'OddsRatio_working_3-way'!X91^(1/3)*COS(('OddsRatio_working_3-way'!Y91+4*PI())/3)</f>
        <v>-0.15999460567092083</v>
      </c>
      <c r="AC91" s="11">
        <f>'OddsRatio_working_3-way'!X91^(1/3)*SIN('OddsRatio_working_3-way'!Y91/3)</f>
        <v>0.12537141945714408</v>
      </c>
      <c r="AD91" s="11">
        <f>'OddsRatio_working_3-way'!X91^(1/3)*SIN(('OddsRatio_working_3-way'!Y91+2*PI())/3)</f>
        <v>0.40249020541612623</v>
      </c>
      <c r="AE91" s="11">
        <f>'OddsRatio_working_3-way'!X91^(1/3)*SIN(('OddsRatio_working_3-way'!Y91+4*PI())/3)</f>
        <v>-0.52786162487327015</v>
      </c>
      <c r="AF91" s="11">
        <f>-'OddsRatio_working_3-way'!U91/(3*'OddsRatio_working_3-way'!X91^(1/3))*COS(('OddsRatio_working_3-way'!Y91)/3)</f>
        <v>0.53713887965864393</v>
      </c>
      <c r="AG91" s="11">
        <f>-'OddsRatio_working_3-way'!U91/(3*'OddsRatio_working_3-way'!X91^(1/3))*COS(('OddsRatio_working_3-way'!Y91+2*PI())/3)</f>
        <v>-0.37714427398772327</v>
      </c>
      <c r="AH91" s="11">
        <f>-'OddsRatio_working_3-way'!U91/(3*'OddsRatio_working_3-way'!X91^(1/3))*COS(('OddsRatio_working_3-way'!Y91+4*PI())/3)</f>
        <v>-0.15999460567092078</v>
      </c>
      <c r="AI91" s="11">
        <f>'OddsRatio_working_3-way'!U91/(3*'OddsRatio_working_3-way'!X91^(1/3))*SIN(('OddsRatio_working_3-way'!Y91)/3)</f>
        <v>-0.12537141945714406</v>
      </c>
      <c r="AJ91" s="11">
        <f>'OddsRatio_working_3-way'!U91/(3*'OddsRatio_working_3-way'!X91^(1/3))*SIN(('OddsRatio_working_3-way'!Y91+2*PI())/3)</f>
        <v>-0.40249020541612618</v>
      </c>
      <c r="AK91" s="11">
        <f>'OddsRatio_working_3-way'!U91/(3*'OddsRatio_working_3-way'!X91^(1/3))*SIN(('OddsRatio_working_3-way'!Y91+4*PI())/3)</f>
        <v>0.52786162487327004</v>
      </c>
      <c r="AL91" s="11">
        <f>'OddsRatio_working_3-way'!Z91+'OddsRatio_working_3-way'!AF91</f>
        <v>1.0742777593172881</v>
      </c>
      <c r="AM91" s="11">
        <f>'OddsRatio_working_3-way'!AA91+'OddsRatio_working_3-way'!AG91</f>
        <v>-0.75428854797544664</v>
      </c>
      <c r="AN91" s="11">
        <f>'OddsRatio_working_3-way'!AB91+'OddsRatio_working_3-way'!AH91</f>
        <v>-0.31998921134184161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1.0742777593172881</v>
      </c>
      <c r="AS91" s="11">
        <f>IF(('OddsRatio_working_3-way'!X91=0),IF(Q91&gt;0,-Q91^(1/3),(-Q91)^(1/3)),'OddsRatio_working_3-way'!AM91-'OddsRatio_working_3-way'!R91/3)</f>
        <v>-0.75428854797544664</v>
      </c>
      <c r="AT91" s="11">
        <f>IF(('OddsRatio_working_3-way'!X91=0),IF(Q91&gt;0,-Q91^(1/3),(-Q91)^(1/3)),'OddsRatio_working_3-way'!AN91-'OddsRatio_working_3-way'!R91/3)</f>
        <v>-0.31998921134184161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1.75</v>
      </c>
      <c r="B92" s="4">
        <f>IF('True_Odds_Calculator_3-way'!B91="","",'True_Odds_Calculator_3-way'!B91)</f>
        <v>3.98</v>
      </c>
      <c r="C92" s="4">
        <f>IF('True_Odds_Calculator_3-way'!C91="","",'True_Odds_Calculator_3-way'!C91)</f>
        <v>4.5999999999999996</v>
      </c>
      <c r="D92" s="9">
        <f t="shared" si="26"/>
        <v>0.55493975874199897</v>
      </c>
      <c r="E92" s="9">
        <f t="shared" si="27"/>
        <v>0.23885713631890518</v>
      </c>
      <c r="F92" s="9">
        <f t="shared" si="28"/>
        <v>0.20620310493909591</v>
      </c>
      <c r="G92" s="9">
        <f t="shared" si="29"/>
        <v>1.0693298608769464</v>
      </c>
      <c r="H92" s="9">
        <f t="shared" si="30"/>
        <v>1.80199739565771</v>
      </c>
      <c r="I92" s="9">
        <f t="shared" si="31"/>
        <v>4.1866029854133</v>
      </c>
      <c r="J92" s="9">
        <f t="shared" si="32"/>
        <v>4.8495874991570069</v>
      </c>
      <c r="K92" s="11">
        <f t="shared" si="33"/>
        <v>0.5714285714285714</v>
      </c>
      <c r="L92" s="11">
        <f t="shared" si="34"/>
        <v>0.25125628140703515</v>
      </c>
      <c r="M92" s="11">
        <f t="shared" si="35"/>
        <v>0.21739130434782611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-0.25113143356534229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0.22878366990230656</v>
      </c>
      <c r="Q92" s="11">
        <f>2*'OddsRatio_working_3-way'!K92*'OddsRatio_working_3-way'!L92*'OddsRatio_working_3-way'!M92</f>
        <v>6.2423920846468361E-2</v>
      </c>
      <c r="R92" s="11">
        <f t="shared" si="36"/>
        <v>0</v>
      </c>
      <c r="S92" s="11">
        <f t="shared" si="37"/>
        <v>-0.91101168282376321</v>
      </c>
      <c r="T92" s="11">
        <f t="shared" si="38"/>
        <v>-0.24857071836937603</v>
      </c>
      <c r="U92" s="11">
        <f>'OddsRatio_working_3-way'!S92-'OddsRatio_working_3-way'!R92^2/3</f>
        <v>-0.91101168282376321</v>
      </c>
      <c r="V92" s="11">
        <f>'OddsRatio_working_3-way'!S92*'OddsRatio_working_3-way'!R92/3-2*'OddsRatio_working_3-way'!R92^3/27-'OddsRatio_working_3-way'!T92</f>
        <v>0.24857071836937603</v>
      </c>
      <c r="W92" s="11">
        <f>'OddsRatio_working_3-way'!V92^2+4*'OddsRatio_working_3-way'!U92^3/27</f>
        <v>-5.0225504463460566E-2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0.16734164641096386</v>
      </c>
      <c r="Y92" s="11">
        <f>IF('OddsRatio_working_3-way'!W92&gt;=0,IF('OddsRatio_working_3-way'!V92+SQRT('OddsRatio_working_3-way'!W92)&gt;0,0,PI()),ACOS('OddsRatio_working_3-way'!V92/(2*'OddsRatio_working_3-way'!X92)))</f>
        <v>0.73369641084471315</v>
      </c>
      <c r="Z92" s="11">
        <f>'OddsRatio_working_3-way'!X92^(1/3)*COS('OddsRatio_working_3-way'!Y92/3)</f>
        <v>0.5346649304384733</v>
      </c>
      <c r="AA92" s="11">
        <f>'OddsRatio_working_3-way'!X92^(1/3)*COS(('OddsRatio_working_3-way'!Y92+2*PI())/3)</f>
        <v>-0.38288755954812259</v>
      </c>
      <c r="AB92" s="11">
        <f>'OddsRatio_working_3-way'!X92^(1/3)*COS(('OddsRatio_working_3-way'!Y92+4*PI())/3)</f>
        <v>-0.15177737089035057</v>
      </c>
      <c r="AC92" s="11">
        <f>'OddsRatio_working_3-way'!X92^(1/3)*SIN('OddsRatio_working_3-way'!Y92/3)</f>
        <v>0.13343152963402985</v>
      </c>
      <c r="AD92" s="11">
        <f>'OddsRatio_working_3-way'!X92^(1/3)*SIN(('OddsRatio_working_3-way'!Y92+2*PI())/3)</f>
        <v>0.39631764745534276</v>
      </c>
      <c r="AE92" s="11">
        <f>'OddsRatio_working_3-way'!X92^(1/3)*SIN(('OddsRatio_working_3-way'!Y92+4*PI())/3)</f>
        <v>-0.52974917708937252</v>
      </c>
      <c r="AF92" s="11">
        <f>-'OddsRatio_working_3-way'!U92/(3*'OddsRatio_working_3-way'!X92^(1/3))*COS(('OddsRatio_working_3-way'!Y92)/3)</f>
        <v>0.53466493043847318</v>
      </c>
      <c r="AG92" s="11">
        <f>-'OddsRatio_working_3-way'!U92/(3*'OddsRatio_working_3-way'!X92^(1/3))*COS(('OddsRatio_working_3-way'!Y92+2*PI())/3)</f>
        <v>-0.38288755954812254</v>
      </c>
      <c r="AH92" s="11">
        <f>-'OddsRatio_working_3-way'!U92/(3*'OddsRatio_working_3-way'!X92^(1/3))*COS(('OddsRatio_working_3-way'!Y92+4*PI())/3)</f>
        <v>-0.15177737089035054</v>
      </c>
      <c r="AI92" s="11">
        <f>'OddsRatio_working_3-way'!U92/(3*'OddsRatio_working_3-way'!X92^(1/3))*SIN(('OddsRatio_working_3-way'!Y92)/3)</f>
        <v>-0.13343152963402982</v>
      </c>
      <c r="AJ92" s="11">
        <f>'OddsRatio_working_3-way'!U92/(3*'OddsRatio_working_3-way'!X92^(1/3))*SIN(('OddsRatio_working_3-way'!Y92+2*PI())/3)</f>
        <v>-0.39631764745534265</v>
      </c>
      <c r="AK92" s="11">
        <f>'OddsRatio_working_3-way'!U92/(3*'OddsRatio_working_3-way'!X92^(1/3))*SIN(('OddsRatio_working_3-way'!Y92+4*PI())/3)</f>
        <v>0.52974917708937241</v>
      </c>
      <c r="AL92" s="11">
        <f>'OddsRatio_working_3-way'!Z92+'OddsRatio_working_3-way'!AF92</f>
        <v>1.0693298608769464</v>
      </c>
      <c r="AM92" s="11">
        <f>'OddsRatio_working_3-way'!AA92+'OddsRatio_working_3-way'!AG92</f>
        <v>-0.76577511909624518</v>
      </c>
      <c r="AN92" s="11">
        <f>'OddsRatio_working_3-way'!AB92+'OddsRatio_working_3-way'!AH92</f>
        <v>-0.30355474178070108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1.0693298608769464</v>
      </c>
      <c r="AS92" s="11">
        <f>IF(('OddsRatio_working_3-way'!X92=0),IF(Q92&gt;0,-Q92^(1/3),(-Q92)^(1/3)),'OddsRatio_working_3-way'!AM92-'OddsRatio_working_3-way'!R92/3)</f>
        <v>-0.76577511909624518</v>
      </c>
      <c r="AT92" s="11">
        <f>IF(('OddsRatio_working_3-way'!X92=0),IF(Q92&gt;0,-Q92^(1/3),(-Q92)^(1/3)),'OddsRatio_working_3-way'!AN92-'OddsRatio_working_3-way'!R92/3)</f>
        <v>-0.30355474178070108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1.8</v>
      </c>
      <c r="B93" s="4">
        <f>IF('True_Odds_Calculator_3-way'!B92="","",'True_Odds_Calculator_3-way'!B92)</f>
        <v>3.66</v>
      </c>
      <c r="C93" s="4">
        <f>IF('True_Odds_Calculator_3-way'!C92="","",'True_Odds_Calculator_3-way'!C92)</f>
        <v>4.96</v>
      </c>
      <c r="D93" s="9">
        <f t="shared" si="26"/>
        <v>0.54306550859578651</v>
      </c>
      <c r="E93" s="9">
        <f t="shared" si="27"/>
        <v>0.26332074244718029</v>
      </c>
      <c r="F93" s="9">
        <f t="shared" si="28"/>
        <v>0.19361374895703334</v>
      </c>
      <c r="G93" s="9">
        <f t="shared" si="29"/>
        <v>1.0517480952383549</v>
      </c>
      <c r="H93" s="9">
        <f t="shared" si="30"/>
        <v>1.8413984761906839</v>
      </c>
      <c r="I93" s="9">
        <f t="shared" si="31"/>
        <v>3.7976499333340241</v>
      </c>
      <c r="J93" s="9">
        <f t="shared" si="32"/>
        <v>5.1649224571438852</v>
      </c>
      <c r="K93" s="11">
        <f t="shared" si="33"/>
        <v>0.55555555555555558</v>
      </c>
      <c r="L93" s="11">
        <f t="shared" si="34"/>
        <v>0.27322404371584696</v>
      </c>
      <c r="M93" s="11">
        <f t="shared" si="35"/>
        <v>0.20161290322580647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-0.25788824255244136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0.22707464206670974</v>
      </c>
      <c r="Q93" s="11">
        <f>2*'OddsRatio_working_3-way'!K93*'OddsRatio_working_3-way'!L93*'OddsRatio_working_3-way'!M93</f>
        <v>6.1206102982940637E-2</v>
      </c>
      <c r="R93" s="11">
        <f t="shared" si="36"/>
        <v>0</v>
      </c>
      <c r="S93" s="11">
        <f t="shared" si="37"/>
        <v>-0.88051568314726214</v>
      </c>
      <c r="T93" s="11">
        <f t="shared" si="38"/>
        <v>-0.23733576365155315</v>
      </c>
      <c r="U93" s="11">
        <f>'OddsRatio_working_3-way'!S93-'OddsRatio_working_3-way'!R93^2/3</f>
        <v>-0.88051568314726214</v>
      </c>
      <c r="V93" s="11">
        <f>'OddsRatio_working_3-way'!S93*'OddsRatio_working_3-way'!R93/3-2*'OddsRatio_working_3-way'!R93^3/27-'OddsRatio_working_3-way'!T93</f>
        <v>0.23733576365155315</v>
      </c>
      <c r="W93" s="11">
        <f>'OddsRatio_working_3-way'!V93^2+4*'OddsRatio_working_3-way'!U93^3/27</f>
        <v>-4.4808140814556419E-2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0.159009752470267</v>
      </c>
      <c r="Y93" s="11">
        <f>IF('OddsRatio_working_3-way'!W93&gt;=0,IF('OddsRatio_working_3-way'!V93+SQRT('OddsRatio_working_3-way'!W93)&gt;0,0,PI()),ACOS('OddsRatio_working_3-way'!V93/(2*'OddsRatio_working_3-way'!X93)))</f>
        <v>0.72832088137518602</v>
      </c>
      <c r="Z93" s="11">
        <f>'OddsRatio_working_3-way'!X93^(1/3)*COS('OddsRatio_working_3-way'!Y93/3)</f>
        <v>0.52587404761917755</v>
      </c>
      <c r="AA93" s="11">
        <f>'OddsRatio_working_3-way'!X93^(1/3)*COS(('OddsRatio_working_3-way'!Y93+2*PI())/3)</f>
        <v>-0.37572569929291361</v>
      </c>
      <c r="AB93" s="11">
        <f>'OddsRatio_working_3-way'!X93^(1/3)*COS(('OddsRatio_working_3-way'!Y93+4*PI())/3)</f>
        <v>-0.15014834832626392</v>
      </c>
      <c r="AC93" s="11">
        <f>'OddsRatio_working_3-way'!X93^(1/3)*SIN('OddsRatio_working_3-way'!Y93/3)</f>
        <v>0.13023714430367783</v>
      </c>
      <c r="AD93" s="11">
        <f>'OddsRatio_working_3-way'!X93^(1/3)*SIN(('OddsRatio_working_3-way'!Y93+2*PI())/3)</f>
        <v>0.39030171227731647</v>
      </c>
      <c r="AE93" s="11">
        <f>'OddsRatio_working_3-way'!X93^(1/3)*SIN(('OddsRatio_working_3-way'!Y93+4*PI())/3)</f>
        <v>-0.5205388565809943</v>
      </c>
      <c r="AF93" s="11">
        <f>-'OddsRatio_working_3-way'!U93/(3*'OddsRatio_working_3-way'!X93^(1/3))*COS(('OddsRatio_working_3-way'!Y93)/3)</f>
        <v>0.52587404761917744</v>
      </c>
      <c r="AG93" s="11">
        <f>-'OddsRatio_working_3-way'!U93/(3*'OddsRatio_working_3-way'!X93^(1/3))*COS(('OddsRatio_working_3-way'!Y93+2*PI())/3)</f>
        <v>-0.37572569929291355</v>
      </c>
      <c r="AH93" s="11">
        <f>-'OddsRatio_working_3-way'!U93/(3*'OddsRatio_working_3-way'!X93^(1/3))*COS(('OddsRatio_working_3-way'!Y93+4*PI())/3)</f>
        <v>-0.15014834832626389</v>
      </c>
      <c r="AI93" s="11">
        <f>'OddsRatio_working_3-way'!U93/(3*'OddsRatio_working_3-way'!X93^(1/3))*SIN(('OddsRatio_working_3-way'!Y93)/3)</f>
        <v>-0.1302371443036778</v>
      </c>
      <c r="AJ93" s="11">
        <f>'OddsRatio_working_3-way'!U93/(3*'OddsRatio_working_3-way'!X93^(1/3))*SIN(('OddsRatio_working_3-way'!Y93+2*PI())/3)</f>
        <v>-0.39030171227731641</v>
      </c>
      <c r="AK93" s="11">
        <f>'OddsRatio_working_3-way'!U93/(3*'OddsRatio_working_3-way'!X93^(1/3))*SIN(('OddsRatio_working_3-way'!Y93+4*PI())/3)</f>
        <v>0.52053885658099419</v>
      </c>
      <c r="AL93" s="11">
        <f>'OddsRatio_working_3-way'!Z93+'OddsRatio_working_3-way'!AF93</f>
        <v>1.0517480952383549</v>
      </c>
      <c r="AM93" s="11">
        <f>'OddsRatio_working_3-way'!AA93+'OddsRatio_working_3-way'!AG93</f>
        <v>-0.7514513985858271</v>
      </c>
      <c r="AN93" s="11">
        <f>'OddsRatio_working_3-way'!AB93+'OddsRatio_working_3-way'!AH93</f>
        <v>-0.30029669665252778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1.0517480952383549</v>
      </c>
      <c r="AS93" s="11">
        <f>IF(('OddsRatio_working_3-way'!X93=0),IF(Q93&gt;0,-Q93^(1/3),(-Q93)^(1/3)),'OddsRatio_working_3-way'!AM93-'OddsRatio_working_3-way'!R93/3)</f>
        <v>-0.7514513985858271</v>
      </c>
      <c r="AT93" s="11">
        <f>IF(('OddsRatio_working_3-way'!X93=0),IF(Q93&gt;0,-Q93^(1/3),(-Q93)^(1/3)),'OddsRatio_working_3-way'!AN93-'OddsRatio_working_3-way'!R93/3)</f>
        <v>-0.30029669665252778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2.37</v>
      </c>
      <c r="B94" s="4">
        <f>IF('True_Odds_Calculator_3-way'!B93="","",'True_Odds_Calculator_3-way'!B93)</f>
        <v>3.03</v>
      </c>
      <c r="C94" s="4">
        <f>IF('True_Odds_Calculator_3-way'!C93="","",'True_Odds_Calculator_3-way'!C93)</f>
        <v>3.56</v>
      </c>
      <c r="D94" s="9">
        <f t="shared" si="26"/>
        <v>0.40987690861550991</v>
      </c>
      <c r="E94" s="9">
        <f t="shared" si="27"/>
        <v>0.31914598004074896</v>
      </c>
      <c r="F94" s="9">
        <f t="shared" si="28"/>
        <v>0.27097711134374119</v>
      </c>
      <c r="G94" s="9">
        <f t="shared" si="29"/>
        <v>1.0509174168592694</v>
      </c>
      <c r="H94" s="9">
        <f t="shared" si="30"/>
        <v>2.4397568610971994</v>
      </c>
      <c r="I94" s="9">
        <f t="shared" si="31"/>
        <v>3.1333623562243171</v>
      </c>
      <c r="J94" s="9">
        <f t="shared" si="32"/>
        <v>3.6903485871597295</v>
      </c>
      <c r="K94" s="11">
        <f t="shared" si="33"/>
        <v>0.42194092827004215</v>
      </c>
      <c r="L94" s="11">
        <f t="shared" si="34"/>
        <v>0.33003300330033003</v>
      </c>
      <c r="M94" s="11">
        <f t="shared" si="35"/>
        <v>0.2808988764044944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-0.27849384284182943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0.2331338239783301</v>
      </c>
      <c r="Q94" s="11">
        <f>2*'OddsRatio_working_3-way'!K94*'OddsRatio_working_3-way'!L94*'OddsRatio_working_3-way'!M94</f>
        <v>7.8232826838365813E-2</v>
      </c>
      <c r="R94" s="11">
        <f t="shared" si="36"/>
        <v>0</v>
      </c>
      <c r="S94" s="11">
        <f t="shared" si="37"/>
        <v>-0.83712379993527697</v>
      </c>
      <c r="T94" s="11">
        <f t="shared" si="38"/>
        <v>-0.28091402682391847</v>
      </c>
      <c r="U94" s="11">
        <f>'OddsRatio_working_3-way'!S94-'OddsRatio_working_3-way'!R94^2/3</f>
        <v>-0.83712379993527697</v>
      </c>
      <c r="V94" s="11">
        <f>'OddsRatio_working_3-way'!S94*'OddsRatio_working_3-way'!R94/3-2*'OddsRatio_working_3-way'!R94^3/27-'OddsRatio_working_3-way'!T94</f>
        <v>0.28091402682391847</v>
      </c>
      <c r="W94" s="11">
        <f>'OddsRatio_working_3-way'!V94^2+4*'OddsRatio_working_3-way'!U94^3/27</f>
        <v>-7.9964180783292232E-3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0.14740175418287804</v>
      </c>
      <c r="Y94" s="11">
        <f>IF('OddsRatio_working_3-way'!W94&gt;=0,IF('OddsRatio_working_3-way'!V94+SQRT('OddsRatio_working_3-way'!W94)&gt;0,0,PI()),ACOS('OddsRatio_working_3-way'!V94/(2*'OddsRatio_working_3-way'!X94)))</f>
        <v>0.30818517245174037</v>
      </c>
      <c r="Z94" s="11">
        <f>'OddsRatio_working_3-way'!X94^(1/3)*COS('OddsRatio_working_3-way'!Y94/3)</f>
        <v>0.52545870842963471</v>
      </c>
      <c r="AA94" s="11">
        <f>'OddsRatio_working_3-way'!X94^(1/3)*COS(('OddsRatio_working_3-way'!Y94+2*PI())/3)</f>
        <v>-0.30964213803132523</v>
      </c>
      <c r="AB94" s="11">
        <f>'OddsRatio_working_3-way'!X94^(1/3)*COS(('OddsRatio_working_3-way'!Y94+4*PI())/3)</f>
        <v>-0.21581657039830959</v>
      </c>
      <c r="AC94" s="11">
        <f>'OddsRatio_working_3-way'!X94^(1/3)*SIN('OddsRatio_working_3-way'!Y94/3)</f>
        <v>5.4170216729791151E-2</v>
      </c>
      <c r="AD94" s="11">
        <f>'OddsRatio_working_3-way'!X94^(1/3)*SIN(('OddsRatio_working_3-way'!Y94+2*PI())/3)</f>
        <v>0.4279754817749285</v>
      </c>
      <c r="AE94" s="11">
        <f>'OddsRatio_working_3-way'!X94^(1/3)*SIN(('OddsRatio_working_3-way'!Y94+4*PI())/3)</f>
        <v>-0.4821456985047195</v>
      </c>
      <c r="AF94" s="11">
        <f>-'OddsRatio_working_3-way'!U94/(3*'OddsRatio_working_3-way'!X94^(1/3))*COS(('OddsRatio_working_3-way'!Y94)/3)</f>
        <v>0.5254587084296346</v>
      </c>
      <c r="AG94" s="11">
        <f>-'OddsRatio_working_3-way'!U94/(3*'OddsRatio_working_3-way'!X94^(1/3))*COS(('OddsRatio_working_3-way'!Y94+2*PI())/3)</f>
        <v>-0.30964213803132518</v>
      </c>
      <c r="AH94" s="11">
        <f>-'OddsRatio_working_3-way'!U94/(3*'OddsRatio_working_3-way'!X94^(1/3))*COS(('OddsRatio_working_3-way'!Y94+4*PI())/3)</f>
        <v>-0.21581657039830954</v>
      </c>
      <c r="AI94" s="11">
        <f>'OddsRatio_working_3-way'!U94/(3*'OddsRatio_working_3-way'!X94^(1/3))*SIN(('OddsRatio_working_3-way'!Y94)/3)</f>
        <v>-5.4170216729791144E-2</v>
      </c>
      <c r="AJ94" s="11">
        <f>'OddsRatio_working_3-way'!U94/(3*'OddsRatio_working_3-way'!X94^(1/3))*SIN(('OddsRatio_working_3-way'!Y94+2*PI())/3)</f>
        <v>-0.42797548177492839</v>
      </c>
      <c r="AK94" s="11">
        <f>'OddsRatio_working_3-way'!U94/(3*'OddsRatio_working_3-way'!X94^(1/3))*SIN(('OddsRatio_working_3-way'!Y94+4*PI())/3)</f>
        <v>0.48214569850471944</v>
      </c>
      <c r="AL94" s="11">
        <f>'OddsRatio_working_3-way'!Z94+'OddsRatio_working_3-way'!AF94</f>
        <v>1.0509174168592694</v>
      </c>
      <c r="AM94" s="11">
        <f>'OddsRatio_working_3-way'!AA94+'OddsRatio_working_3-way'!AG94</f>
        <v>-0.61928427606265046</v>
      </c>
      <c r="AN94" s="11">
        <f>'OddsRatio_working_3-way'!AB94+'OddsRatio_working_3-way'!AH94</f>
        <v>-0.43163314079661913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1.0509174168592694</v>
      </c>
      <c r="AS94" s="11">
        <f>IF(('OddsRatio_working_3-way'!X94=0),IF(Q94&gt;0,-Q94^(1/3),(-Q94)^(1/3)),'OddsRatio_working_3-way'!AM94-'OddsRatio_working_3-way'!R94/3)</f>
        <v>-0.61928427606265046</v>
      </c>
      <c r="AT94" s="11">
        <f>IF(('OddsRatio_working_3-way'!X94=0),IF(Q94&gt;0,-Q94^(1/3),(-Q94)^(1/3)),'OddsRatio_working_3-way'!AN94-'OddsRatio_working_3-way'!R94/3)</f>
        <v>-0.43163314079661913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2.1800000000000002</v>
      </c>
      <c r="B95" s="4">
        <f>IF('True_Odds_Calculator_3-way'!B94="","",'True_Odds_Calculator_3-way'!B94)</f>
        <v>3.26</v>
      </c>
      <c r="C95" s="4">
        <f>IF('True_Odds_Calculator_3-way'!C94="","",'True_Odds_Calculator_3-way'!C94)</f>
        <v>3.81</v>
      </c>
      <c r="D95" s="9">
        <f t="shared" si="26"/>
        <v>0.44807120258576244</v>
      </c>
      <c r="E95" s="9">
        <f t="shared" si="27"/>
        <v>0.29769103635509769</v>
      </c>
      <c r="F95" s="9">
        <f t="shared" si="28"/>
        <v>0.25423776105913981</v>
      </c>
      <c r="G95" s="9">
        <f t="shared" si="29"/>
        <v>1.0438882621687569</v>
      </c>
      <c r="H95" s="9">
        <f t="shared" si="30"/>
        <v>2.2317881493591329</v>
      </c>
      <c r="I95" s="9">
        <f t="shared" si="31"/>
        <v>3.3591874725013899</v>
      </c>
      <c r="J95" s="9">
        <f t="shared" si="32"/>
        <v>3.933326016694207</v>
      </c>
      <c r="K95" s="11">
        <f t="shared" si="33"/>
        <v>0.4587155963302752</v>
      </c>
      <c r="L95" s="11">
        <f t="shared" si="34"/>
        <v>0.30674846625766872</v>
      </c>
      <c r="M95" s="11">
        <f t="shared" si="35"/>
        <v>0.26246719160104987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-0.27675641546664043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0.2308239921633593</v>
      </c>
      <c r="Q95" s="11">
        <f>2*'OddsRatio_working_3-way'!K95*'OddsRatio_working_3-way'!L95*'OddsRatio_working_3-way'!M95</f>
        <v>7.3863677492274959E-2</v>
      </c>
      <c r="R95" s="11">
        <f t="shared" si="36"/>
        <v>0</v>
      </c>
      <c r="S95" s="11">
        <f t="shared" si="37"/>
        <v>-0.83403303144451335</v>
      </c>
      <c r="T95" s="11">
        <f t="shared" si="38"/>
        <v>-0.2668905700622442</v>
      </c>
      <c r="U95" s="11">
        <f>'OddsRatio_working_3-way'!S95-'OddsRatio_working_3-way'!R95^2/3</f>
        <v>-0.83403303144451335</v>
      </c>
      <c r="V95" s="11">
        <f>'OddsRatio_working_3-way'!S95*'OddsRatio_working_3-way'!R95/3-2*'OddsRatio_working_3-way'!R95^3/27-'OddsRatio_working_3-way'!T95</f>
        <v>0.2668905700622442</v>
      </c>
      <c r="W95" s="11">
        <f>'OddsRatio_working_3-way'!V95^2+4*'OddsRatio_working_3-way'!U95^3/27</f>
        <v>-1.4719443224912365E-2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0.14658616886754872</v>
      </c>
      <c r="Y95" s="11">
        <f>IF('OddsRatio_working_3-way'!W95&gt;=0,IF('OddsRatio_working_3-way'!V95+SQRT('OddsRatio_working_3-way'!W95)&gt;0,0,PI()),ACOS('OddsRatio_working_3-way'!V95/(2*'OddsRatio_working_3-way'!X95)))</f>
        <v>0.42665797731719168</v>
      </c>
      <c r="Z95" s="11">
        <f>'OddsRatio_working_3-way'!X95^(1/3)*COS('OddsRatio_working_3-way'!Y95/3)</f>
        <v>0.52194413108437843</v>
      </c>
      <c r="AA95" s="11">
        <f>'OddsRatio_working_3-way'!X95^(1/3)*COS(('OddsRatio_working_3-way'!Y95+2*PI())/3)</f>
        <v>-0.3256945568497574</v>
      </c>
      <c r="AB95" s="11">
        <f>'OddsRatio_working_3-way'!X95^(1/3)*COS(('OddsRatio_working_3-way'!Y95+4*PI())/3)</f>
        <v>-0.19624957423462114</v>
      </c>
      <c r="AC95" s="11">
        <f>'OddsRatio_working_3-way'!X95^(1/3)*SIN('OddsRatio_working_3-way'!Y95/3)</f>
        <v>7.4735095558095474E-2</v>
      </c>
      <c r="AD95" s="11">
        <f>'OddsRatio_working_3-way'!X95^(1/3)*SIN(('OddsRatio_working_3-way'!Y95+2*PI())/3)</f>
        <v>0.4146493290962191</v>
      </c>
      <c r="AE95" s="11">
        <f>'OddsRatio_working_3-way'!X95^(1/3)*SIN(('OddsRatio_working_3-way'!Y95+4*PI())/3)</f>
        <v>-0.48938442465431453</v>
      </c>
      <c r="AF95" s="11">
        <f>-'OddsRatio_working_3-way'!U95/(3*'OddsRatio_working_3-way'!X95^(1/3))*COS(('OddsRatio_working_3-way'!Y95)/3)</f>
        <v>0.52194413108437832</v>
      </c>
      <c r="AG95" s="11">
        <f>-'OddsRatio_working_3-way'!U95/(3*'OddsRatio_working_3-way'!X95^(1/3))*COS(('OddsRatio_working_3-way'!Y95+2*PI())/3)</f>
        <v>-0.32569455684975734</v>
      </c>
      <c r="AH95" s="11">
        <f>-'OddsRatio_working_3-way'!U95/(3*'OddsRatio_working_3-way'!X95^(1/3))*COS(('OddsRatio_working_3-way'!Y95+4*PI())/3)</f>
        <v>-0.19624957423462108</v>
      </c>
      <c r="AI95" s="11">
        <f>'OddsRatio_working_3-way'!U95/(3*'OddsRatio_working_3-way'!X95^(1/3))*SIN(('OddsRatio_working_3-way'!Y95)/3)</f>
        <v>-7.473509555809546E-2</v>
      </c>
      <c r="AJ95" s="11">
        <f>'OddsRatio_working_3-way'!U95/(3*'OddsRatio_working_3-way'!X95^(1/3))*SIN(('OddsRatio_working_3-way'!Y95+2*PI())/3)</f>
        <v>-0.41464932909621904</v>
      </c>
      <c r="AK95" s="11">
        <f>'OddsRatio_working_3-way'!U95/(3*'OddsRatio_working_3-way'!X95^(1/3))*SIN(('OddsRatio_working_3-way'!Y95+4*PI())/3)</f>
        <v>0.48938442465431442</v>
      </c>
      <c r="AL95" s="11">
        <f>'OddsRatio_working_3-way'!Z95+'OddsRatio_working_3-way'!AF95</f>
        <v>1.0438882621687569</v>
      </c>
      <c r="AM95" s="11">
        <f>'OddsRatio_working_3-way'!AA95+'OddsRatio_working_3-way'!AG95</f>
        <v>-0.65138911369951469</v>
      </c>
      <c r="AN95" s="11">
        <f>'OddsRatio_working_3-way'!AB95+'OddsRatio_working_3-way'!AH95</f>
        <v>-0.39249914846924222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1.0438882621687569</v>
      </c>
      <c r="AS95" s="11">
        <f>IF(('OddsRatio_working_3-way'!X95=0),IF(Q95&gt;0,-Q95^(1/3),(-Q95)^(1/3)),'OddsRatio_working_3-way'!AM95-'OddsRatio_working_3-way'!R95/3)</f>
        <v>-0.65138911369951469</v>
      </c>
      <c r="AT95" s="11">
        <f>IF(('OddsRatio_working_3-way'!X95=0),IF(Q95&gt;0,-Q95^(1/3),(-Q95)^(1/3)),'OddsRatio_working_3-way'!AN95-'OddsRatio_working_3-way'!R95/3)</f>
        <v>-0.39249914846924222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1.41</v>
      </c>
      <c r="B96" s="4">
        <f>IF('True_Odds_Calculator_3-way'!B95="","",'True_Odds_Calculator_3-way'!B95)</f>
        <v>5.3</v>
      </c>
      <c r="C96" s="4">
        <f>IF('True_Odds_Calculator_3-way'!C95="","",'True_Odds_Calculator_3-way'!C95)</f>
        <v>7.36</v>
      </c>
      <c r="D96" s="9">
        <f t="shared" si="26"/>
        <v>0.69429092673468773</v>
      </c>
      <c r="E96" s="9">
        <f t="shared" si="27"/>
        <v>0.17800012721973449</v>
      </c>
      <c r="F96" s="9">
        <f t="shared" si="28"/>
        <v>0.12770894604557745</v>
      </c>
      <c r="G96" s="9">
        <f t="shared" si="29"/>
        <v>1.0739473285640209</v>
      </c>
      <c r="H96" s="9">
        <f t="shared" si="30"/>
        <v>1.4403184047112489</v>
      </c>
      <c r="I96" s="9">
        <f t="shared" si="31"/>
        <v>5.6179735128252881</v>
      </c>
      <c r="J96" s="9">
        <f t="shared" si="32"/>
        <v>7.8303050096671747</v>
      </c>
      <c r="K96" s="11">
        <f t="shared" si="33"/>
        <v>0.70921985815602839</v>
      </c>
      <c r="L96" s="11">
        <f t="shared" si="34"/>
        <v>0.18867924528301888</v>
      </c>
      <c r="M96" s="11">
        <f t="shared" si="35"/>
        <v>0.1358695652173913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-0.20386216466234952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0.20126804321644876</v>
      </c>
      <c r="Q96" s="11">
        <f>2*'OddsRatio_working_3-way'!K96*'OddsRatio_working_3-way'!L96*'OddsRatio_working_3-way'!M96</f>
        <v>3.6362790102339435E-2</v>
      </c>
      <c r="R96" s="11">
        <f t="shared" si="36"/>
        <v>0</v>
      </c>
      <c r="S96" s="11">
        <f t="shared" si="37"/>
        <v>-0.98727512066695977</v>
      </c>
      <c r="T96" s="11">
        <f t="shared" si="38"/>
        <v>-0.17836948882871903</v>
      </c>
      <c r="U96" s="11">
        <f>'OddsRatio_working_3-way'!S96-'OddsRatio_working_3-way'!R96^2/3</f>
        <v>-0.98727512066695977</v>
      </c>
      <c r="V96" s="11">
        <f>'OddsRatio_working_3-way'!S96*'OddsRatio_working_3-way'!R96/3-2*'OddsRatio_working_3-way'!R96^3/27-'OddsRatio_working_3-way'!T96</f>
        <v>0.17836948882871903</v>
      </c>
      <c r="W96" s="11">
        <f>'OddsRatio_working_3-way'!V96^2+4*'OddsRatio_working_3-way'!U96^3/27</f>
        <v>-0.11074863200580209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0.18878844413179838</v>
      </c>
      <c r="Y96" s="11">
        <f>IF('OddsRatio_working_3-way'!W96&gt;=0,IF('OddsRatio_working_3-way'!V96+SQRT('OddsRatio_working_3-way'!W96)&gt;0,0,PI()),ACOS('OddsRatio_working_3-way'!V96/(2*'OddsRatio_working_3-way'!X96)))</f>
        <v>1.078778029157518</v>
      </c>
      <c r="Z96" s="11">
        <f>'OddsRatio_working_3-way'!X96^(1/3)*COS('OddsRatio_working_3-way'!Y96/3)</f>
        <v>0.53697366428201043</v>
      </c>
      <c r="AA96" s="11">
        <f>'OddsRatio_working_3-way'!X96^(1/3)*COS(('OddsRatio_working_3-way'!Y96+2*PI())/3)</f>
        <v>-0.44331029471798045</v>
      </c>
      <c r="AB96" s="11">
        <f>'OddsRatio_working_3-way'!X96^(1/3)*COS(('OddsRatio_working_3-way'!Y96+4*PI())/3)</f>
        <v>-9.3663369564029861E-2</v>
      </c>
      <c r="AC96" s="11">
        <f>'OddsRatio_working_3-way'!X96^(1/3)*SIN('OddsRatio_working_3-way'!Y96/3)</f>
        <v>0.20186874635895827</v>
      </c>
      <c r="AD96" s="11">
        <f>'OddsRatio_working_3-way'!X96^(1/3)*SIN(('OddsRatio_working_3-way'!Y96+2*PI())/3)</f>
        <v>0.36409846125195855</v>
      </c>
      <c r="AE96" s="11">
        <f>'OddsRatio_working_3-way'!X96^(1/3)*SIN(('OddsRatio_working_3-way'!Y96+4*PI())/3)</f>
        <v>-0.56596720761091679</v>
      </c>
      <c r="AF96" s="11">
        <f>-'OddsRatio_working_3-way'!U96/(3*'OddsRatio_working_3-way'!X96^(1/3))*COS(('OddsRatio_working_3-way'!Y96)/3)</f>
        <v>0.53697366428201032</v>
      </c>
      <c r="AG96" s="11">
        <f>-'OddsRatio_working_3-way'!U96/(3*'OddsRatio_working_3-way'!X96^(1/3))*COS(('OddsRatio_working_3-way'!Y96+2*PI())/3)</f>
        <v>-0.44331029471798034</v>
      </c>
      <c r="AH96" s="11">
        <f>-'OddsRatio_working_3-way'!U96/(3*'OddsRatio_working_3-way'!X96^(1/3))*COS(('OddsRatio_working_3-way'!Y96+4*PI())/3)</f>
        <v>-9.3663369564029847E-2</v>
      </c>
      <c r="AI96" s="11">
        <f>'OddsRatio_working_3-way'!U96/(3*'OddsRatio_working_3-way'!X96^(1/3))*SIN(('OddsRatio_working_3-way'!Y96)/3)</f>
        <v>-0.20186874635895821</v>
      </c>
      <c r="AJ96" s="11">
        <f>'OddsRatio_working_3-way'!U96/(3*'OddsRatio_working_3-way'!X96^(1/3))*SIN(('OddsRatio_working_3-way'!Y96+2*PI())/3)</f>
        <v>-0.36409846125195849</v>
      </c>
      <c r="AK96" s="11">
        <f>'OddsRatio_working_3-way'!U96/(3*'OddsRatio_working_3-way'!X96^(1/3))*SIN(('OddsRatio_working_3-way'!Y96+4*PI())/3)</f>
        <v>0.56596720761091668</v>
      </c>
      <c r="AL96" s="11">
        <f>'OddsRatio_working_3-way'!Z96+'OddsRatio_working_3-way'!AF96</f>
        <v>1.0739473285640209</v>
      </c>
      <c r="AM96" s="11">
        <f>'OddsRatio_working_3-way'!AA96+'OddsRatio_working_3-way'!AG96</f>
        <v>-0.88662058943596078</v>
      </c>
      <c r="AN96" s="11">
        <f>'OddsRatio_working_3-way'!AB96+'OddsRatio_working_3-way'!AH96</f>
        <v>-0.18732673912805969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1.0739473285640209</v>
      </c>
      <c r="AS96" s="11">
        <f>IF(('OddsRatio_working_3-way'!X96=0),IF(Q96&gt;0,-Q96^(1/3),(-Q96)^(1/3)),'OddsRatio_working_3-way'!AM96-'OddsRatio_working_3-way'!R96/3)</f>
        <v>-0.88662058943596078</v>
      </c>
      <c r="AT96" s="11">
        <f>IF(('OddsRatio_working_3-way'!X96=0),IF(Q96&gt;0,-Q96^(1/3),(-Q96)^(1/3)),'OddsRatio_working_3-way'!AN96-'OddsRatio_working_3-way'!R96/3)</f>
        <v>-0.18732673912805969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2.84</v>
      </c>
      <c r="B97" s="4">
        <f>IF('True_Odds_Calculator_3-way'!B96="","",'True_Odds_Calculator_3-way'!B96)</f>
        <v>3.55</v>
      </c>
      <c r="C97" s="4">
        <f>IF('True_Odds_Calculator_3-way'!C96="","",'True_Odds_Calculator_3-way'!C96)</f>
        <v>2.54</v>
      </c>
      <c r="D97" s="9">
        <f t="shared" si="26"/>
        <v>0.34273386738122824</v>
      </c>
      <c r="E97" s="9">
        <f t="shared" si="27"/>
        <v>0.27339555977459007</v>
      </c>
      <c r="F97" s="9">
        <f t="shared" si="28"/>
        <v>0.38387057284418163</v>
      </c>
      <c r="G97" s="9">
        <f t="shared" si="29"/>
        <v>1.0422368160272444</v>
      </c>
      <c r="H97" s="9">
        <f t="shared" si="30"/>
        <v>2.9177157414901291</v>
      </c>
      <c r="I97" s="9">
        <f t="shared" si="31"/>
        <v>3.6577038808694726</v>
      </c>
      <c r="J97" s="9">
        <f t="shared" si="32"/>
        <v>2.6050446966819565</v>
      </c>
      <c r="K97" s="11">
        <f t="shared" si="33"/>
        <v>0.35211267605633806</v>
      </c>
      <c r="L97" s="11">
        <f t="shared" si="34"/>
        <v>0.28169014084507044</v>
      </c>
      <c r="M97" s="11">
        <f t="shared" si="35"/>
        <v>0.39370078740157477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-0.28216186327234782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0.23156572795986297</v>
      </c>
      <c r="Q97" s="11">
        <f>2*'OddsRatio_working_3-way'!K97*'OddsRatio_working_3-way'!L97*'OddsRatio_working_3-way'!M97</f>
        <v>7.8099739615468136E-2</v>
      </c>
      <c r="R97" s="11">
        <f t="shared" si="36"/>
        <v>0</v>
      </c>
      <c r="S97" s="11">
        <f t="shared" si="37"/>
        <v>-0.82068400482722736</v>
      </c>
      <c r="T97" s="11">
        <f t="shared" si="38"/>
        <v>-0.27679055812048148</v>
      </c>
      <c r="U97" s="11">
        <f>'OddsRatio_working_3-way'!S97-'OddsRatio_working_3-way'!R97^2/3</f>
        <v>-0.82068400482722736</v>
      </c>
      <c r="V97" s="11">
        <f>'OddsRatio_working_3-way'!S97*'OddsRatio_working_3-way'!R97/3-2*'OddsRatio_working_3-way'!R97^3/27-'OddsRatio_working_3-way'!T97</f>
        <v>0.27679055812048148</v>
      </c>
      <c r="W97" s="11">
        <f>'OddsRatio_working_3-way'!V97^2+4*'OddsRatio_working_3-way'!U97^3/27</f>
        <v>-5.2757166834276753E-3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0.14308103451198145</v>
      </c>
      <c r="Y97" s="11">
        <f>IF('OddsRatio_working_3-way'!W97&gt;=0,IF('OddsRatio_working_3-way'!V97+SQRT('OddsRatio_working_3-way'!W97)&gt;0,0,PI()),ACOS('OddsRatio_working_3-way'!V97/(2*'OddsRatio_working_3-way'!X97)))</f>
        <v>0.25662926321864865</v>
      </c>
      <c r="Z97" s="11">
        <f>'OddsRatio_working_3-way'!X97^(1/3)*COS('OddsRatio_working_3-way'!Y97/3)</f>
        <v>0.52111840801362219</v>
      </c>
      <c r="AA97" s="11">
        <f>'OddsRatio_working_3-way'!X97^(1/3)*COS(('OddsRatio_working_3-way'!Y97+2*PI())/3)</f>
        <v>-0.29925939559313125</v>
      </c>
      <c r="AB97" s="11">
        <f>'OddsRatio_working_3-way'!X97^(1/3)*COS(('OddsRatio_working_3-way'!Y97+4*PI())/3)</f>
        <v>-0.22185901242049078</v>
      </c>
      <c r="AC97" s="11">
        <f>'OddsRatio_working_3-way'!X97^(1/3)*SIN('OddsRatio_working_3-way'!Y97/3)</f>
        <v>4.4687132060104093E-2</v>
      </c>
      <c r="AD97" s="11">
        <f>'OddsRatio_working_3-way'!X97^(1/3)*SIN(('OddsRatio_working_3-way'!Y97+2*PI())/3)</f>
        <v>0.42895821368944892</v>
      </c>
      <c r="AE97" s="11">
        <f>'OddsRatio_working_3-way'!X97^(1/3)*SIN(('OddsRatio_working_3-way'!Y97+4*PI())/3)</f>
        <v>-0.47364534574955308</v>
      </c>
      <c r="AF97" s="11">
        <f>-'OddsRatio_working_3-way'!U97/(3*'OddsRatio_working_3-way'!X97^(1/3))*COS(('OddsRatio_working_3-way'!Y97)/3)</f>
        <v>0.52111840801362208</v>
      </c>
      <c r="AG97" s="11">
        <f>-'OddsRatio_working_3-way'!U97/(3*'OddsRatio_working_3-way'!X97^(1/3))*COS(('OddsRatio_working_3-way'!Y97+2*PI())/3)</f>
        <v>-0.29925939559313119</v>
      </c>
      <c r="AH97" s="11">
        <f>-'OddsRatio_working_3-way'!U97/(3*'OddsRatio_working_3-way'!X97^(1/3))*COS(('OddsRatio_working_3-way'!Y97+4*PI())/3)</f>
        <v>-0.22185901242049075</v>
      </c>
      <c r="AI97" s="11">
        <f>'OddsRatio_working_3-way'!U97/(3*'OddsRatio_working_3-way'!X97^(1/3))*SIN(('OddsRatio_working_3-way'!Y97)/3)</f>
        <v>-4.4687132060104079E-2</v>
      </c>
      <c r="AJ97" s="11">
        <f>'OddsRatio_working_3-way'!U97/(3*'OddsRatio_working_3-way'!X97^(1/3))*SIN(('OddsRatio_working_3-way'!Y97+2*PI())/3)</f>
        <v>-0.42895821368944886</v>
      </c>
      <c r="AK97" s="11">
        <f>'OddsRatio_working_3-way'!U97/(3*'OddsRatio_working_3-way'!X97^(1/3))*SIN(('OddsRatio_working_3-way'!Y97+4*PI())/3)</f>
        <v>0.47364534574955297</v>
      </c>
      <c r="AL97" s="11">
        <f>'OddsRatio_working_3-way'!Z97+'OddsRatio_working_3-way'!AF97</f>
        <v>1.0422368160272444</v>
      </c>
      <c r="AM97" s="11">
        <f>'OddsRatio_working_3-way'!AA97+'OddsRatio_working_3-way'!AG97</f>
        <v>-0.59851879118626239</v>
      </c>
      <c r="AN97" s="11">
        <f>'OddsRatio_working_3-way'!AB97+'OddsRatio_working_3-way'!AH97</f>
        <v>-0.44371802484098155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1.0422368160272444</v>
      </c>
      <c r="AS97" s="11">
        <f>IF(('OddsRatio_working_3-way'!X97=0),IF(Q97&gt;0,-Q97^(1/3),(-Q97)^(1/3)),'OddsRatio_working_3-way'!AM97-'OddsRatio_working_3-way'!R97/3)</f>
        <v>-0.59851879118626239</v>
      </c>
      <c r="AT97" s="11">
        <f>IF(('OddsRatio_working_3-way'!X97=0),IF(Q97&gt;0,-Q97^(1/3),(-Q97)^(1/3)),'OddsRatio_working_3-way'!AN97-'OddsRatio_working_3-way'!R97/3)</f>
        <v>-0.44371802484098155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2.06</v>
      </c>
      <c r="B98" s="4">
        <f>IF('True_Odds_Calculator_3-way'!B97="","",'True_Odds_Calculator_3-way'!B97)</f>
        <v>3.68</v>
      </c>
      <c r="C98" s="4">
        <f>IF('True_Odds_Calculator_3-way'!C97="","",'True_Odds_Calculator_3-way'!C97)</f>
        <v>3.68</v>
      </c>
      <c r="D98" s="9">
        <f t="shared" si="26"/>
        <v>0.47418327813891609</v>
      </c>
      <c r="E98" s="9">
        <f t="shared" si="27"/>
        <v>0.26290836093054193</v>
      </c>
      <c r="F98" s="9">
        <f t="shared" si="28"/>
        <v>0.26290836093054193</v>
      </c>
      <c r="G98" s="9">
        <f t="shared" si="29"/>
        <v>1.046121898554969</v>
      </c>
      <c r="H98" s="9">
        <f t="shared" si="30"/>
        <v>2.108889212468267</v>
      </c>
      <c r="I98" s="9">
        <f t="shared" si="31"/>
        <v>3.8036066881273176</v>
      </c>
      <c r="J98" s="9">
        <f t="shared" si="32"/>
        <v>3.8036066881273176</v>
      </c>
      <c r="K98" s="11">
        <f t="shared" si="33"/>
        <v>0.4854368932038835</v>
      </c>
      <c r="L98" s="11">
        <f t="shared" si="34"/>
        <v>0.27173913043478259</v>
      </c>
      <c r="M98" s="11">
        <f t="shared" si="35"/>
        <v>0.27173913043478259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-0.27290569310110668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0.23012943454401968</v>
      </c>
      <c r="Q98" s="11">
        <f>2*'OddsRatio_working_3-way'!K98*'OddsRatio_working_3-way'!L98*'OddsRatio_working_3-way'!M98</f>
        <v>7.1691412630535731E-2</v>
      </c>
      <c r="R98" s="11">
        <f t="shared" si="36"/>
        <v>0</v>
      </c>
      <c r="S98" s="11">
        <f t="shared" si="37"/>
        <v>-0.84325626163746181</v>
      </c>
      <c r="T98" s="11">
        <f t="shared" si="38"/>
        <v>-0.26269665471572023</v>
      </c>
      <c r="U98" s="11">
        <f>'OddsRatio_working_3-way'!S98-'OddsRatio_working_3-way'!R98^2/3</f>
        <v>-0.84325626163746181</v>
      </c>
      <c r="V98" s="11">
        <f>'OddsRatio_working_3-way'!S98*'OddsRatio_working_3-way'!R98/3-2*'OddsRatio_working_3-way'!R98^3/27-'OddsRatio_working_3-way'!T98</f>
        <v>0.26269665471572023</v>
      </c>
      <c r="W98" s="11">
        <f>'OddsRatio_working_3-way'!V98^2+4*'OddsRatio_working_3-way'!U98^3/27</f>
        <v>-1.9823594908655345E-2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0.14902443365727455</v>
      </c>
      <c r="Y98" s="11">
        <f>IF('OddsRatio_working_3-way'!W98&gt;=0,IF('OddsRatio_working_3-way'!V98+SQRT('OddsRatio_working_3-way'!W98)&gt;0,0,PI()),ACOS('OddsRatio_working_3-way'!V98/(2*'OddsRatio_working_3-way'!X98)))</f>
        <v>0.49200418757149023</v>
      </c>
      <c r="Z98" s="11">
        <f>'OddsRatio_working_3-way'!X98^(1/3)*COS('OddsRatio_working_3-way'!Y98/3)</f>
        <v>0.52306094927748459</v>
      </c>
      <c r="AA98" s="11">
        <f>'OddsRatio_working_3-way'!X98^(1/3)*COS(('OddsRatio_working_3-way'!Y98+2*PI())/3)</f>
        <v>-0.33649378509838013</v>
      </c>
      <c r="AB98" s="11">
        <f>'OddsRatio_working_3-way'!X98^(1/3)*COS(('OddsRatio_working_3-way'!Y98+4*PI())/3)</f>
        <v>-0.18656716417910457</v>
      </c>
      <c r="AC98" s="11">
        <f>'OddsRatio_working_3-way'!X98^(1/3)*SIN('OddsRatio_working_3-way'!Y98/3)</f>
        <v>8.6560174946434726E-2</v>
      </c>
      <c r="AD98" s="11">
        <f>'OddsRatio_working_3-way'!X98^(1/3)*SIN(('OddsRatio_working_3-way'!Y98+2*PI())/3)</f>
        <v>0.40970398232868793</v>
      </c>
      <c r="AE98" s="11">
        <f>'OddsRatio_working_3-way'!X98^(1/3)*SIN(('OddsRatio_working_3-way'!Y98+4*PI())/3)</f>
        <v>-0.49626415727512269</v>
      </c>
      <c r="AF98" s="11">
        <f>-'OddsRatio_working_3-way'!U98/(3*'OddsRatio_working_3-way'!X98^(1/3))*COS(('OddsRatio_working_3-way'!Y98)/3)</f>
        <v>0.52306094927748437</v>
      </c>
      <c r="AG98" s="11">
        <f>-'OddsRatio_working_3-way'!U98/(3*'OddsRatio_working_3-way'!X98^(1/3))*COS(('OddsRatio_working_3-way'!Y98+2*PI())/3)</f>
        <v>-0.33649378509838002</v>
      </c>
      <c r="AH98" s="11">
        <f>-'OddsRatio_working_3-way'!U98/(3*'OddsRatio_working_3-way'!X98^(1/3))*COS(('OddsRatio_working_3-way'!Y98+4*PI())/3)</f>
        <v>-0.18656716417910449</v>
      </c>
      <c r="AI98" s="11">
        <f>'OddsRatio_working_3-way'!U98/(3*'OddsRatio_working_3-way'!X98^(1/3))*SIN(('OddsRatio_working_3-way'!Y98)/3)</f>
        <v>-8.6560174946434684E-2</v>
      </c>
      <c r="AJ98" s="11">
        <f>'OddsRatio_working_3-way'!U98/(3*'OddsRatio_working_3-way'!X98^(1/3))*SIN(('OddsRatio_working_3-way'!Y98+2*PI())/3)</f>
        <v>-0.40970398232868777</v>
      </c>
      <c r="AK98" s="11">
        <f>'OddsRatio_working_3-way'!U98/(3*'OddsRatio_working_3-way'!X98^(1/3))*SIN(('OddsRatio_working_3-way'!Y98+4*PI())/3)</f>
        <v>0.49626415727512246</v>
      </c>
      <c r="AL98" s="11">
        <f>'OddsRatio_working_3-way'!Z98+'OddsRatio_working_3-way'!AF98</f>
        <v>1.046121898554969</v>
      </c>
      <c r="AM98" s="11">
        <f>'OddsRatio_working_3-way'!AA98+'OddsRatio_working_3-way'!AG98</f>
        <v>-0.67298757019676014</v>
      </c>
      <c r="AN98" s="11">
        <f>'OddsRatio_working_3-way'!AB98+'OddsRatio_working_3-way'!AH98</f>
        <v>-0.37313432835820903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1.046121898554969</v>
      </c>
      <c r="AS98" s="11">
        <f>IF(('OddsRatio_working_3-way'!X98=0),IF(Q98&gt;0,-Q98^(1/3),(-Q98)^(1/3)),'OddsRatio_working_3-way'!AM98-'OddsRatio_working_3-way'!R98/3)</f>
        <v>-0.67298757019676014</v>
      </c>
      <c r="AT98" s="11">
        <f>IF(('OddsRatio_working_3-way'!X98=0),IF(Q98&gt;0,-Q98^(1/3),(-Q98)^(1/3)),'OddsRatio_working_3-way'!AN98-'OddsRatio_working_3-way'!R98/3)</f>
        <v>-0.37313432835820903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2.94</v>
      </c>
      <c r="B99" s="4">
        <f>IF('True_Odds_Calculator_3-way'!B98="","",'True_Odds_Calculator_3-way'!B98)</f>
        <v>3.63</v>
      </c>
      <c r="C99" s="4">
        <f>IF('True_Odds_Calculator_3-way'!C98="","",'True_Odds_Calculator_3-way'!C98)</f>
        <v>2.4300000000000002</v>
      </c>
      <c r="D99" s="9">
        <f t="shared" si="26"/>
        <v>0.33099488751836925</v>
      </c>
      <c r="E99" s="9">
        <f t="shared" si="27"/>
        <v>0.26737444405721666</v>
      </c>
      <c r="F99" s="9">
        <f t="shared" si="28"/>
        <v>0.40163066842441425</v>
      </c>
      <c r="G99" s="9">
        <f t="shared" si="29"/>
        <v>1.0418529383038095</v>
      </c>
      <c r="H99" s="9">
        <f t="shared" si="30"/>
        <v>3.0211947003093904</v>
      </c>
      <c r="I99" s="9">
        <f t="shared" si="31"/>
        <v>3.7400732277390185</v>
      </c>
      <c r="J99" s="9">
        <f t="shared" si="32"/>
        <v>2.4898497017744479</v>
      </c>
      <c r="K99" s="11">
        <f t="shared" si="33"/>
        <v>0.3401360544217687</v>
      </c>
      <c r="L99" s="11">
        <f t="shared" si="34"/>
        <v>0.27548209366391185</v>
      </c>
      <c r="M99" s="11">
        <f t="shared" si="35"/>
        <v>0.41152263374485593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-0.28134116846638901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0.23136146272269403</v>
      </c>
      <c r="Q99" s="11">
        <f>2*'OddsRatio_working_3-way'!K99*'OddsRatio_working_3-way'!L99*'OddsRatio_working_3-way'!M99</f>
        <v>7.7120487574231344E-2</v>
      </c>
      <c r="R99" s="11">
        <f t="shared" si="36"/>
        <v>0</v>
      </c>
      <c r="S99" s="11">
        <f t="shared" si="37"/>
        <v>-0.82235196499631402</v>
      </c>
      <c r="T99" s="11">
        <f t="shared" si="38"/>
        <v>-0.27411732166543801</v>
      </c>
      <c r="U99" s="11">
        <f>'OddsRatio_working_3-way'!S99-'OddsRatio_working_3-way'!R99^2/3</f>
        <v>-0.82235196499631402</v>
      </c>
      <c r="V99" s="11">
        <f>'OddsRatio_working_3-way'!S99*'OddsRatio_working_3-way'!R99/3-2*'OddsRatio_working_3-way'!R99^3/27-'OddsRatio_working_3-way'!T99</f>
        <v>0.27411732166543801</v>
      </c>
      <c r="W99" s="11">
        <f>'OddsRatio_working_3-way'!V99^2+4*'OddsRatio_working_3-way'!U99^3/27</f>
        <v>-7.2487317229383286E-3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0.14351745343334688</v>
      </c>
      <c r="Y99" s="11">
        <f>IF('OddsRatio_working_3-way'!W99&gt;=0,IF('OddsRatio_working_3-way'!V99+SQRT('OddsRatio_working_3-way'!W99)&gt;0,0,PI()),ACOS('OddsRatio_working_3-way'!V99/(2*'OddsRatio_working_3-way'!X99)))</f>
        <v>0.30114846025692277</v>
      </c>
      <c r="Z99" s="11">
        <f>'OddsRatio_working_3-way'!X99^(1/3)*COS('OddsRatio_working_3-way'!Y99/3)</f>
        <v>0.52092646915190477</v>
      </c>
      <c r="AA99" s="11">
        <f>'OddsRatio_working_3-way'!X99^(1/3)*COS(('OddsRatio_working_3-way'!Y99+2*PI())/3)</f>
        <v>-0.30590222171008313</v>
      </c>
      <c r="AB99" s="11">
        <f>'OddsRatio_working_3-way'!X99^(1/3)*COS(('OddsRatio_working_3-way'!Y99+4*PI())/3)</f>
        <v>-0.21502424744182175</v>
      </c>
      <c r="AC99" s="11">
        <f>'OddsRatio_working_3-way'!X99^(1/3)*SIN('OddsRatio_working_3-way'!Y99/3)</f>
        <v>5.2468422907188797E-2</v>
      </c>
      <c r="AD99" s="11">
        <f>'OddsRatio_working_3-way'!X99^(1/3)*SIN(('OddsRatio_working_3-way'!Y99+2*PI())/3)</f>
        <v>0.42490134433568594</v>
      </c>
      <c r="AE99" s="11">
        <f>'OddsRatio_working_3-way'!X99^(1/3)*SIN(('OddsRatio_working_3-way'!Y99+4*PI())/3)</f>
        <v>-0.47736976724287455</v>
      </c>
      <c r="AF99" s="11">
        <f>-'OddsRatio_working_3-way'!U99/(3*'OddsRatio_working_3-way'!X99^(1/3))*COS(('OddsRatio_working_3-way'!Y99)/3)</f>
        <v>0.52092646915190477</v>
      </c>
      <c r="AG99" s="11">
        <f>-'OddsRatio_working_3-way'!U99/(3*'OddsRatio_working_3-way'!X99^(1/3))*COS(('OddsRatio_working_3-way'!Y99+2*PI())/3)</f>
        <v>-0.30590222171008313</v>
      </c>
      <c r="AH99" s="11">
        <f>-'OddsRatio_working_3-way'!U99/(3*'OddsRatio_working_3-way'!X99^(1/3))*COS(('OddsRatio_working_3-way'!Y99+4*PI())/3)</f>
        <v>-0.21502424744182175</v>
      </c>
      <c r="AI99" s="11">
        <f>'OddsRatio_working_3-way'!U99/(3*'OddsRatio_working_3-way'!X99^(1/3))*SIN(('OddsRatio_working_3-way'!Y99)/3)</f>
        <v>-5.2468422907188797E-2</v>
      </c>
      <c r="AJ99" s="11">
        <f>'OddsRatio_working_3-way'!U99/(3*'OddsRatio_working_3-way'!X99^(1/3))*SIN(('OddsRatio_working_3-way'!Y99+2*PI())/3)</f>
        <v>-0.42490134433568594</v>
      </c>
      <c r="AK99" s="11">
        <f>'OddsRatio_working_3-way'!U99/(3*'OddsRatio_working_3-way'!X99^(1/3))*SIN(('OddsRatio_working_3-way'!Y99+4*PI())/3)</f>
        <v>0.47736976724287455</v>
      </c>
      <c r="AL99" s="11">
        <f>'OddsRatio_working_3-way'!Z99+'OddsRatio_working_3-way'!AF99</f>
        <v>1.0418529383038095</v>
      </c>
      <c r="AM99" s="11">
        <f>'OddsRatio_working_3-way'!AA99+'OddsRatio_working_3-way'!AG99</f>
        <v>-0.61180444342016627</v>
      </c>
      <c r="AN99" s="11">
        <f>'OddsRatio_working_3-way'!AB99+'OddsRatio_working_3-way'!AH99</f>
        <v>-0.4300484948836435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1.0418529383038095</v>
      </c>
      <c r="AS99" s="11">
        <f>IF(('OddsRatio_working_3-way'!X99=0),IF(Q99&gt;0,-Q99^(1/3),(-Q99)^(1/3)),'OddsRatio_working_3-way'!AM99-'OddsRatio_working_3-way'!R99/3)</f>
        <v>-0.61180444342016627</v>
      </c>
      <c r="AT99" s="11">
        <f>IF(('OddsRatio_working_3-way'!X99=0),IF(Q99&gt;0,-Q99^(1/3),(-Q99)^(1/3)),'OddsRatio_working_3-way'!AN99-'OddsRatio_working_3-way'!R99/3)</f>
        <v>-0.4300484948836435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1.87</v>
      </c>
      <c r="B100" s="4">
        <f>IF('True_Odds_Calculator_3-way'!B99="","",'True_Odds_Calculator_3-way'!B99)</f>
        <v>3.78</v>
      </c>
      <c r="C100" s="4">
        <f>IF('True_Odds_Calculator_3-way'!C99="","",'True_Odds_Calculator_3-way'!C99)</f>
        <v>4.24</v>
      </c>
      <c r="D100" s="9">
        <f t="shared" si="26"/>
        <v>0.52059654345731166</v>
      </c>
      <c r="E100" s="9">
        <f t="shared" si="27"/>
        <v>0.25364226118975558</v>
      </c>
      <c r="F100" s="9">
        <f t="shared" si="28"/>
        <v>0.22576119535293254</v>
      </c>
      <c r="G100" s="9">
        <f t="shared" si="29"/>
        <v>1.0584750565893413</v>
      </c>
      <c r="H100" s="9">
        <f t="shared" si="30"/>
        <v>1.9208732992327271</v>
      </c>
      <c r="I100" s="9">
        <f t="shared" si="31"/>
        <v>3.942560657318368</v>
      </c>
      <c r="J100" s="9">
        <f t="shared" si="32"/>
        <v>4.4294591833494668</v>
      </c>
      <c r="K100" s="11">
        <f t="shared" si="33"/>
        <v>0.53475935828876997</v>
      </c>
      <c r="L100" s="11">
        <f t="shared" si="34"/>
        <v>0.26455026455026459</v>
      </c>
      <c r="M100" s="11">
        <f t="shared" si="35"/>
        <v>0.23584905660377356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-0.26146273260590669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0.22988993577228867</v>
      </c>
      <c r="Q100" s="11">
        <f>2*'OddsRatio_working_3-way'!K100*'OddsRatio_working_3-way'!L100*'OddsRatio_working_3-way'!M100</f>
        <v>6.6731476276426324E-2</v>
      </c>
      <c r="R100" s="11">
        <f t="shared" si="36"/>
        <v>0</v>
      </c>
      <c r="S100" s="11">
        <f t="shared" si="37"/>
        <v>-0.87924551801725959</v>
      </c>
      <c r="T100" s="11">
        <f t="shared" si="38"/>
        <v>-0.25522366270457464</v>
      </c>
      <c r="U100" s="11">
        <f>'OddsRatio_working_3-way'!S100-'OddsRatio_working_3-way'!R100^2/3</f>
        <v>-0.87924551801725959</v>
      </c>
      <c r="V100" s="11">
        <f>'OddsRatio_working_3-way'!S100*'OddsRatio_working_3-way'!R100/3-2*'OddsRatio_working_3-way'!R100^3/27-'OddsRatio_working_3-way'!T100</f>
        <v>0.25522366270457464</v>
      </c>
      <c r="W100" s="11">
        <f>'OddsRatio_working_3-way'!V100^2+4*'OddsRatio_working_3-way'!U100^3/27</f>
        <v>-3.5560243451942752E-2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0.15866581346991643</v>
      </c>
      <c r="Y100" s="11">
        <f>IF('OddsRatio_working_3-way'!W100&gt;=0,IF('OddsRatio_working_3-way'!V100+SQRT('OddsRatio_working_3-way'!W100)&gt;0,0,PI()),ACOS('OddsRatio_working_3-way'!V100/(2*'OddsRatio_working_3-way'!X100)))</f>
        <v>0.63633250012737996</v>
      </c>
      <c r="Z100" s="11">
        <f>'OddsRatio_working_3-way'!X100^(1/3)*COS('OddsRatio_working_3-way'!Y100/3)</f>
        <v>0.52923752829467063</v>
      </c>
      <c r="AA100" s="11">
        <f>'OddsRatio_working_3-way'!X100^(1/3)*COS(('OddsRatio_working_3-way'!Y100+2*PI())/3)</f>
        <v>-0.36332088412317826</v>
      </c>
      <c r="AB100" s="11">
        <f>'OddsRatio_working_3-way'!X100^(1/3)*COS(('OddsRatio_working_3-way'!Y100+4*PI())/3)</f>
        <v>-0.16591664417149207</v>
      </c>
      <c r="AC100" s="11">
        <f>'OddsRatio_working_3-way'!X100^(1/3)*SIN('OddsRatio_working_3-way'!Y100/3)</f>
        <v>0.11397139107527944</v>
      </c>
      <c r="AD100" s="11">
        <f>'OddsRatio_working_3-way'!X100^(1/3)*SIN(('OddsRatio_working_3-way'!Y100+2*PI())/3)</f>
        <v>0.4013474486016308</v>
      </c>
      <c r="AE100" s="11">
        <f>'OddsRatio_working_3-way'!X100^(1/3)*SIN(('OddsRatio_working_3-way'!Y100+4*PI())/3)</f>
        <v>-0.51531883967691017</v>
      </c>
      <c r="AF100" s="11">
        <f>-'OddsRatio_working_3-way'!U100/(3*'OddsRatio_working_3-way'!X100^(1/3))*COS(('OddsRatio_working_3-way'!Y100)/3)</f>
        <v>0.52923752829467052</v>
      </c>
      <c r="AG100" s="11">
        <f>-'OddsRatio_working_3-way'!U100/(3*'OddsRatio_working_3-way'!X100^(1/3))*COS(('OddsRatio_working_3-way'!Y100+2*PI())/3)</f>
        <v>-0.3633208841231782</v>
      </c>
      <c r="AH100" s="11">
        <f>-'OddsRatio_working_3-way'!U100/(3*'OddsRatio_working_3-way'!X100^(1/3))*COS(('OddsRatio_working_3-way'!Y100+4*PI())/3)</f>
        <v>-0.16591664417149204</v>
      </c>
      <c r="AI100" s="11">
        <f>'OddsRatio_working_3-way'!U100/(3*'OddsRatio_working_3-way'!X100^(1/3))*SIN(('OddsRatio_working_3-way'!Y100)/3)</f>
        <v>-0.11397139107527941</v>
      </c>
      <c r="AJ100" s="11">
        <f>'OddsRatio_working_3-way'!U100/(3*'OddsRatio_working_3-way'!X100^(1/3))*SIN(('OddsRatio_working_3-way'!Y100+2*PI())/3)</f>
        <v>-0.40134744860163069</v>
      </c>
      <c r="AK100" s="11">
        <f>'OddsRatio_working_3-way'!U100/(3*'OddsRatio_working_3-way'!X100^(1/3))*SIN(('OddsRatio_working_3-way'!Y100+4*PI())/3)</f>
        <v>0.51531883967691006</v>
      </c>
      <c r="AL100" s="11">
        <f>'OddsRatio_working_3-way'!Z100+'OddsRatio_working_3-way'!AF100</f>
        <v>1.0584750565893413</v>
      </c>
      <c r="AM100" s="11">
        <f>'OddsRatio_working_3-way'!AA100+'OddsRatio_working_3-way'!AG100</f>
        <v>-0.7266417682463564</v>
      </c>
      <c r="AN100" s="11">
        <f>'OddsRatio_working_3-way'!AB100+'OddsRatio_working_3-way'!AH100</f>
        <v>-0.33183328834298409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1.0584750565893413</v>
      </c>
      <c r="AS100" s="11">
        <f>IF(('OddsRatio_working_3-way'!X100=0),IF(Q100&gt;0,-Q100^(1/3),(-Q100)^(1/3)),'OddsRatio_working_3-way'!AM100-'OddsRatio_working_3-way'!R100/3)</f>
        <v>-0.7266417682463564</v>
      </c>
      <c r="AT100" s="11">
        <f>IF(('OddsRatio_working_3-way'!X100=0),IF(Q100&gt;0,-Q100^(1/3),(-Q100)^(1/3)),'OddsRatio_working_3-way'!AN100-'OddsRatio_working_3-way'!R100/3)</f>
        <v>-0.33183328834298409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1.65</v>
      </c>
      <c r="B101" s="4">
        <f>IF('True_Odds_Calculator_3-way'!B100="","",'True_Odds_Calculator_3-way'!B100)</f>
        <v>4.32</v>
      </c>
      <c r="C101" s="4">
        <f>IF('True_Odds_Calculator_3-way'!C100="","",'True_Odds_Calculator_3-way'!C100)</f>
        <v>5.2</v>
      </c>
      <c r="D101" s="9">
        <f t="shared" si="26"/>
        <v>0.59345153825691566</v>
      </c>
      <c r="E101" s="9">
        <f t="shared" si="27"/>
        <v>0.22226849256341222</v>
      </c>
      <c r="F101" s="9">
        <f t="shared" si="28"/>
        <v>0.18427996917967202</v>
      </c>
      <c r="G101" s="9">
        <f t="shared" si="29"/>
        <v>1.0539347050132091</v>
      </c>
      <c r="H101" s="9">
        <f t="shared" si="30"/>
        <v>1.6850575582585858</v>
      </c>
      <c r="I101" s="9">
        <f t="shared" si="31"/>
        <v>4.4990632206438548</v>
      </c>
      <c r="J101" s="9">
        <f t="shared" si="32"/>
        <v>5.4265257610554798</v>
      </c>
      <c r="K101" s="11">
        <f t="shared" si="33"/>
        <v>0.60606060606060608</v>
      </c>
      <c r="L101" s="11">
        <f t="shared" si="34"/>
        <v>0.23148148148148145</v>
      </c>
      <c r="M101" s="11">
        <f t="shared" si="35"/>
        <v>0.19230769230769229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-0.24452861952861948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0.22042001208667872</v>
      </c>
      <c r="Q101" s="11">
        <f>2*'OddsRatio_working_3-way'!K101*'OddsRatio_working_3-way'!L101*'OddsRatio_working_3-way'!M101</f>
        <v>5.3958387291720623E-2</v>
      </c>
      <c r="R101" s="11">
        <f t="shared" si="36"/>
        <v>0</v>
      </c>
      <c r="S101" s="11">
        <f t="shared" si="37"/>
        <v>-0.90140782911867257</v>
      </c>
      <c r="T101" s="11">
        <f t="shared" si="38"/>
        <v>-0.22066287126528095</v>
      </c>
      <c r="U101" s="11">
        <f>'OddsRatio_working_3-way'!S101-'OddsRatio_working_3-way'!R101^2/3</f>
        <v>-0.90140782911867257</v>
      </c>
      <c r="V101" s="11">
        <f>'OddsRatio_working_3-way'!S101*'OddsRatio_working_3-way'!R101/3-2*'OddsRatio_working_3-way'!R101^3/27-'OddsRatio_working_3-way'!T101</f>
        <v>0.22066287126528095</v>
      </c>
      <c r="W101" s="11">
        <f>'OddsRatio_working_3-way'!V101^2+4*'OddsRatio_working_3-way'!U101^3/27</f>
        <v>-5.9815508934191894E-2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0.16470246786951148</v>
      </c>
      <c r="Y101" s="11">
        <f>IF('OddsRatio_working_3-way'!W101&gt;=0,IF('OddsRatio_working_3-way'!V101+SQRT('OddsRatio_working_3-way'!W101)&gt;0,0,PI()),ACOS('OddsRatio_working_3-way'!V101/(2*'OddsRatio_working_3-way'!X101)))</f>
        <v>0.83674470529117428</v>
      </c>
      <c r="Z101" s="11">
        <f>'OddsRatio_working_3-way'!X101^(1/3)*COS('OddsRatio_working_3-way'!Y101/3)</f>
        <v>0.52696735250660454</v>
      </c>
      <c r="AA101" s="11">
        <f>'OddsRatio_working_3-way'!X101^(1/3)*COS(('OddsRatio_working_3-way'!Y101+2*PI())/3)</f>
        <v>-0.39417803085136122</v>
      </c>
      <c r="AB101" s="11">
        <f>'OddsRatio_working_3-way'!X101^(1/3)*COS(('OddsRatio_working_3-way'!Y101+4*PI())/3)</f>
        <v>-0.13278932165524324</v>
      </c>
      <c r="AC101" s="11">
        <f>'OddsRatio_working_3-way'!X101^(1/3)*SIN('OddsRatio_working_3-way'!Y101/3)</f>
        <v>0.15091284161750751</v>
      </c>
      <c r="AD101" s="11">
        <f>'OddsRatio_working_3-way'!X101^(1/3)*SIN(('OddsRatio_working_3-way'!Y101+2*PI())/3)</f>
        <v>0.38091069342699507</v>
      </c>
      <c r="AE101" s="11">
        <f>'OddsRatio_working_3-way'!X101^(1/3)*SIN(('OddsRatio_working_3-way'!Y101+4*PI())/3)</f>
        <v>-0.53182353504450264</v>
      </c>
      <c r="AF101" s="11">
        <f>-'OddsRatio_working_3-way'!U101/(3*'OddsRatio_working_3-way'!X101^(1/3))*COS(('OddsRatio_working_3-way'!Y101)/3)</f>
        <v>0.52696735250660443</v>
      </c>
      <c r="AG101" s="11">
        <f>-'OddsRatio_working_3-way'!U101/(3*'OddsRatio_working_3-way'!X101^(1/3))*COS(('OddsRatio_working_3-way'!Y101+2*PI())/3)</f>
        <v>-0.39417803085136116</v>
      </c>
      <c r="AH101" s="11">
        <f>-'OddsRatio_working_3-way'!U101/(3*'OddsRatio_working_3-way'!X101^(1/3))*COS(('OddsRatio_working_3-way'!Y101+4*PI())/3)</f>
        <v>-0.13278932165524321</v>
      </c>
      <c r="AI101" s="11">
        <f>'OddsRatio_working_3-way'!U101/(3*'OddsRatio_working_3-way'!X101^(1/3))*SIN(('OddsRatio_working_3-way'!Y101)/3)</f>
        <v>-0.15091284161750748</v>
      </c>
      <c r="AJ101" s="11">
        <f>'OddsRatio_working_3-way'!U101/(3*'OddsRatio_working_3-way'!X101^(1/3))*SIN(('OddsRatio_working_3-way'!Y101+2*PI())/3)</f>
        <v>-0.38091069342699502</v>
      </c>
      <c r="AK101" s="11">
        <f>'OddsRatio_working_3-way'!U101/(3*'OddsRatio_working_3-way'!X101^(1/3))*SIN(('OddsRatio_working_3-way'!Y101+4*PI())/3)</f>
        <v>0.53182353504450253</v>
      </c>
      <c r="AL101" s="11">
        <f>'OddsRatio_working_3-way'!Z101+'OddsRatio_working_3-way'!AF101</f>
        <v>1.0539347050132091</v>
      </c>
      <c r="AM101" s="11">
        <f>'OddsRatio_working_3-way'!AA101+'OddsRatio_working_3-way'!AG101</f>
        <v>-0.78835606170272232</v>
      </c>
      <c r="AN101" s="11">
        <f>'OddsRatio_working_3-way'!AB101+'OddsRatio_working_3-way'!AH101</f>
        <v>-0.26557864331048642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1.0539347050132091</v>
      </c>
      <c r="AS101" s="11">
        <f>IF(('OddsRatio_working_3-way'!X101=0),IF(Q101&gt;0,-Q101^(1/3),(-Q101)^(1/3)),'OddsRatio_working_3-way'!AM101-'OddsRatio_working_3-way'!R101/3)</f>
        <v>-0.78835606170272232</v>
      </c>
      <c r="AT101" s="11">
        <f>IF(('OddsRatio_working_3-way'!X101=0),IF(Q101&gt;0,-Q101^(1/3),(-Q101)^(1/3)),'OddsRatio_working_3-way'!AN101-'OddsRatio_working_3-way'!R101/3)</f>
        <v>-0.26557864331048642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1.76</v>
      </c>
      <c r="B102" s="4">
        <f>IF('True_Odds_Calculator_3-way'!B101="","",'True_Odds_Calculator_3-way'!B101)</f>
        <v>3.7</v>
      </c>
      <c r="C102" s="4">
        <f>IF('True_Odds_Calculator_3-way'!C101="","",'True_Odds_Calculator_3-way'!C101)</f>
        <v>4.91</v>
      </c>
      <c r="D102" s="9">
        <f t="shared" si="26"/>
        <v>0.55086168408656333</v>
      </c>
      <c r="E102" s="9">
        <f t="shared" si="27"/>
        <v>0.25663434605387919</v>
      </c>
      <c r="F102" s="9">
        <f t="shared" si="28"/>
        <v>0.19250396985955773</v>
      </c>
      <c r="G102" s="9">
        <f t="shared" si="29"/>
        <v>1.0728128047008758</v>
      </c>
      <c r="H102" s="9">
        <f t="shared" si="30"/>
        <v>1.8153377315726651</v>
      </c>
      <c r="I102" s="9">
        <f t="shared" si="31"/>
        <v>3.8965945726923654</v>
      </c>
      <c r="J102" s="9">
        <f t="shared" si="32"/>
        <v>5.1946980663804245</v>
      </c>
      <c r="K102" s="11">
        <f t="shared" si="33"/>
        <v>0.56818181818181823</v>
      </c>
      <c r="L102" s="11">
        <f t="shared" si="34"/>
        <v>0.27027027027027023</v>
      </c>
      <c r="M102" s="11">
        <f t="shared" si="35"/>
        <v>0.20366598778004072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-0.25093326060739507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0.23050035779160011</v>
      </c>
      <c r="Q102" s="11">
        <f>2*'OddsRatio_working_3-way'!K102*'OddsRatio_working_3-way'!L102*'OddsRatio_working_3-way'!M102</f>
        <v>6.2550979047924046E-2</v>
      </c>
      <c r="R102" s="11">
        <f t="shared" si="36"/>
        <v>0</v>
      </c>
      <c r="S102" s="11">
        <f t="shared" si="37"/>
        <v>-0.91857236156603461</v>
      </c>
      <c r="T102" s="11">
        <f t="shared" si="38"/>
        <v>-0.24927336813189543</v>
      </c>
      <c r="U102" s="11">
        <f>'OddsRatio_working_3-way'!S102-'OddsRatio_working_3-way'!R102^2/3</f>
        <v>-0.91857236156603461</v>
      </c>
      <c r="V102" s="11">
        <f>'OddsRatio_working_3-way'!S102*'OddsRatio_working_3-way'!R102/3-2*'OddsRatio_working_3-way'!R102^3/27-'OddsRatio_working_3-way'!T102</f>
        <v>0.24927336813189543</v>
      </c>
      <c r="W102" s="11">
        <f>'OddsRatio_working_3-way'!V102^2+4*'OddsRatio_working_3-way'!U102^3/27</f>
        <v>-5.268776021823484E-2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0.16942916829611593</v>
      </c>
      <c r="Y102" s="11">
        <f>IF('OddsRatio_working_3-way'!W102&gt;=0,IF('OddsRatio_working_3-way'!V102+SQRT('OddsRatio_working_3-way'!W102)&gt;0,0,PI()),ACOS('OddsRatio_working_3-way'!V102/(2*'OddsRatio_working_3-way'!X102)))</f>
        <v>0.74420437884453683</v>
      </c>
      <c r="Z102" s="11">
        <f>'OddsRatio_working_3-way'!X102^(1/3)*COS('OddsRatio_working_3-way'!Y102/3)</f>
        <v>0.53640640235043791</v>
      </c>
      <c r="AA102" s="11">
        <f>'OddsRatio_working_3-way'!X102^(1/3)*COS(('OddsRatio_working_3-way'!Y102+2*PI())/3)</f>
        <v>-0.38586466058144803</v>
      </c>
      <c r="AB102" s="11">
        <f>'OddsRatio_working_3-way'!X102^(1/3)*COS(('OddsRatio_working_3-way'!Y102+4*PI())/3)</f>
        <v>-0.15054174176899002</v>
      </c>
      <c r="AC102" s="11">
        <f>'OddsRatio_working_3-way'!X102^(1/3)*SIN('OddsRatio_working_3-way'!Y102/3)</f>
        <v>0.13586375052286126</v>
      </c>
      <c r="AD102" s="11">
        <f>'OddsRatio_working_3-way'!X102^(1/3)*SIN(('OddsRatio_working_3-way'!Y102+2*PI())/3)</f>
        <v>0.39660969592666556</v>
      </c>
      <c r="AE102" s="11">
        <f>'OddsRatio_working_3-way'!X102^(1/3)*SIN(('OddsRatio_working_3-way'!Y102+4*PI())/3)</f>
        <v>-0.53247344644952666</v>
      </c>
      <c r="AF102" s="11">
        <f>-'OddsRatio_working_3-way'!U102/(3*'OddsRatio_working_3-way'!X102^(1/3))*COS(('OddsRatio_working_3-way'!Y102)/3)</f>
        <v>0.53640640235043791</v>
      </c>
      <c r="AG102" s="11">
        <f>-'OddsRatio_working_3-way'!U102/(3*'OddsRatio_working_3-way'!X102^(1/3))*COS(('OddsRatio_working_3-way'!Y102+2*PI())/3)</f>
        <v>-0.38586466058144803</v>
      </c>
      <c r="AH102" s="11">
        <f>-'OddsRatio_working_3-way'!U102/(3*'OddsRatio_working_3-way'!X102^(1/3))*COS(('OddsRatio_working_3-way'!Y102+4*PI())/3)</f>
        <v>-0.15054174176899002</v>
      </c>
      <c r="AI102" s="11">
        <f>'OddsRatio_working_3-way'!U102/(3*'OddsRatio_working_3-way'!X102^(1/3))*SIN(('OddsRatio_working_3-way'!Y102)/3)</f>
        <v>-0.13586375052286126</v>
      </c>
      <c r="AJ102" s="11">
        <f>'OddsRatio_working_3-way'!U102/(3*'OddsRatio_working_3-way'!X102^(1/3))*SIN(('OddsRatio_working_3-way'!Y102+2*PI())/3)</f>
        <v>-0.39660969592666556</v>
      </c>
      <c r="AK102" s="11">
        <f>'OddsRatio_working_3-way'!U102/(3*'OddsRatio_working_3-way'!X102^(1/3))*SIN(('OddsRatio_working_3-way'!Y102+4*PI())/3)</f>
        <v>0.53247344644952666</v>
      </c>
      <c r="AL102" s="11">
        <f>'OddsRatio_working_3-way'!Z102+'OddsRatio_working_3-way'!AF102</f>
        <v>1.0728128047008758</v>
      </c>
      <c r="AM102" s="11">
        <f>'OddsRatio_working_3-way'!AA102+'OddsRatio_working_3-way'!AG102</f>
        <v>-0.77172932116289605</v>
      </c>
      <c r="AN102" s="11">
        <f>'OddsRatio_working_3-way'!AB102+'OddsRatio_working_3-way'!AH102</f>
        <v>-0.30108348353798003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1.0728128047008758</v>
      </c>
      <c r="AS102" s="11">
        <f>IF(('OddsRatio_working_3-way'!X102=0),IF(Q102&gt;0,-Q102^(1/3),(-Q102)^(1/3)),'OddsRatio_working_3-way'!AM102-'OddsRatio_working_3-way'!R102/3)</f>
        <v>-0.77172932116289605</v>
      </c>
      <c r="AT102" s="11">
        <f>IF(('OddsRatio_working_3-way'!X102=0),IF(Q102&gt;0,-Q102^(1/3),(-Q102)^(1/3)),'OddsRatio_working_3-way'!AN102-'OddsRatio_working_3-way'!R102/3)</f>
        <v>-0.30108348353798003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1.79</v>
      </c>
      <c r="B103" s="4">
        <f>IF('True_Odds_Calculator_3-way'!B102="","",'True_Odds_Calculator_3-way'!B102)</f>
        <v>3.75</v>
      </c>
      <c r="C103" s="4">
        <f>IF('True_Odds_Calculator_3-way'!C102="","",'True_Odds_Calculator_3-way'!C102)</f>
        <v>4.5999999999999996</v>
      </c>
      <c r="D103" s="9">
        <f t="shared" si="26"/>
        <v>0.54122982482361692</v>
      </c>
      <c r="E103" s="9">
        <f t="shared" si="27"/>
        <v>0.2531223114037181</v>
      </c>
      <c r="F103" s="9">
        <f t="shared" si="28"/>
        <v>0.20564786377266461</v>
      </c>
      <c r="G103" s="9">
        <f t="shared" si="29"/>
        <v>1.0729669986661432</v>
      </c>
      <c r="H103" s="9">
        <f t="shared" si="30"/>
        <v>1.8476439289462534</v>
      </c>
      <c r="I103" s="9">
        <f t="shared" si="31"/>
        <v>3.9506592463318944</v>
      </c>
      <c r="J103" s="9">
        <f t="shared" si="32"/>
        <v>4.8626811951981157</v>
      </c>
      <c r="K103" s="11">
        <f t="shared" si="33"/>
        <v>0.55865921787709494</v>
      </c>
      <c r="L103" s="11">
        <f t="shared" si="34"/>
        <v>0.26666666666666666</v>
      </c>
      <c r="M103" s="11">
        <f t="shared" si="35"/>
        <v>0.21739130434782611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-0.25329123147923227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0.23123633713869318</v>
      </c>
      <c r="Q103" s="11">
        <f>2*'OddsRatio_working_3-way'!K103*'OddsRatio_working_3-way'!L103*'OddsRatio_working_3-way'!M103</f>
        <v>6.4772083232126951E-2</v>
      </c>
      <c r="R103" s="11">
        <f t="shared" si="36"/>
        <v>0</v>
      </c>
      <c r="S103" s="11">
        <f t="shared" si="37"/>
        <v>-0.91292673571154637</v>
      </c>
      <c r="T103" s="11">
        <f t="shared" si="38"/>
        <v>-0.25572177470911667</v>
      </c>
      <c r="U103" s="11">
        <f>'OddsRatio_working_3-way'!S103-'OddsRatio_working_3-way'!R103^2/3</f>
        <v>-0.91292673571154637</v>
      </c>
      <c r="V103" s="11">
        <f>'OddsRatio_working_3-way'!S103*'OddsRatio_working_3-way'!R103/3-2*'OddsRatio_working_3-way'!R103^3/27-'OddsRatio_working_3-way'!T103</f>
        <v>0.25572177470911667</v>
      </c>
      <c r="W103" s="11">
        <f>'OddsRatio_working_3-way'!V103^2+4*'OddsRatio_working_3-way'!U103^3/27</f>
        <v>-4.7327159003713176E-2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0.16786958112184397</v>
      </c>
      <c r="Y103" s="11">
        <f>IF('OddsRatio_working_3-way'!W103&gt;=0,IF('OddsRatio_working_3-way'!V103+SQRT('OddsRatio_working_3-way'!W103)&gt;0,0,PI()),ACOS('OddsRatio_working_3-way'!V103/(2*'OddsRatio_working_3-way'!X103)))</f>
        <v>0.70491289559093906</v>
      </c>
      <c r="Z103" s="11">
        <f>'OddsRatio_working_3-way'!X103^(1/3)*COS('OddsRatio_working_3-way'!Y103/3)</f>
        <v>0.5364834993330716</v>
      </c>
      <c r="AA103" s="11">
        <f>'OddsRatio_working_3-way'!X103^(1/3)*COS(('OddsRatio_working_3-way'!Y103+2*PI())/3)</f>
        <v>-0.37946573599769223</v>
      </c>
      <c r="AB103" s="11">
        <f>'OddsRatio_working_3-way'!X103^(1/3)*COS(('OddsRatio_working_3-way'!Y103+4*PI())/3)</f>
        <v>-0.15701776333537942</v>
      </c>
      <c r="AC103" s="11">
        <f>'OddsRatio_working_3-way'!X103^(1/3)*SIN('OddsRatio_working_3-way'!Y103/3)</f>
        <v>0.12843039689727295</v>
      </c>
      <c r="AD103" s="11">
        <f>'OddsRatio_working_3-way'!X103^(1/3)*SIN(('OddsRatio_working_3-way'!Y103+2*PI())/3)</f>
        <v>0.40039314068497545</v>
      </c>
      <c r="AE103" s="11">
        <f>'OddsRatio_working_3-way'!X103^(1/3)*SIN(('OddsRatio_working_3-way'!Y103+4*PI())/3)</f>
        <v>-0.52882353758224832</v>
      </c>
      <c r="AF103" s="11">
        <f>-'OddsRatio_working_3-way'!U103/(3*'OddsRatio_working_3-way'!X103^(1/3))*COS(('OddsRatio_working_3-way'!Y103)/3)</f>
        <v>0.53648349933307149</v>
      </c>
      <c r="AG103" s="11">
        <f>-'OddsRatio_working_3-way'!U103/(3*'OddsRatio_working_3-way'!X103^(1/3))*COS(('OddsRatio_working_3-way'!Y103+2*PI())/3)</f>
        <v>-0.37946573599769218</v>
      </c>
      <c r="AH103" s="11">
        <f>-'OddsRatio_working_3-way'!U103/(3*'OddsRatio_working_3-way'!X103^(1/3))*COS(('OddsRatio_working_3-way'!Y103+4*PI())/3)</f>
        <v>-0.1570177633353794</v>
      </c>
      <c r="AI103" s="11">
        <f>'OddsRatio_working_3-way'!U103/(3*'OddsRatio_working_3-way'!X103^(1/3))*SIN(('OddsRatio_working_3-way'!Y103)/3)</f>
        <v>-0.12843039689727292</v>
      </c>
      <c r="AJ103" s="11">
        <f>'OddsRatio_working_3-way'!U103/(3*'OddsRatio_working_3-way'!X103^(1/3))*SIN(('OddsRatio_working_3-way'!Y103+2*PI())/3)</f>
        <v>-0.40039314068497539</v>
      </c>
      <c r="AK103" s="11">
        <f>'OddsRatio_working_3-way'!U103/(3*'OddsRatio_working_3-way'!X103^(1/3))*SIN(('OddsRatio_working_3-way'!Y103+4*PI())/3)</f>
        <v>0.5288235375822482</v>
      </c>
      <c r="AL103" s="11">
        <f>'OddsRatio_working_3-way'!Z103+'OddsRatio_working_3-way'!AF103</f>
        <v>1.0729669986661432</v>
      </c>
      <c r="AM103" s="11">
        <f>'OddsRatio_working_3-way'!AA103+'OddsRatio_working_3-way'!AG103</f>
        <v>-0.75893147199538435</v>
      </c>
      <c r="AN103" s="11">
        <f>'OddsRatio_working_3-way'!AB103+'OddsRatio_working_3-way'!AH103</f>
        <v>-0.31403552667075885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1.0729669986661432</v>
      </c>
      <c r="AS103" s="11">
        <f>IF(('OddsRatio_working_3-way'!X103=0),IF(Q103&gt;0,-Q103^(1/3),(-Q103)^(1/3)),'OddsRatio_working_3-way'!AM103-'OddsRatio_working_3-way'!R103/3)</f>
        <v>-0.75893147199538435</v>
      </c>
      <c r="AT103" s="11">
        <f>IF(('OddsRatio_working_3-way'!X103=0),IF(Q103&gt;0,-Q103^(1/3),(-Q103)^(1/3)),'OddsRatio_working_3-way'!AN103-'OddsRatio_working_3-way'!R103/3)</f>
        <v>-0.31403552667075885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3.08</v>
      </c>
      <c r="B104" s="4">
        <f>IF('True_Odds_Calculator_3-way'!B103="","",'True_Odds_Calculator_3-way'!B103)</f>
        <v>3.45</v>
      </c>
      <c r="C104" s="4">
        <f>IF('True_Odds_Calculator_3-way'!C103="","",'True_Odds_Calculator_3-way'!C103)</f>
        <v>2.35</v>
      </c>
      <c r="D104" s="9">
        <f t="shared" si="26"/>
        <v>0.31157662217297921</v>
      </c>
      <c r="E104" s="9">
        <f t="shared" si="27"/>
        <v>0.27758373769957251</v>
      </c>
      <c r="F104" s="9">
        <f t="shared" si="28"/>
        <v>0.41083964012744867</v>
      </c>
      <c r="G104" s="9">
        <f t="shared" si="29"/>
        <v>1.0622516397193138</v>
      </c>
      <c r="H104" s="9">
        <f t="shared" si="30"/>
        <v>3.2094834106161727</v>
      </c>
      <c r="I104" s="9">
        <f t="shared" si="31"/>
        <v>3.6025165173123184</v>
      </c>
      <c r="J104" s="9">
        <f t="shared" si="32"/>
        <v>2.4340397136210732</v>
      </c>
      <c r="K104" s="11">
        <f t="shared" si="33"/>
        <v>0.32467532467532467</v>
      </c>
      <c r="L104" s="11">
        <f t="shared" si="34"/>
        <v>0.28985507246376813</v>
      </c>
      <c r="M104" s="11">
        <f t="shared" si="35"/>
        <v>0.42553191489361702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-0.27550248086788343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0.23547220586998571</v>
      </c>
      <c r="Q104" s="11">
        <f>2*'OddsRatio_working_3-way'!K104*'OddsRatio_working_3-way'!L104*'OddsRatio_working_3-way'!M104</f>
        <v>8.0092587030607384E-2</v>
      </c>
      <c r="R104" s="11">
        <f t="shared" si="36"/>
        <v>0</v>
      </c>
      <c r="S104" s="11">
        <f t="shared" si="37"/>
        <v>-0.85470085470085422</v>
      </c>
      <c r="T104" s="11">
        <f t="shared" si="38"/>
        <v>-0.290714576428862</v>
      </c>
      <c r="U104" s="11">
        <f>'OddsRatio_working_3-way'!S104-'OddsRatio_working_3-way'!R104^2/3</f>
        <v>-0.85470085470085422</v>
      </c>
      <c r="V104" s="11">
        <f>'OddsRatio_working_3-way'!S104*'OddsRatio_working_3-way'!R104/3-2*'OddsRatio_working_3-way'!R104^3/27-'OddsRatio_working_3-way'!T104</f>
        <v>0.290714576428862</v>
      </c>
      <c r="W104" s="11">
        <f>'OddsRatio_working_3-way'!V104^2+4*'OddsRatio_working_3-way'!U104^3/27</f>
        <v>-7.984376745534788E-3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0.15206852213208644</v>
      </c>
      <c r="Y104" s="11">
        <f>IF('OddsRatio_working_3-way'!W104&gt;=0,IF('OddsRatio_working_3-way'!V104+SQRT('OddsRatio_working_3-way'!W104)&gt;0,0,PI()),ACOS('OddsRatio_working_3-way'!V104/(2*'OddsRatio_working_3-way'!X104)))</f>
        <v>0.29819944518173536</v>
      </c>
      <c r="Z104" s="11">
        <f>'OddsRatio_working_3-way'!X104^(1/3)*COS('OddsRatio_working_3-way'!Y104/3)</f>
        <v>0.53112581985965701</v>
      </c>
      <c r="AA104" s="11">
        <f>'OddsRatio_working_3-way'!X104^(1/3)*COS(('OddsRatio_working_3-way'!Y104+2*PI())/3)</f>
        <v>-0.311434865240442</v>
      </c>
      <c r="AB104" s="11">
        <f>'OddsRatio_working_3-way'!X104^(1/3)*COS(('OddsRatio_working_3-way'!Y104+4*PI())/3)</f>
        <v>-0.21969095461921495</v>
      </c>
      <c r="AC104" s="11">
        <f>'OddsRatio_working_3-way'!X104^(1/3)*SIN('OddsRatio_working_3-way'!Y104/3)</f>
        <v>5.2968371493674386E-2</v>
      </c>
      <c r="AD104" s="11">
        <f>'OddsRatio_working_3-way'!X104^(1/3)*SIN(('OddsRatio_working_3-way'!Y104+2*PI())/3)</f>
        <v>0.43348426685746339</v>
      </c>
      <c r="AE104" s="11">
        <f>'OddsRatio_working_3-way'!X104^(1/3)*SIN(('OddsRatio_working_3-way'!Y104+4*PI())/3)</f>
        <v>-0.48645263835113778</v>
      </c>
      <c r="AF104" s="11">
        <f>-'OddsRatio_working_3-way'!U104/(3*'OddsRatio_working_3-way'!X104^(1/3))*COS(('OddsRatio_working_3-way'!Y104)/3)</f>
        <v>0.5311258198596569</v>
      </c>
      <c r="AG104" s="11">
        <f>-'OddsRatio_working_3-way'!U104/(3*'OddsRatio_working_3-way'!X104^(1/3))*COS(('OddsRatio_working_3-way'!Y104+2*PI())/3)</f>
        <v>-0.31143486524044195</v>
      </c>
      <c r="AH104" s="11">
        <f>-'OddsRatio_working_3-way'!U104/(3*'OddsRatio_working_3-way'!X104^(1/3))*COS(('OddsRatio_working_3-way'!Y104+4*PI())/3)</f>
        <v>-0.2196909546192149</v>
      </c>
      <c r="AI104" s="11">
        <f>'OddsRatio_working_3-way'!U104/(3*'OddsRatio_working_3-way'!X104^(1/3))*SIN(('OddsRatio_working_3-way'!Y104)/3)</f>
        <v>-5.2968371493674372E-2</v>
      </c>
      <c r="AJ104" s="11">
        <f>'OddsRatio_working_3-way'!U104/(3*'OddsRatio_working_3-way'!X104^(1/3))*SIN(('OddsRatio_working_3-way'!Y104+2*PI())/3)</f>
        <v>-0.43348426685746327</v>
      </c>
      <c r="AK104" s="11">
        <f>'OddsRatio_working_3-way'!U104/(3*'OddsRatio_working_3-way'!X104^(1/3))*SIN(('OddsRatio_working_3-way'!Y104+4*PI())/3)</f>
        <v>0.48645263835113767</v>
      </c>
      <c r="AL104" s="11">
        <f>'OddsRatio_working_3-way'!Z104+'OddsRatio_working_3-way'!AF104</f>
        <v>1.0622516397193138</v>
      </c>
      <c r="AM104" s="11">
        <f>'OddsRatio_working_3-way'!AA104+'OddsRatio_working_3-way'!AG104</f>
        <v>-0.6228697304808839</v>
      </c>
      <c r="AN104" s="11">
        <f>'OddsRatio_working_3-way'!AB104+'OddsRatio_working_3-way'!AH104</f>
        <v>-0.43938190923842985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1.0622516397193138</v>
      </c>
      <c r="AS104" s="11">
        <f>IF(('OddsRatio_working_3-way'!X104=0),IF(Q104&gt;0,-Q104^(1/3),(-Q104)^(1/3)),'OddsRatio_working_3-way'!AM104-'OddsRatio_working_3-way'!R104/3)</f>
        <v>-0.6228697304808839</v>
      </c>
      <c r="AT104" s="11">
        <f>IF(('OddsRatio_working_3-way'!X104=0),IF(Q104&gt;0,-Q104^(1/3),(-Q104)^(1/3)),'OddsRatio_working_3-way'!AN104-'OddsRatio_working_3-way'!R104/3)</f>
        <v>-0.43938190923842985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4.6500000000000004</v>
      </c>
      <c r="B105" s="4">
        <f>IF('True_Odds_Calculator_3-way'!B104="","",'True_Odds_Calculator_3-way'!B104)</f>
        <v>3.11</v>
      </c>
      <c r="C105" s="4">
        <f>IF('True_Odds_Calculator_3-way'!C104="","",'True_Odds_Calculator_3-way'!C104)</f>
        <v>1.96</v>
      </c>
      <c r="D105" s="9">
        <f t="shared" si="26"/>
        <v>0.20278682917416532</v>
      </c>
      <c r="E105" s="9">
        <f t="shared" si="27"/>
        <v>0.30556679912374024</v>
      </c>
      <c r="F105" s="9">
        <f t="shared" si="28"/>
        <v>0.49164637170209463</v>
      </c>
      <c r="G105" s="9">
        <f t="shared" si="29"/>
        <v>1.0770648579053246</v>
      </c>
      <c r="H105" s="9">
        <f t="shared" si="30"/>
        <v>4.9312867313544357</v>
      </c>
      <c r="I105" s="9">
        <f t="shared" si="31"/>
        <v>3.2726068501802343</v>
      </c>
      <c r="J105" s="9">
        <f t="shared" si="32"/>
        <v>2.0339822635891114</v>
      </c>
      <c r="K105" s="11">
        <f t="shared" si="33"/>
        <v>0.21505376344086019</v>
      </c>
      <c r="L105" s="11">
        <f t="shared" si="34"/>
        <v>0.32154340836012862</v>
      </c>
      <c r="M105" s="11">
        <f t="shared" si="35"/>
        <v>0.51020408163265307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-0.26084177058438773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0.23708269740838972</v>
      </c>
      <c r="Q105" s="11">
        <f>2*'OddsRatio_working_3-way'!K105*'OddsRatio_working_3-way'!L105*'OddsRatio_working_3-way'!M105</f>
        <v>7.0560326609639804E-2</v>
      </c>
      <c r="R105" s="11">
        <f t="shared" si="36"/>
        <v>0</v>
      </c>
      <c r="S105" s="11">
        <f t="shared" si="37"/>
        <v>-0.90891384795169738</v>
      </c>
      <c r="T105" s="11">
        <f t="shared" si="38"/>
        <v>-0.27051007379514808</v>
      </c>
      <c r="U105" s="11">
        <f>'OddsRatio_working_3-way'!S105-'OddsRatio_working_3-way'!R105^2/3</f>
        <v>-0.90891384795169738</v>
      </c>
      <c r="V105" s="11">
        <f>'OddsRatio_working_3-way'!S105*'OddsRatio_working_3-way'!R105/3-2*'OddsRatio_working_3-way'!R105^3/27-'OddsRatio_working_3-way'!T105</f>
        <v>0.27051007379514808</v>
      </c>
      <c r="W105" s="11">
        <f>'OddsRatio_working_3-way'!V105^2+4*'OddsRatio_working_3-way'!U105^3/27</f>
        <v>-3.8065172840197212E-2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0.16676395958423815</v>
      </c>
      <c r="Y105" s="11">
        <f>IF('OddsRatio_working_3-way'!W105&gt;=0,IF('OddsRatio_working_3-way'!V105+SQRT('OddsRatio_working_3-way'!W105)&gt;0,0,PI()),ACOS('OddsRatio_working_3-way'!V105/(2*'OddsRatio_working_3-way'!X105)))</f>
        <v>0.62483993807216354</v>
      </c>
      <c r="Z105" s="11">
        <f>'OddsRatio_working_3-way'!X105^(1/3)*COS('OddsRatio_working_3-way'!Y105/3)</f>
        <v>0.5385324289526624</v>
      </c>
      <c r="AA105" s="11">
        <f>'OddsRatio_working_3-way'!X105^(1/3)*COS(('OddsRatio_working_3-way'!Y105+2*PI())/3)</f>
        <v>-0.36783385223175097</v>
      </c>
      <c r="AB105" s="11">
        <f>'OddsRatio_working_3-way'!X105^(1/3)*COS(('OddsRatio_working_3-way'!Y105+4*PI())/3)</f>
        <v>-0.17069857672091154</v>
      </c>
      <c r="AC105" s="11">
        <f>'OddsRatio_working_3-way'!X105^(1/3)*SIN('OddsRatio_working_3-way'!Y105/3)</f>
        <v>0.11381610438295418</v>
      </c>
      <c r="AD105" s="11">
        <f>'OddsRatio_working_3-way'!X105^(1/3)*SIN(('OddsRatio_working_3-way'!Y105+2*PI())/3)</f>
        <v>0.40947471204326685</v>
      </c>
      <c r="AE105" s="11">
        <f>'OddsRatio_working_3-way'!X105^(1/3)*SIN(('OddsRatio_working_3-way'!Y105+4*PI())/3)</f>
        <v>-0.52329081642622099</v>
      </c>
      <c r="AF105" s="11">
        <f>-'OddsRatio_working_3-way'!U105/(3*'OddsRatio_working_3-way'!X105^(1/3))*COS(('OddsRatio_working_3-way'!Y105)/3)</f>
        <v>0.53853242895266218</v>
      </c>
      <c r="AG105" s="11">
        <f>-'OddsRatio_working_3-way'!U105/(3*'OddsRatio_working_3-way'!X105^(1/3))*COS(('OddsRatio_working_3-way'!Y105+2*PI())/3)</f>
        <v>-0.3678338522317508</v>
      </c>
      <c r="AH105" s="11">
        <f>-'OddsRatio_working_3-way'!U105/(3*'OddsRatio_working_3-way'!X105^(1/3))*COS(('OddsRatio_working_3-way'!Y105+4*PI())/3)</f>
        <v>-0.17069857672091149</v>
      </c>
      <c r="AI105" s="11">
        <f>'OddsRatio_working_3-way'!U105/(3*'OddsRatio_working_3-way'!X105^(1/3))*SIN(('OddsRatio_working_3-way'!Y105)/3)</f>
        <v>-0.11381610438295413</v>
      </c>
      <c r="AJ105" s="11">
        <f>'OddsRatio_working_3-way'!U105/(3*'OddsRatio_working_3-way'!X105^(1/3))*SIN(('OddsRatio_working_3-way'!Y105+2*PI())/3)</f>
        <v>-0.40947471204326669</v>
      </c>
      <c r="AK105" s="11">
        <f>'OddsRatio_working_3-way'!U105/(3*'OddsRatio_working_3-way'!X105^(1/3))*SIN(('OddsRatio_working_3-way'!Y105+4*PI())/3)</f>
        <v>0.52329081642622077</v>
      </c>
      <c r="AL105" s="11">
        <f>'OddsRatio_working_3-way'!Z105+'OddsRatio_working_3-way'!AF105</f>
        <v>1.0770648579053246</v>
      </c>
      <c r="AM105" s="11">
        <f>'OddsRatio_working_3-way'!AA105+'OddsRatio_working_3-way'!AG105</f>
        <v>-0.73566770446350183</v>
      </c>
      <c r="AN105" s="11">
        <f>'OddsRatio_working_3-way'!AB105+'OddsRatio_working_3-way'!AH105</f>
        <v>-0.34139715344182303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1.0770648579053246</v>
      </c>
      <c r="AS105" s="11">
        <f>IF(('OddsRatio_working_3-way'!X105=0),IF(Q105&gt;0,-Q105^(1/3),(-Q105)^(1/3)),'OddsRatio_working_3-way'!AM105-'OddsRatio_working_3-way'!R105/3)</f>
        <v>-0.73566770446350183</v>
      </c>
      <c r="AT105" s="11">
        <f>IF(('OddsRatio_working_3-way'!X105=0),IF(Q105&gt;0,-Q105^(1/3),(-Q105)^(1/3)),'OddsRatio_working_3-way'!AN105-'OddsRatio_working_3-way'!R105/3)</f>
        <v>-0.34139715344182303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1.71</v>
      </c>
      <c r="B106" s="4">
        <f>IF('True_Odds_Calculator_3-way'!B105="","",'True_Odds_Calculator_3-way'!B105)</f>
        <v>3.71</v>
      </c>
      <c r="C106" s="4">
        <f>IF('True_Odds_Calculator_3-way'!C105="","",'True_Odds_Calculator_3-way'!C105)</f>
        <v>5.17</v>
      </c>
      <c r="D106" s="9">
        <f t="shared" si="26"/>
        <v>0.56500407558990084</v>
      </c>
      <c r="E106" s="9">
        <f t="shared" si="27"/>
        <v>0.25389554633992317</v>
      </c>
      <c r="F106" s="9">
        <f t="shared" si="28"/>
        <v>0.18110037807017579</v>
      </c>
      <c r="G106" s="9">
        <f t="shared" si="29"/>
        <v>1.0843644188422794</v>
      </c>
      <c r="H106" s="9">
        <f t="shared" si="30"/>
        <v>1.7698987373780184</v>
      </c>
      <c r="I106" s="9">
        <f t="shared" si="31"/>
        <v>3.9386275750625779</v>
      </c>
      <c r="J106" s="9">
        <f t="shared" si="32"/>
        <v>5.5217996265723057</v>
      </c>
      <c r="K106" s="11">
        <f t="shared" si="33"/>
        <v>0.58479532163742687</v>
      </c>
      <c r="L106" s="11">
        <f t="shared" si="34"/>
        <v>0.26954177897574122</v>
      </c>
      <c r="M106" s="11">
        <f t="shared" si="35"/>
        <v>0.19342359767891684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-0.24462629146860781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0.2314095153580458</v>
      </c>
      <c r="Q106" s="11">
        <f>2*'OddsRatio_working_3-way'!K106*'OddsRatio_working_3-way'!L106*'OddsRatio_working_3-way'!M106</f>
        <v>6.0977474402647121E-2</v>
      </c>
      <c r="R106" s="11">
        <f t="shared" si="36"/>
        <v>0</v>
      </c>
      <c r="S106" s="11">
        <f t="shared" si="37"/>
        <v>-0.94597156327222465</v>
      </c>
      <c r="T106" s="11">
        <f t="shared" si="38"/>
        <v>-0.24926786910994064</v>
      </c>
      <c r="U106" s="11">
        <f>'OddsRatio_working_3-way'!S106-'OddsRatio_working_3-way'!R106^2/3</f>
        <v>-0.94597156327222465</v>
      </c>
      <c r="V106" s="11">
        <f>'OddsRatio_working_3-way'!S106*'OddsRatio_working_3-way'!R106/3-2*'OddsRatio_working_3-way'!R106^3/27-'OddsRatio_working_3-way'!T106</f>
        <v>0.24926786910994064</v>
      </c>
      <c r="W106" s="11">
        <f>'OddsRatio_working_3-way'!V106^2+4*'OddsRatio_working_3-way'!U106^3/27</f>
        <v>-6.327503948078167E-2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0.17706602585715883</v>
      </c>
      <c r="Y106" s="11">
        <f>IF('OddsRatio_working_3-way'!W106&gt;=0,IF('OddsRatio_working_3-way'!V106+SQRT('OddsRatio_working_3-way'!W106)&gt;0,0,PI()),ACOS('OddsRatio_working_3-way'!V106/(2*'OddsRatio_working_3-way'!X106)))</f>
        <v>0.78994560415335202</v>
      </c>
      <c r="Z106" s="11">
        <f>'OddsRatio_working_3-way'!X106^(1/3)*COS('OddsRatio_working_3-way'!Y106/3)</f>
        <v>0.54218220942113982</v>
      </c>
      <c r="AA106" s="11">
        <f>'OddsRatio_working_3-way'!X106^(1/3)*COS(('OddsRatio_working_3-way'!Y106+2*PI())/3)</f>
        <v>-0.39766807599075449</v>
      </c>
      <c r="AB106" s="11">
        <f>'OddsRatio_working_3-way'!X106^(1/3)*COS(('OddsRatio_working_3-way'!Y106+4*PI())/3)</f>
        <v>-0.14451413343038544</v>
      </c>
      <c r="AC106" s="11">
        <f>'OddsRatio_working_3-way'!X106^(1/3)*SIN('OddsRatio_working_3-way'!Y106/3)</f>
        <v>0.14615849688364421</v>
      </c>
      <c r="AD106" s="11">
        <f>'OddsRatio_working_3-way'!X106^(1/3)*SIN(('OddsRatio_working_3-way'!Y106+2*PI())/3)</f>
        <v>0.39646431839685958</v>
      </c>
      <c r="AE106" s="11">
        <f>'OddsRatio_working_3-way'!X106^(1/3)*SIN(('OddsRatio_working_3-way'!Y106+4*PI())/3)</f>
        <v>-0.54262281528050371</v>
      </c>
      <c r="AF106" s="11">
        <f>-'OddsRatio_working_3-way'!U106/(3*'OddsRatio_working_3-way'!X106^(1/3))*COS(('OddsRatio_working_3-way'!Y106)/3)</f>
        <v>0.5421822094211397</v>
      </c>
      <c r="AG106" s="11">
        <f>-'OddsRatio_working_3-way'!U106/(3*'OddsRatio_working_3-way'!X106^(1/3))*COS(('OddsRatio_working_3-way'!Y106+2*PI())/3)</f>
        <v>-0.39766807599075443</v>
      </c>
      <c r="AH106" s="11">
        <f>-'OddsRatio_working_3-way'!U106/(3*'OddsRatio_working_3-way'!X106^(1/3))*COS(('OddsRatio_working_3-way'!Y106+4*PI())/3)</f>
        <v>-0.14451413343038541</v>
      </c>
      <c r="AI106" s="11">
        <f>'OddsRatio_working_3-way'!U106/(3*'OddsRatio_working_3-way'!X106^(1/3))*SIN(('OddsRatio_working_3-way'!Y106)/3)</f>
        <v>-0.14615849688364418</v>
      </c>
      <c r="AJ106" s="11">
        <f>'OddsRatio_working_3-way'!U106/(3*'OddsRatio_working_3-way'!X106^(1/3))*SIN(('OddsRatio_working_3-way'!Y106+2*PI())/3)</f>
        <v>-0.39646431839685953</v>
      </c>
      <c r="AK106" s="11">
        <f>'OddsRatio_working_3-way'!U106/(3*'OddsRatio_working_3-way'!X106^(1/3))*SIN(('OddsRatio_working_3-way'!Y106+4*PI())/3)</f>
        <v>0.5426228152805036</v>
      </c>
      <c r="AL106" s="11">
        <f>'OddsRatio_working_3-way'!Z106+'OddsRatio_working_3-way'!AF106</f>
        <v>1.0843644188422794</v>
      </c>
      <c r="AM106" s="11">
        <f>'OddsRatio_working_3-way'!AA106+'OddsRatio_working_3-way'!AG106</f>
        <v>-0.79533615198150898</v>
      </c>
      <c r="AN106" s="11">
        <f>'OddsRatio_working_3-way'!AB106+'OddsRatio_working_3-way'!AH106</f>
        <v>-0.28902826686077088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1.0843644188422794</v>
      </c>
      <c r="AS106" s="11">
        <f>IF(('OddsRatio_working_3-way'!X106=0),IF(Q106&gt;0,-Q106^(1/3),(-Q106)^(1/3)),'OddsRatio_working_3-way'!AM106-'OddsRatio_working_3-way'!R106/3)</f>
        <v>-0.79533615198150898</v>
      </c>
      <c r="AT106" s="11">
        <f>IF(('OddsRatio_working_3-way'!X106=0),IF(Q106&gt;0,-Q106^(1/3),(-Q106)^(1/3)),'OddsRatio_working_3-way'!AN106-'OddsRatio_working_3-way'!R106/3)</f>
        <v>-0.28902826686077088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1.47</v>
      </c>
      <c r="B107" s="4">
        <f>IF('True_Odds_Calculator_3-way'!B106="","",'True_Odds_Calculator_3-way'!B106)</f>
        <v>4.7</v>
      </c>
      <c r="C107" s="4">
        <f>IF('True_Odds_Calculator_3-way'!C106="","",'True_Odds_Calculator_3-way'!C106)</f>
        <v>7.21</v>
      </c>
      <c r="D107" s="9">
        <f t="shared" si="26"/>
        <v>0.66634459593740702</v>
      </c>
      <c r="E107" s="9">
        <f t="shared" si="27"/>
        <v>0.2023522340932162</v>
      </c>
      <c r="F107" s="9">
        <f t="shared" si="28"/>
        <v>0.1313031699693768</v>
      </c>
      <c r="G107" s="9">
        <f t="shared" si="29"/>
        <v>1.0653723604197705</v>
      </c>
      <c r="H107" s="9">
        <f t="shared" si="30"/>
        <v>1.5007250093972921</v>
      </c>
      <c r="I107" s="9">
        <f t="shared" si="31"/>
        <v>4.9418777335531514</v>
      </c>
      <c r="J107" s="9">
        <f t="shared" si="32"/>
        <v>7.6159623582067759</v>
      </c>
      <c r="K107" s="11">
        <f t="shared" si="33"/>
        <v>0.68027210884353739</v>
      </c>
      <c r="L107" s="11">
        <f t="shared" si="34"/>
        <v>0.21276595744680851</v>
      </c>
      <c r="M107" s="11">
        <f t="shared" si="35"/>
        <v>0.13869625520110956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-0.21679073848679564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0.20837561571682117</v>
      </c>
      <c r="Q107" s="11">
        <f>2*'OddsRatio_working_3-way'!K107*'OddsRatio_working_3-way'!L107*'OddsRatio_working_3-way'!M107</f>
        <v>4.0149444261429898E-2</v>
      </c>
      <c r="R107" s="11">
        <f t="shared" si="36"/>
        <v>0</v>
      </c>
      <c r="S107" s="11">
        <f t="shared" si="37"/>
        <v>-0.96118319985109968</v>
      </c>
      <c r="T107" s="11">
        <f t="shared" si="38"/>
        <v>-0.18519907511581882</v>
      </c>
      <c r="U107" s="11">
        <f>'OddsRatio_working_3-way'!S107-'OddsRatio_working_3-way'!R107^2/3</f>
        <v>-0.96118319985109968</v>
      </c>
      <c r="V107" s="11">
        <f>'OddsRatio_working_3-way'!S107*'OddsRatio_working_3-way'!R107/3-2*'OddsRatio_working_3-way'!R107^3/27-'OddsRatio_working_3-way'!T107</f>
        <v>0.18519907511581882</v>
      </c>
      <c r="W107" s="11">
        <f>'OddsRatio_working_3-way'!V107^2+4*'OddsRatio_working_3-way'!U107^3/27</f>
        <v>-9.7258538797725516E-2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0.18135409853480031</v>
      </c>
      <c r="Y107" s="11">
        <f>IF('OddsRatio_working_3-way'!W107&gt;=0,IF('OddsRatio_working_3-way'!V107+SQRT('OddsRatio_working_3-way'!W107)&gt;0,0,PI()),ACOS('OddsRatio_working_3-way'!V107/(2*'OddsRatio_working_3-way'!X107)))</f>
        <v>1.0349129944220268</v>
      </c>
      <c r="Z107" s="11">
        <f>'OddsRatio_working_3-way'!X107^(1/3)*COS('OddsRatio_working_3-way'!Y107/3)</f>
        <v>0.53268618020988534</v>
      </c>
      <c r="AA107" s="11">
        <f>'OddsRatio_working_3-way'!X107^(1/3)*COS(('OddsRatio_working_3-way'!Y107+2*PI())/3)</f>
        <v>-0.43211363942787334</v>
      </c>
      <c r="AB107" s="11">
        <f>'OddsRatio_working_3-way'!X107^(1/3)*COS(('OddsRatio_working_3-way'!Y107+4*PI())/3)</f>
        <v>-0.10057254078201215</v>
      </c>
      <c r="AC107" s="11">
        <f>'OddsRatio_working_3-way'!X107^(1/3)*SIN('OddsRatio_working_3-way'!Y107/3)</f>
        <v>0.19141534255061227</v>
      </c>
      <c r="AD107" s="11">
        <f>'OddsRatio_working_3-way'!X107^(1/3)*SIN(('OddsRatio_working_3-way'!Y107+2*PI())/3)</f>
        <v>0.36561209303135001</v>
      </c>
      <c r="AE107" s="11">
        <f>'OddsRatio_working_3-way'!X107^(1/3)*SIN(('OddsRatio_working_3-way'!Y107+4*PI())/3)</f>
        <v>-0.55702743558196233</v>
      </c>
      <c r="AF107" s="11">
        <f>-'OddsRatio_working_3-way'!U107/(3*'OddsRatio_working_3-way'!X107^(1/3))*COS(('OddsRatio_working_3-way'!Y107)/3)</f>
        <v>0.53268618020988512</v>
      </c>
      <c r="AG107" s="11">
        <f>-'OddsRatio_working_3-way'!U107/(3*'OddsRatio_working_3-way'!X107^(1/3))*COS(('OddsRatio_working_3-way'!Y107+2*PI())/3)</f>
        <v>-0.43211363942787312</v>
      </c>
      <c r="AH107" s="11">
        <f>-'OddsRatio_working_3-way'!U107/(3*'OddsRatio_working_3-way'!X107^(1/3))*COS(('OddsRatio_working_3-way'!Y107+4*PI())/3)</f>
        <v>-0.10057254078201211</v>
      </c>
      <c r="AI107" s="11">
        <f>'OddsRatio_working_3-way'!U107/(3*'OddsRatio_working_3-way'!X107^(1/3))*SIN(('OddsRatio_working_3-way'!Y107)/3)</f>
        <v>-0.19141534255061218</v>
      </c>
      <c r="AJ107" s="11">
        <f>'OddsRatio_working_3-way'!U107/(3*'OddsRatio_working_3-way'!X107^(1/3))*SIN(('OddsRatio_working_3-way'!Y107+2*PI())/3)</f>
        <v>-0.36561209303134989</v>
      </c>
      <c r="AK107" s="11">
        <f>'OddsRatio_working_3-way'!U107/(3*'OddsRatio_working_3-way'!X107^(1/3))*SIN(('OddsRatio_working_3-way'!Y107+4*PI())/3)</f>
        <v>0.5570274355819621</v>
      </c>
      <c r="AL107" s="11">
        <f>'OddsRatio_working_3-way'!Z107+'OddsRatio_working_3-way'!AF107</f>
        <v>1.0653723604197705</v>
      </c>
      <c r="AM107" s="11">
        <f>'OddsRatio_working_3-way'!AA107+'OddsRatio_working_3-way'!AG107</f>
        <v>-0.86422727885574646</v>
      </c>
      <c r="AN107" s="11">
        <f>'OddsRatio_working_3-way'!AB107+'OddsRatio_working_3-way'!AH107</f>
        <v>-0.20114508156402428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1.0653723604197705</v>
      </c>
      <c r="AS107" s="11">
        <f>IF(('OddsRatio_working_3-way'!X107=0),IF(Q107&gt;0,-Q107^(1/3),(-Q107)^(1/3)),'OddsRatio_working_3-way'!AM107-'OddsRatio_working_3-way'!R107/3)</f>
        <v>-0.86422727885574646</v>
      </c>
      <c r="AT107" s="11">
        <f>IF(('OddsRatio_working_3-way'!X107=0),IF(Q107&gt;0,-Q107^(1/3),(-Q107)^(1/3)),'OddsRatio_working_3-way'!AN107-'OddsRatio_working_3-way'!R107/3)</f>
        <v>-0.20114508156402428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1.85</v>
      </c>
      <c r="B108" s="4">
        <f>IF('True_Odds_Calculator_3-way'!B107="","",'True_Odds_Calculator_3-way'!B107)</f>
        <v>3.58</v>
      </c>
      <c r="C108" s="4">
        <f>IF('True_Odds_Calculator_3-way'!C107="","",'True_Odds_Calculator_3-way'!C107)</f>
        <v>4.7300000000000004</v>
      </c>
      <c r="D108" s="9">
        <f t="shared" si="26"/>
        <v>0.52782246055235393</v>
      </c>
      <c r="E108" s="9">
        <f t="shared" si="27"/>
        <v>0.26915707906764552</v>
      </c>
      <c r="F108" s="9">
        <f t="shared" si="28"/>
        <v>0.20302046038000068</v>
      </c>
      <c r="G108" s="9">
        <f t="shared" si="29"/>
        <v>1.0524428744546888</v>
      </c>
      <c r="H108" s="9">
        <f t="shared" si="30"/>
        <v>1.8945764432864856</v>
      </c>
      <c r="I108" s="9">
        <f t="shared" si="31"/>
        <v>3.7153026160930973</v>
      </c>
      <c r="J108" s="9">
        <f t="shared" si="32"/>
        <v>4.9256119217159888</v>
      </c>
      <c r="K108" s="11">
        <f t="shared" si="33"/>
        <v>0.54054054054054046</v>
      </c>
      <c r="L108" s="11">
        <f t="shared" si="34"/>
        <v>0.27932960893854747</v>
      </c>
      <c r="M108" s="11">
        <f t="shared" si="35"/>
        <v>0.21141649048625791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-0.26111484770702664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0.22855836809325178</v>
      </c>
      <c r="Q108" s="11">
        <f>2*'OddsRatio_working_3-way'!K108*'OddsRatio_working_3-way'!L108*'OddsRatio_working_3-way'!M108</f>
        <v>6.3843119579120602E-2</v>
      </c>
      <c r="R108" s="11">
        <f t="shared" si="36"/>
        <v>0</v>
      </c>
      <c r="S108" s="11">
        <f t="shared" si="37"/>
        <v>-0.87531739424368715</v>
      </c>
      <c r="T108" s="11">
        <f t="shared" si="38"/>
        <v>-0.24450206543119751</v>
      </c>
      <c r="U108" s="11">
        <f>'OddsRatio_working_3-way'!S108-'OddsRatio_working_3-way'!R108^2/3</f>
        <v>-0.87531739424368715</v>
      </c>
      <c r="V108" s="11">
        <f>'OddsRatio_working_3-way'!S108*'OddsRatio_working_3-way'!R108/3-2*'OddsRatio_working_3-way'!R108^3/27-'OddsRatio_working_3-way'!T108</f>
        <v>0.24450206543119751</v>
      </c>
      <c r="W108" s="11">
        <f>'OddsRatio_working_3-way'!V108^2+4*'OddsRatio_working_3-way'!U108^3/27</f>
        <v>-3.9574466574040769E-2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0.15760371709937743</v>
      </c>
      <c r="Y108" s="11">
        <f>IF('OddsRatio_working_3-way'!W108&gt;=0,IF('OddsRatio_working_3-way'!V108+SQRT('OddsRatio_working_3-way'!W108)&gt;0,0,PI()),ACOS('OddsRatio_working_3-way'!V108/(2*'OddsRatio_working_3-way'!X108)))</f>
        <v>0.68299463842004482</v>
      </c>
      <c r="Z108" s="11">
        <f>'OddsRatio_working_3-way'!X108^(1/3)*COS('OddsRatio_working_3-way'!Y108/3)</f>
        <v>0.52622143722734438</v>
      </c>
      <c r="AA108" s="11">
        <f>'OddsRatio_working_3-way'!X108^(1/3)*COS(('OddsRatio_working_3-way'!Y108+2*PI())/3)</f>
        <v>-0.36869290372419572</v>
      </c>
      <c r="AB108" s="11">
        <f>'OddsRatio_working_3-way'!X108^(1/3)*COS(('OddsRatio_working_3-way'!Y108+4*PI())/3)</f>
        <v>-0.1575285335031488</v>
      </c>
      <c r="AC108" s="11">
        <f>'OddsRatio_working_3-way'!X108^(1/3)*SIN('OddsRatio_working_3-way'!Y108/3)</f>
        <v>0.12191580599037943</v>
      </c>
      <c r="AD108" s="11">
        <f>'OddsRatio_working_3-way'!X108^(1/3)*SIN(('OddsRatio_working_3-way'!Y108+2*PI())/3)</f>
        <v>0.39476322965964888</v>
      </c>
      <c r="AE108" s="11">
        <f>'OddsRatio_working_3-way'!X108^(1/3)*SIN(('OddsRatio_working_3-way'!Y108+4*PI())/3)</f>
        <v>-0.51667903565002815</v>
      </c>
      <c r="AF108" s="11">
        <f>-'OddsRatio_working_3-way'!U108/(3*'OddsRatio_working_3-way'!X108^(1/3))*COS(('OddsRatio_working_3-way'!Y108)/3)</f>
        <v>0.52622143722734427</v>
      </c>
      <c r="AG108" s="11">
        <f>-'OddsRatio_working_3-way'!U108/(3*'OddsRatio_working_3-way'!X108^(1/3))*COS(('OddsRatio_working_3-way'!Y108+2*PI())/3)</f>
        <v>-0.36869290372419566</v>
      </c>
      <c r="AH108" s="11">
        <f>-'OddsRatio_working_3-way'!U108/(3*'OddsRatio_working_3-way'!X108^(1/3))*COS(('OddsRatio_working_3-way'!Y108+4*PI())/3)</f>
        <v>-0.15752853350314877</v>
      </c>
      <c r="AI108" s="11">
        <f>'OddsRatio_working_3-way'!U108/(3*'OddsRatio_working_3-way'!X108^(1/3))*SIN(('OddsRatio_working_3-way'!Y108)/3)</f>
        <v>-0.12191580599037941</v>
      </c>
      <c r="AJ108" s="11">
        <f>'OddsRatio_working_3-way'!U108/(3*'OddsRatio_working_3-way'!X108^(1/3))*SIN(('OddsRatio_working_3-way'!Y108+2*PI())/3)</f>
        <v>-0.39476322965964883</v>
      </c>
      <c r="AK108" s="11">
        <f>'OddsRatio_working_3-way'!U108/(3*'OddsRatio_working_3-way'!X108^(1/3))*SIN(('OddsRatio_working_3-way'!Y108+4*PI())/3)</f>
        <v>0.51667903565002804</v>
      </c>
      <c r="AL108" s="11">
        <f>'OddsRatio_working_3-way'!Z108+'OddsRatio_working_3-way'!AF108</f>
        <v>1.0524428744546888</v>
      </c>
      <c r="AM108" s="11">
        <f>'OddsRatio_working_3-way'!AA108+'OddsRatio_working_3-way'!AG108</f>
        <v>-0.73738580744839144</v>
      </c>
      <c r="AN108" s="11">
        <f>'OddsRatio_working_3-way'!AB108+'OddsRatio_working_3-way'!AH108</f>
        <v>-0.31505706700629754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1.0524428744546888</v>
      </c>
      <c r="AS108" s="11">
        <f>IF(('OddsRatio_working_3-way'!X108=0),IF(Q108&gt;0,-Q108^(1/3),(-Q108)^(1/3)),'OddsRatio_working_3-way'!AM108-'OddsRatio_working_3-way'!R108/3)</f>
        <v>-0.73738580744839144</v>
      </c>
      <c r="AT108" s="11">
        <f>IF(('OddsRatio_working_3-way'!X108=0),IF(Q108&gt;0,-Q108^(1/3),(-Q108)^(1/3)),'OddsRatio_working_3-way'!AN108-'OddsRatio_working_3-way'!R108/3)</f>
        <v>-0.31505706700629754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1.45</v>
      </c>
      <c r="B109" s="4">
        <f>IF('True_Odds_Calculator_3-way'!B108="","",'True_Odds_Calculator_3-way'!B108)</f>
        <v>4.54</v>
      </c>
      <c r="C109" s="4">
        <f>IF('True_Odds_Calculator_3-way'!C108="","",'True_Odds_Calculator_3-way'!C108)</f>
        <v>8.16</v>
      </c>
      <c r="D109" s="9">
        <f t="shared" si="26"/>
        <v>0.67530098515855863</v>
      </c>
      <c r="E109" s="9">
        <f t="shared" si="27"/>
        <v>0.2090974131993642</v>
      </c>
      <c r="F109" s="9">
        <f t="shared" si="28"/>
        <v>0.11560160164207718</v>
      </c>
      <c r="G109" s="9">
        <f t="shared" si="29"/>
        <v>1.0684915055246003</v>
      </c>
      <c r="H109" s="9">
        <f t="shared" si="30"/>
        <v>1.4808211774860702</v>
      </c>
      <c r="I109" s="9">
        <f t="shared" si="31"/>
        <v>4.7824599295570849</v>
      </c>
      <c r="J109" s="9">
        <f t="shared" si="32"/>
        <v>8.650399179556139</v>
      </c>
      <c r="K109" s="11">
        <f t="shared" si="33"/>
        <v>0.68965517241379315</v>
      </c>
      <c r="L109" s="11">
        <f t="shared" si="34"/>
        <v>0.22026431718061673</v>
      </c>
      <c r="M109" s="11">
        <f t="shared" si="35"/>
        <v>0.12254901960784313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-0.21233167427688082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0.20756821641006395</v>
      </c>
      <c r="Q109" s="11">
        <f>2*'OddsRatio_working_3-way'!K109*'OddsRatio_working_3-way'!L109*'OddsRatio_working_3-way'!M109</f>
        <v>3.7231967069069768E-2</v>
      </c>
      <c r="R109" s="11">
        <f t="shared" si="36"/>
        <v>0</v>
      </c>
      <c r="S109" s="11">
        <f t="shared" si="37"/>
        <v>-0.97756595720803618</v>
      </c>
      <c r="T109" s="11">
        <f t="shared" si="38"/>
        <v>-0.175348153759289</v>
      </c>
      <c r="U109" s="11">
        <f>'OddsRatio_working_3-way'!S109-'OddsRatio_working_3-way'!R109^2/3</f>
        <v>-0.97756595720803618</v>
      </c>
      <c r="V109" s="11">
        <f>'OddsRatio_working_3-way'!S109*'OddsRatio_working_3-way'!R109/3-2*'OddsRatio_working_3-way'!R109^3/27-'OddsRatio_working_3-way'!T109</f>
        <v>0.175348153759289</v>
      </c>
      <c r="W109" s="11">
        <f>'OddsRatio_working_3-way'!V109^2+4*'OddsRatio_working_3-way'!U109^3/27</f>
        <v>-0.10765249752228005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0.18601039792782506</v>
      </c>
      <c r="Y109" s="11">
        <f>IF('OddsRatio_working_3-way'!W109&gt;=0,IF('OddsRatio_working_3-way'!V109+SQRT('OddsRatio_working_3-way'!W109)&gt;0,0,PI()),ACOS('OddsRatio_working_3-way'!V109/(2*'OddsRatio_working_3-way'!X109)))</f>
        <v>1.079987197380901</v>
      </c>
      <c r="Z109" s="11">
        <f>'OddsRatio_working_3-way'!X109^(1/3)*COS('OddsRatio_working_3-way'!Y109/3)</f>
        <v>0.53424575276230013</v>
      </c>
      <c r="AA109" s="11">
        <f>'OddsRatio_working_3-way'!X109^(1/3)*COS(('OddsRatio_working_3-way'!Y109+2*PI())/3)</f>
        <v>-0.44127107776029589</v>
      </c>
      <c r="AB109" s="11">
        <f>'OddsRatio_working_3-way'!X109^(1/3)*COS(('OddsRatio_working_3-way'!Y109+4*PI())/3)</f>
        <v>-9.2974675002004126E-2</v>
      </c>
      <c r="AC109" s="11">
        <f>'OddsRatio_working_3-way'!X109^(1/3)*SIN('OddsRatio_working_3-way'!Y109/3)</f>
        <v>0.20108902189027802</v>
      </c>
      <c r="AD109" s="11">
        <f>'OddsRatio_working_3-way'!X109^(1/3)*SIN(('OddsRatio_working_3-way'!Y109+2*PI())/3)</f>
        <v>0.36212588281095337</v>
      </c>
      <c r="AE109" s="11">
        <f>'OddsRatio_working_3-way'!X109^(1/3)*SIN(('OddsRatio_working_3-way'!Y109+4*PI())/3)</f>
        <v>-0.56321490470123137</v>
      </c>
      <c r="AF109" s="11">
        <f>-'OddsRatio_working_3-way'!U109/(3*'OddsRatio_working_3-way'!X109^(1/3))*COS(('OddsRatio_working_3-way'!Y109)/3)</f>
        <v>0.53424575276230002</v>
      </c>
      <c r="AG109" s="11">
        <f>-'OddsRatio_working_3-way'!U109/(3*'OddsRatio_working_3-way'!X109^(1/3))*COS(('OddsRatio_working_3-way'!Y109+2*PI())/3)</f>
        <v>-0.44127107776029584</v>
      </c>
      <c r="AH109" s="11">
        <f>-'OddsRatio_working_3-way'!U109/(3*'OddsRatio_working_3-way'!X109^(1/3))*COS(('OddsRatio_working_3-way'!Y109+4*PI())/3)</f>
        <v>-9.2974675002004112E-2</v>
      </c>
      <c r="AI109" s="11">
        <f>'OddsRatio_working_3-way'!U109/(3*'OddsRatio_working_3-way'!X109^(1/3))*SIN(('OddsRatio_working_3-way'!Y109)/3)</f>
        <v>-0.20108902189027797</v>
      </c>
      <c r="AJ109" s="11">
        <f>'OddsRatio_working_3-way'!U109/(3*'OddsRatio_working_3-way'!X109^(1/3))*SIN(('OddsRatio_working_3-way'!Y109+2*PI())/3)</f>
        <v>-0.36212588281095326</v>
      </c>
      <c r="AK109" s="11">
        <f>'OddsRatio_working_3-way'!U109/(3*'OddsRatio_working_3-way'!X109^(1/3))*SIN(('OddsRatio_working_3-way'!Y109+4*PI())/3)</f>
        <v>0.56321490470123126</v>
      </c>
      <c r="AL109" s="11">
        <f>'OddsRatio_working_3-way'!Z109+'OddsRatio_working_3-way'!AF109</f>
        <v>1.0684915055246003</v>
      </c>
      <c r="AM109" s="11">
        <f>'OddsRatio_working_3-way'!AA109+'OddsRatio_working_3-way'!AG109</f>
        <v>-0.88254215552059168</v>
      </c>
      <c r="AN109" s="11">
        <f>'OddsRatio_working_3-way'!AB109+'OddsRatio_working_3-way'!AH109</f>
        <v>-0.18594935000400825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1.0684915055246003</v>
      </c>
      <c r="AS109" s="11">
        <f>IF(('OddsRatio_working_3-way'!X109=0),IF(Q109&gt;0,-Q109^(1/3),(-Q109)^(1/3)),'OddsRatio_working_3-way'!AM109-'OddsRatio_working_3-way'!R109/3)</f>
        <v>-0.88254215552059168</v>
      </c>
      <c r="AT109" s="11">
        <f>IF(('OddsRatio_working_3-way'!X109=0),IF(Q109&gt;0,-Q109^(1/3),(-Q109)^(1/3)),'OddsRatio_working_3-way'!AN109-'OddsRatio_working_3-way'!R109/3)</f>
        <v>-0.18594935000400825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1.68</v>
      </c>
      <c r="B110" s="4">
        <f>IF('True_Odds_Calculator_3-way'!B109="","",'True_Odds_Calculator_3-way'!B109)</f>
        <v>4.0199999999999996</v>
      </c>
      <c r="C110" s="4">
        <f>IF('True_Odds_Calculator_3-way'!C109="","",'True_Odds_Calculator_3-way'!C109)</f>
        <v>5.39</v>
      </c>
      <c r="D110" s="9">
        <f t="shared" si="26"/>
        <v>0.58281382354688516</v>
      </c>
      <c r="E110" s="9">
        <f t="shared" si="27"/>
        <v>0.23928852460600541</v>
      </c>
      <c r="F110" s="9">
        <f t="shared" si="28"/>
        <v>0.17789765184710929</v>
      </c>
      <c r="G110" s="9">
        <f t="shared" si="29"/>
        <v>1.052667349730307</v>
      </c>
      <c r="H110" s="9">
        <f t="shared" si="30"/>
        <v>1.715813797816609</v>
      </c>
      <c r="I110" s="9">
        <f t="shared" si="31"/>
        <v>4.1790553961855261</v>
      </c>
      <c r="J110" s="9">
        <f t="shared" si="32"/>
        <v>5.6212096653160479</v>
      </c>
      <c r="K110" s="11">
        <f t="shared" si="33"/>
        <v>0.59523809523809523</v>
      </c>
      <c r="L110" s="11">
        <f t="shared" si="34"/>
        <v>0.24875621890547267</v>
      </c>
      <c r="M110" s="11">
        <f t="shared" si="35"/>
        <v>0.1855287569573284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-0.24766023227795986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0.22224112233250221</v>
      </c>
      <c r="Q110" s="11">
        <f>2*'OddsRatio_working_3-way'!K110*'OddsRatio_working_3-way'!L110*'OddsRatio_working_3-way'!M110</f>
        <v>5.4942181046354073E-2</v>
      </c>
      <c r="R110" s="11">
        <f t="shared" si="36"/>
        <v>0</v>
      </c>
      <c r="S110" s="11">
        <f t="shared" si="37"/>
        <v>-0.89736297300678991</v>
      </c>
      <c r="T110" s="11">
        <f t="shared" si="38"/>
        <v>-0.2218449871463016</v>
      </c>
      <c r="U110" s="11">
        <f>'OddsRatio_working_3-way'!S110-'OddsRatio_working_3-way'!R110^2/3</f>
        <v>-0.89736297300678991</v>
      </c>
      <c r="V110" s="11">
        <f>'OddsRatio_working_3-way'!S110*'OddsRatio_working_3-way'!R110/3-2*'OddsRatio_working_3-way'!R110^3/27-'OddsRatio_working_3-way'!T110</f>
        <v>0.2218449871463016</v>
      </c>
      <c r="W110" s="11">
        <f>'OddsRatio_working_3-way'!V110^2+4*'OddsRatio_working_3-way'!U110^3/27</f>
        <v>-5.7838250808357639E-2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0.16359511692766104</v>
      </c>
      <c r="Y110" s="11">
        <f>IF('OddsRatio_working_3-way'!W110&gt;=0,IF('OddsRatio_working_3-way'!V110+SQRT('OddsRatio_working_3-way'!W110)&gt;0,0,PI()),ACOS('OddsRatio_working_3-way'!V110/(2*'OddsRatio_working_3-way'!X110)))</f>
        <v>0.82571636189226727</v>
      </c>
      <c r="Z110" s="11">
        <f>'OddsRatio_working_3-way'!X110^(1/3)*COS('OddsRatio_working_3-way'!Y110/3)</f>
        <v>0.52633367486515359</v>
      </c>
      <c r="AA110" s="11">
        <f>'OddsRatio_working_3-way'!X110^(1/3)*COS(('OddsRatio_working_3-way'!Y110+2*PI())/3)</f>
        <v>-0.3918928654102341</v>
      </c>
      <c r="AB110" s="11">
        <f>'OddsRatio_working_3-way'!X110^(1/3)*COS(('OddsRatio_working_3-way'!Y110+4*PI())/3)</f>
        <v>-0.13444080945491957</v>
      </c>
      <c r="AC110" s="11">
        <f>'OddsRatio_working_3-way'!X110^(1/3)*SIN('OddsRatio_working_3-way'!Y110/3)</f>
        <v>0.14864001380922348</v>
      </c>
      <c r="AD110" s="11">
        <f>'OddsRatio_working_3-way'!X110^(1/3)*SIN(('OddsRatio_working_3-way'!Y110+2*PI())/3)</f>
        <v>0.38149832639583031</v>
      </c>
      <c r="AE110" s="11">
        <f>'OddsRatio_working_3-way'!X110^(1/3)*SIN(('OddsRatio_working_3-way'!Y110+4*PI())/3)</f>
        <v>-0.53013834020505379</v>
      </c>
      <c r="AF110" s="11">
        <f>-'OddsRatio_working_3-way'!U110/(3*'OddsRatio_working_3-way'!X110^(1/3))*COS(('OddsRatio_working_3-way'!Y110)/3)</f>
        <v>0.52633367486515348</v>
      </c>
      <c r="AG110" s="11">
        <f>-'OddsRatio_working_3-way'!U110/(3*'OddsRatio_working_3-way'!X110^(1/3))*COS(('OddsRatio_working_3-way'!Y110+2*PI())/3)</f>
        <v>-0.39189286541023405</v>
      </c>
      <c r="AH110" s="11">
        <f>-'OddsRatio_working_3-way'!U110/(3*'OddsRatio_working_3-way'!X110^(1/3))*COS(('OddsRatio_working_3-way'!Y110+4*PI())/3)</f>
        <v>-0.13444080945491954</v>
      </c>
      <c r="AI110" s="11">
        <f>'OddsRatio_working_3-way'!U110/(3*'OddsRatio_working_3-way'!X110^(1/3))*SIN(('OddsRatio_working_3-way'!Y110)/3)</f>
        <v>-0.14864001380922345</v>
      </c>
      <c r="AJ110" s="11">
        <f>'OddsRatio_working_3-way'!U110/(3*'OddsRatio_working_3-way'!X110^(1/3))*SIN(('OddsRatio_working_3-way'!Y110+2*PI())/3)</f>
        <v>-0.3814983263958302</v>
      </c>
      <c r="AK110" s="11">
        <f>'OddsRatio_working_3-way'!U110/(3*'OddsRatio_working_3-way'!X110^(1/3))*SIN(('OddsRatio_working_3-way'!Y110+4*PI())/3)</f>
        <v>0.53013834020505368</v>
      </c>
      <c r="AL110" s="11">
        <f>'OddsRatio_working_3-way'!Z110+'OddsRatio_working_3-way'!AF110</f>
        <v>1.052667349730307</v>
      </c>
      <c r="AM110" s="11">
        <f>'OddsRatio_working_3-way'!AA110+'OddsRatio_working_3-way'!AG110</f>
        <v>-0.7837857308204681</v>
      </c>
      <c r="AN110" s="11">
        <f>'OddsRatio_working_3-way'!AB110+'OddsRatio_working_3-way'!AH110</f>
        <v>-0.26888161890983908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1.052667349730307</v>
      </c>
      <c r="AS110" s="11">
        <f>IF(('OddsRatio_working_3-way'!X110=0),IF(Q110&gt;0,-Q110^(1/3),(-Q110)^(1/3)),'OddsRatio_working_3-way'!AM110-'OddsRatio_working_3-way'!R110/3)</f>
        <v>-0.7837857308204681</v>
      </c>
      <c r="AT110" s="11">
        <f>IF(('OddsRatio_working_3-way'!X110=0),IF(Q110&gt;0,-Q110^(1/3),(-Q110)^(1/3)),'OddsRatio_working_3-way'!AN110-'OddsRatio_working_3-way'!R110/3)</f>
        <v>-0.26888161890983908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3.62</v>
      </c>
      <c r="B111" s="4">
        <f>IF('True_Odds_Calculator_3-way'!B110="","",'True_Odds_Calculator_3-way'!B110)</f>
        <v>3.8</v>
      </c>
      <c r="C111" s="4">
        <f>IF('True_Odds_Calculator_3-way'!C110="","",'True_Odds_Calculator_3-way'!C110)</f>
        <v>2.04</v>
      </c>
      <c r="D111" s="9">
        <f t="shared" si="26"/>
        <v>0.26708440855230503</v>
      </c>
      <c r="E111" s="9">
        <f t="shared" si="27"/>
        <v>0.2542806216086419</v>
      </c>
      <c r="F111" s="9">
        <f t="shared" si="28"/>
        <v>0.47863496983905301</v>
      </c>
      <c r="G111" s="9">
        <f t="shared" si="29"/>
        <v>1.047379653788111</v>
      </c>
      <c r="H111" s="9">
        <f t="shared" si="30"/>
        <v>3.7441346929248507</v>
      </c>
      <c r="I111" s="9">
        <f t="shared" si="31"/>
        <v>3.9326630306067112</v>
      </c>
      <c r="J111" s="9">
        <f t="shared" si="32"/>
        <v>2.0892748399396361</v>
      </c>
      <c r="K111" s="11">
        <f t="shared" si="33"/>
        <v>0.27624309392265195</v>
      </c>
      <c r="L111" s="11">
        <f t="shared" si="34"/>
        <v>0.26315789473684209</v>
      </c>
      <c r="M111" s="11">
        <f t="shared" si="35"/>
        <v>0.49019607843137253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-0.27187565924886981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0.23020257826887663</v>
      </c>
      <c r="Q111" s="11">
        <f>2*'OddsRatio_working_3-way'!K111*'OddsRatio_working_3-way'!L111*'OddsRatio_working_3-way'!M111</f>
        <v>7.1270148070859629E-2</v>
      </c>
      <c r="R111" s="11">
        <f t="shared" si="36"/>
        <v>0</v>
      </c>
      <c r="S111" s="11">
        <f t="shared" si="37"/>
        <v>-0.84672007381931003</v>
      </c>
      <c r="T111" s="11">
        <f t="shared" si="38"/>
        <v>-0.26214243771495666</v>
      </c>
      <c r="U111" s="11">
        <f>'OddsRatio_working_3-way'!S111-'OddsRatio_working_3-way'!R111^2/3</f>
        <v>-0.84672007381931003</v>
      </c>
      <c r="V111" s="11">
        <f>'OddsRatio_working_3-way'!S111*'OddsRatio_working_3-way'!R111/3-2*'OddsRatio_working_3-way'!R111^3/27-'OddsRatio_working_3-way'!T111</f>
        <v>0.26214243771495666</v>
      </c>
      <c r="W111" s="11">
        <f>'OddsRatio_working_3-way'!V111^2+4*'OddsRatio_working_3-way'!U111^3/27</f>
        <v>-2.1213661964171099E-2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0.14994358907211658</v>
      </c>
      <c r="Y111" s="11">
        <f>IF('OddsRatio_working_3-way'!W111&gt;=0,IF('OddsRatio_working_3-way'!V111+SQRT('OddsRatio_working_3-way'!W111)&gt;0,0,PI()),ACOS('OddsRatio_working_3-way'!V111/(2*'OddsRatio_working_3-way'!X111)))</f>
        <v>0.50714053216087196</v>
      </c>
      <c r="Z111" s="11">
        <f>'OddsRatio_working_3-way'!X111^(1/3)*COS('OddsRatio_working_3-way'!Y111/3)</f>
        <v>0.52368982689405541</v>
      </c>
      <c r="AA111" s="11">
        <f>'OddsRatio_working_3-way'!X111^(1/3)*COS(('OddsRatio_working_3-way'!Y111+2*PI())/3)</f>
        <v>-0.33925125918549526</v>
      </c>
      <c r="AB111" s="11">
        <f>'OddsRatio_working_3-way'!X111^(1/3)*COS(('OddsRatio_working_3-way'!Y111+4*PI())/3)</f>
        <v>-0.18443856770856032</v>
      </c>
      <c r="AC111" s="11">
        <f>'OddsRatio_working_3-way'!X111^(1/3)*SIN('OddsRatio_working_3-way'!Y111/3)</f>
        <v>8.9381149098178972E-2</v>
      </c>
      <c r="AD111" s="11">
        <f>'OddsRatio_working_3-way'!X111^(1/3)*SIN(('OddsRatio_working_3-way'!Y111+2*PI())/3)</f>
        <v>0.4088381192446377</v>
      </c>
      <c r="AE111" s="11">
        <f>'OddsRatio_working_3-way'!X111^(1/3)*SIN(('OddsRatio_working_3-way'!Y111+4*PI())/3)</f>
        <v>-0.49821926834281655</v>
      </c>
      <c r="AF111" s="11">
        <f>-'OddsRatio_working_3-way'!U111/(3*'OddsRatio_working_3-way'!X111^(1/3))*COS(('OddsRatio_working_3-way'!Y111)/3)</f>
        <v>0.52368982689405552</v>
      </c>
      <c r="AG111" s="11">
        <f>-'OddsRatio_working_3-way'!U111/(3*'OddsRatio_working_3-way'!X111^(1/3))*COS(('OddsRatio_working_3-way'!Y111+2*PI())/3)</f>
        <v>-0.33925125918549531</v>
      </c>
      <c r="AH111" s="11">
        <f>-'OddsRatio_working_3-way'!U111/(3*'OddsRatio_working_3-way'!X111^(1/3))*COS(('OddsRatio_working_3-way'!Y111+4*PI())/3)</f>
        <v>-0.18443856770856035</v>
      </c>
      <c r="AI111" s="11">
        <f>'OddsRatio_working_3-way'!U111/(3*'OddsRatio_working_3-way'!X111^(1/3))*SIN(('OddsRatio_working_3-way'!Y111)/3)</f>
        <v>-8.9381149098178986E-2</v>
      </c>
      <c r="AJ111" s="11">
        <f>'OddsRatio_working_3-way'!U111/(3*'OddsRatio_working_3-way'!X111^(1/3))*SIN(('OddsRatio_working_3-way'!Y111+2*PI())/3)</f>
        <v>-0.40883811924463781</v>
      </c>
      <c r="AK111" s="11">
        <f>'OddsRatio_working_3-way'!U111/(3*'OddsRatio_working_3-way'!X111^(1/3))*SIN(('OddsRatio_working_3-way'!Y111+4*PI())/3)</f>
        <v>0.49821926834281666</v>
      </c>
      <c r="AL111" s="11">
        <f>'OddsRatio_working_3-way'!Z111+'OddsRatio_working_3-way'!AF111</f>
        <v>1.047379653788111</v>
      </c>
      <c r="AM111" s="11">
        <f>'OddsRatio_working_3-way'!AA111+'OddsRatio_working_3-way'!AG111</f>
        <v>-0.67850251837099051</v>
      </c>
      <c r="AN111" s="11">
        <f>'OddsRatio_working_3-way'!AB111+'OddsRatio_working_3-way'!AH111</f>
        <v>-0.36887713541712064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1.047379653788111</v>
      </c>
      <c r="AS111" s="11">
        <f>IF(('OddsRatio_working_3-way'!X111=0),IF(Q111&gt;0,-Q111^(1/3),(-Q111)^(1/3)),'OddsRatio_working_3-way'!AM111-'OddsRatio_working_3-way'!R111/3)</f>
        <v>-0.67850251837099051</v>
      </c>
      <c r="AT111" s="11">
        <f>IF(('OddsRatio_working_3-way'!X111=0),IF(Q111&gt;0,-Q111^(1/3),(-Q111)^(1/3)),'OddsRatio_working_3-way'!AN111-'OddsRatio_working_3-way'!R111/3)</f>
        <v>-0.36887713541712064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2.87</v>
      </c>
      <c r="B112" s="4">
        <f>IF('True_Odds_Calculator_3-way'!B111="","",'True_Odds_Calculator_3-way'!B111)</f>
        <v>3.3</v>
      </c>
      <c r="C112" s="4">
        <f>IF('True_Odds_Calculator_3-way'!C111="","",'True_Odds_Calculator_3-way'!C111)</f>
        <v>2.66</v>
      </c>
      <c r="D112" s="9">
        <f t="shared" si="26"/>
        <v>0.33918435224924509</v>
      </c>
      <c r="E112" s="9">
        <f t="shared" si="27"/>
        <v>0.29444306301541306</v>
      </c>
      <c r="F112" s="9">
        <f t="shared" si="28"/>
        <v>0.36637258473534168</v>
      </c>
      <c r="G112" s="9">
        <f t="shared" si="29"/>
        <v>1.0418444995914697</v>
      </c>
      <c r="H112" s="9">
        <f t="shared" si="30"/>
        <v>2.9482492142360486</v>
      </c>
      <c r="I112" s="9">
        <f t="shared" si="31"/>
        <v>3.3962423490603801</v>
      </c>
      <c r="J112" s="9">
        <f t="shared" si="32"/>
        <v>2.7294618693218404</v>
      </c>
      <c r="K112" s="11">
        <f t="shared" si="33"/>
        <v>0.34843205574912889</v>
      </c>
      <c r="L112" s="11">
        <f t="shared" si="34"/>
        <v>0.30303030303030304</v>
      </c>
      <c r="M112" s="11">
        <f t="shared" si="35"/>
        <v>0.37593984962406013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-0.28340013797560093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0.23141477386846906</v>
      </c>
      <c r="Q112" s="11">
        <f>2*'OddsRatio_working_3-way'!K112*'OddsRatio_working_3-way'!L112*'OddsRatio_working_3-way'!M112</f>
        <v>7.9387572510624033E-2</v>
      </c>
      <c r="R112" s="11">
        <f t="shared" si="36"/>
        <v>0</v>
      </c>
      <c r="S112" s="11">
        <f t="shared" si="37"/>
        <v>-0.81656549471543483</v>
      </c>
      <c r="T112" s="11">
        <f t="shared" si="38"/>
        <v>-0.28012538412193305</v>
      </c>
      <c r="U112" s="11">
        <f>'OddsRatio_working_3-way'!S112-'OddsRatio_working_3-way'!R112^2/3</f>
        <v>-0.81656549471543483</v>
      </c>
      <c r="V112" s="11">
        <f>'OddsRatio_working_3-way'!S112*'OddsRatio_working_3-way'!R112/3-2*'OddsRatio_working_3-way'!R112^3/27-'OddsRatio_working_3-way'!T112</f>
        <v>0.28012538412193305</v>
      </c>
      <c r="W112" s="11">
        <f>'OddsRatio_working_3-way'!V112^2+4*'OddsRatio_working_3-way'!U112^3/27</f>
        <v>-2.1918274165333429E-3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0.14200533286288397</v>
      </c>
      <c r="Y112" s="11">
        <f>IF('OddsRatio_working_3-way'!W112&gt;=0,IF('OddsRatio_working_3-way'!V112+SQRT('OddsRatio_working_3-way'!W112)&gt;0,0,PI()),ACOS('OddsRatio_working_3-way'!V112/(2*'OddsRatio_working_3-way'!X112)))</f>
        <v>0.16559806887020656</v>
      </c>
      <c r="Z112" s="11">
        <f>'OddsRatio_working_3-way'!X112^(1/3)*COS('OddsRatio_working_3-way'!Y112/3)</f>
        <v>0.52092224979573487</v>
      </c>
      <c r="AA112" s="11">
        <f>'OddsRatio_working_3-way'!X112^(1/3)*COS(('OddsRatio_working_3-way'!Y112+2*PI())/3)</f>
        <v>-0.28538863840546025</v>
      </c>
      <c r="AB112" s="11">
        <f>'OddsRatio_working_3-way'!X112^(1/3)*COS(('OddsRatio_working_3-way'!Y112+4*PI())/3)</f>
        <v>-0.23553361139027457</v>
      </c>
      <c r="AC112" s="11">
        <f>'OddsRatio_working_3-way'!X112^(1/3)*SIN('OddsRatio_working_3-way'!Y112/3)</f>
        <v>2.8783813267673486E-2</v>
      </c>
      <c r="AD112" s="11">
        <f>'OddsRatio_working_3-way'!X112^(1/3)*SIN(('OddsRatio_working_3-way'!Y112+2*PI())/3)</f>
        <v>0.43673999508581279</v>
      </c>
      <c r="AE112" s="11">
        <f>'OddsRatio_working_3-way'!X112^(1/3)*SIN(('OddsRatio_working_3-way'!Y112+4*PI())/3)</f>
        <v>-0.46552380835348628</v>
      </c>
      <c r="AF112" s="11">
        <f>-'OddsRatio_working_3-way'!U112/(3*'OddsRatio_working_3-way'!X112^(1/3))*COS(('OddsRatio_working_3-way'!Y112)/3)</f>
        <v>0.52092224979573476</v>
      </c>
      <c r="AG112" s="11">
        <f>-'OddsRatio_working_3-way'!U112/(3*'OddsRatio_working_3-way'!X112^(1/3))*COS(('OddsRatio_working_3-way'!Y112+2*PI())/3)</f>
        <v>-0.28538863840546019</v>
      </c>
      <c r="AH112" s="11">
        <f>-'OddsRatio_working_3-way'!U112/(3*'OddsRatio_working_3-way'!X112^(1/3))*COS(('OddsRatio_working_3-way'!Y112+4*PI())/3)</f>
        <v>-0.23553361139027451</v>
      </c>
      <c r="AI112" s="11">
        <f>'OddsRatio_working_3-way'!U112/(3*'OddsRatio_working_3-way'!X112^(1/3))*SIN(('OddsRatio_working_3-way'!Y112)/3)</f>
        <v>-2.8783813267673479E-2</v>
      </c>
      <c r="AJ112" s="11">
        <f>'OddsRatio_working_3-way'!U112/(3*'OddsRatio_working_3-way'!X112^(1/3))*SIN(('OddsRatio_working_3-way'!Y112+2*PI())/3)</f>
        <v>-0.43673999508581268</v>
      </c>
      <c r="AK112" s="11">
        <f>'OddsRatio_working_3-way'!U112/(3*'OddsRatio_working_3-way'!X112^(1/3))*SIN(('OddsRatio_working_3-way'!Y112+4*PI())/3)</f>
        <v>0.46552380835348617</v>
      </c>
      <c r="AL112" s="11">
        <f>'OddsRatio_working_3-way'!Z112+'OddsRatio_working_3-way'!AF112</f>
        <v>1.0418444995914697</v>
      </c>
      <c r="AM112" s="11">
        <f>'OddsRatio_working_3-way'!AA112+'OddsRatio_working_3-way'!AG112</f>
        <v>-0.5707772768109205</v>
      </c>
      <c r="AN112" s="11">
        <f>'OddsRatio_working_3-way'!AB112+'OddsRatio_working_3-way'!AH112</f>
        <v>-0.47106722278054908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1.0418444995914697</v>
      </c>
      <c r="AS112" s="11">
        <f>IF(('OddsRatio_working_3-way'!X112=0),IF(Q112&gt;0,-Q112^(1/3),(-Q112)^(1/3)),'OddsRatio_working_3-way'!AM112-'OddsRatio_working_3-way'!R112/3)</f>
        <v>-0.5707772768109205</v>
      </c>
      <c r="AT112" s="11">
        <f>IF(('OddsRatio_working_3-way'!X112=0),IF(Q112&gt;0,-Q112^(1/3),(-Q112)^(1/3)),'OddsRatio_working_3-way'!AN112-'OddsRatio_working_3-way'!R112/3)</f>
        <v>-0.47106722278054908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2.95</v>
      </c>
      <c r="B113" s="4">
        <f>IF('True_Odds_Calculator_3-way'!B112="","",'True_Odds_Calculator_3-way'!B112)</f>
        <v>3.43</v>
      </c>
      <c r="C113" s="4">
        <f>IF('True_Odds_Calculator_3-way'!C112="","",'True_Odds_Calculator_3-way'!C112)</f>
        <v>2.52</v>
      </c>
      <c r="D113" s="9">
        <f t="shared" si="26"/>
        <v>0.32983689600532329</v>
      </c>
      <c r="E113" s="9">
        <f t="shared" si="27"/>
        <v>0.28313073645377596</v>
      </c>
      <c r="F113" s="9">
        <f t="shared" si="28"/>
        <v>0.38703236754090081</v>
      </c>
      <c r="G113" s="9">
        <f t="shared" si="29"/>
        <v>1.0419494932986215</v>
      </c>
      <c r="H113" s="9">
        <f t="shared" si="30"/>
        <v>3.0318015119323123</v>
      </c>
      <c r="I113" s="9">
        <f t="shared" si="31"/>
        <v>3.5319372687156503</v>
      </c>
      <c r="J113" s="9">
        <f t="shared" si="32"/>
        <v>2.5837632298139042</v>
      </c>
      <c r="K113" s="11">
        <f t="shared" si="33"/>
        <v>0.33898305084745761</v>
      </c>
      <c r="L113" s="11">
        <f t="shared" si="34"/>
        <v>0.29154518950437314</v>
      </c>
      <c r="M113" s="11">
        <f t="shared" si="35"/>
        <v>0.3968253968253968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-0.28246705115806259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0.2313850710352168</v>
      </c>
      <c r="Q113" s="11">
        <f>2*'OddsRatio_working_3-way'!K113*'OddsRatio_working_3-way'!L113*'OddsRatio_working_3-way'!M113</f>
        <v>7.8435617300073479E-2</v>
      </c>
      <c r="R113" s="11">
        <f t="shared" si="36"/>
        <v>0</v>
      </c>
      <c r="S113" s="11">
        <f t="shared" si="37"/>
        <v>-0.81915773923571211</v>
      </c>
      <c r="T113" s="11">
        <f t="shared" si="38"/>
        <v>-0.27768058957142783</v>
      </c>
      <c r="U113" s="11">
        <f>'OddsRatio_working_3-way'!S113-'OddsRatio_working_3-way'!R113^2/3</f>
        <v>-0.81915773923571211</v>
      </c>
      <c r="V113" s="11">
        <f>'OddsRatio_working_3-way'!S113*'OddsRatio_working_3-way'!R113/3-2*'OddsRatio_working_3-way'!R113^3/27-'OddsRatio_working_3-way'!T113</f>
        <v>0.27768058957142783</v>
      </c>
      <c r="W113" s="11">
        <f>'OddsRatio_working_3-way'!V113^2+4*'OddsRatio_working_3-way'!U113^3/27</f>
        <v>-4.3261918227658624E-3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0.14268207810329719</v>
      </c>
      <c r="Y113" s="11">
        <f>IF('OddsRatio_working_3-way'!W113&gt;=0,IF('OddsRatio_working_3-way'!V113+SQRT('OddsRatio_working_3-way'!W113)&gt;0,0,PI()),ACOS('OddsRatio_working_3-way'!V113/(2*'OddsRatio_working_3-way'!X113)))</f>
        <v>0.23258196204890336</v>
      </c>
      <c r="Z113" s="11">
        <f>'OddsRatio_working_3-way'!X113^(1/3)*COS('OddsRatio_working_3-way'!Y113/3)</f>
        <v>0.52097474664931076</v>
      </c>
      <c r="AA113" s="11">
        <f>'OddsRatio_working_3-way'!X113^(1/3)*COS(('OddsRatio_working_3-way'!Y113+2*PI())/3)</f>
        <v>-0.29553619390670682</v>
      </c>
      <c r="AB113" s="11">
        <f>'OddsRatio_working_3-way'!X113^(1/3)*COS(('OddsRatio_working_3-way'!Y113+4*PI())/3)</f>
        <v>-0.2254385527426041</v>
      </c>
      <c r="AC113" s="11">
        <f>'OddsRatio_working_3-way'!X113^(1/3)*SIN('OddsRatio_working_3-way'!Y113/3)</f>
        <v>4.0470891995652535E-2</v>
      </c>
      <c r="AD113" s="11">
        <f>'OddsRatio_working_3-way'!X113^(1/3)*SIN(('OddsRatio_working_3-way'!Y113+2*PI())/3)</f>
        <v>0.43094191933063875</v>
      </c>
      <c r="AE113" s="11">
        <f>'OddsRatio_working_3-way'!X113^(1/3)*SIN(('OddsRatio_working_3-way'!Y113+4*PI())/3)</f>
        <v>-0.47141281132629126</v>
      </c>
      <c r="AF113" s="11">
        <f>-'OddsRatio_working_3-way'!U113/(3*'OddsRatio_working_3-way'!X113^(1/3))*COS(('OddsRatio_working_3-way'!Y113)/3)</f>
        <v>0.52097474664931076</v>
      </c>
      <c r="AG113" s="11">
        <f>-'OddsRatio_working_3-way'!U113/(3*'OddsRatio_working_3-way'!X113^(1/3))*COS(('OddsRatio_working_3-way'!Y113+2*PI())/3)</f>
        <v>-0.29553619390670682</v>
      </c>
      <c r="AH113" s="11">
        <f>-'OddsRatio_working_3-way'!U113/(3*'OddsRatio_working_3-way'!X113^(1/3))*COS(('OddsRatio_working_3-way'!Y113+4*PI())/3)</f>
        <v>-0.2254385527426041</v>
      </c>
      <c r="AI113" s="11">
        <f>'OddsRatio_working_3-way'!U113/(3*'OddsRatio_working_3-way'!X113^(1/3))*SIN(('OddsRatio_working_3-way'!Y113)/3)</f>
        <v>-4.0470891995652535E-2</v>
      </c>
      <c r="AJ113" s="11">
        <f>'OddsRatio_working_3-way'!U113/(3*'OddsRatio_working_3-way'!X113^(1/3))*SIN(('OddsRatio_working_3-way'!Y113+2*PI())/3)</f>
        <v>-0.43094191933063875</v>
      </c>
      <c r="AK113" s="11">
        <f>'OddsRatio_working_3-way'!U113/(3*'OddsRatio_working_3-way'!X113^(1/3))*SIN(('OddsRatio_working_3-way'!Y113+4*PI())/3)</f>
        <v>0.47141281132629126</v>
      </c>
      <c r="AL113" s="11">
        <f>'OddsRatio_working_3-way'!Z113+'OddsRatio_working_3-way'!AF113</f>
        <v>1.0419494932986215</v>
      </c>
      <c r="AM113" s="11">
        <f>'OddsRatio_working_3-way'!AA113+'OddsRatio_working_3-way'!AG113</f>
        <v>-0.59107238781341365</v>
      </c>
      <c r="AN113" s="11">
        <f>'OddsRatio_working_3-way'!AB113+'OddsRatio_working_3-way'!AH113</f>
        <v>-0.45087710548520821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1.0419494932986215</v>
      </c>
      <c r="AS113" s="11">
        <f>IF(('OddsRatio_working_3-way'!X113=0),IF(Q113&gt;0,-Q113^(1/3),(-Q113)^(1/3)),'OddsRatio_working_3-way'!AM113-'OddsRatio_working_3-way'!R113/3)</f>
        <v>-0.59107238781341365</v>
      </c>
      <c r="AT113" s="11">
        <f>IF(('OddsRatio_working_3-way'!X113=0),IF(Q113&gt;0,-Q113^(1/3),(-Q113)^(1/3)),'OddsRatio_working_3-way'!AN113-'OddsRatio_working_3-way'!R113/3)</f>
        <v>-0.45087710548520821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3.54</v>
      </c>
      <c r="B114" s="4">
        <f>IF('True_Odds_Calculator_3-way'!B113="","",'True_Odds_Calculator_3-way'!B113)</f>
        <v>3.25</v>
      </c>
      <c r="C114" s="4">
        <f>IF('True_Odds_Calculator_3-way'!C113="","",'True_Odds_Calculator_3-way'!C113)</f>
        <v>2.29</v>
      </c>
      <c r="D114" s="9">
        <f t="shared" si="26"/>
        <v>0.27428029038204121</v>
      </c>
      <c r="E114" s="9">
        <f t="shared" si="27"/>
        <v>0.29905970857537517</v>
      </c>
      <c r="F114" s="9">
        <f t="shared" si="28"/>
        <v>0.42666000104258328</v>
      </c>
      <c r="G114" s="9">
        <f t="shared" si="29"/>
        <v>1.0416950511152741</v>
      </c>
      <c r="H114" s="9">
        <f t="shared" si="30"/>
        <v>3.6459054298327955</v>
      </c>
      <c r="I114" s="9">
        <f t="shared" si="31"/>
        <v>3.3438138650093663</v>
      </c>
      <c r="J114" s="9">
        <f t="shared" si="32"/>
        <v>2.3437866159387037</v>
      </c>
      <c r="K114" s="11">
        <f t="shared" si="33"/>
        <v>0.2824858757062147</v>
      </c>
      <c r="L114" s="11">
        <f t="shared" si="34"/>
        <v>0.30769230769230771</v>
      </c>
      <c r="M114" s="11">
        <f t="shared" si="35"/>
        <v>0.4366812227074236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-0.2798232778989197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0.23077112855811699</v>
      </c>
      <c r="Q114" s="11">
        <f>2*'OddsRatio_working_3-way'!K114*'OddsRatio_working_3-way'!L114*'OddsRatio_working_3-way'!M114</f>
        <v>7.5911555446749004E-2</v>
      </c>
      <c r="R114" s="11">
        <f t="shared" si="36"/>
        <v>0</v>
      </c>
      <c r="S114" s="11">
        <f t="shared" si="37"/>
        <v>-0.82470311366118088</v>
      </c>
      <c r="T114" s="11">
        <f t="shared" si="38"/>
        <v>-0.27128391896749371</v>
      </c>
      <c r="U114" s="11">
        <f>'OddsRatio_working_3-way'!S114-'OddsRatio_working_3-way'!R114^2/3</f>
        <v>-0.82470311366118088</v>
      </c>
      <c r="V114" s="11">
        <f>'OddsRatio_working_3-way'!S114*'OddsRatio_working_3-way'!R114/3-2*'OddsRatio_working_3-way'!R114^3/27-'OddsRatio_working_3-way'!T114</f>
        <v>0.27128391896749371</v>
      </c>
      <c r="W114" s="11">
        <f>'OddsRatio_working_3-way'!V114^2+4*'OddsRatio_working_3-way'!U114^3/27</f>
        <v>-9.5027595068181148E-3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0.1441333793723541</v>
      </c>
      <c r="Y114" s="11">
        <f>IF('OddsRatio_working_3-way'!W114&gt;=0,IF('OddsRatio_working_3-way'!V114+SQRT('OddsRatio_working_3-way'!W114)&gt;0,0,PI()),ACOS('OddsRatio_working_3-way'!V114/(2*'OddsRatio_working_3-way'!X114)))</f>
        <v>0.34496770310681857</v>
      </c>
      <c r="Z114" s="11">
        <f>'OddsRatio_working_3-way'!X114^(1/3)*COS('OddsRatio_working_3-way'!Y114/3)</f>
        <v>0.52084752555763703</v>
      </c>
      <c r="AA114" s="11">
        <f>'OddsRatio_working_3-way'!X114^(1/3)*COS(('OddsRatio_working_3-way'!Y114+2*PI())/3)</f>
        <v>-0.31252145711993334</v>
      </c>
      <c r="AB114" s="11">
        <f>'OddsRatio_working_3-way'!X114^(1/3)*COS(('OddsRatio_working_3-way'!Y114+4*PI())/3)</f>
        <v>-0.20832606843770377</v>
      </c>
      <c r="AC114" s="11">
        <f>'OddsRatio_working_3-way'!X114^(1/3)*SIN('OddsRatio_working_3-way'!Y114/3)</f>
        <v>6.0157235704002977E-2</v>
      </c>
      <c r="AD114" s="11">
        <f>'OddsRatio_working_3-way'!X114^(1/3)*SIN(('OddsRatio_working_3-way'!Y114+2*PI())/3)</f>
        <v>0.42098857077917679</v>
      </c>
      <c r="AE114" s="11">
        <f>'OddsRatio_working_3-way'!X114^(1/3)*SIN(('OddsRatio_working_3-way'!Y114+4*PI())/3)</f>
        <v>-0.48114580648317973</v>
      </c>
      <c r="AF114" s="11">
        <f>-'OddsRatio_working_3-way'!U114/(3*'OddsRatio_working_3-way'!X114^(1/3))*COS(('OddsRatio_working_3-way'!Y114)/3)</f>
        <v>0.52084752555763703</v>
      </c>
      <c r="AG114" s="11">
        <f>-'OddsRatio_working_3-way'!U114/(3*'OddsRatio_working_3-way'!X114^(1/3))*COS(('OddsRatio_working_3-way'!Y114+2*PI())/3)</f>
        <v>-0.31252145711993334</v>
      </c>
      <c r="AH114" s="11">
        <f>-'OddsRatio_working_3-way'!U114/(3*'OddsRatio_working_3-way'!X114^(1/3))*COS(('OddsRatio_working_3-way'!Y114+4*PI())/3)</f>
        <v>-0.20832606843770377</v>
      </c>
      <c r="AI114" s="11">
        <f>'OddsRatio_working_3-way'!U114/(3*'OddsRatio_working_3-way'!X114^(1/3))*SIN(('OddsRatio_working_3-way'!Y114)/3)</f>
        <v>-6.0157235704002977E-2</v>
      </c>
      <c r="AJ114" s="11">
        <f>'OddsRatio_working_3-way'!U114/(3*'OddsRatio_working_3-way'!X114^(1/3))*SIN(('OddsRatio_working_3-way'!Y114+2*PI())/3)</f>
        <v>-0.42098857077917679</v>
      </c>
      <c r="AK114" s="11">
        <f>'OddsRatio_working_3-way'!U114/(3*'OddsRatio_working_3-way'!X114^(1/3))*SIN(('OddsRatio_working_3-way'!Y114+4*PI())/3)</f>
        <v>0.48114580648317973</v>
      </c>
      <c r="AL114" s="11">
        <f>'OddsRatio_working_3-way'!Z114+'OddsRatio_working_3-way'!AF114</f>
        <v>1.0416950511152741</v>
      </c>
      <c r="AM114" s="11">
        <f>'OddsRatio_working_3-way'!AA114+'OddsRatio_working_3-way'!AG114</f>
        <v>-0.62504291423986669</v>
      </c>
      <c r="AN114" s="11">
        <f>'OddsRatio_working_3-way'!AB114+'OddsRatio_working_3-way'!AH114</f>
        <v>-0.41665213687540753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1.0416950511152741</v>
      </c>
      <c r="AS114" s="11">
        <f>IF(('OddsRatio_working_3-way'!X114=0),IF(Q114&gt;0,-Q114^(1/3),(-Q114)^(1/3)),'OddsRatio_working_3-way'!AM114-'OddsRatio_working_3-way'!R114/3)</f>
        <v>-0.62504291423986669</v>
      </c>
      <c r="AT114" s="11">
        <f>IF(('OddsRatio_working_3-way'!X114=0),IF(Q114&gt;0,-Q114^(1/3),(-Q114)^(1/3)),'OddsRatio_working_3-way'!AN114-'OddsRatio_working_3-way'!R114/3)</f>
        <v>-0.41665213687540753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1.78</v>
      </c>
      <c r="B115" s="4">
        <f>IF('True_Odds_Calculator_3-way'!B114="","",'True_Odds_Calculator_3-way'!B114)</f>
        <v>3.99</v>
      </c>
      <c r="C115" s="4">
        <f>IF('True_Odds_Calculator_3-way'!C114="","",'True_Odds_Calculator_3-way'!C114)</f>
        <v>4.22</v>
      </c>
      <c r="D115" s="9">
        <f t="shared" si="26"/>
        <v>0.54171625645771881</v>
      </c>
      <c r="E115" s="9">
        <f t="shared" si="27"/>
        <v>0.23568552709696958</v>
      </c>
      <c r="F115" s="9">
        <f t="shared" si="28"/>
        <v>0.22259821644531166</v>
      </c>
      <c r="G115" s="9">
        <f t="shared" si="29"/>
        <v>1.0845959558119715</v>
      </c>
      <c r="H115" s="9">
        <f t="shared" si="30"/>
        <v>1.8459848455333376</v>
      </c>
      <c r="I115" s="9">
        <f t="shared" si="31"/>
        <v>4.2429419078777952</v>
      </c>
      <c r="J115" s="9">
        <f t="shared" si="32"/>
        <v>4.492398977714549</v>
      </c>
      <c r="K115" s="11">
        <f t="shared" si="33"/>
        <v>0.5617977528089888</v>
      </c>
      <c r="L115" s="11">
        <f t="shared" si="34"/>
        <v>0.25062656641604009</v>
      </c>
      <c r="M115" s="11">
        <f t="shared" si="35"/>
        <v>0.23696682464454977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-0.25056263855762739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0.23322324128655952</v>
      </c>
      <c r="Q115" s="11">
        <f>2*'OddsRatio_working_3-way'!K115*'OddsRatio_working_3-way'!L115*'OddsRatio_working_3-way'!M115</f>
        <v>6.6730541140646499E-2</v>
      </c>
      <c r="R115" s="11">
        <f t="shared" si="36"/>
        <v>0</v>
      </c>
      <c r="S115" s="11">
        <f t="shared" si="37"/>
        <v>-0.9307981534242985</v>
      </c>
      <c r="T115" s="11">
        <f t="shared" si="38"/>
        <v>-0.2663227906793415</v>
      </c>
      <c r="U115" s="11">
        <f>'OddsRatio_working_3-way'!S115-'OddsRatio_working_3-way'!R115^2/3</f>
        <v>-0.9307981534242985</v>
      </c>
      <c r="V115" s="11">
        <f>'OddsRatio_working_3-way'!S115*'OddsRatio_working_3-way'!R115/3-2*'OddsRatio_working_3-way'!R115^3/27-'OddsRatio_working_3-way'!T115</f>
        <v>0.2663227906793415</v>
      </c>
      <c r="W115" s="11">
        <f>'OddsRatio_working_3-way'!V115^2+4*'OddsRatio_working_3-way'!U115^3/27</f>
        <v>-4.8543244729936486E-2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0.17282293942440688</v>
      </c>
      <c r="Y115" s="11">
        <f>IF('OddsRatio_working_3-way'!W115&gt;=0,IF('OddsRatio_working_3-way'!V115+SQRT('OddsRatio_working_3-way'!W115)&gt;0,0,PI()),ACOS('OddsRatio_working_3-way'!V115/(2*'OddsRatio_working_3-way'!X115)))</f>
        <v>0.69115917213449973</v>
      </c>
      <c r="Z115" s="11">
        <f>'OddsRatio_working_3-way'!X115^(1/3)*COS('OddsRatio_working_3-way'!Y115/3)</f>
        <v>0.54229797790598577</v>
      </c>
      <c r="AA115" s="11">
        <f>'OddsRatio_working_3-way'!X115^(1/3)*COS(('OddsRatio_working_3-way'!Y115+2*PI())/3)</f>
        <v>-0.38130440518562203</v>
      </c>
      <c r="AB115" s="11">
        <f>'OddsRatio_working_3-way'!X115^(1/3)*COS(('OddsRatio_working_3-way'!Y115+4*PI())/3)</f>
        <v>-0.16099357272036396</v>
      </c>
      <c r="AC115" s="11">
        <f>'OddsRatio_working_3-way'!X115^(1/3)*SIN('OddsRatio_working_3-way'!Y115/3)</f>
        <v>0.12719651842920754</v>
      </c>
      <c r="AD115" s="11">
        <f>'OddsRatio_working_3-way'!X115^(1/3)*SIN(('OddsRatio_working_3-way'!Y115+2*PI())/3)</f>
        <v>0.40604556607291231</v>
      </c>
      <c r="AE115" s="11">
        <f>'OddsRatio_working_3-way'!X115^(1/3)*SIN(('OddsRatio_working_3-way'!Y115+4*PI())/3)</f>
        <v>-0.53324208450211963</v>
      </c>
      <c r="AF115" s="11">
        <f>-'OddsRatio_working_3-way'!U115/(3*'OddsRatio_working_3-way'!X115^(1/3))*COS(('OddsRatio_working_3-way'!Y115)/3)</f>
        <v>0.54229797790598577</v>
      </c>
      <c r="AG115" s="11">
        <f>-'OddsRatio_working_3-way'!U115/(3*'OddsRatio_working_3-way'!X115^(1/3))*COS(('OddsRatio_working_3-way'!Y115+2*PI())/3)</f>
        <v>-0.38130440518562203</v>
      </c>
      <c r="AH115" s="11">
        <f>-'OddsRatio_working_3-way'!U115/(3*'OddsRatio_working_3-way'!X115^(1/3))*COS(('OddsRatio_working_3-way'!Y115+4*PI())/3)</f>
        <v>-0.16099357272036396</v>
      </c>
      <c r="AI115" s="11">
        <f>'OddsRatio_working_3-way'!U115/(3*'OddsRatio_working_3-way'!X115^(1/3))*SIN(('OddsRatio_working_3-way'!Y115)/3)</f>
        <v>-0.12719651842920754</v>
      </c>
      <c r="AJ115" s="11">
        <f>'OddsRatio_working_3-way'!U115/(3*'OddsRatio_working_3-way'!X115^(1/3))*SIN(('OddsRatio_working_3-way'!Y115+2*PI())/3)</f>
        <v>-0.40604556607291231</v>
      </c>
      <c r="AK115" s="11">
        <f>'OddsRatio_working_3-way'!U115/(3*'OddsRatio_working_3-way'!X115^(1/3))*SIN(('OddsRatio_working_3-way'!Y115+4*PI())/3)</f>
        <v>0.53324208450211963</v>
      </c>
      <c r="AL115" s="11">
        <f>'OddsRatio_working_3-way'!Z115+'OddsRatio_working_3-way'!AF115</f>
        <v>1.0845959558119715</v>
      </c>
      <c r="AM115" s="11">
        <f>'OddsRatio_working_3-way'!AA115+'OddsRatio_working_3-way'!AG115</f>
        <v>-0.76260881037124406</v>
      </c>
      <c r="AN115" s="11">
        <f>'OddsRatio_working_3-way'!AB115+'OddsRatio_working_3-way'!AH115</f>
        <v>-0.32198714544072793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1.0845959558119715</v>
      </c>
      <c r="AS115" s="11">
        <f>IF(('OddsRatio_working_3-way'!X115=0),IF(Q115&gt;0,-Q115^(1/3),(-Q115)^(1/3)),'OddsRatio_working_3-way'!AM115-'OddsRatio_working_3-way'!R115/3)</f>
        <v>-0.76260881037124406</v>
      </c>
      <c r="AT115" s="11">
        <f>IF(('OddsRatio_working_3-way'!X115=0),IF(Q115&gt;0,-Q115^(1/3),(-Q115)^(1/3)),'OddsRatio_working_3-way'!AN115-'OddsRatio_working_3-way'!R115/3)</f>
        <v>-0.32198714544072793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2.04</v>
      </c>
      <c r="B116" s="4">
        <f>IF('True_Odds_Calculator_3-way'!B115="","",'True_Odds_Calculator_3-way'!B115)</f>
        <v>3.52</v>
      </c>
      <c r="C116" s="4">
        <f>IF('True_Odds_Calculator_3-way'!C115="","",'True_Odds_Calculator_3-way'!C115)</f>
        <v>3.67</v>
      </c>
      <c r="D116" s="9">
        <f t="shared" si="26"/>
        <v>0.4720891245338964</v>
      </c>
      <c r="E116" s="9">
        <f t="shared" si="27"/>
        <v>0.26957146387102238</v>
      </c>
      <c r="F116" s="9">
        <f t="shared" si="28"/>
        <v>0.25833941159508095</v>
      </c>
      <c r="G116" s="9">
        <f t="shared" si="29"/>
        <v>1.0752347060023255</v>
      </c>
      <c r="H116" s="9">
        <f t="shared" si="30"/>
        <v>2.118244094242419</v>
      </c>
      <c r="I116" s="9">
        <f t="shared" si="31"/>
        <v>3.7095914591258601</v>
      </c>
      <c r="J116" s="9">
        <f t="shared" si="32"/>
        <v>3.8708766650262088</v>
      </c>
      <c r="K116" s="11">
        <f t="shared" si="33"/>
        <v>0.49019607843137253</v>
      </c>
      <c r="L116" s="11">
        <f t="shared" si="34"/>
        <v>0.28409090909090912</v>
      </c>
      <c r="M116" s="11">
        <f t="shared" si="35"/>
        <v>0.27247956403269757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-0.26552550670999131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0.23640091409365332</v>
      </c>
      <c r="Q116" s="11">
        <f>2*'OddsRatio_working_3-way'!K116*'OddsRatio_working_3-way'!L116*'OddsRatio_working_3-way'!M116</f>
        <v>7.5891144171317287E-2</v>
      </c>
      <c r="R116" s="11">
        <f t="shared" si="36"/>
        <v>0</v>
      </c>
      <c r="S116" s="11">
        <f t="shared" si="37"/>
        <v>-0.89031339031339063</v>
      </c>
      <c r="T116" s="11">
        <f t="shared" si="38"/>
        <v>-0.28581489255646575</v>
      </c>
      <c r="U116" s="11">
        <f>'OddsRatio_working_3-way'!S116-'OddsRatio_working_3-way'!R116^2/3</f>
        <v>-0.89031339031339063</v>
      </c>
      <c r="V116" s="11">
        <f>'OddsRatio_working_3-way'!S116*'OddsRatio_working_3-way'!R116/3-2*'OddsRatio_working_3-way'!R116^3/27-'OddsRatio_working_3-way'!T116</f>
        <v>0.28581489255646575</v>
      </c>
      <c r="W116" s="11">
        <f>'OddsRatio_working_3-way'!V116^2+4*'OddsRatio_working_3-way'!U116^3/27</f>
        <v>-2.2860065217010547E-2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0.16167113071299605</v>
      </c>
      <c r="Y116" s="11">
        <f>IF('OddsRatio_working_3-way'!W116&gt;=0,IF('OddsRatio_working_3-way'!V116+SQRT('OddsRatio_working_3-way'!W116)&gt;0,0,PI()),ACOS('OddsRatio_working_3-way'!V116/(2*'OddsRatio_working_3-way'!X116)))</f>
        <v>0.48657584827902101</v>
      </c>
      <c r="Z116" s="11">
        <f>'OddsRatio_working_3-way'!X116^(1/3)*COS('OddsRatio_working_3-way'!Y116/3)</f>
        <v>0.53761735300116276</v>
      </c>
      <c r="AA116" s="11">
        <f>'OddsRatio_working_3-way'!X116^(1/3)*COS(('OddsRatio_working_3-way'!Y116+2*PI())/3)</f>
        <v>-0.34499288675680856</v>
      </c>
      <c r="AB116" s="11">
        <f>'OddsRatio_working_3-way'!X116^(1/3)*COS(('OddsRatio_working_3-way'!Y116+4*PI())/3)</f>
        <v>-0.19262446624435431</v>
      </c>
      <c r="AC116" s="11">
        <f>'OddsRatio_working_3-way'!X116^(1/3)*SIN('OddsRatio_working_3-way'!Y116/3)</f>
        <v>8.7969948598863812E-2</v>
      </c>
      <c r="AD116" s="11">
        <f>'OddsRatio_working_3-way'!X116^(1/3)*SIN(('OddsRatio_working_3-way'!Y116+2*PI())/3)</f>
        <v>0.42160531091492121</v>
      </c>
      <c r="AE116" s="11">
        <f>'OddsRatio_working_3-way'!X116^(1/3)*SIN(('OddsRatio_working_3-way'!Y116+4*PI())/3)</f>
        <v>-0.5095752595137848</v>
      </c>
      <c r="AF116" s="11">
        <f>-'OddsRatio_working_3-way'!U116/(3*'OddsRatio_working_3-way'!X116^(1/3))*COS(('OddsRatio_working_3-way'!Y116)/3)</f>
        <v>0.53761735300116276</v>
      </c>
      <c r="AG116" s="11">
        <f>-'OddsRatio_working_3-way'!U116/(3*'OddsRatio_working_3-way'!X116^(1/3))*COS(('OddsRatio_working_3-way'!Y116+2*PI())/3)</f>
        <v>-0.34499288675680856</v>
      </c>
      <c r="AH116" s="11">
        <f>-'OddsRatio_working_3-way'!U116/(3*'OddsRatio_working_3-way'!X116^(1/3))*COS(('OddsRatio_working_3-way'!Y116+4*PI())/3)</f>
        <v>-0.19262446624435431</v>
      </c>
      <c r="AI116" s="11">
        <f>'OddsRatio_working_3-way'!U116/(3*'OddsRatio_working_3-way'!X116^(1/3))*SIN(('OddsRatio_working_3-way'!Y116)/3)</f>
        <v>-8.7969948598863812E-2</v>
      </c>
      <c r="AJ116" s="11">
        <f>'OddsRatio_working_3-way'!U116/(3*'OddsRatio_working_3-way'!X116^(1/3))*SIN(('OddsRatio_working_3-way'!Y116+2*PI())/3)</f>
        <v>-0.42160531091492121</v>
      </c>
      <c r="AK116" s="11">
        <f>'OddsRatio_working_3-way'!U116/(3*'OddsRatio_working_3-way'!X116^(1/3))*SIN(('OddsRatio_working_3-way'!Y116+4*PI())/3)</f>
        <v>0.5095752595137848</v>
      </c>
      <c r="AL116" s="11">
        <f>'OddsRatio_working_3-way'!Z116+'OddsRatio_working_3-way'!AF116</f>
        <v>1.0752347060023255</v>
      </c>
      <c r="AM116" s="11">
        <f>'OddsRatio_working_3-way'!AA116+'OddsRatio_working_3-way'!AG116</f>
        <v>-0.68998577351361712</v>
      </c>
      <c r="AN116" s="11">
        <f>'OddsRatio_working_3-way'!AB116+'OddsRatio_working_3-way'!AH116</f>
        <v>-0.38524893248870862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1.0752347060023255</v>
      </c>
      <c r="AS116" s="11">
        <f>IF(('OddsRatio_working_3-way'!X116=0),IF(Q116&gt;0,-Q116^(1/3),(-Q116)^(1/3)),'OddsRatio_working_3-way'!AM116-'OddsRatio_working_3-way'!R116/3)</f>
        <v>-0.68998577351361712</v>
      </c>
      <c r="AT116" s="11">
        <f>IF(('OddsRatio_working_3-way'!X116=0),IF(Q116&gt;0,-Q116^(1/3),(-Q116)^(1/3)),'OddsRatio_working_3-way'!AN116-'OddsRatio_working_3-way'!R116/3)</f>
        <v>-0.38524893248870862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1.94</v>
      </c>
      <c r="B117" s="4">
        <f>IF('True_Odds_Calculator_3-way'!B116="","",'True_Odds_Calculator_3-way'!B116)</f>
        <v>3.82</v>
      </c>
      <c r="C117" s="4">
        <f>IF('True_Odds_Calculator_3-way'!C116="","",'True_Odds_Calculator_3-way'!C116)</f>
        <v>3.71</v>
      </c>
      <c r="D117" s="9">
        <f t="shared" si="26"/>
        <v>0.49699875940617655</v>
      </c>
      <c r="E117" s="9">
        <f t="shared" si="27"/>
        <v>0.24775580492399502</v>
      </c>
      <c r="F117" s="9">
        <f t="shared" si="28"/>
        <v>0.25524543566982838</v>
      </c>
      <c r="G117" s="9">
        <f t="shared" si="29"/>
        <v>1.076678145834294</v>
      </c>
      <c r="H117" s="9">
        <f t="shared" si="30"/>
        <v>2.0120774570842364</v>
      </c>
      <c r="I117" s="9">
        <f t="shared" si="31"/>
        <v>4.0362323712527086</v>
      </c>
      <c r="J117" s="9">
        <f t="shared" si="32"/>
        <v>3.917797775210937</v>
      </c>
      <c r="K117" s="11">
        <f t="shared" si="33"/>
        <v>0.51546391752577325</v>
      </c>
      <c r="L117" s="11">
        <f t="shared" si="34"/>
        <v>0.26178010471204188</v>
      </c>
      <c r="M117" s="11">
        <f t="shared" si="35"/>
        <v>0.26954177897574122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-0.26128065152090252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0.2353234886885418</v>
      </c>
      <c r="Q117" s="11">
        <f>2*'OddsRatio_working_3-way'!K117*'OddsRatio_working_3-way'!L117*'OddsRatio_working_3-way'!M117</f>
        <v>7.2742964045917111E-2</v>
      </c>
      <c r="R117" s="11">
        <f t="shared" si="36"/>
        <v>0</v>
      </c>
      <c r="S117" s="11">
        <f t="shared" si="37"/>
        <v>-0.90065409481618608</v>
      </c>
      <c r="T117" s="11">
        <f t="shared" si="38"/>
        <v>-0.27840930287981025</v>
      </c>
      <c r="U117" s="11">
        <f>'OddsRatio_working_3-way'!S117-'OddsRatio_working_3-way'!R117^2/3</f>
        <v>-0.90065409481618608</v>
      </c>
      <c r="V117" s="11">
        <f>'OddsRatio_working_3-way'!S117*'OddsRatio_working_3-way'!R117/3-2*'OddsRatio_working_3-way'!R117^3/27-'OddsRatio_working_3-way'!T117</f>
        <v>0.27840930287981025</v>
      </c>
      <c r="W117" s="11">
        <f>'OddsRatio_working_3-way'!V117^2+4*'OddsRatio_working_3-way'!U117^3/27</f>
        <v>-3.0723905381275451E-2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0.16449593103728841</v>
      </c>
      <c r="Y117" s="11">
        <f>IF('OddsRatio_working_3-way'!W117&gt;=0,IF('OddsRatio_working_3-way'!V117+SQRT('OddsRatio_working_3-way'!W117)&gt;0,0,PI()),ACOS('OddsRatio_working_3-way'!V117/(2*'OddsRatio_working_3-way'!X117)))</f>
        <v>0.56188969978796743</v>
      </c>
      <c r="Z117" s="11">
        <f>'OddsRatio_working_3-way'!X117^(1/3)*COS('OddsRatio_working_3-way'!Y117/3)</f>
        <v>0.53833907291714711</v>
      </c>
      <c r="AA117" s="11">
        <f>'OddsRatio_working_3-way'!X117^(1/3)*COS(('OddsRatio_working_3-way'!Y117+2*PI())/3)</f>
        <v>-0.35752566602566394</v>
      </c>
      <c r="AB117" s="11">
        <f>'OddsRatio_working_3-way'!X117^(1/3)*COS(('OddsRatio_working_3-way'!Y117+4*PI())/3)</f>
        <v>-0.18081340689148317</v>
      </c>
      <c r="AC117" s="11">
        <f>'OddsRatio_working_3-way'!X117^(1/3)*SIN('OddsRatio_working_3-way'!Y117/3)</f>
        <v>0.10202487038022622</v>
      </c>
      <c r="AD117" s="11">
        <f>'OddsRatio_working_3-way'!X117^(1/3)*SIN(('OddsRatio_working_3-way'!Y117+2*PI())/3)</f>
        <v>0.41520287780589971</v>
      </c>
      <c r="AE117" s="11">
        <f>'OddsRatio_working_3-way'!X117^(1/3)*SIN(('OddsRatio_working_3-way'!Y117+4*PI())/3)</f>
        <v>-0.51722774818612582</v>
      </c>
      <c r="AF117" s="11">
        <f>-'OddsRatio_working_3-way'!U117/(3*'OddsRatio_working_3-way'!X117^(1/3))*COS(('OddsRatio_working_3-way'!Y117)/3)</f>
        <v>0.53833907291714689</v>
      </c>
      <c r="AG117" s="11">
        <f>-'OddsRatio_working_3-way'!U117/(3*'OddsRatio_working_3-way'!X117^(1/3))*COS(('OddsRatio_working_3-way'!Y117+2*PI())/3)</f>
        <v>-0.35752566602566377</v>
      </c>
      <c r="AH117" s="11">
        <f>-'OddsRatio_working_3-way'!U117/(3*'OddsRatio_working_3-way'!X117^(1/3))*COS(('OddsRatio_working_3-way'!Y117+4*PI())/3)</f>
        <v>-0.18081340689148309</v>
      </c>
      <c r="AI117" s="11">
        <f>'OddsRatio_working_3-way'!U117/(3*'OddsRatio_working_3-way'!X117^(1/3))*SIN(('OddsRatio_working_3-way'!Y117)/3)</f>
        <v>-0.10202487038022617</v>
      </c>
      <c r="AJ117" s="11">
        <f>'OddsRatio_working_3-way'!U117/(3*'OddsRatio_working_3-way'!X117^(1/3))*SIN(('OddsRatio_working_3-way'!Y117+2*PI())/3)</f>
        <v>-0.41520287780589954</v>
      </c>
      <c r="AK117" s="11">
        <f>'OddsRatio_working_3-way'!U117/(3*'OddsRatio_working_3-way'!X117^(1/3))*SIN(('OddsRatio_working_3-way'!Y117+4*PI())/3)</f>
        <v>0.5172277481861256</v>
      </c>
      <c r="AL117" s="11">
        <f>'OddsRatio_working_3-way'!Z117+'OddsRatio_working_3-way'!AF117</f>
        <v>1.076678145834294</v>
      </c>
      <c r="AM117" s="11">
        <f>'OddsRatio_working_3-way'!AA117+'OddsRatio_working_3-way'!AG117</f>
        <v>-0.71505133205132765</v>
      </c>
      <c r="AN117" s="11">
        <f>'OddsRatio_working_3-way'!AB117+'OddsRatio_working_3-way'!AH117</f>
        <v>-0.36162681378296624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1.076678145834294</v>
      </c>
      <c r="AS117" s="11">
        <f>IF(('OddsRatio_working_3-way'!X117=0),IF(Q117&gt;0,-Q117^(1/3),(-Q117)^(1/3)),'OddsRatio_working_3-way'!AM117-'OddsRatio_working_3-way'!R117/3)</f>
        <v>-0.71505133205132765</v>
      </c>
      <c r="AT117" s="11">
        <f>IF(('OddsRatio_working_3-way'!X117=0),IF(Q117&gt;0,-Q117^(1/3),(-Q117)^(1/3)),'OddsRatio_working_3-way'!AN117-'OddsRatio_working_3-way'!R117/3)</f>
        <v>-0.36162681378296624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1.71</v>
      </c>
      <c r="B118" s="4">
        <f>IF('True_Odds_Calculator_3-way'!B117="","",'True_Odds_Calculator_3-way'!B117)</f>
        <v>3.89</v>
      </c>
      <c r="C118" s="4">
        <f>IF('True_Odds_Calculator_3-way'!C117="","",'True_Odds_Calculator_3-way'!C117)</f>
        <v>5.27</v>
      </c>
      <c r="D118" s="9">
        <f t="shared" si="26"/>
        <v>0.5715806647273598</v>
      </c>
      <c r="E118" s="9">
        <f t="shared" si="27"/>
        <v>0.24685741493194754</v>
      </c>
      <c r="F118" s="9">
        <f t="shared" si="28"/>
        <v>0.18156192034069268</v>
      </c>
      <c r="G118" s="9">
        <f t="shared" si="29"/>
        <v>1.0556821664993317</v>
      </c>
      <c r="H118" s="9">
        <f t="shared" si="30"/>
        <v>1.7495343382145254</v>
      </c>
      <c r="I118" s="9">
        <f t="shared" si="31"/>
        <v>4.0509214611830684</v>
      </c>
      <c r="J118" s="9">
        <f t="shared" si="32"/>
        <v>5.5077628509521466</v>
      </c>
      <c r="K118" s="11">
        <f t="shared" si="33"/>
        <v>0.58479532163742687</v>
      </c>
      <c r="L118" s="11">
        <f t="shared" si="34"/>
        <v>0.25706940874035988</v>
      </c>
      <c r="M118" s="11">
        <f t="shared" si="35"/>
        <v>0.18975332068311196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-0.24993538106260205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0.22450106492522298</v>
      </c>
      <c r="Q118" s="11">
        <f>2*'OddsRatio_working_3-way'!K118*'OddsRatio_working_3-way'!L118*'OddsRatio_working_3-way'!M118</f>
        <v>5.7052367198277769E-2</v>
      </c>
      <c r="R118" s="11">
        <f t="shared" si="36"/>
        <v>0</v>
      </c>
      <c r="S118" s="11">
        <f t="shared" si="37"/>
        <v>-0.89823643203597314</v>
      </c>
      <c r="T118" s="11">
        <f t="shared" si="38"/>
        <v>-0.22826847065717237</v>
      </c>
      <c r="U118" s="11">
        <f>'OddsRatio_working_3-way'!S118-'OddsRatio_working_3-way'!R118^2/3</f>
        <v>-0.89823643203597314</v>
      </c>
      <c r="V118" s="11">
        <f>'OddsRatio_working_3-way'!S118*'OddsRatio_working_3-way'!R118/3-2*'OddsRatio_working_3-way'!R118^3/27-'OddsRatio_working_3-way'!T118</f>
        <v>0.22826847065717237</v>
      </c>
      <c r="W118" s="11">
        <f>'OddsRatio_working_3-way'!V118^2+4*'OddsRatio_working_3-way'!U118^3/27</f>
        <v>-5.5259864092978922E-2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0.16383403094987872</v>
      </c>
      <c r="Y118" s="11">
        <f>IF('OddsRatio_working_3-way'!W118&gt;=0,IF('OddsRatio_working_3-way'!V118+SQRT('OddsRatio_working_3-way'!W118)&gt;0,0,PI()),ACOS('OddsRatio_working_3-way'!V118/(2*'OddsRatio_working_3-way'!X118)))</f>
        <v>0.80008536598967561</v>
      </c>
      <c r="Z118" s="11">
        <f>'OddsRatio_working_3-way'!X118^(1/3)*COS('OddsRatio_working_3-way'!Y118/3)</f>
        <v>0.52784108324966583</v>
      </c>
      <c r="AA118" s="11">
        <f>'OddsRatio_working_3-way'!X118^(1/3)*COS(('OddsRatio_working_3-way'!Y118+2*PI())/3)</f>
        <v>-0.3888082957657325</v>
      </c>
      <c r="AB118" s="11">
        <f>'OddsRatio_working_3-way'!X118^(1/3)*COS(('OddsRatio_working_3-way'!Y118+4*PI())/3)</f>
        <v>-0.1390327874839333</v>
      </c>
      <c r="AC118" s="11">
        <f>'OddsRatio_working_3-way'!X118^(1/3)*SIN('OddsRatio_working_3-way'!Y118/3)</f>
        <v>0.14420795694347238</v>
      </c>
      <c r="AD118" s="11">
        <f>'OddsRatio_working_3-way'!X118^(1/3)*SIN(('OddsRatio_working_3-way'!Y118+2*PI())/3)</f>
        <v>0.38501980878357128</v>
      </c>
      <c r="AE118" s="11">
        <f>'OddsRatio_working_3-way'!X118^(1/3)*SIN(('OddsRatio_working_3-way'!Y118+4*PI())/3)</f>
        <v>-0.52922776572704355</v>
      </c>
      <c r="AF118" s="11">
        <f>-'OddsRatio_working_3-way'!U118/(3*'OddsRatio_working_3-way'!X118^(1/3))*COS(('OddsRatio_working_3-way'!Y118)/3)</f>
        <v>0.52784108324966572</v>
      </c>
      <c r="AG118" s="11">
        <f>-'OddsRatio_working_3-way'!U118/(3*'OddsRatio_working_3-way'!X118^(1/3))*COS(('OddsRatio_working_3-way'!Y118+2*PI())/3)</f>
        <v>-0.38880829576573239</v>
      </c>
      <c r="AH118" s="11">
        <f>-'OddsRatio_working_3-way'!U118/(3*'OddsRatio_working_3-way'!X118^(1/3))*COS(('OddsRatio_working_3-way'!Y118+4*PI())/3)</f>
        <v>-0.13903278748393327</v>
      </c>
      <c r="AI118" s="11">
        <f>'OddsRatio_working_3-way'!U118/(3*'OddsRatio_working_3-way'!X118^(1/3))*SIN(('OddsRatio_working_3-way'!Y118)/3)</f>
        <v>-0.14420795694347235</v>
      </c>
      <c r="AJ118" s="11">
        <f>'OddsRatio_working_3-way'!U118/(3*'OddsRatio_working_3-way'!X118^(1/3))*SIN(('OddsRatio_working_3-way'!Y118+2*PI())/3)</f>
        <v>-0.38501980878357117</v>
      </c>
      <c r="AK118" s="11">
        <f>'OddsRatio_working_3-way'!U118/(3*'OddsRatio_working_3-way'!X118^(1/3))*SIN(('OddsRatio_working_3-way'!Y118+4*PI())/3)</f>
        <v>0.52922776572704344</v>
      </c>
      <c r="AL118" s="11">
        <f>'OddsRatio_working_3-way'!Z118+'OddsRatio_working_3-way'!AF118</f>
        <v>1.0556821664993317</v>
      </c>
      <c r="AM118" s="11">
        <f>'OddsRatio_working_3-way'!AA118+'OddsRatio_working_3-way'!AG118</f>
        <v>-0.7776165915314649</v>
      </c>
      <c r="AN118" s="11">
        <f>'OddsRatio_working_3-way'!AB118+'OddsRatio_working_3-way'!AH118</f>
        <v>-0.27806557496786655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1.0556821664993317</v>
      </c>
      <c r="AS118" s="11">
        <f>IF(('OddsRatio_working_3-way'!X118=0),IF(Q118&gt;0,-Q118^(1/3),(-Q118)^(1/3)),'OddsRatio_working_3-way'!AM118-'OddsRatio_working_3-way'!R118/3)</f>
        <v>-0.7776165915314649</v>
      </c>
      <c r="AT118" s="11">
        <f>IF(('OddsRatio_working_3-way'!X118=0),IF(Q118&gt;0,-Q118^(1/3),(-Q118)^(1/3)),'OddsRatio_working_3-way'!AN118-'OddsRatio_working_3-way'!R118/3)</f>
        <v>-0.27806557496786655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2.09</v>
      </c>
      <c r="B119" s="4">
        <f>IF('True_Odds_Calculator_3-way'!B118="","",'True_Odds_Calculator_3-way'!B118)</f>
        <v>3.82</v>
      </c>
      <c r="C119" s="4">
        <f>IF('True_Odds_Calculator_3-way'!C118="","",'True_Odds_Calculator_3-way'!C118)</f>
        <v>3.48</v>
      </c>
      <c r="D119" s="9">
        <f t="shared" si="26"/>
        <v>0.46777455337746887</v>
      </c>
      <c r="E119" s="9">
        <f t="shared" si="27"/>
        <v>0.25357416756743334</v>
      </c>
      <c r="F119" s="9">
        <f t="shared" si="28"/>
        <v>0.2786512790550979</v>
      </c>
      <c r="G119" s="9">
        <f t="shared" si="29"/>
        <v>1.0438366574959606</v>
      </c>
      <c r="H119" s="9">
        <f t="shared" si="30"/>
        <v>2.1377819566705969</v>
      </c>
      <c r="I119" s="9">
        <f t="shared" si="31"/>
        <v>3.9436193741386081</v>
      </c>
      <c r="J119" s="9">
        <f t="shared" si="32"/>
        <v>3.5887149105899829</v>
      </c>
      <c r="K119" s="11">
        <f t="shared" si="33"/>
        <v>0.47846889952153115</v>
      </c>
      <c r="L119" s="11">
        <f t="shared" si="34"/>
        <v>0.26178010471204188</v>
      </c>
      <c r="M119" s="11">
        <f t="shared" si="35"/>
        <v>0.28735632183908044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-0.27437111875686204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0.22999159504893965</v>
      </c>
      <c r="Q119" s="11">
        <f>2*'OddsRatio_working_3-way'!K119*'OddsRatio_working_3-way'!L119*'OddsRatio_working_3-way'!M119</f>
        <v>7.1984849780575788E-2</v>
      </c>
      <c r="R119" s="11">
        <f t="shared" si="36"/>
        <v>0</v>
      </c>
      <c r="S119" s="11">
        <f t="shared" si="37"/>
        <v>-0.8382500173159626</v>
      </c>
      <c r="T119" s="11">
        <f t="shared" si="38"/>
        <v>-0.26236307271235138</v>
      </c>
      <c r="U119" s="11">
        <f>'OddsRatio_working_3-way'!S119-'OddsRatio_working_3-way'!R119^2/3</f>
        <v>-0.8382500173159626</v>
      </c>
      <c r="V119" s="11">
        <f>'OddsRatio_working_3-way'!S119*'OddsRatio_working_3-way'!R119/3-2*'OddsRatio_working_3-way'!R119^3/27-'OddsRatio_working_3-way'!T119</f>
        <v>0.26236307271235138</v>
      </c>
      <c r="W119" s="11">
        <f>'OddsRatio_working_3-way'!V119^2+4*'OddsRatio_working_3-way'!U119^3/27</f>
        <v>-1.8425966023968621E-2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0.14769931274978498</v>
      </c>
      <c r="Y119" s="11">
        <f>IF('OddsRatio_working_3-way'!W119&gt;=0,IF('OddsRatio_working_3-way'!V119+SQRT('OddsRatio_working_3-way'!W119)&gt;0,0,PI()),ACOS('OddsRatio_working_3-way'!V119/(2*'OddsRatio_working_3-way'!X119)))</f>
        <v>0.47745735828477187</v>
      </c>
      <c r="Z119" s="11">
        <f>'OddsRatio_working_3-way'!X119^(1/3)*COS('OddsRatio_working_3-way'!Y119/3)</f>
        <v>0.52191832874798028</v>
      </c>
      <c r="AA119" s="11">
        <f>'OddsRatio_working_3-way'!X119^(1/3)*COS(('OddsRatio_working_3-way'!Y119+2*PI())/3)</f>
        <v>-0.33350878819573704</v>
      </c>
      <c r="AB119" s="11">
        <f>'OddsRatio_working_3-way'!X119^(1/3)*COS(('OddsRatio_working_3-way'!Y119+4*PI())/3)</f>
        <v>-0.18840954055224329</v>
      </c>
      <c r="AC119" s="11">
        <f>'OddsRatio_working_3-way'!X119^(1/3)*SIN('OddsRatio_working_3-way'!Y119/3)</f>
        <v>8.377308968618348E-2</v>
      </c>
      <c r="AD119" s="11">
        <f>'OddsRatio_working_3-way'!X119^(1/3)*SIN(('OddsRatio_working_3-way'!Y119+2*PI())/3)</f>
        <v>0.41010798655337732</v>
      </c>
      <c r="AE119" s="11">
        <f>'OddsRatio_working_3-way'!X119^(1/3)*SIN(('OddsRatio_working_3-way'!Y119+4*PI())/3)</f>
        <v>-0.49388107623956068</v>
      </c>
      <c r="AF119" s="11">
        <f>-'OddsRatio_working_3-way'!U119/(3*'OddsRatio_working_3-way'!X119^(1/3))*COS(('OddsRatio_working_3-way'!Y119)/3)</f>
        <v>0.52191832874798039</v>
      </c>
      <c r="AG119" s="11">
        <f>-'OddsRatio_working_3-way'!U119/(3*'OddsRatio_working_3-way'!X119^(1/3))*COS(('OddsRatio_working_3-way'!Y119+2*PI())/3)</f>
        <v>-0.33350878819573715</v>
      </c>
      <c r="AH119" s="11">
        <f>-'OddsRatio_working_3-way'!U119/(3*'OddsRatio_working_3-way'!X119^(1/3))*COS(('OddsRatio_working_3-way'!Y119+4*PI())/3)</f>
        <v>-0.18840954055224335</v>
      </c>
      <c r="AI119" s="11">
        <f>'OddsRatio_working_3-way'!U119/(3*'OddsRatio_working_3-way'!X119^(1/3))*SIN(('OddsRatio_working_3-way'!Y119)/3)</f>
        <v>-8.3773089686183494E-2</v>
      </c>
      <c r="AJ119" s="11">
        <f>'OddsRatio_working_3-way'!U119/(3*'OddsRatio_working_3-way'!X119^(1/3))*SIN(('OddsRatio_working_3-way'!Y119+2*PI())/3)</f>
        <v>-0.41010798655337738</v>
      </c>
      <c r="AK119" s="11">
        <f>'OddsRatio_working_3-way'!U119/(3*'OddsRatio_working_3-way'!X119^(1/3))*SIN(('OddsRatio_working_3-way'!Y119+4*PI())/3)</f>
        <v>0.49388107623956073</v>
      </c>
      <c r="AL119" s="11">
        <f>'OddsRatio_working_3-way'!Z119+'OddsRatio_working_3-way'!AF119</f>
        <v>1.0438366574959606</v>
      </c>
      <c r="AM119" s="11">
        <f>'OddsRatio_working_3-way'!AA119+'OddsRatio_working_3-way'!AG119</f>
        <v>-0.66701757639147419</v>
      </c>
      <c r="AN119" s="11">
        <f>'OddsRatio_working_3-way'!AB119+'OddsRatio_working_3-way'!AH119</f>
        <v>-0.37681908110448664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1.0438366574959606</v>
      </c>
      <c r="AS119" s="11">
        <f>IF(('OddsRatio_working_3-way'!X119=0),IF(Q119&gt;0,-Q119^(1/3),(-Q119)^(1/3)),'OddsRatio_working_3-way'!AM119-'OddsRatio_working_3-way'!R119/3)</f>
        <v>-0.66701757639147419</v>
      </c>
      <c r="AT119" s="11">
        <f>IF(('OddsRatio_working_3-way'!X119=0),IF(Q119&gt;0,-Q119^(1/3),(-Q119)^(1/3)),'OddsRatio_working_3-way'!AN119-'OddsRatio_working_3-way'!R119/3)</f>
        <v>-0.37681908110448664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6.83</v>
      </c>
      <c r="B120" s="4">
        <f>IF('True_Odds_Calculator_3-way'!B119="","",'True_Odds_Calculator_3-way'!B119)</f>
        <v>4.16</v>
      </c>
      <c r="C120" s="4">
        <f>IF('True_Odds_Calculator_3-way'!C119="","",'True_Odds_Calculator_3-way'!C119)</f>
        <v>1.51</v>
      </c>
      <c r="D120" s="9">
        <f t="shared" si="26"/>
        <v>0.13513890813900628</v>
      </c>
      <c r="E120" s="9">
        <f t="shared" si="27"/>
        <v>0.22377163174279685</v>
      </c>
      <c r="F120" s="9">
        <f t="shared" si="28"/>
        <v>0.64108946011819701</v>
      </c>
      <c r="G120" s="9">
        <f t="shared" si="29"/>
        <v>1.0977347163081381</v>
      </c>
      <c r="H120" s="9">
        <f t="shared" si="30"/>
        <v>7.3997933960764453</v>
      </c>
      <c r="I120" s="9">
        <f t="shared" si="31"/>
        <v>4.4688417035337178</v>
      </c>
      <c r="J120" s="9">
        <f t="shared" si="32"/>
        <v>1.5598447053171502</v>
      </c>
      <c r="K120" s="11">
        <f t="shared" si="33"/>
        <v>0.14641288433382138</v>
      </c>
      <c r="L120" s="11">
        <f t="shared" si="34"/>
        <v>0.24038461538461536</v>
      </c>
      <c r="M120" s="11">
        <f t="shared" si="35"/>
        <v>0.66225165562913912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-0.21899531896453361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0.22142804399695989</v>
      </c>
      <c r="Q120" s="11">
        <f>2*'OddsRatio_working_3-way'!K120*'OddsRatio_working_3-way'!L120*'OddsRatio_working_3-way'!M120</f>
        <v>4.6616430315149442E-2</v>
      </c>
      <c r="R120" s="11">
        <f t="shared" si="36"/>
        <v>0</v>
      </c>
      <c r="S120" s="11">
        <f t="shared" si="37"/>
        <v>-1.0111085709225605</v>
      </c>
      <c r="T120" s="11">
        <f t="shared" si="38"/>
        <v>-0.21286496229948637</v>
      </c>
      <c r="U120" s="11">
        <f>'OddsRatio_working_3-way'!S120-'OddsRatio_working_3-way'!R120^2/3</f>
        <v>-1.0111085709225605</v>
      </c>
      <c r="V120" s="11">
        <f>'OddsRatio_working_3-way'!S120*'OddsRatio_working_3-way'!R120/3-2*'OddsRatio_working_3-way'!R120^3/27-'OddsRatio_working_3-way'!T120</f>
        <v>0.21286496229948637</v>
      </c>
      <c r="W120" s="11">
        <f>'OddsRatio_working_3-way'!V120^2+4*'OddsRatio_working_3-way'!U120^3/27</f>
        <v>-0.10782884628642685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0.19566574716924051</v>
      </c>
      <c r="Y120" s="11">
        <f>IF('OddsRatio_working_3-way'!W120&gt;=0,IF('OddsRatio_working_3-way'!V120+SQRT('OddsRatio_working_3-way'!W120)&gt;0,0,PI()),ACOS('OddsRatio_working_3-way'!V120/(2*'OddsRatio_working_3-way'!X120)))</f>
        <v>0.99565843799012987</v>
      </c>
      <c r="Z120" s="11">
        <f>'OddsRatio_working_3-way'!X120^(1/3)*COS('OddsRatio_working_3-way'!Y120/3)</f>
        <v>0.54886735815406906</v>
      </c>
      <c r="AA120" s="11">
        <f>'OddsRatio_working_3-way'!X120^(1/3)*COS(('OddsRatio_working_3-way'!Y120+2*PI())/3)</f>
        <v>-0.43824946004873999</v>
      </c>
      <c r="AB120" s="11">
        <f>'OddsRatio_working_3-way'!X120^(1/3)*COS(('OddsRatio_working_3-way'!Y120+4*PI())/3)</f>
        <v>-0.11061789810532897</v>
      </c>
      <c r="AC120" s="11">
        <f>'OddsRatio_working_3-way'!X120^(1/3)*SIN('OddsRatio_working_3-way'!Y120/3)</f>
        <v>0.18915817048304581</v>
      </c>
      <c r="AD120" s="11">
        <f>'OddsRatio_working_3-way'!X120^(1/3)*SIN(('OddsRatio_working_3-way'!Y120+2*PI())/3)</f>
        <v>0.38075399022795287</v>
      </c>
      <c r="AE120" s="11">
        <f>'OddsRatio_working_3-way'!X120^(1/3)*SIN(('OddsRatio_working_3-way'!Y120+4*PI())/3)</f>
        <v>-0.56991216071099871</v>
      </c>
      <c r="AF120" s="11">
        <f>-'OddsRatio_working_3-way'!U120/(3*'OddsRatio_working_3-way'!X120^(1/3))*COS(('OddsRatio_working_3-way'!Y120)/3)</f>
        <v>0.54886735815406906</v>
      </c>
      <c r="AG120" s="11">
        <f>-'OddsRatio_working_3-way'!U120/(3*'OddsRatio_working_3-way'!X120^(1/3))*COS(('OddsRatio_working_3-way'!Y120+2*PI())/3)</f>
        <v>-0.43824946004873999</v>
      </c>
      <c r="AH120" s="11">
        <f>-'OddsRatio_working_3-way'!U120/(3*'OddsRatio_working_3-way'!X120^(1/3))*COS(('OddsRatio_working_3-way'!Y120+4*PI())/3)</f>
        <v>-0.11061789810532897</v>
      </c>
      <c r="AI120" s="11">
        <f>'OddsRatio_working_3-way'!U120/(3*'OddsRatio_working_3-way'!X120^(1/3))*SIN(('OddsRatio_working_3-way'!Y120)/3)</f>
        <v>-0.18915817048304581</v>
      </c>
      <c r="AJ120" s="11">
        <f>'OddsRatio_working_3-way'!U120/(3*'OddsRatio_working_3-way'!X120^(1/3))*SIN(('OddsRatio_working_3-way'!Y120+2*PI())/3)</f>
        <v>-0.38075399022795287</v>
      </c>
      <c r="AK120" s="11">
        <f>'OddsRatio_working_3-way'!U120/(3*'OddsRatio_working_3-way'!X120^(1/3))*SIN(('OddsRatio_working_3-way'!Y120+4*PI())/3)</f>
        <v>0.56991216071099871</v>
      </c>
      <c r="AL120" s="11">
        <f>'OddsRatio_working_3-way'!Z120+'OddsRatio_working_3-way'!AF120</f>
        <v>1.0977347163081381</v>
      </c>
      <c r="AM120" s="11">
        <f>'OddsRatio_working_3-way'!AA120+'OddsRatio_working_3-way'!AG120</f>
        <v>-0.87649892009747998</v>
      </c>
      <c r="AN120" s="11">
        <f>'OddsRatio_working_3-way'!AB120+'OddsRatio_working_3-way'!AH120</f>
        <v>-0.22123579621065795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1.0977347163081381</v>
      </c>
      <c r="AS120" s="11">
        <f>IF(('OddsRatio_working_3-way'!X120=0),IF(Q120&gt;0,-Q120^(1/3),(-Q120)^(1/3)),'OddsRatio_working_3-way'!AM120-'OddsRatio_working_3-way'!R120/3)</f>
        <v>-0.87649892009747998</v>
      </c>
      <c r="AT120" s="11">
        <f>IF(('OddsRatio_working_3-way'!X120=0),IF(Q120&gt;0,-Q120^(1/3),(-Q120)^(1/3)),'OddsRatio_working_3-way'!AN120-'OddsRatio_working_3-way'!R120/3)</f>
        <v>-0.22123579621065795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3.54</v>
      </c>
      <c r="B121" s="4">
        <f>IF('True_Odds_Calculator_3-way'!B120="","",'True_Odds_Calculator_3-way'!B120)</f>
        <v>3.49</v>
      </c>
      <c r="C121" s="4">
        <f>IF('True_Odds_Calculator_3-way'!C120="","",'True_Odds_Calculator_3-way'!C120)</f>
        <v>2.13</v>
      </c>
      <c r="D121" s="9">
        <f t="shared" si="26"/>
        <v>0.27064353495426813</v>
      </c>
      <c r="E121" s="9">
        <f t="shared" si="27"/>
        <v>0.27458587717329563</v>
      </c>
      <c r="F121" s="9">
        <f t="shared" si="28"/>
        <v>0.45477058787243646</v>
      </c>
      <c r="G121" s="9">
        <f t="shared" si="29"/>
        <v>1.0609830921453733</v>
      </c>
      <c r="H121" s="9">
        <f t="shared" si="30"/>
        <v>3.6948970540492478</v>
      </c>
      <c r="I121" s="9">
        <f t="shared" si="31"/>
        <v>3.641847899441979</v>
      </c>
      <c r="J121" s="9">
        <f t="shared" si="32"/>
        <v>2.1989108941242717</v>
      </c>
      <c r="K121" s="11">
        <f t="shared" si="33"/>
        <v>0.2824858757062147</v>
      </c>
      <c r="L121" s="11">
        <f t="shared" si="34"/>
        <v>0.28653295128939826</v>
      </c>
      <c r="M121" s="11">
        <f t="shared" si="35"/>
        <v>0.46948356807511737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-0.27158339609150561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0.23408437175972702</v>
      </c>
      <c r="Q121" s="11">
        <f>2*'OddsRatio_working_3-way'!K121*'OddsRatio_working_3-way'!L121*'OddsRatio_working_3-way'!M121</f>
        <v>7.6001419402508763E-2</v>
      </c>
      <c r="R121" s="11">
        <f t="shared" si="36"/>
        <v>0</v>
      </c>
      <c r="S121" s="11">
        <f t="shared" si="37"/>
        <v>-0.86192445903745929</v>
      </c>
      <c r="T121" s="11">
        <f t="shared" si="38"/>
        <v>-0.27984560358359067</v>
      </c>
      <c r="U121" s="11">
        <f>'OddsRatio_working_3-way'!S121-'OddsRatio_working_3-way'!R121^2/3</f>
        <v>-0.86192445903745929</v>
      </c>
      <c r="V121" s="11">
        <f>'OddsRatio_working_3-way'!S121*'OddsRatio_working_3-way'!R121/3-2*'OddsRatio_working_3-way'!R121^3/27-'OddsRatio_working_3-way'!T121</f>
        <v>0.27984560358359067</v>
      </c>
      <c r="W121" s="11">
        <f>'OddsRatio_working_3-way'!V121^2+4*'OddsRatio_working_3-way'!U121^3/27</f>
        <v>-1.6550964374121721E-2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0.15400042712537027</v>
      </c>
      <c r="Y121" s="11">
        <f>IF('OddsRatio_working_3-way'!W121&gt;=0,IF('OddsRatio_working_3-way'!V121+SQRT('OddsRatio_working_3-way'!W121)&gt;0,0,PI()),ACOS('OddsRatio_working_3-way'!V121/(2*'OddsRatio_working_3-way'!X121)))</f>
        <v>0.43090741180341952</v>
      </c>
      <c r="Z121" s="11">
        <f>'OddsRatio_working_3-way'!X121^(1/3)*COS('OddsRatio_working_3-way'!Y121/3)</f>
        <v>0.53049154607268667</v>
      </c>
      <c r="AA121" s="11">
        <f>'OddsRatio_working_3-way'!X121^(1/3)*COS(('OddsRatio_working_3-way'!Y121+2*PI())/3)</f>
        <v>-0.33169240138137501</v>
      </c>
      <c r="AB121" s="11">
        <f>'OddsRatio_working_3-way'!X121^(1/3)*COS(('OddsRatio_working_3-way'!Y121+4*PI())/3)</f>
        <v>-0.19879914469131188</v>
      </c>
      <c r="AC121" s="11">
        <f>'OddsRatio_working_3-way'!X121^(1/3)*SIN('OddsRatio_working_3-way'!Y121/3)</f>
        <v>7.6725957523494023E-2</v>
      </c>
      <c r="AD121" s="11">
        <f>'OddsRatio_working_3-way'!X121^(1/3)*SIN(('OddsRatio_working_3-way'!Y121+2*PI())/3)</f>
        <v>0.42105617663008266</v>
      </c>
      <c r="AE121" s="11">
        <f>'OddsRatio_working_3-way'!X121^(1/3)*SIN(('OddsRatio_working_3-way'!Y121+4*PI())/3)</f>
        <v>-0.49778213415357664</v>
      </c>
      <c r="AF121" s="11">
        <f>-'OddsRatio_working_3-way'!U121/(3*'OddsRatio_working_3-way'!X121^(1/3))*COS(('OddsRatio_working_3-way'!Y121)/3)</f>
        <v>0.53049154607268667</v>
      </c>
      <c r="AG121" s="11">
        <f>-'OddsRatio_working_3-way'!U121/(3*'OddsRatio_working_3-way'!X121^(1/3))*COS(('OddsRatio_working_3-way'!Y121+2*PI())/3)</f>
        <v>-0.3316924013813749</v>
      </c>
      <c r="AH121" s="11">
        <f>-'OddsRatio_working_3-way'!U121/(3*'OddsRatio_working_3-way'!X121^(1/3))*COS(('OddsRatio_working_3-way'!Y121+4*PI())/3)</f>
        <v>-0.19879914469131185</v>
      </c>
      <c r="AI121" s="11">
        <f>'OddsRatio_working_3-way'!U121/(3*'OddsRatio_working_3-way'!X121^(1/3))*SIN(('OddsRatio_working_3-way'!Y121)/3)</f>
        <v>-7.6725957523494009E-2</v>
      </c>
      <c r="AJ121" s="11">
        <f>'OddsRatio_working_3-way'!U121/(3*'OddsRatio_working_3-way'!X121^(1/3))*SIN(('OddsRatio_working_3-way'!Y121+2*PI())/3)</f>
        <v>-0.42105617663008255</v>
      </c>
      <c r="AK121" s="11">
        <f>'OddsRatio_working_3-way'!U121/(3*'OddsRatio_working_3-way'!X121^(1/3))*SIN(('OddsRatio_working_3-way'!Y121+4*PI())/3)</f>
        <v>0.49778213415357658</v>
      </c>
      <c r="AL121" s="11">
        <f>'OddsRatio_working_3-way'!Z121+'OddsRatio_working_3-way'!AF121</f>
        <v>1.0609830921453733</v>
      </c>
      <c r="AM121" s="11">
        <f>'OddsRatio_working_3-way'!AA121+'OddsRatio_working_3-way'!AG121</f>
        <v>-0.66338480276274991</v>
      </c>
      <c r="AN121" s="11">
        <f>'OddsRatio_working_3-way'!AB121+'OddsRatio_working_3-way'!AH121</f>
        <v>-0.39759828938262376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1.0609830921453733</v>
      </c>
      <c r="AS121" s="11">
        <f>IF(('OddsRatio_working_3-way'!X121=0),IF(Q121&gt;0,-Q121^(1/3),(-Q121)^(1/3)),'OddsRatio_working_3-way'!AM121-'OddsRatio_working_3-way'!R121/3)</f>
        <v>-0.66338480276274991</v>
      </c>
      <c r="AT121" s="11">
        <f>IF(('OddsRatio_working_3-way'!X121=0),IF(Q121&gt;0,-Q121^(1/3),(-Q121)^(1/3)),'OddsRatio_working_3-way'!AN121-'OddsRatio_working_3-way'!R121/3)</f>
        <v>-0.39759828938262376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2.4300000000000002</v>
      </c>
      <c r="B122" s="4">
        <f>IF('True_Odds_Calculator_3-way'!B121="","",'True_Odds_Calculator_3-way'!B121)</f>
        <v>3.13</v>
      </c>
      <c r="C122" s="4">
        <f>IF('True_Odds_Calculator_3-way'!C121="","",'True_Odds_Calculator_3-way'!C121)</f>
        <v>3.37</v>
      </c>
      <c r="D122" s="9">
        <f t="shared" si="26"/>
        <v>0.40143989786297463</v>
      </c>
      <c r="E122" s="9">
        <f t="shared" si="27"/>
        <v>0.31047134424952627</v>
      </c>
      <c r="F122" s="9">
        <f t="shared" si="28"/>
        <v>0.28808875788749905</v>
      </c>
      <c r="G122" s="9">
        <f t="shared" si="29"/>
        <v>1.0426803619325189</v>
      </c>
      <c r="H122" s="9">
        <f t="shared" si="30"/>
        <v>2.4910329175635022</v>
      </c>
      <c r="I122" s="9">
        <f t="shared" si="31"/>
        <v>3.2209091709162649</v>
      </c>
      <c r="J122" s="9">
        <f t="shared" si="32"/>
        <v>3.4711524577800708</v>
      </c>
      <c r="K122" s="11">
        <f t="shared" si="33"/>
        <v>0.41152263374485593</v>
      </c>
      <c r="L122" s="11">
        <f t="shared" si="34"/>
        <v>0.31948881789137379</v>
      </c>
      <c r="M122" s="11">
        <f t="shared" si="35"/>
        <v>0.29673590504451036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-0.28163295689200829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0.23135249173851175</v>
      </c>
      <c r="Q122" s="11">
        <f>2*'OddsRatio_working_3-way'!K122*'OddsRatio_working_3-way'!L122*'OddsRatio_working_3-way'!M122</f>
        <v>7.8027821834236663E-2</v>
      </c>
      <c r="R122" s="11">
        <f t="shared" si="36"/>
        <v>0</v>
      </c>
      <c r="S122" s="11">
        <f t="shared" si="37"/>
        <v>-0.82146810618909027</v>
      </c>
      <c r="T122" s="11">
        <f t="shared" si="38"/>
        <v>-0.27705501051908604</v>
      </c>
      <c r="U122" s="11">
        <f>'OddsRatio_working_3-way'!S122-'OddsRatio_working_3-way'!R122^2/3</f>
        <v>-0.82146810618909027</v>
      </c>
      <c r="V122" s="11">
        <f>'OddsRatio_working_3-way'!S122*'OddsRatio_working_3-way'!R122/3-2*'OddsRatio_working_3-way'!R122^3/27-'OddsRatio_working_3-way'!T122</f>
        <v>0.27705501051908604</v>
      </c>
      <c r="W122" s="11">
        <f>'OddsRatio_working_3-way'!V122^2+4*'OddsRatio_working_3-way'!U122^3/27</f>
        <v>-5.3641906418127466E-3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0.14328613810793389</v>
      </c>
      <c r="Y122" s="11">
        <f>IF('OddsRatio_working_3-way'!W122&gt;=0,IF('OddsRatio_working_3-way'!V122+SQRT('OddsRatio_working_3-way'!W122)&gt;0,0,PI()),ACOS('OddsRatio_working_3-way'!V122/(2*'OddsRatio_working_3-way'!X122)))</f>
        <v>0.25844214044900848</v>
      </c>
      <c r="Z122" s="11">
        <f>'OddsRatio_working_3-way'!X122^(1/3)*COS('OddsRatio_working_3-way'!Y122/3)</f>
        <v>0.52134018096625945</v>
      </c>
      <c r="AA122" s="11">
        <f>'OddsRatio_working_3-way'!X122^(1/3)*COS(('OddsRatio_working_3-way'!Y122+2*PI())/3)</f>
        <v>-0.29966160660937763</v>
      </c>
      <c r="AB122" s="11">
        <f>'OddsRatio_working_3-way'!X122^(1/3)*COS(('OddsRatio_working_3-way'!Y122+4*PI())/3)</f>
        <v>-0.22167857435688154</v>
      </c>
      <c r="AC122" s="11">
        <f>'OddsRatio_working_3-way'!X122^(1/3)*SIN('OddsRatio_working_3-way'!Y122/3)</f>
        <v>4.502352466320185E-2</v>
      </c>
      <c r="AD122" s="11">
        <f>'OddsRatio_working_3-way'!X122^(1/3)*SIN(('OddsRatio_working_3-way'!Y122+2*PI())/3)</f>
        <v>0.42898207839875635</v>
      </c>
      <c r="AE122" s="11">
        <f>'OddsRatio_working_3-way'!X122^(1/3)*SIN(('OddsRatio_working_3-way'!Y122+4*PI())/3)</f>
        <v>-0.47400560306195821</v>
      </c>
      <c r="AF122" s="11">
        <f>-'OddsRatio_working_3-way'!U122/(3*'OddsRatio_working_3-way'!X122^(1/3))*COS(('OddsRatio_working_3-way'!Y122)/3)</f>
        <v>0.52134018096625934</v>
      </c>
      <c r="AG122" s="11">
        <f>-'OddsRatio_working_3-way'!U122/(3*'OddsRatio_working_3-way'!X122^(1/3))*COS(('OddsRatio_working_3-way'!Y122+2*PI())/3)</f>
        <v>-0.29966160660937757</v>
      </c>
      <c r="AH122" s="11">
        <f>-'OddsRatio_working_3-way'!U122/(3*'OddsRatio_working_3-way'!X122^(1/3))*COS(('OddsRatio_working_3-way'!Y122+4*PI())/3)</f>
        <v>-0.22167857435688149</v>
      </c>
      <c r="AI122" s="11">
        <f>'OddsRatio_working_3-way'!U122/(3*'OddsRatio_working_3-way'!X122^(1/3))*SIN(('OddsRatio_working_3-way'!Y122)/3)</f>
        <v>-4.5023524663201836E-2</v>
      </c>
      <c r="AJ122" s="11">
        <f>'OddsRatio_working_3-way'!U122/(3*'OddsRatio_working_3-way'!X122^(1/3))*SIN(('OddsRatio_working_3-way'!Y122+2*PI())/3)</f>
        <v>-0.42898207839875629</v>
      </c>
      <c r="AK122" s="11">
        <f>'OddsRatio_working_3-way'!U122/(3*'OddsRatio_working_3-way'!X122^(1/3))*SIN(('OddsRatio_working_3-way'!Y122+4*PI())/3)</f>
        <v>0.4740056030619581</v>
      </c>
      <c r="AL122" s="11">
        <f>'OddsRatio_working_3-way'!Z122+'OddsRatio_working_3-way'!AF122</f>
        <v>1.0426803619325189</v>
      </c>
      <c r="AM122" s="11">
        <f>'OddsRatio_working_3-way'!AA122+'OddsRatio_working_3-way'!AG122</f>
        <v>-0.59932321321875515</v>
      </c>
      <c r="AN122" s="11">
        <f>'OddsRatio_working_3-way'!AB122+'OddsRatio_working_3-way'!AH122</f>
        <v>-0.44335714871376303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1.0426803619325189</v>
      </c>
      <c r="AS122" s="11">
        <f>IF(('OddsRatio_working_3-way'!X122=0),IF(Q122&gt;0,-Q122^(1/3),(-Q122)^(1/3)),'OddsRatio_working_3-way'!AM122-'OddsRatio_working_3-way'!R122/3)</f>
        <v>-0.59932321321875515</v>
      </c>
      <c r="AT122" s="11">
        <f>IF(('OddsRatio_working_3-way'!X122=0),IF(Q122&gt;0,-Q122^(1/3),(-Q122)^(1/3)),'OddsRatio_working_3-way'!AN122-'OddsRatio_working_3-way'!R122/3)</f>
        <v>-0.44335714871376303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2.68</v>
      </c>
      <c r="B123" s="4">
        <f>IF('True_Odds_Calculator_3-way'!B122="","",'True_Odds_Calculator_3-way'!B122)</f>
        <v>3.19</v>
      </c>
      <c r="C123" s="4">
        <f>IF('True_Odds_Calculator_3-way'!C122="","",'True_Odds_Calculator_3-way'!C122)</f>
        <v>2.84</v>
      </c>
      <c r="D123" s="9">
        <f t="shared" si="26"/>
        <v>0.35973910106044166</v>
      </c>
      <c r="E123" s="9">
        <f t="shared" si="27"/>
        <v>0.30119697616426711</v>
      </c>
      <c r="F123" s="9">
        <f t="shared" si="28"/>
        <v>0.33906392277529124</v>
      </c>
      <c r="G123" s="9">
        <f t="shared" si="29"/>
        <v>1.0594002064740282</v>
      </c>
      <c r="H123" s="9">
        <f t="shared" si="30"/>
        <v>2.7797923468763681</v>
      </c>
      <c r="I123" s="9">
        <f t="shared" si="31"/>
        <v>3.3200864521781224</v>
      </c>
      <c r="J123" s="9">
        <f t="shared" si="32"/>
        <v>2.9492963799122114</v>
      </c>
      <c r="K123" s="11">
        <f t="shared" si="33"/>
        <v>0.37313432835820892</v>
      </c>
      <c r="L123" s="11">
        <f t="shared" si="34"/>
        <v>0.31347962382445144</v>
      </c>
      <c r="M123" s="11">
        <f t="shared" si="35"/>
        <v>0.35211267605633806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-0.27882223392288408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0.23517561646489615</v>
      </c>
      <c r="Q123" s="11">
        <f>2*'OddsRatio_working_3-way'!K123*'OddsRatio_working_3-way'!L123*'OddsRatio_working_3-way'!M123</f>
        <v>8.2373245696986397E-2</v>
      </c>
      <c r="R123" s="11">
        <f t="shared" si="36"/>
        <v>0</v>
      </c>
      <c r="S123" s="11">
        <f t="shared" si="37"/>
        <v>-0.84346077124516694</v>
      </c>
      <c r="T123" s="11">
        <f t="shared" si="38"/>
        <v>-0.29543284456923535</v>
      </c>
      <c r="U123" s="11">
        <f>'OddsRatio_working_3-way'!S123-'OddsRatio_working_3-way'!R123^2/3</f>
        <v>-0.84346077124516694</v>
      </c>
      <c r="V123" s="11">
        <f>'OddsRatio_working_3-way'!S123*'OddsRatio_working_3-way'!R123/3-2*'OddsRatio_working_3-way'!R123^3/27-'OddsRatio_working_3-way'!T123</f>
        <v>0.29543284456923535</v>
      </c>
      <c r="W123" s="11">
        <f>'OddsRatio_working_3-way'!V123^2+4*'OddsRatio_working_3-way'!U123^3/27</f>
        <v>-1.6172097429139332E-3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0.14907864987413852</v>
      </c>
      <c r="Y123" s="11">
        <f>IF('OddsRatio_working_3-way'!W123&gt;=0,IF('OddsRatio_working_3-way'!V123+SQRT('OddsRatio_working_3-way'!W123)&gt;0,0,PI()),ACOS('OddsRatio_working_3-way'!V123/(2*'OddsRatio_working_3-way'!X123)))</f>
        <v>0.13528927394962409</v>
      </c>
      <c r="Z123" s="11">
        <f>'OddsRatio_working_3-way'!X123^(1/3)*COS('OddsRatio_working_3-way'!Y123/3)</f>
        <v>0.52970010323701411</v>
      </c>
      <c r="AA123" s="11">
        <f>'OddsRatio_working_3-way'!X123^(1/3)*COS(('OddsRatio_working_3-way'!Y123+2*PI())/3)</f>
        <v>-0.28555133863922455</v>
      </c>
      <c r="AB123" s="11">
        <f>'OddsRatio_working_3-way'!X123^(1/3)*COS(('OddsRatio_working_3-way'!Y123+4*PI())/3)</f>
        <v>-0.24414876459778953</v>
      </c>
      <c r="AC123" s="11">
        <f>'OddsRatio_working_3-way'!X123^(1/3)*SIN('OddsRatio_working_3-way'!Y123/3)</f>
        <v>2.3903787267965913E-2</v>
      </c>
      <c r="AD123" s="11">
        <f>'OddsRatio_working_3-way'!X123^(1/3)*SIN(('OddsRatio_working_3-way'!Y123+2*PI())/3)</f>
        <v>0.44678185215651112</v>
      </c>
      <c r="AE123" s="11">
        <f>'OddsRatio_working_3-way'!X123^(1/3)*SIN(('OddsRatio_working_3-way'!Y123+4*PI())/3)</f>
        <v>-0.47068563942447705</v>
      </c>
      <c r="AF123" s="11">
        <f>-'OddsRatio_working_3-way'!U123/(3*'OddsRatio_working_3-way'!X123^(1/3))*COS(('OddsRatio_working_3-way'!Y123)/3)</f>
        <v>0.52970010323701411</v>
      </c>
      <c r="AG123" s="11">
        <f>-'OddsRatio_working_3-way'!U123/(3*'OddsRatio_working_3-way'!X123^(1/3))*COS(('OddsRatio_working_3-way'!Y123+2*PI())/3)</f>
        <v>-0.28555133863922455</v>
      </c>
      <c r="AH123" s="11">
        <f>-'OddsRatio_working_3-way'!U123/(3*'OddsRatio_working_3-way'!X123^(1/3))*COS(('OddsRatio_working_3-way'!Y123+4*PI())/3)</f>
        <v>-0.24414876459778953</v>
      </c>
      <c r="AI123" s="11">
        <f>'OddsRatio_working_3-way'!U123/(3*'OddsRatio_working_3-way'!X123^(1/3))*SIN(('OddsRatio_working_3-way'!Y123)/3)</f>
        <v>-2.3903787267965913E-2</v>
      </c>
      <c r="AJ123" s="11">
        <f>'OddsRatio_working_3-way'!U123/(3*'OddsRatio_working_3-way'!X123^(1/3))*SIN(('OddsRatio_working_3-way'!Y123+2*PI())/3)</f>
        <v>-0.44678185215651112</v>
      </c>
      <c r="AK123" s="11">
        <f>'OddsRatio_working_3-way'!U123/(3*'OddsRatio_working_3-way'!X123^(1/3))*SIN(('OddsRatio_working_3-way'!Y123+4*PI())/3)</f>
        <v>0.47068563942447705</v>
      </c>
      <c r="AL123" s="11">
        <f>'OddsRatio_working_3-way'!Z123+'OddsRatio_working_3-way'!AF123</f>
        <v>1.0594002064740282</v>
      </c>
      <c r="AM123" s="11">
        <f>'OddsRatio_working_3-way'!AA123+'OddsRatio_working_3-way'!AG123</f>
        <v>-0.5711026772784491</v>
      </c>
      <c r="AN123" s="11">
        <f>'OddsRatio_working_3-way'!AB123+'OddsRatio_working_3-way'!AH123</f>
        <v>-0.48829752919557906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1.0594002064740282</v>
      </c>
      <c r="AS123" s="11">
        <f>IF(('OddsRatio_working_3-way'!X123=0),IF(Q123&gt;0,-Q123^(1/3),(-Q123)^(1/3)),'OddsRatio_working_3-way'!AM123-'OddsRatio_working_3-way'!R123/3)</f>
        <v>-0.5711026772784491</v>
      </c>
      <c r="AT123" s="11">
        <f>IF(('OddsRatio_working_3-way'!X123=0),IF(Q123&gt;0,-Q123^(1/3),(-Q123)^(1/3)),'OddsRatio_working_3-way'!AN123-'OddsRatio_working_3-way'!R123/3)</f>
        <v>-0.48829752919557906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3.31</v>
      </c>
      <c r="B124" s="4">
        <f>IF('True_Odds_Calculator_3-way'!B123="","",'True_Odds_Calculator_3-way'!B123)</f>
        <v>3.28</v>
      </c>
      <c r="C124" s="4">
        <f>IF('True_Odds_Calculator_3-way'!C123="","",'True_Odds_Calculator_3-way'!C123)</f>
        <v>2.3199999999999998</v>
      </c>
      <c r="D124" s="9">
        <f t="shared" si="26"/>
        <v>0.29014542126678494</v>
      </c>
      <c r="E124" s="9">
        <f t="shared" si="27"/>
        <v>0.29284512847860639</v>
      </c>
      <c r="F124" s="9">
        <f t="shared" si="28"/>
        <v>0.41700945025460839</v>
      </c>
      <c r="G124" s="9">
        <f t="shared" si="29"/>
        <v>1.0591115072169559</v>
      </c>
      <c r="H124" s="9">
        <f t="shared" si="30"/>
        <v>3.4465475816711684</v>
      </c>
      <c r="I124" s="9">
        <f t="shared" si="31"/>
        <v>3.4147742364546603</v>
      </c>
      <c r="J124" s="9">
        <f t="shared" si="32"/>
        <v>2.3980271895263816</v>
      </c>
      <c r="K124" s="11">
        <f t="shared" si="33"/>
        <v>0.30211480362537763</v>
      </c>
      <c r="L124" s="11">
        <f t="shared" si="34"/>
        <v>0.3048780487804878</v>
      </c>
      <c r="M124" s="11">
        <f t="shared" si="35"/>
        <v>0.43103448275862072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-0.27601388864185528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0.23463762739513011</v>
      </c>
      <c r="Q124" s="11">
        <f>2*'OddsRatio_working_3-way'!K124*'OddsRatio_working_3-way'!L124*'OddsRatio_working_3-way'!M124</f>
        <v>7.940359641121153E-2</v>
      </c>
      <c r="R124" s="11">
        <f t="shared" si="36"/>
        <v>0</v>
      </c>
      <c r="S124" s="11">
        <f t="shared" si="37"/>
        <v>-0.85009355344283644</v>
      </c>
      <c r="T124" s="11">
        <f t="shared" si="38"/>
        <v>-0.28767971351703431</v>
      </c>
      <c r="U124" s="11">
        <f>'OddsRatio_working_3-way'!S124-'OddsRatio_working_3-way'!R124^2/3</f>
        <v>-0.85009355344283644</v>
      </c>
      <c r="V124" s="11">
        <f>'OddsRatio_working_3-way'!S124*'OddsRatio_working_3-way'!R124/3-2*'OddsRatio_working_3-way'!R124^3/27-'OddsRatio_working_3-way'!T124</f>
        <v>0.28767971351703431</v>
      </c>
      <c r="W124" s="11">
        <f>'OddsRatio_working_3-way'!V124^2+4*'OddsRatio_working_3-way'!U124^3/27</f>
        <v>-8.2519082687416284E-3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0.15084058293276428</v>
      </c>
      <c r="Y124" s="11">
        <f>IF('OddsRatio_working_3-way'!W124&gt;=0,IF('OddsRatio_working_3-way'!V124+SQRT('OddsRatio_working_3-way'!W124)&gt;0,0,PI()),ACOS('OddsRatio_working_3-way'!V124/(2*'OddsRatio_working_3-way'!X124)))</f>
        <v>0.3058592402458149</v>
      </c>
      <c r="Z124" s="11">
        <f>'OddsRatio_working_3-way'!X124^(1/3)*COS('OddsRatio_working_3-way'!Y124/3)</f>
        <v>0.52955575360847795</v>
      </c>
      <c r="AA124" s="11">
        <f>'OddsRatio_working_3-way'!X124^(1/3)*COS(('OddsRatio_working_3-way'!Y124+2*PI())/3)</f>
        <v>-0.31169712899166035</v>
      </c>
      <c r="AB124" s="11">
        <f>'OddsRatio_working_3-way'!X124^(1/3)*COS(('OddsRatio_working_3-way'!Y124+4*PI())/3)</f>
        <v>-0.21785862461681774</v>
      </c>
      <c r="AC124" s="11">
        <f>'OddsRatio_working_3-way'!X124^(1/3)*SIN('OddsRatio_working_3-way'!Y124/3)</f>
        <v>5.4177685761167403E-2</v>
      </c>
      <c r="AD124" s="11">
        <f>'OddsRatio_working_3-way'!X124^(1/3)*SIN(('OddsRatio_working_3-way'!Y124+2*PI())/3)</f>
        <v>0.43151989246457118</v>
      </c>
      <c r="AE124" s="11">
        <f>'OddsRatio_working_3-way'!X124^(1/3)*SIN(('OddsRatio_working_3-way'!Y124+4*PI())/3)</f>
        <v>-0.48569757822573845</v>
      </c>
      <c r="AF124" s="11">
        <f>-'OddsRatio_working_3-way'!U124/(3*'OddsRatio_working_3-way'!X124^(1/3))*COS(('OddsRatio_working_3-way'!Y124)/3)</f>
        <v>0.52955575360847795</v>
      </c>
      <c r="AG124" s="11">
        <f>-'OddsRatio_working_3-way'!U124/(3*'OddsRatio_working_3-way'!X124^(1/3))*COS(('OddsRatio_working_3-way'!Y124+2*PI())/3)</f>
        <v>-0.31169712899166035</v>
      </c>
      <c r="AH124" s="11">
        <f>-'OddsRatio_working_3-way'!U124/(3*'OddsRatio_working_3-way'!X124^(1/3))*COS(('OddsRatio_working_3-way'!Y124+4*PI())/3)</f>
        <v>-0.21785862461681774</v>
      </c>
      <c r="AI124" s="11">
        <f>'OddsRatio_working_3-way'!U124/(3*'OddsRatio_working_3-way'!X124^(1/3))*SIN(('OddsRatio_working_3-way'!Y124)/3)</f>
        <v>-5.4177685761167403E-2</v>
      </c>
      <c r="AJ124" s="11">
        <f>'OddsRatio_working_3-way'!U124/(3*'OddsRatio_working_3-way'!X124^(1/3))*SIN(('OddsRatio_working_3-way'!Y124+2*PI())/3)</f>
        <v>-0.43151989246457118</v>
      </c>
      <c r="AK124" s="11">
        <f>'OddsRatio_working_3-way'!U124/(3*'OddsRatio_working_3-way'!X124^(1/3))*SIN(('OddsRatio_working_3-way'!Y124+4*PI())/3)</f>
        <v>0.48569757822573845</v>
      </c>
      <c r="AL124" s="11">
        <f>'OddsRatio_working_3-way'!Z124+'OddsRatio_working_3-way'!AF124</f>
        <v>1.0591115072169559</v>
      </c>
      <c r="AM124" s="11">
        <f>'OddsRatio_working_3-way'!AA124+'OddsRatio_working_3-way'!AG124</f>
        <v>-0.62339425798332071</v>
      </c>
      <c r="AN124" s="11">
        <f>'OddsRatio_working_3-way'!AB124+'OddsRatio_working_3-way'!AH124</f>
        <v>-0.43571724923363547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1.0591115072169559</v>
      </c>
      <c r="AS124" s="11">
        <f>IF(('OddsRatio_working_3-way'!X124=0),IF(Q124&gt;0,-Q124^(1/3),(-Q124)^(1/3)),'OddsRatio_working_3-way'!AM124-'OddsRatio_working_3-way'!R124/3)</f>
        <v>-0.62339425798332071</v>
      </c>
      <c r="AT124" s="11">
        <f>IF(('OddsRatio_working_3-way'!X124=0),IF(Q124&gt;0,-Q124^(1/3),(-Q124)^(1/3)),'OddsRatio_working_3-way'!AN124-'OddsRatio_working_3-way'!R124/3)</f>
        <v>-0.43571724923363547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IF('True_Odds_Calculator_3-way'!A124="","",'True_Odds_Calculator_3-way'!A124)</f>
        <v>2.74</v>
      </c>
      <c r="B125" s="4">
        <f>IF('True_Odds_Calculator_3-way'!B124="","",'True_Odds_Calculator_3-way'!B124)</f>
        <v>3</v>
      </c>
      <c r="C125" s="4">
        <f>IF('True_Odds_Calculator_3-way'!C124="","",'True_Odds_Calculator_3-way'!C124)</f>
        <v>2.9</v>
      </c>
      <c r="D125" s="9">
        <f t="shared" si="26"/>
        <v>0.35024750529118565</v>
      </c>
      <c r="E125" s="9">
        <f t="shared" si="27"/>
        <v>0.31925154713615411</v>
      </c>
      <c r="F125" s="9">
        <f t="shared" si="28"/>
        <v>0.33050094757266035</v>
      </c>
      <c r="G125" s="9">
        <f t="shared" si="29"/>
        <v>1.0661631227326847</v>
      </c>
      <c r="H125" s="9">
        <f t="shared" si="30"/>
        <v>2.8551238335548712</v>
      </c>
      <c r="I125" s="9">
        <f t="shared" si="31"/>
        <v>3.1323262454653693</v>
      </c>
      <c r="J125" s="9">
        <f t="shared" si="32"/>
        <v>3.0257099331921005</v>
      </c>
      <c r="K125" s="11">
        <f t="shared" si="33"/>
        <v>0.36496350364963503</v>
      </c>
      <c r="L125" s="11">
        <f t="shared" si="34"/>
        <v>0.33333333333333331</v>
      </c>
      <c r="M125" s="11">
        <f t="shared" si="35"/>
        <v>0.34482758620689657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-0.27737226277372262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0.23659702995217718</v>
      </c>
      <c r="Q125" s="11">
        <f>2*'OddsRatio_working_3-way'!K125*'OddsRatio_working_3-way'!L125*'OddsRatio_working_3-way'!M125</f>
        <v>8.3899656011410348E-2</v>
      </c>
      <c r="R125" s="11">
        <f t="shared" si="36"/>
        <v>0</v>
      </c>
      <c r="S125" s="11">
        <f t="shared" si="37"/>
        <v>-0.85299455535390201</v>
      </c>
      <c r="T125" s="11">
        <f t="shared" si="38"/>
        <v>-0.30248033877797942</v>
      </c>
      <c r="U125" s="11">
        <f>'OddsRatio_working_3-way'!S125-'OddsRatio_working_3-way'!R125^2/3</f>
        <v>-0.85299455535390201</v>
      </c>
      <c r="V125" s="11">
        <f>'OddsRatio_working_3-way'!S125*'OddsRatio_working_3-way'!R125/3-2*'OddsRatio_working_3-way'!R125^3/27-'OddsRatio_working_3-way'!T125</f>
        <v>0.30248033877797942</v>
      </c>
      <c r="W125" s="11">
        <f>'OddsRatio_working_3-way'!V125^2+4*'OddsRatio_working_3-way'!U125^3/27</f>
        <v>-4.5210277947749233E-4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0.15161337187622889</v>
      </c>
      <c r="Y125" s="11">
        <f>IF('OddsRatio_working_3-way'!W125&gt;=0,IF('OddsRatio_working_3-way'!V125+SQRT('OddsRatio_working_3-way'!W125)&gt;0,0,PI()),ACOS('OddsRatio_working_3-way'!V125/(2*'OddsRatio_working_3-way'!X125)))</f>
        <v>7.0179074351443438E-2</v>
      </c>
      <c r="Z125" s="11">
        <f>'OddsRatio_working_3-way'!X125^(1/3)*COS('OddsRatio_working_3-way'!Y125/3)</f>
        <v>0.53308156136634233</v>
      </c>
      <c r="AA125" s="11">
        <f>'OddsRatio_working_3-way'!X125^(1/3)*COS(('OddsRatio_working_3-way'!Y125+2*PI())/3)</f>
        <v>-0.27734242578437801</v>
      </c>
      <c r="AB125" s="11">
        <f>'OddsRatio_working_3-way'!X125^(1/3)*COS(('OddsRatio_working_3-way'!Y125+4*PI())/3)</f>
        <v>-0.25573913558196448</v>
      </c>
      <c r="AC125" s="11">
        <f>'OddsRatio_working_3-way'!X125^(1/3)*SIN('OddsRatio_working_3-way'!Y125/3)</f>
        <v>1.2472665413745214E-2</v>
      </c>
      <c r="AD125" s="11">
        <f>'OddsRatio_working_3-way'!X125^(1/3)*SIN(('OddsRatio_working_3-way'!Y125+2*PI())/3)</f>
        <v>0.45542584172545314</v>
      </c>
      <c r="AE125" s="11">
        <f>'OddsRatio_working_3-way'!X125^(1/3)*SIN(('OddsRatio_working_3-way'!Y125+4*PI())/3)</f>
        <v>-0.46789850713919817</v>
      </c>
      <c r="AF125" s="11">
        <f>-'OddsRatio_working_3-way'!U125/(3*'OddsRatio_working_3-way'!X125^(1/3))*COS(('OddsRatio_working_3-way'!Y125)/3)</f>
        <v>0.53308156136634233</v>
      </c>
      <c r="AG125" s="11">
        <f>-'OddsRatio_working_3-way'!U125/(3*'OddsRatio_working_3-way'!X125^(1/3))*COS(('OddsRatio_working_3-way'!Y125+2*PI())/3)</f>
        <v>-0.27734242578437801</v>
      </c>
      <c r="AH125" s="11">
        <f>-'OddsRatio_working_3-way'!U125/(3*'OddsRatio_working_3-way'!X125^(1/3))*COS(('OddsRatio_working_3-way'!Y125+4*PI())/3)</f>
        <v>-0.25573913558196448</v>
      </c>
      <c r="AI125" s="11">
        <f>'OddsRatio_working_3-way'!U125/(3*'OddsRatio_working_3-way'!X125^(1/3))*SIN(('OddsRatio_working_3-way'!Y125)/3)</f>
        <v>-1.2472665413745214E-2</v>
      </c>
      <c r="AJ125" s="11">
        <f>'OddsRatio_working_3-way'!U125/(3*'OddsRatio_working_3-way'!X125^(1/3))*SIN(('OddsRatio_working_3-way'!Y125+2*PI())/3)</f>
        <v>-0.45542584172545314</v>
      </c>
      <c r="AK125" s="11">
        <f>'OddsRatio_working_3-way'!U125/(3*'OddsRatio_working_3-way'!X125^(1/3))*SIN(('OddsRatio_working_3-way'!Y125+4*PI())/3)</f>
        <v>0.46789850713919817</v>
      </c>
      <c r="AL125" s="11">
        <f>'OddsRatio_working_3-way'!Z125+'OddsRatio_working_3-way'!AF125</f>
        <v>1.0661631227326847</v>
      </c>
      <c r="AM125" s="11">
        <f>'OddsRatio_working_3-way'!AA125+'OddsRatio_working_3-way'!AG125</f>
        <v>-0.55468485156875602</v>
      </c>
      <c r="AN125" s="11">
        <f>'OddsRatio_working_3-way'!AB125+'OddsRatio_working_3-way'!AH125</f>
        <v>-0.51147827116392897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1.0661631227326847</v>
      </c>
      <c r="AS125" s="11">
        <f>IF(('OddsRatio_working_3-way'!X125=0),IF(Q125&gt;0,-Q125^(1/3),(-Q125)^(1/3)),'OddsRatio_working_3-way'!AM125-'OddsRatio_working_3-way'!R125/3)</f>
        <v>-0.55468485156875602</v>
      </c>
      <c r="AT125" s="11">
        <f>IF(('OddsRatio_working_3-way'!X125=0),IF(Q125&gt;0,-Q125^(1/3),(-Q125)^(1/3)),'OddsRatio_working_3-way'!AN125-'OddsRatio_working_3-way'!R125/3)</f>
        <v>-0.51147827116392897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IF('True_Odds_Calculator_3-way'!A125="","",'True_Odds_Calculator_3-way'!A125)</f>
        <v>1.85</v>
      </c>
      <c r="B126" s="4">
        <f>IF('True_Odds_Calculator_3-way'!B125="","",'True_Odds_Calculator_3-way'!B125)</f>
        <v>3.64</v>
      </c>
      <c r="C126" s="4">
        <f>IF('True_Odds_Calculator_3-way'!C125="","",'True_Odds_Calculator_3-way'!C125)</f>
        <v>4.29</v>
      </c>
      <c r="D126" s="9">
        <f t="shared" si="26"/>
        <v>0.52110716580017924</v>
      </c>
      <c r="E126" s="9">
        <f t="shared" si="27"/>
        <v>0.25945195399092985</v>
      </c>
      <c r="F126" s="9">
        <f t="shared" si="28"/>
        <v>0.21944088020889091</v>
      </c>
      <c r="G126" s="9">
        <f t="shared" si="29"/>
        <v>1.081165969935576</v>
      </c>
      <c r="H126" s="9">
        <f t="shared" si="30"/>
        <v>1.9189910744452403</v>
      </c>
      <c r="I126" s="9">
        <f t="shared" si="31"/>
        <v>3.8542781606299208</v>
      </c>
      <c r="J126" s="9">
        <f t="shared" si="32"/>
        <v>4.5570360410880442</v>
      </c>
      <c r="K126" s="11">
        <f t="shared" si="33"/>
        <v>0.54054054054054046</v>
      </c>
      <c r="L126" s="11">
        <f t="shared" si="34"/>
        <v>0.27472527472527469</v>
      </c>
      <c r="M126" s="11">
        <f t="shared" si="35"/>
        <v>0.23310023310023309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-0.25555733248040957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0.23469254238485004</v>
      </c>
      <c r="Q126" s="11">
        <f>2*'OddsRatio_working_3-way'!K126*'OddsRatio_working_3-way'!L126*'OddsRatio_working_3-way'!M126</f>
        <v>6.9230838461607672E-2</v>
      </c>
      <c r="R126" s="11">
        <f t="shared" si="36"/>
        <v>0</v>
      </c>
      <c r="S126" s="11">
        <f t="shared" si="37"/>
        <v>-0.91835573687889005</v>
      </c>
      <c r="T126" s="11">
        <f t="shared" si="38"/>
        <v>-0.27090139730940704</v>
      </c>
      <c r="U126" s="11">
        <f>'OddsRatio_working_3-way'!S126-'OddsRatio_working_3-way'!R126^2/3</f>
        <v>-0.91835573687889005</v>
      </c>
      <c r="V126" s="11">
        <f>'OddsRatio_working_3-way'!S126*'OddsRatio_working_3-way'!R126/3-2*'OddsRatio_working_3-way'!R126^3/27-'OddsRatio_working_3-way'!T126</f>
        <v>0.27090139730940704</v>
      </c>
      <c r="W126" s="11">
        <f>'OddsRatio_working_3-way'!V126^2+4*'OddsRatio_working_3-way'!U126^3/27</f>
        <v>-4.1356187687927745E-2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0.16936923772642196</v>
      </c>
      <c r="Y126" s="11">
        <f>IF('OddsRatio_working_3-way'!W126&gt;=0,IF('OddsRatio_working_3-way'!V126+SQRT('OddsRatio_working_3-way'!W126)&gt;0,0,PI()),ACOS('OddsRatio_working_3-way'!V126/(2*'OddsRatio_working_3-way'!X126)))</f>
        <v>0.64394076392263411</v>
      </c>
      <c r="Z126" s="11">
        <f>'OddsRatio_working_3-way'!X126^(1/3)*COS('OddsRatio_working_3-way'!Y126/3)</f>
        <v>0.54058298496778801</v>
      </c>
      <c r="AA126" s="11">
        <f>'OddsRatio_working_3-way'!X126^(1/3)*COS(('OddsRatio_working_3-way'!Y126+2*PI())/3)</f>
        <v>-0.37235255994945482</v>
      </c>
      <c r="AB126" s="11">
        <f>'OddsRatio_working_3-way'!X126^(1/3)*COS(('OddsRatio_working_3-way'!Y126+4*PI())/3)</f>
        <v>-0.16823042501833324</v>
      </c>
      <c r="AC126" s="11">
        <f>'OddsRatio_working_3-way'!X126^(1/3)*SIN('OddsRatio_working_3-way'!Y126/3)</f>
        <v>0.11784996955004418</v>
      </c>
      <c r="AD126" s="11">
        <f>'OddsRatio_working_3-way'!X126^(1/3)*SIN(('OddsRatio_working_3-way'!Y126+2*PI())/3)</f>
        <v>0.4092336130607036</v>
      </c>
      <c r="AE126" s="11">
        <f>'OddsRatio_working_3-way'!X126^(1/3)*SIN(('OddsRatio_working_3-way'!Y126+4*PI())/3)</f>
        <v>-0.52708358261074784</v>
      </c>
      <c r="AF126" s="11">
        <f>-'OddsRatio_working_3-way'!U126/(3*'OddsRatio_working_3-way'!X126^(1/3))*COS(('OddsRatio_working_3-way'!Y126)/3)</f>
        <v>0.54058298496778801</v>
      </c>
      <c r="AG126" s="11">
        <f>-'OddsRatio_working_3-way'!U126/(3*'OddsRatio_working_3-way'!X126^(1/3))*COS(('OddsRatio_working_3-way'!Y126+2*PI())/3)</f>
        <v>-0.37235255994945482</v>
      </c>
      <c r="AH126" s="11">
        <f>-'OddsRatio_working_3-way'!U126/(3*'OddsRatio_working_3-way'!X126^(1/3))*COS(('OddsRatio_working_3-way'!Y126+4*PI())/3)</f>
        <v>-0.16823042501833324</v>
      </c>
      <c r="AI126" s="11">
        <f>'OddsRatio_working_3-way'!U126/(3*'OddsRatio_working_3-way'!X126^(1/3))*SIN(('OddsRatio_working_3-way'!Y126)/3)</f>
        <v>-0.11784996955004418</v>
      </c>
      <c r="AJ126" s="11">
        <f>'OddsRatio_working_3-way'!U126/(3*'OddsRatio_working_3-way'!X126^(1/3))*SIN(('OddsRatio_working_3-way'!Y126+2*PI())/3)</f>
        <v>-0.4092336130607036</v>
      </c>
      <c r="AK126" s="11">
        <f>'OddsRatio_working_3-way'!U126/(3*'OddsRatio_working_3-way'!X126^(1/3))*SIN(('OddsRatio_working_3-way'!Y126+4*PI())/3)</f>
        <v>0.52708358261074784</v>
      </c>
      <c r="AL126" s="11">
        <f>'OddsRatio_working_3-way'!Z126+'OddsRatio_working_3-way'!AF126</f>
        <v>1.081165969935576</v>
      </c>
      <c r="AM126" s="11">
        <f>'OddsRatio_working_3-way'!AA126+'OddsRatio_working_3-way'!AG126</f>
        <v>-0.74470511989890964</v>
      </c>
      <c r="AN126" s="11">
        <f>'OddsRatio_working_3-way'!AB126+'OddsRatio_working_3-way'!AH126</f>
        <v>-0.33646085003666648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1.081165969935576</v>
      </c>
      <c r="AS126" s="11">
        <f>IF(('OddsRatio_working_3-way'!X126=0),IF(Q126&gt;0,-Q126^(1/3),(-Q126)^(1/3)),'OddsRatio_working_3-way'!AM126-'OddsRatio_working_3-way'!R126/3)</f>
        <v>-0.74470511989890964</v>
      </c>
      <c r="AT126" s="11">
        <f>IF(('OddsRatio_working_3-way'!X126=0),IF(Q126&gt;0,-Q126^(1/3),(-Q126)^(1/3)),'OddsRatio_working_3-way'!AN126-'OddsRatio_working_3-way'!R126/3)</f>
        <v>-0.33646085003666648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IF('True_Odds_Calculator_3-way'!A126="","",'True_Odds_Calculator_3-way'!A126)</f>
        <v>2.87</v>
      </c>
      <c r="B127" s="4">
        <f>IF('True_Odds_Calculator_3-way'!B126="","",'True_Odds_Calculator_3-way'!B126)</f>
        <v>3.38</v>
      </c>
      <c r="C127" s="4">
        <f>IF('True_Odds_Calculator_3-way'!C126="","",'True_Odds_Calculator_3-way'!C126)</f>
        <v>2.57</v>
      </c>
      <c r="D127" s="9">
        <f t="shared" si="26"/>
        <v>0.33716658619151824</v>
      </c>
      <c r="E127" s="9">
        <f t="shared" si="27"/>
        <v>0.28554739801888551</v>
      </c>
      <c r="F127" s="9">
        <f t="shared" si="28"/>
        <v>0.3772860157895962</v>
      </c>
      <c r="G127" s="9">
        <f t="shared" si="29"/>
        <v>1.0512796508822471</v>
      </c>
      <c r="H127" s="9">
        <f t="shared" si="30"/>
        <v>2.9658929471498028</v>
      </c>
      <c r="I127" s="9">
        <f t="shared" si="31"/>
        <v>3.5020455690997476</v>
      </c>
      <c r="J127" s="9">
        <f t="shared" si="32"/>
        <v>2.6505090518851278</v>
      </c>
      <c r="K127" s="11">
        <f t="shared" si="33"/>
        <v>0.34843205574912889</v>
      </c>
      <c r="L127" s="11">
        <f t="shared" si="34"/>
        <v>0.29585798816568049</v>
      </c>
      <c r="M127" s="11">
        <f t="shared" si="35"/>
        <v>0.38910505836575876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-0.28027637746503875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0.2334485949001831</v>
      </c>
      <c r="Q127" s="11">
        <f>2*'OddsRatio_working_3-way'!K127*'OddsRatio_working_3-way'!L127*'OddsRatio_working_3-way'!M127</f>
        <v>8.0222884845423739E-2</v>
      </c>
      <c r="R127" s="11">
        <f t="shared" si="36"/>
        <v>0</v>
      </c>
      <c r="S127" s="11">
        <f t="shared" si="37"/>
        <v>-0.83292283499455155</v>
      </c>
      <c r="T127" s="11">
        <f t="shared" si="38"/>
        <v>-0.2862277783486431</v>
      </c>
      <c r="U127" s="11">
        <f>'OddsRatio_working_3-way'!S127-'OddsRatio_working_3-way'!R127^2/3</f>
        <v>-0.83292283499455155</v>
      </c>
      <c r="V127" s="11">
        <f>'OddsRatio_working_3-way'!S127*'OddsRatio_working_3-way'!R127/3-2*'OddsRatio_working_3-way'!R127^3/27-'OddsRatio_working_3-way'!T127</f>
        <v>0.2862277783486431</v>
      </c>
      <c r="W127" s="11">
        <f>'OddsRatio_working_3-way'!V127^2+4*'OddsRatio_working_3-way'!U127^3/27</f>
        <v>-3.6809063140866016E-3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0.14629358103868276</v>
      </c>
      <c r="Y127" s="11">
        <f>IF('OddsRatio_working_3-way'!W127&gt;=0,IF('OddsRatio_working_3-way'!V127+SQRT('OddsRatio_working_3-way'!W127)&gt;0,0,PI()),ACOS('OddsRatio_working_3-way'!V127/(2*'OddsRatio_working_3-way'!X127)))</f>
        <v>0.2088741279402051</v>
      </c>
      <c r="Z127" s="11">
        <f>'OddsRatio_working_3-way'!X127^(1/3)*COS('OddsRatio_working_3-way'!Y127/3)</f>
        <v>0.52563982544112353</v>
      </c>
      <c r="AA127" s="11">
        <f>'OddsRatio_working_3-way'!X127^(1/3)*COS(('OddsRatio_working_3-way'!Y127+2*PI())/3)</f>
        <v>-0.29456560819737898</v>
      </c>
      <c r="AB127" s="11">
        <f>'OddsRatio_working_3-way'!X127^(1/3)*COS(('OddsRatio_working_3-way'!Y127+4*PI())/3)</f>
        <v>-0.23107421724374458</v>
      </c>
      <c r="AC127" s="11">
        <f>'OddsRatio_working_3-way'!X127^(1/3)*SIN('OddsRatio_working_3-way'!Y127/3)</f>
        <v>3.6656771658304665E-2</v>
      </c>
      <c r="AD127" s="11">
        <f>'OddsRatio_working_3-way'!X127^(1/3)*SIN(('OddsRatio_working_3-way'!Y127+2*PI())/3)</f>
        <v>0.43688905624367852</v>
      </c>
      <c r="AE127" s="11">
        <f>'OddsRatio_working_3-way'!X127^(1/3)*SIN(('OddsRatio_working_3-way'!Y127+4*PI())/3)</f>
        <v>-0.47354582790198307</v>
      </c>
      <c r="AF127" s="11">
        <f>-'OddsRatio_working_3-way'!U127/(3*'OddsRatio_working_3-way'!X127^(1/3))*COS(('OddsRatio_working_3-way'!Y127)/3)</f>
        <v>0.52563982544112353</v>
      </c>
      <c r="AG127" s="11">
        <f>-'OddsRatio_working_3-way'!U127/(3*'OddsRatio_working_3-way'!X127^(1/3))*COS(('OddsRatio_working_3-way'!Y127+2*PI())/3)</f>
        <v>-0.29456560819737898</v>
      </c>
      <c r="AH127" s="11">
        <f>-'OddsRatio_working_3-way'!U127/(3*'OddsRatio_working_3-way'!X127^(1/3))*COS(('OddsRatio_working_3-way'!Y127+4*PI())/3)</f>
        <v>-0.23107421724374458</v>
      </c>
      <c r="AI127" s="11">
        <f>'OddsRatio_working_3-way'!U127/(3*'OddsRatio_working_3-way'!X127^(1/3))*SIN(('OddsRatio_working_3-way'!Y127)/3)</f>
        <v>-3.6656771658304665E-2</v>
      </c>
      <c r="AJ127" s="11">
        <f>'OddsRatio_working_3-way'!U127/(3*'OddsRatio_working_3-way'!X127^(1/3))*SIN(('OddsRatio_working_3-way'!Y127+2*PI())/3)</f>
        <v>-0.43688905624367852</v>
      </c>
      <c r="AK127" s="11">
        <f>'OddsRatio_working_3-way'!U127/(3*'OddsRatio_working_3-way'!X127^(1/3))*SIN(('OddsRatio_working_3-way'!Y127+4*PI())/3)</f>
        <v>0.47354582790198307</v>
      </c>
      <c r="AL127" s="11">
        <f>'OddsRatio_working_3-way'!Z127+'OddsRatio_working_3-way'!AF127</f>
        <v>1.0512796508822471</v>
      </c>
      <c r="AM127" s="11">
        <f>'OddsRatio_working_3-way'!AA127+'OddsRatio_working_3-way'!AG127</f>
        <v>-0.58913121639475796</v>
      </c>
      <c r="AN127" s="11">
        <f>'OddsRatio_working_3-way'!AB127+'OddsRatio_working_3-way'!AH127</f>
        <v>-0.46214843448748916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1.0512796508822471</v>
      </c>
      <c r="AS127" s="11">
        <f>IF(('OddsRatio_working_3-way'!X127=0),IF(Q127&gt;0,-Q127^(1/3),(-Q127)^(1/3)),'OddsRatio_working_3-way'!AM127-'OddsRatio_working_3-way'!R127/3)</f>
        <v>-0.58913121639475796</v>
      </c>
      <c r="AT127" s="11">
        <f>IF(('OddsRatio_working_3-way'!X127=0),IF(Q127&gt;0,-Q127^(1/3),(-Q127)^(1/3)),'OddsRatio_working_3-way'!AN127-'OddsRatio_working_3-way'!R127/3)</f>
        <v>-0.46214843448748916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IF('True_Odds_Calculator_3-way'!A127="","",'True_Odds_Calculator_3-way'!A127)</f>
        <v>4.97</v>
      </c>
      <c r="B128" s="4">
        <f>IF('True_Odds_Calculator_3-way'!B127="","",'True_Odds_Calculator_3-way'!B127)</f>
        <v>4.09</v>
      </c>
      <c r="C128" s="4">
        <f>IF('True_Odds_Calculator_3-way'!C127="","",'True_Odds_Calculator_3-way'!C127)</f>
        <v>1.69</v>
      </c>
      <c r="D128" s="9">
        <f t="shared" si="26"/>
        <v>0.19107544265520715</v>
      </c>
      <c r="E128" s="9">
        <f t="shared" si="27"/>
        <v>0.23282241392752961</v>
      </c>
      <c r="F128" s="9">
        <f t="shared" si="28"/>
        <v>0.5761021434172634</v>
      </c>
      <c r="G128" s="9">
        <f t="shared" si="29"/>
        <v>1.0663815899746851</v>
      </c>
      <c r="H128" s="9">
        <f t="shared" si="30"/>
        <v>5.2335349121994996</v>
      </c>
      <c r="I128" s="9">
        <f t="shared" si="31"/>
        <v>4.2951191130217765</v>
      </c>
      <c r="J128" s="9">
        <f t="shared" si="32"/>
        <v>1.7358032970825328</v>
      </c>
      <c r="K128" s="11">
        <f t="shared" si="33"/>
        <v>0.2012072434607646</v>
      </c>
      <c r="L128" s="11">
        <f t="shared" si="34"/>
        <v>0.24449877750611249</v>
      </c>
      <c r="M128" s="11">
        <f t="shared" si="35"/>
        <v>0.59171597633136097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-0.24639487799906035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0.22559802908246779</v>
      </c>
      <c r="Q128" s="11">
        <f>2*'OddsRatio_working_3-way'!K128*'OddsRatio_working_3-way'!L128*'OddsRatio_working_3-way'!M128</f>
        <v>5.8218846214830401E-2</v>
      </c>
      <c r="R128" s="11">
        <f t="shared" si="36"/>
        <v>0</v>
      </c>
      <c r="S128" s="11">
        <f t="shared" si="37"/>
        <v>-0.91559544952605765</v>
      </c>
      <c r="T128" s="11">
        <f t="shared" si="38"/>
        <v>-0.23628269665188587</v>
      </c>
      <c r="U128" s="11">
        <f>'OddsRatio_working_3-way'!S128-'OddsRatio_working_3-way'!R128^2/3</f>
        <v>-0.91559544952605765</v>
      </c>
      <c r="V128" s="11">
        <f>'OddsRatio_working_3-way'!S128*'OddsRatio_working_3-way'!R128/3-2*'OddsRatio_working_3-way'!R128^3/27-'OddsRatio_working_3-way'!T128</f>
        <v>0.23628269665188587</v>
      </c>
      <c r="W128" s="11">
        <f>'OddsRatio_working_3-way'!V128^2+4*'OddsRatio_working_3-way'!U128^3/27</f>
        <v>-5.7882698250625843E-2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0.16860620613408109</v>
      </c>
      <c r="Y128" s="11">
        <f>IF('OddsRatio_working_3-way'!W128&gt;=0,IF('OddsRatio_working_3-way'!V128+SQRT('OddsRatio_working_3-way'!W128)&gt;0,0,PI()),ACOS('OddsRatio_working_3-way'!V128/(2*'OddsRatio_working_3-way'!X128)))</f>
        <v>0.79442664448492151</v>
      </c>
      <c r="Z128" s="11">
        <f>'OddsRatio_working_3-way'!X128^(1/3)*COS('OddsRatio_working_3-way'!Y128/3)</f>
        <v>0.53319079498734256</v>
      </c>
      <c r="AA128" s="11">
        <f>'OddsRatio_working_3-way'!X128^(1/3)*COS(('OddsRatio_working_3-way'!Y128+2*PI())/3)</f>
        <v>-0.39181338536717397</v>
      </c>
      <c r="AB128" s="11">
        <f>'OddsRatio_working_3-way'!X128^(1/3)*COS(('OddsRatio_working_3-way'!Y128+4*PI())/3)</f>
        <v>-0.14137740962016873</v>
      </c>
      <c r="AC128" s="11">
        <f>'OddsRatio_working_3-way'!X128^(1/3)*SIN('OddsRatio_working_3-way'!Y128/3)</f>
        <v>0.14458927801230001</v>
      </c>
      <c r="AD128" s="11">
        <f>'OddsRatio_working_3-way'!X128^(1/3)*SIN(('OddsRatio_working_3-way'!Y128+2*PI())/3)</f>
        <v>0.38946213451690909</v>
      </c>
      <c r="AE128" s="11">
        <f>'OddsRatio_working_3-way'!X128^(1/3)*SIN(('OddsRatio_working_3-way'!Y128+4*PI())/3)</f>
        <v>-0.53405141252920929</v>
      </c>
      <c r="AF128" s="11">
        <f>-'OddsRatio_working_3-way'!U128/(3*'OddsRatio_working_3-way'!X128^(1/3))*COS(('OddsRatio_working_3-way'!Y128)/3)</f>
        <v>0.53319079498734256</v>
      </c>
      <c r="AG128" s="11">
        <f>-'OddsRatio_working_3-way'!U128/(3*'OddsRatio_working_3-way'!X128^(1/3))*COS(('OddsRatio_working_3-way'!Y128+2*PI())/3)</f>
        <v>-0.39181338536717397</v>
      </c>
      <c r="AH128" s="11">
        <f>-'OddsRatio_working_3-way'!U128/(3*'OddsRatio_working_3-way'!X128^(1/3))*COS(('OddsRatio_working_3-way'!Y128+4*PI())/3)</f>
        <v>-0.14137740962016873</v>
      </c>
      <c r="AI128" s="11">
        <f>'OddsRatio_working_3-way'!U128/(3*'OddsRatio_working_3-way'!X128^(1/3))*SIN(('OddsRatio_working_3-way'!Y128)/3)</f>
        <v>-0.14458927801230001</v>
      </c>
      <c r="AJ128" s="11">
        <f>'OddsRatio_working_3-way'!U128/(3*'OddsRatio_working_3-way'!X128^(1/3))*SIN(('OddsRatio_working_3-way'!Y128+2*PI())/3)</f>
        <v>-0.38946213451690909</v>
      </c>
      <c r="AK128" s="11">
        <f>'OddsRatio_working_3-way'!U128/(3*'OddsRatio_working_3-way'!X128^(1/3))*SIN(('OddsRatio_working_3-way'!Y128+4*PI())/3)</f>
        <v>0.53405141252920929</v>
      </c>
      <c r="AL128" s="11">
        <f>'OddsRatio_working_3-way'!Z128+'OddsRatio_working_3-way'!AF128</f>
        <v>1.0663815899746851</v>
      </c>
      <c r="AM128" s="11">
        <f>'OddsRatio_working_3-way'!AA128+'OddsRatio_working_3-way'!AG128</f>
        <v>-0.78362677073434794</v>
      </c>
      <c r="AN128" s="11">
        <f>'OddsRatio_working_3-way'!AB128+'OddsRatio_working_3-way'!AH128</f>
        <v>-0.28275481924033746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1.0663815899746851</v>
      </c>
      <c r="AS128" s="11">
        <f>IF(('OddsRatio_working_3-way'!X128=0),IF(Q128&gt;0,-Q128^(1/3),(-Q128)^(1/3)),'OddsRatio_working_3-way'!AM128-'OddsRatio_working_3-way'!R128/3)</f>
        <v>-0.78362677073434794</v>
      </c>
      <c r="AT128" s="11">
        <f>IF(('OddsRatio_working_3-way'!X128=0),IF(Q128&gt;0,-Q128^(1/3),(-Q128)^(1/3)),'OddsRatio_working_3-way'!AN128-'OddsRatio_working_3-way'!R128/3)</f>
        <v>-0.28275481924033746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IF('True_Odds_Calculator_3-way'!A128="","",'True_Odds_Calculator_3-way'!A128)</f>
        <v>5.27</v>
      </c>
      <c r="B129" s="4">
        <f>IF('True_Odds_Calculator_3-way'!B128="","",'True_Odds_Calculator_3-way'!B128)</f>
        <v>4.22</v>
      </c>
      <c r="C129" s="4">
        <f>IF('True_Odds_Calculator_3-way'!C128="","",'True_Odds_Calculator_3-way'!C128)</f>
        <v>1.64</v>
      </c>
      <c r="D129" s="9">
        <f t="shared" si="26"/>
        <v>0.1800760595342849</v>
      </c>
      <c r="E129" s="9">
        <f t="shared" si="27"/>
        <v>0.22555199796493933</v>
      </c>
      <c r="F129" s="9">
        <f t="shared" si="28"/>
        <v>0.59437194250077574</v>
      </c>
      <c r="G129" s="9">
        <f t="shared" si="29"/>
        <v>1.0663252999054724</v>
      </c>
      <c r="H129" s="9">
        <f t="shared" si="30"/>
        <v>5.5532090305963671</v>
      </c>
      <c r="I129" s="9">
        <f t="shared" si="31"/>
        <v>4.4335674656956217</v>
      </c>
      <c r="J129" s="9">
        <f t="shared" si="32"/>
        <v>1.6824481919395025</v>
      </c>
      <c r="K129" s="11">
        <f t="shared" si="33"/>
        <v>0.18975332068311196</v>
      </c>
      <c r="L129" s="11">
        <f t="shared" si="34"/>
        <v>0.23696682464454977</v>
      </c>
      <c r="M129" s="11">
        <f t="shared" si="35"/>
        <v>0.6097560975609756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-0.24126637913770699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0.22290696121166631</v>
      </c>
      <c r="Q129" s="11">
        <f>2*'OddsRatio_working_3-way'!K129*'OddsRatio_working_3-way'!L129*'OddsRatio_working_3-way'!M129</f>
        <v>5.4835660814678056E-2</v>
      </c>
      <c r="R129" s="11">
        <f t="shared" si="36"/>
        <v>0</v>
      </c>
      <c r="S129" s="11">
        <f t="shared" si="37"/>
        <v>-0.92390395217245869</v>
      </c>
      <c r="T129" s="11">
        <f t="shared" si="38"/>
        <v>-0.22728264506087542</v>
      </c>
      <c r="U129" s="11">
        <f>'OddsRatio_working_3-way'!S129-'OddsRatio_working_3-way'!R129^2/3</f>
        <v>-0.92390395217245869</v>
      </c>
      <c r="V129" s="11">
        <f>'OddsRatio_working_3-way'!S129*'OddsRatio_working_3-way'!R129/3-2*'OddsRatio_working_3-way'!R129^3/27-'OddsRatio_working_3-way'!T129</f>
        <v>0.22728264506087542</v>
      </c>
      <c r="W129" s="11">
        <f>'OddsRatio_working_3-way'!V129^2+4*'OddsRatio_working_3-way'!U129^3/27</f>
        <v>-6.5178605118029392E-2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0.1709064114244235</v>
      </c>
      <c r="Y129" s="11">
        <f>IF('OddsRatio_working_3-way'!W129&gt;=0,IF('OddsRatio_working_3-way'!V129+SQRT('OddsRatio_working_3-way'!W129)&gt;0,0,PI()),ACOS('OddsRatio_working_3-way'!V129/(2*'OddsRatio_working_3-way'!X129)))</f>
        <v>0.84339214042759425</v>
      </c>
      <c r="Z129" s="11">
        <f>'OddsRatio_working_3-way'!X129^(1/3)*COS('OddsRatio_working_3-way'!Y129/3)</f>
        <v>0.53316264995273632</v>
      </c>
      <c r="AA129" s="11">
        <f>'OddsRatio_working_3-way'!X129^(1/3)*COS(('OddsRatio_working_3-way'!Y129+2*PI())/3)</f>
        <v>-0.3999199149068407</v>
      </c>
      <c r="AB129" s="11">
        <f>'OddsRatio_working_3-way'!X129^(1/3)*COS(('OddsRatio_working_3-way'!Y129+4*PI())/3)</f>
        <v>-0.13324273504589573</v>
      </c>
      <c r="AC129" s="11">
        <f>'OddsRatio_working_3-way'!X129^(1/3)*SIN('OddsRatio_working_3-way'!Y129/3)</f>
        <v>0.1539661415794468</v>
      </c>
      <c r="AD129" s="11">
        <f>'OddsRatio_working_3-way'!X129^(1/3)*SIN(('OddsRatio_working_3-way'!Y129+2*PI())/3)</f>
        <v>0.38474932841837634</v>
      </c>
      <c r="AE129" s="11">
        <f>'OddsRatio_working_3-way'!X129^(1/3)*SIN(('OddsRatio_working_3-way'!Y129+4*PI())/3)</f>
        <v>-0.53871546999782327</v>
      </c>
      <c r="AF129" s="11">
        <f>-'OddsRatio_working_3-way'!U129/(3*'OddsRatio_working_3-way'!X129^(1/3))*COS(('OddsRatio_working_3-way'!Y129)/3)</f>
        <v>0.5331626499527361</v>
      </c>
      <c r="AG129" s="11">
        <f>-'OddsRatio_working_3-way'!U129/(3*'OddsRatio_working_3-way'!X129^(1/3))*COS(('OddsRatio_working_3-way'!Y129+2*PI())/3)</f>
        <v>-0.39991991490684053</v>
      </c>
      <c r="AH129" s="11">
        <f>-'OddsRatio_working_3-way'!U129/(3*'OddsRatio_working_3-way'!X129^(1/3))*COS(('OddsRatio_working_3-way'!Y129+4*PI())/3)</f>
        <v>-0.13324273504589568</v>
      </c>
      <c r="AI129" s="11">
        <f>'OddsRatio_working_3-way'!U129/(3*'OddsRatio_working_3-way'!X129^(1/3))*SIN(('OddsRatio_working_3-way'!Y129)/3)</f>
        <v>-0.15396614157944674</v>
      </c>
      <c r="AJ129" s="11">
        <f>'OddsRatio_working_3-way'!U129/(3*'OddsRatio_working_3-way'!X129^(1/3))*SIN(('OddsRatio_working_3-way'!Y129+2*PI())/3)</f>
        <v>-0.38474932841837617</v>
      </c>
      <c r="AK129" s="11">
        <f>'OddsRatio_working_3-way'!U129/(3*'OddsRatio_working_3-way'!X129^(1/3))*SIN(('OddsRatio_working_3-way'!Y129+4*PI())/3)</f>
        <v>0.53871546999782305</v>
      </c>
      <c r="AL129" s="11">
        <f>'OddsRatio_working_3-way'!Z129+'OddsRatio_working_3-way'!AF129</f>
        <v>1.0663252999054724</v>
      </c>
      <c r="AM129" s="11">
        <f>'OddsRatio_working_3-way'!AA129+'OddsRatio_working_3-way'!AG129</f>
        <v>-0.79983982981368129</v>
      </c>
      <c r="AN129" s="11">
        <f>'OddsRatio_working_3-way'!AB129+'OddsRatio_working_3-way'!AH129</f>
        <v>-0.26648547009179141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1.0663252999054724</v>
      </c>
      <c r="AS129" s="11">
        <f>IF(('OddsRatio_working_3-way'!X129=0),IF(Q129&gt;0,-Q129^(1/3),(-Q129)^(1/3)),'OddsRatio_working_3-way'!AM129-'OddsRatio_working_3-way'!R129/3)</f>
        <v>-0.79983982981368129</v>
      </c>
      <c r="AT129" s="11">
        <f>IF(('OddsRatio_working_3-way'!X129=0),IF(Q129&gt;0,-Q129^(1/3),(-Q129)^(1/3)),'OddsRatio_working_3-way'!AN129-'OddsRatio_working_3-way'!R129/3)</f>
        <v>-0.26648547009179141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IF('True_Odds_Calculator_3-way'!A129="","",'True_Odds_Calculator_3-way'!A129)</f>
        <v>1.92</v>
      </c>
      <c r="B130" s="4">
        <f>IF('True_Odds_Calculator_3-way'!B129="","",'True_Odds_Calculator_3-way'!B129)</f>
        <v>3.45</v>
      </c>
      <c r="C130" s="4">
        <f>IF('True_Odds_Calculator_3-way'!C129="","",'True_Odds_Calculator_3-way'!C129)</f>
        <v>4.47</v>
      </c>
      <c r="D130" s="9">
        <f t="shared" si="26"/>
        <v>0.50706735259797553</v>
      </c>
      <c r="E130" s="9">
        <f t="shared" si="27"/>
        <v>0.27864388994539846</v>
      </c>
      <c r="F130" s="9">
        <f t="shared" si="28"/>
        <v>0.21428875745662596</v>
      </c>
      <c r="G130" s="9">
        <f t="shared" si="29"/>
        <v>1.0566571740945188</v>
      </c>
      <c r="H130" s="9">
        <f t="shared" si="30"/>
        <v>1.9721246001669572</v>
      </c>
      <c r="I130" s="9">
        <f t="shared" si="31"/>
        <v>3.5888100765315705</v>
      </c>
      <c r="J130" s="9">
        <f t="shared" si="32"/>
        <v>4.6666003941079799</v>
      </c>
      <c r="K130" s="11">
        <f t="shared" si="33"/>
        <v>0.52083333333333337</v>
      </c>
      <c r="L130" s="11">
        <f t="shared" si="34"/>
        <v>0.28985507246376813</v>
      </c>
      <c r="M130" s="11">
        <f t="shared" si="35"/>
        <v>0.2237136465324385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-0.2641529952771563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0.23100865674545279</v>
      </c>
      <c r="Q130" s="11">
        <f>2*'OddsRatio_working_3-way'!K130*'OddsRatio_working_3-way'!L130*'OddsRatio_working_3-way'!M130</f>
        <v>6.7546390861243505E-2</v>
      </c>
      <c r="R130" s="11">
        <f t="shared" si="36"/>
        <v>0</v>
      </c>
      <c r="S130" s="11">
        <f t="shared" si="37"/>
        <v>-0.87452597879146665</v>
      </c>
      <c r="T130" s="11">
        <f t="shared" si="38"/>
        <v>-0.25570935052382066</v>
      </c>
      <c r="U130" s="11">
        <f>'OddsRatio_working_3-way'!S130-'OddsRatio_working_3-way'!R130^2/3</f>
        <v>-0.87452597879146665</v>
      </c>
      <c r="V130" s="11">
        <f>'OddsRatio_working_3-way'!S130*'OddsRatio_working_3-way'!R130/3-2*'OddsRatio_working_3-way'!R130^3/27-'OddsRatio_working_3-way'!T130</f>
        <v>0.25570935052382066</v>
      </c>
      <c r="W130" s="11">
        <f>'OddsRatio_working_3-way'!V130^2+4*'OddsRatio_working_3-way'!U130^3/27</f>
        <v>-3.3699201722451416E-2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0.15739002006779654</v>
      </c>
      <c r="Y130" s="11">
        <f>IF('OddsRatio_working_3-way'!W130&gt;=0,IF('OddsRatio_working_3-way'!V130+SQRT('OddsRatio_working_3-way'!W130)&gt;0,0,PI()),ACOS('OddsRatio_working_3-way'!V130/(2*'OddsRatio_working_3-way'!X130)))</f>
        <v>0.62263781600069046</v>
      </c>
      <c r="Z130" s="11">
        <f>'OddsRatio_working_3-way'!X130^(1/3)*COS('OddsRatio_working_3-way'!Y130/3)</f>
        <v>0.52832858704725949</v>
      </c>
      <c r="AA130" s="11">
        <f>'OddsRatio_working_3-way'!X130^(1/3)*COS(('OddsRatio_working_3-way'!Y130+2*PI())/3)</f>
        <v>-0.36051351655812808</v>
      </c>
      <c r="AB130" s="11">
        <f>'OddsRatio_working_3-way'!X130^(1/3)*COS(('OddsRatio_working_3-way'!Y130+4*PI())/3)</f>
        <v>-0.16781507048913147</v>
      </c>
      <c r="AC130" s="11">
        <f>'OddsRatio_working_3-way'!X130^(1/3)*SIN('OddsRatio_working_3-way'!Y130/3)</f>
        <v>0.11125449971035802</v>
      </c>
      <c r="AD130" s="11">
        <f>'OddsRatio_working_3-way'!X130^(1/3)*SIN(('OddsRatio_working_3-way'!Y130+2*PI())/3)</f>
        <v>0.40191872807328582</v>
      </c>
      <c r="AE130" s="11">
        <f>'OddsRatio_working_3-way'!X130^(1/3)*SIN(('OddsRatio_working_3-way'!Y130+4*PI())/3)</f>
        <v>-0.51317322778364372</v>
      </c>
      <c r="AF130" s="11">
        <f>-'OddsRatio_working_3-way'!U130/(3*'OddsRatio_working_3-way'!X130^(1/3))*COS(('OddsRatio_working_3-way'!Y130)/3)</f>
        <v>0.52832858704725938</v>
      </c>
      <c r="AG130" s="11">
        <f>-'OddsRatio_working_3-way'!U130/(3*'OddsRatio_working_3-way'!X130^(1/3))*COS(('OddsRatio_working_3-way'!Y130+2*PI())/3)</f>
        <v>-0.36051351655812802</v>
      </c>
      <c r="AH130" s="11">
        <f>-'OddsRatio_working_3-way'!U130/(3*'OddsRatio_working_3-way'!X130^(1/3))*COS(('OddsRatio_working_3-way'!Y130+4*PI())/3)</f>
        <v>-0.16781507048913144</v>
      </c>
      <c r="AI130" s="11">
        <f>'OddsRatio_working_3-way'!U130/(3*'OddsRatio_working_3-way'!X130^(1/3))*SIN(('OddsRatio_working_3-way'!Y130)/3)</f>
        <v>-0.11125449971035799</v>
      </c>
      <c r="AJ130" s="11">
        <f>'OddsRatio_working_3-way'!U130/(3*'OddsRatio_working_3-way'!X130^(1/3))*SIN(('OddsRatio_working_3-way'!Y130+2*PI())/3)</f>
        <v>-0.40191872807328577</v>
      </c>
      <c r="AK130" s="11">
        <f>'OddsRatio_working_3-way'!U130/(3*'OddsRatio_working_3-way'!X130^(1/3))*SIN(('OddsRatio_working_3-way'!Y130+4*PI())/3)</f>
        <v>0.5131732277836436</v>
      </c>
      <c r="AL130" s="11">
        <f>'OddsRatio_working_3-way'!Z130+'OddsRatio_working_3-way'!AF130</f>
        <v>1.0566571740945188</v>
      </c>
      <c r="AM130" s="11">
        <f>'OddsRatio_working_3-way'!AA130+'OddsRatio_working_3-way'!AG130</f>
        <v>-0.72102703311625604</v>
      </c>
      <c r="AN130" s="11">
        <f>'OddsRatio_working_3-way'!AB130+'OddsRatio_working_3-way'!AH130</f>
        <v>-0.33563014097826294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1.0566571740945188</v>
      </c>
      <c r="AS130" s="11">
        <f>IF(('OddsRatio_working_3-way'!X130=0),IF(Q130&gt;0,-Q130^(1/3),(-Q130)^(1/3)),'OddsRatio_working_3-way'!AM130-'OddsRatio_working_3-way'!R130/3)</f>
        <v>-0.72102703311625604</v>
      </c>
      <c r="AT130" s="11">
        <f>IF(('OddsRatio_working_3-way'!X130=0),IF(Q130&gt;0,-Q130^(1/3),(-Q130)^(1/3)),'OddsRatio_working_3-way'!AN130-'OddsRatio_working_3-way'!R130/3)</f>
        <v>-0.33563014097826294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IF('True_Odds_Calculator_3-way'!A130="","",'True_Odds_Calculator_3-way'!A130)</f>
        <v>1.71</v>
      </c>
      <c r="B131" s="4">
        <f>IF('True_Odds_Calculator_3-way'!B130="","",'True_Odds_Calculator_3-way'!B130)</f>
        <v>3.99</v>
      </c>
      <c r="C131" s="4">
        <f>IF('True_Odds_Calculator_3-way'!C130="","",'True_Odds_Calculator_3-way'!C130)</f>
        <v>4.9400000000000004</v>
      </c>
      <c r="D131" s="9">
        <f t="shared" si="26"/>
        <v>0.56906313104803252</v>
      </c>
      <c r="E131" s="9">
        <f t="shared" si="27"/>
        <v>0.23871563643680435</v>
      </c>
      <c r="F131" s="9">
        <f t="shared" si="28"/>
        <v>0.19222123251516318</v>
      </c>
      <c r="G131" s="9">
        <f t="shared" si="29"/>
        <v>1.0665834833373453</v>
      </c>
      <c r="H131" s="9">
        <f t="shared" si="30"/>
        <v>1.7572742731695152</v>
      </c>
      <c r="I131" s="9">
        <f t="shared" si="31"/>
        <v>4.189084615178662</v>
      </c>
      <c r="J131" s="9">
        <f t="shared" si="32"/>
        <v>5.2023389243491405</v>
      </c>
      <c r="K131" s="11">
        <f t="shared" si="33"/>
        <v>0.58479532163742687</v>
      </c>
      <c r="L131" s="11">
        <f t="shared" si="34"/>
        <v>0.25062656641604009</v>
      </c>
      <c r="M131" s="11">
        <f t="shared" si="35"/>
        <v>0.20242914979757085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-0.24815887055280561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0.22667175313333646</v>
      </c>
      <c r="Q131" s="11">
        <f>2*'OddsRatio_working_3-way'!K131*'OddsRatio_working_3-way'!L131*'OddsRatio_working_3-way'!M131</f>
        <v>5.9338155270506919E-2</v>
      </c>
      <c r="R131" s="11">
        <f t="shared" si="36"/>
        <v>0</v>
      </c>
      <c r="S131" s="11">
        <f t="shared" si="37"/>
        <v>-0.91341386519206891</v>
      </c>
      <c r="T131" s="11">
        <f t="shared" si="38"/>
        <v>-0.23911357727541069</v>
      </c>
      <c r="U131" s="11">
        <f>'OddsRatio_working_3-way'!S131-'OddsRatio_working_3-way'!R131^2/3</f>
        <v>-0.91341386519206891</v>
      </c>
      <c r="V131" s="11">
        <f>'OddsRatio_working_3-way'!S131*'OddsRatio_working_3-way'!R131/3-2*'OddsRatio_working_3-way'!R131^3/27-'OddsRatio_working_3-way'!T131</f>
        <v>0.23911357727541069</v>
      </c>
      <c r="W131" s="11">
        <f>'OddsRatio_working_3-way'!V131^2+4*'OddsRatio_working_3-way'!U131^3/27</f>
        <v>-5.5726018910958526E-2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0.16800395958756623</v>
      </c>
      <c r="Y131" s="11">
        <f>IF('OddsRatio_working_3-way'!W131&gt;=0,IF('OddsRatio_working_3-way'!V131+SQRT('OddsRatio_working_3-way'!W131)&gt;0,0,PI()),ACOS('OddsRatio_working_3-way'!V131/(2*'OddsRatio_working_3-way'!X131)))</f>
        <v>0.77897962148153699</v>
      </c>
      <c r="Z131" s="11">
        <f>'OddsRatio_working_3-way'!X131^(1/3)*COS('OddsRatio_working_3-way'!Y131/3)</f>
        <v>0.53329174166867277</v>
      </c>
      <c r="AA131" s="11">
        <f>'OddsRatio_working_3-way'!X131^(1/3)*COS(('OddsRatio_working_3-way'!Y131+2*PI())/3)</f>
        <v>-0.38933818925326796</v>
      </c>
      <c r="AB131" s="11">
        <f>'OddsRatio_working_3-way'!X131^(1/3)*COS(('OddsRatio_working_3-way'!Y131+4*PI())/3)</f>
        <v>-0.14395355241540511</v>
      </c>
      <c r="AC131" s="11">
        <f>'OddsRatio_working_3-way'!X131^(1/3)*SIN('OddsRatio_working_3-way'!Y131/3)</f>
        <v>0.14167288613333892</v>
      </c>
      <c r="AD131" s="11">
        <f>'OddsRatio_working_3-way'!X131^(1/3)*SIN(('OddsRatio_working_3-way'!Y131+2*PI())/3)</f>
        <v>0.39100775284684941</v>
      </c>
      <c r="AE131" s="11">
        <f>'OddsRatio_working_3-way'!X131^(1/3)*SIN(('OddsRatio_working_3-way'!Y131+4*PI())/3)</f>
        <v>-0.53268063898018825</v>
      </c>
      <c r="AF131" s="11">
        <f>-'OddsRatio_working_3-way'!U131/(3*'OddsRatio_working_3-way'!X131^(1/3))*COS(('OddsRatio_working_3-way'!Y131)/3)</f>
        <v>0.53329174166867266</v>
      </c>
      <c r="AG131" s="11">
        <f>-'OddsRatio_working_3-way'!U131/(3*'OddsRatio_working_3-way'!X131^(1/3))*COS(('OddsRatio_working_3-way'!Y131+2*PI())/3)</f>
        <v>-0.38933818925326791</v>
      </c>
      <c r="AH131" s="11">
        <f>-'OddsRatio_working_3-way'!U131/(3*'OddsRatio_working_3-way'!X131^(1/3))*COS(('OddsRatio_working_3-way'!Y131+4*PI())/3)</f>
        <v>-0.14395355241540508</v>
      </c>
      <c r="AI131" s="11">
        <f>'OddsRatio_working_3-way'!U131/(3*'OddsRatio_working_3-way'!X131^(1/3))*SIN(('OddsRatio_working_3-way'!Y131)/3)</f>
        <v>-0.14167288613333889</v>
      </c>
      <c r="AJ131" s="11">
        <f>'OddsRatio_working_3-way'!U131/(3*'OddsRatio_working_3-way'!X131^(1/3))*SIN(('OddsRatio_working_3-way'!Y131+2*PI())/3)</f>
        <v>-0.3910077528468493</v>
      </c>
      <c r="AK131" s="11">
        <f>'OddsRatio_working_3-way'!U131/(3*'OddsRatio_working_3-way'!X131^(1/3))*SIN(('OddsRatio_working_3-way'!Y131+4*PI())/3)</f>
        <v>0.53268063898018814</v>
      </c>
      <c r="AL131" s="11">
        <f>'OddsRatio_working_3-way'!Z131+'OddsRatio_working_3-way'!AF131</f>
        <v>1.0665834833373453</v>
      </c>
      <c r="AM131" s="11">
        <f>'OddsRatio_working_3-way'!AA131+'OddsRatio_working_3-way'!AG131</f>
        <v>-0.77867637850653582</v>
      </c>
      <c r="AN131" s="11">
        <f>'OddsRatio_working_3-way'!AB131+'OddsRatio_working_3-way'!AH131</f>
        <v>-0.28790710483081017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1.0665834833373453</v>
      </c>
      <c r="AS131" s="11">
        <f>IF(('OddsRatio_working_3-way'!X131=0),IF(Q131&gt;0,-Q131^(1/3),(-Q131)^(1/3)),'OddsRatio_working_3-way'!AM131-'OddsRatio_working_3-way'!R131/3)</f>
        <v>-0.77867637850653582</v>
      </c>
      <c r="AT131" s="11">
        <f>IF(('OddsRatio_working_3-way'!X131=0),IF(Q131&gt;0,-Q131^(1/3),(-Q131)^(1/3)),'OddsRatio_working_3-way'!AN131-'OddsRatio_working_3-way'!R131/3)</f>
        <v>-0.28790710483081017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3.33</v>
      </c>
      <c r="B2" s="4">
        <f>IF('True_Odds_Calculator_3-way'!B3="","",'True_Odds_Calculator_3-way'!B3)</f>
        <v>3.45</v>
      </c>
      <c r="C2" s="4">
        <f>IF('True_Odds_Calculator_3-way'!C3="","",'True_Odds_Calculator_3-way'!C3)</f>
        <v>2.2799999999999998</v>
      </c>
      <c r="D2" s="4">
        <f>IF(A2="","",((1/A2)+(1/B2)+(1/C2))-1)</f>
        <v>2.8751863992138693E-2</v>
      </c>
      <c r="E2" s="4">
        <f>IF(A2="","",(3*A2)/(3-($D2*A2)))</f>
        <v>3.439779066469161</v>
      </c>
      <c r="F2" s="4">
        <f>IF(B2="","",(3*B2)/(3-($D2*B2)))</f>
        <v>3.5679737814246959</v>
      </c>
      <c r="G2" s="4">
        <f>IF(C2="","",(3*C2)/(3-($D2*C2)))</f>
        <v>2.330934214671287</v>
      </c>
      <c r="I2" s="4">
        <f>IF(A2="","",D2+1)</f>
        <v>1.0287518639921387</v>
      </c>
    </row>
    <row r="3" spans="1:9" x14ac:dyDescent="0.2">
      <c r="A3" s="4">
        <f>IF('True_Odds_Calculator_3-way'!A4="","",'True_Odds_Calculator_3-way'!A4)</f>
        <v>1.81</v>
      </c>
      <c r="B3" s="4">
        <f>IF('True_Odds_Calculator_3-way'!B4="","",'True_Odds_Calculator_3-way'!B4)</f>
        <v>3.82</v>
      </c>
      <c r="C3" s="4">
        <f>IF('True_Odds_Calculator_3-way'!C4="","",'True_Odds_Calculator_3-way'!C4)</f>
        <v>4.62</v>
      </c>
      <c r="D3" s="4">
        <f t="shared" ref="D3:D66" si="0">IF(A3="","",((1/A3)+(1/B3)+(1/C3))-1)</f>
        <v>3.0716509007562287E-2</v>
      </c>
      <c r="E3" s="4">
        <f t="shared" ref="E3:E66" si="1">IF(A3="","",(3*A3)/(3-($D3*A3)))</f>
        <v>1.8441768267125835</v>
      </c>
      <c r="F3" s="4">
        <f t="shared" ref="F3:F66" si="2">IF(B3="","",(3*B3)/(3-($D3*B3)))</f>
        <v>3.9754908069576436</v>
      </c>
      <c r="G3" s="4">
        <f t="shared" ref="G3:G66" si="3">IF(C3="","",(3*C3)/(3-($D3*C3)))</f>
        <v>4.8493928872665126</v>
      </c>
      <c r="I3" s="4">
        <f t="shared" ref="I3:I66" si="4">IF(A3="","",D3+1)</f>
        <v>1.0307165090075623</v>
      </c>
    </row>
    <row r="4" spans="1:9" x14ac:dyDescent="0.2">
      <c r="A4" s="4">
        <f>IF('True_Odds_Calculator_3-way'!A5="","",'True_Odds_Calculator_3-way'!A5)</f>
        <v>2.04</v>
      </c>
      <c r="B4" s="4">
        <f>IF('True_Odds_Calculator_3-way'!B5="","",'True_Odds_Calculator_3-way'!B5)</f>
        <v>3.54</v>
      </c>
      <c r="C4" s="4">
        <f>IF('True_Odds_Calculator_3-way'!C5="","",'True_Odds_Calculator_3-way'!C5)</f>
        <v>3.91</v>
      </c>
      <c r="D4" s="4">
        <f t="shared" si="0"/>
        <v>2.8436429840912103E-2</v>
      </c>
      <c r="E4" s="4">
        <f t="shared" si="1"/>
        <v>2.080224833929484</v>
      </c>
      <c r="F4" s="4">
        <f t="shared" si="2"/>
        <v>3.6629088599555422</v>
      </c>
      <c r="G4" s="4">
        <f t="shared" si="3"/>
        <v>4.0604904951889234</v>
      </c>
      <c r="I4" s="4">
        <f t="shared" si="4"/>
        <v>1.0284364298409121</v>
      </c>
    </row>
    <row r="5" spans="1:9" x14ac:dyDescent="0.2">
      <c r="A5" s="4">
        <f>IF('True_Odds_Calculator_3-way'!A6="","",'True_Odds_Calculator_3-way'!A6)</f>
        <v>2.34</v>
      </c>
      <c r="B5" s="4">
        <f>IF('True_Odds_Calculator_3-way'!B6="","",'True_Odds_Calculator_3-way'!B6)</f>
        <v>3.38</v>
      </c>
      <c r="C5" s="4">
        <f>IF('True_Odds_Calculator_3-way'!C6="","",'True_Odds_Calculator_3-way'!C6)</f>
        <v>3.22</v>
      </c>
      <c r="D5" s="4">
        <f t="shared" si="0"/>
        <v>3.3767421727287861E-2</v>
      </c>
      <c r="E5" s="4">
        <f t="shared" si="1"/>
        <v>2.4032995181251038</v>
      </c>
      <c r="F5" s="4">
        <f t="shared" si="2"/>
        <v>3.5136765177132303</v>
      </c>
      <c r="G5" s="4">
        <f t="shared" si="3"/>
        <v>3.341093591533602</v>
      </c>
      <c r="I5" s="4">
        <f t="shared" si="4"/>
        <v>1.0337674217272879</v>
      </c>
    </row>
    <row r="6" spans="1:9" x14ac:dyDescent="0.2">
      <c r="A6" s="4">
        <f>IF('True_Odds_Calculator_3-way'!A7="","",'True_Odds_Calculator_3-way'!A7)</f>
        <v>2.4</v>
      </c>
      <c r="B6" s="4">
        <f>IF('True_Odds_Calculator_3-way'!B7="","",'True_Odds_Calculator_3-way'!B7)</f>
        <v>3.16</v>
      </c>
      <c r="C6" s="4">
        <f>IF('True_Odds_Calculator_3-way'!C7="","",'True_Odds_Calculator_3-way'!C7)</f>
        <v>3.34</v>
      </c>
      <c r="D6" s="4">
        <f t="shared" si="0"/>
        <v>3.2523560473988855E-2</v>
      </c>
      <c r="E6" s="4">
        <f t="shared" si="1"/>
        <v>2.4641133927552326</v>
      </c>
      <c r="F6" s="4">
        <f t="shared" si="2"/>
        <v>3.2720959552466056</v>
      </c>
      <c r="G6" s="4">
        <f t="shared" si="3"/>
        <v>3.4654836520711272</v>
      </c>
      <c r="I6" s="4">
        <f t="shared" si="4"/>
        <v>1.0325235604739889</v>
      </c>
    </row>
    <row r="7" spans="1:9" x14ac:dyDescent="0.2">
      <c r="A7" s="4">
        <f>IF('True_Odds_Calculator_3-way'!A8="","",'True_Odds_Calculator_3-way'!A8)</f>
        <v>2.19</v>
      </c>
      <c r="B7" s="4">
        <f>IF('True_Odds_Calculator_3-way'!B8="","",'True_Odds_Calculator_3-way'!B8)</f>
        <v>3.32</v>
      </c>
      <c r="C7" s="4">
        <f>IF('True_Odds_Calculator_3-way'!C8="","",'True_Odds_Calculator_3-way'!C8)</f>
        <v>3.63</v>
      </c>
      <c r="D7" s="4">
        <f t="shared" si="0"/>
        <v>3.3307917507230389E-2</v>
      </c>
      <c r="E7" s="4">
        <f t="shared" si="1"/>
        <v>2.244576380389177</v>
      </c>
      <c r="F7" s="4">
        <f t="shared" si="2"/>
        <v>3.4470613065631159</v>
      </c>
      <c r="G7" s="4">
        <f t="shared" si="3"/>
        <v>3.7824421792183411</v>
      </c>
      <c r="I7" s="4">
        <f t="shared" si="4"/>
        <v>1.0333079175072304</v>
      </c>
    </row>
    <row r="8" spans="1:9" x14ac:dyDescent="0.2">
      <c r="A8" s="4">
        <f>IF('True_Odds_Calculator_3-way'!A9="","",'True_Odds_Calculator_3-way'!A9)</f>
        <v>1.93</v>
      </c>
      <c r="B8" s="4">
        <f>IF('True_Odds_Calculator_3-way'!B9="","",'True_Odds_Calculator_3-way'!B9)</f>
        <v>3.41</v>
      </c>
      <c r="C8" s="4">
        <f>IF('True_Odds_Calculator_3-way'!C9="","",'True_Odds_Calculator_3-way'!C9)</f>
        <v>4.45</v>
      </c>
      <c r="D8" s="4">
        <f t="shared" si="0"/>
        <v>3.6108948114311534E-2</v>
      </c>
      <c r="E8" s="4">
        <f t="shared" si="1"/>
        <v>1.975900342700156</v>
      </c>
      <c r="F8" s="4">
        <f t="shared" si="2"/>
        <v>3.5559498275557475</v>
      </c>
      <c r="G8" s="4">
        <f t="shared" si="3"/>
        <v>4.7018379959526682</v>
      </c>
      <c r="I8" s="4">
        <f t="shared" si="4"/>
        <v>1.0361089481143115</v>
      </c>
    </row>
    <row r="9" spans="1:9" x14ac:dyDescent="0.2">
      <c r="A9" s="4">
        <f>IF('True_Odds_Calculator_3-way'!A10="","",'True_Odds_Calculator_3-way'!A10)</f>
        <v>6.11</v>
      </c>
      <c r="B9" s="4">
        <f>IF('True_Odds_Calculator_3-way'!B10="","",'True_Odds_Calculator_3-way'!B10)</f>
        <v>4.33</v>
      </c>
      <c r="C9" s="4">
        <f>IF('True_Odds_Calculator_3-way'!C10="","",'True_Odds_Calculator_3-way'!C10)</f>
        <v>1.54</v>
      </c>
      <c r="D9" s="4">
        <f t="shared" si="0"/>
        <v>4.3963652680669041E-2</v>
      </c>
      <c r="E9" s="4">
        <f t="shared" si="1"/>
        <v>6.7108882788619066</v>
      </c>
      <c r="F9" s="4">
        <f t="shared" si="2"/>
        <v>4.623372423242242</v>
      </c>
      <c r="G9" s="4">
        <f t="shared" si="3"/>
        <v>1.5755571878115182</v>
      </c>
      <c r="I9" s="4">
        <f t="shared" si="4"/>
        <v>1.043963652680669</v>
      </c>
    </row>
    <row r="10" spans="1:9" x14ac:dyDescent="0.2">
      <c r="A10" s="4">
        <f>IF('True_Odds_Calculator_3-way'!A11="","",'True_Odds_Calculator_3-way'!A11)</f>
        <v>1.52</v>
      </c>
      <c r="B10" s="4">
        <f>IF('True_Odds_Calculator_3-way'!B11="","",'True_Odds_Calculator_3-way'!B11)</f>
        <v>4.28</v>
      </c>
      <c r="C10" s="4">
        <f>IF('True_Odds_Calculator_3-way'!C11="","",'True_Odds_Calculator_3-way'!C11)</f>
        <v>6.79</v>
      </c>
      <c r="D10" s="4">
        <f t="shared" si="0"/>
        <v>3.881500166255325E-2</v>
      </c>
      <c r="E10" s="4">
        <f t="shared" si="1"/>
        <v>1.550492398275193</v>
      </c>
      <c r="F10" s="4">
        <f t="shared" si="2"/>
        <v>4.530903632352274</v>
      </c>
      <c r="G10" s="4">
        <f t="shared" si="3"/>
        <v>7.4439616083923026</v>
      </c>
      <c r="I10" s="4">
        <f t="shared" si="4"/>
        <v>1.0388150016625533</v>
      </c>
    </row>
    <row r="11" spans="1:9" x14ac:dyDescent="0.2">
      <c r="A11" s="4">
        <f>IF('True_Odds_Calculator_3-way'!A12="","",'True_Odds_Calculator_3-way'!A12)</f>
        <v>3.04</v>
      </c>
      <c r="B11" s="4">
        <f>IF('True_Odds_Calculator_3-way'!B12="","",'True_Odds_Calculator_3-way'!B12)</f>
        <v>3.33</v>
      </c>
      <c r="C11" s="4">
        <f>IF('True_Odds_Calculator_3-way'!C12="","",'True_Odds_Calculator_3-way'!C12)</f>
        <v>2.4700000000000002</v>
      </c>
      <c r="D11" s="4">
        <f t="shared" si="0"/>
        <v>3.4105968316494595E-2</v>
      </c>
      <c r="E11" s="4">
        <f t="shared" si="1"/>
        <v>3.1488256650098583</v>
      </c>
      <c r="F11" s="4">
        <f t="shared" si="2"/>
        <v>3.4610262326468639</v>
      </c>
      <c r="G11" s="4">
        <f t="shared" si="3"/>
        <v>2.5413629470182477</v>
      </c>
      <c r="I11" s="4">
        <f t="shared" si="4"/>
        <v>1.0341059683164946</v>
      </c>
    </row>
    <row r="12" spans="1:9" x14ac:dyDescent="0.2">
      <c r="A12" s="4">
        <f>IF('True_Odds_Calculator_3-way'!A13="","",'True_Odds_Calculator_3-way'!A13)</f>
        <v>3.37</v>
      </c>
      <c r="B12" s="4">
        <f>IF('True_Odds_Calculator_3-way'!B13="","",'True_Odds_Calculator_3-way'!B13)</f>
        <v>3.39</v>
      </c>
      <c r="C12" s="4">
        <f>IF('True_Odds_Calculator_3-way'!C13="","",'True_Odds_Calculator_3-way'!C13)</f>
        <v>2.2599999999999998</v>
      </c>
      <c r="D12" s="4">
        <f t="shared" si="0"/>
        <v>3.4199031888168197E-2</v>
      </c>
      <c r="E12" s="4">
        <f t="shared" si="1"/>
        <v>3.5046373462313247</v>
      </c>
      <c r="F12" s="4">
        <f t="shared" si="2"/>
        <v>3.5262724681818649</v>
      </c>
      <c r="G12" s="4">
        <f t="shared" si="3"/>
        <v>2.3197647265860311</v>
      </c>
      <c r="I12" s="4">
        <f t="shared" si="4"/>
        <v>1.0341990318881682</v>
      </c>
    </row>
    <row r="13" spans="1:9" x14ac:dyDescent="0.2">
      <c r="A13" s="4">
        <f>IF('True_Odds_Calculator_3-way'!A14="","",'True_Odds_Calculator_3-way'!A14)</f>
        <v>1.88</v>
      </c>
      <c r="B13" s="4">
        <f>IF('True_Odds_Calculator_3-way'!B14="","",'True_Odds_Calculator_3-way'!B14)</f>
        <v>3.07</v>
      </c>
      <c r="C13" s="4">
        <f>IF('True_Odds_Calculator_3-way'!C14="","",'True_Odds_Calculator_3-way'!C14)</f>
        <v>5.57</v>
      </c>
      <c r="D13" s="4">
        <f t="shared" si="0"/>
        <v>3.7181006284346729E-2</v>
      </c>
      <c r="E13" s="4">
        <f t="shared" si="1"/>
        <v>1.9248491729630512</v>
      </c>
      <c r="F13" s="4">
        <f t="shared" si="2"/>
        <v>3.1914292990568476</v>
      </c>
      <c r="G13" s="4">
        <f t="shared" si="3"/>
        <v>5.9830245481376849</v>
      </c>
      <c r="I13" s="4">
        <f t="shared" si="4"/>
        <v>1.0371810062843467</v>
      </c>
    </row>
    <row r="14" spans="1:9" x14ac:dyDescent="0.2">
      <c r="A14" s="4">
        <f>IF('True_Odds_Calculator_3-way'!A15="","",'True_Odds_Calculator_3-way'!A15)</f>
        <v>2.85</v>
      </c>
      <c r="B14" s="4">
        <f>IF('True_Odds_Calculator_3-way'!B15="","",'True_Odds_Calculator_3-way'!B15)</f>
        <v>3.13</v>
      </c>
      <c r="C14" s="4">
        <f>IF('True_Odds_Calculator_3-way'!C15="","",'True_Odds_Calculator_3-way'!C15)</f>
        <v>2.77</v>
      </c>
      <c r="D14" s="4">
        <f t="shared" si="0"/>
        <v>3.1376841198739625E-2</v>
      </c>
      <c r="E14" s="4">
        <f t="shared" si="1"/>
        <v>2.937562871545198</v>
      </c>
      <c r="F14" s="4">
        <f t="shared" si="2"/>
        <v>3.2359331391814758</v>
      </c>
      <c r="G14" s="4">
        <f t="shared" si="3"/>
        <v>2.8526447802938368</v>
      </c>
      <c r="I14" s="4">
        <f t="shared" si="4"/>
        <v>1.0313768411987396</v>
      </c>
    </row>
    <row r="15" spans="1:9" x14ac:dyDescent="0.2">
      <c r="A15" s="4">
        <f>IF('True_Odds_Calculator_3-way'!A16="","",'True_Odds_Calculator_3-way'!A16)</f>
        <v>6.53</v>
      </c>
      <c r="B15" s="4">
        <f>IF('True_Odds_Calculator_3-way'!B16="","",'True_Odds_Calculator_3-way'!B16)</f>
        <v>3.98</v>
      </c>
      <c r="C15" s="4">
        <f>IF('True_Odds_Calculator_3-way'!C16="","",'True_Odds_Calculator_3-way'!C16)</f>
        <v>1.58</v>
      </c>
      <c r="D15" s="4">
        <f t="shared" si="0"/>
        <v>3.7307030626799742E-2</v>
      </c>
      <c r="E15" s="4">
        <f t="shared" si="1"/>
        <v>7.1071346565549254</v>
      </c>
      <c r="F15" s="4">
        <f t="shared" si="2"/>
        <v>4.1872433995466789</v>
      </c>
      <c r="G15" s="4">
        <f t="shared" si="3"/>
        <v>1.6116666212257502</v>
      </c>
      <c r="I15" s="4">
        <f t="shared" si="4"/>
        <v>1.0373070306267997</v>
      </c>
    </row>
    <row r="16" spans="1:9" x14ac:dyDescent="0.2">
      <c r="A16" s="4">
        <f>IF('True_Odds_Calculator_3-way'!A17="","",'True_Odds_Calculator_3-way'!A17)</f>
        <v>1.6</v>
      </c>
      <c r="B16" s="4">
        <f>IF('True_Odds_Calculator_3-way'!B17="","",'True_Odds_Calculator_3-way'!B17)</f>
        <v>4.2</v>
      </c>
      <c r="C16" s="4">
        <f>IF('True_Odds_Calculator_3-way'!C17="","",'True_Odds_Calculator_3-way'!C17)</f>
        <v>5.73</v>
      </c>
      <c r="D16" s="4">
        <f t="shared" si="0"/>
        <v>3.7615307903266171E-2</v>
      </c>
      <c r="E16" s="4">
        <f t="shared" si="1"/>
        <v>1.6327555208792703</v>
      </c>
      <c r="F16" s="4">
        <f t="shared" si="2"/>
        <v>4.4334730345875757</v>
      </c>
      <c r="G16" s="4">
        <f t="shared" si="3"/>
        <v>6.1735394087090381</v>
      </c>
      <c r="I16" s="4">
        <f t="shared" si="4"/>
        <v>1.0376153079032662</v>
      </c>
    </row>
    <row r="17" spans="1:9" x14ac:dyDescent="0.2">
      <c r="A17" s="4">
        <f>IF('True_Odds_Calculator_3-way'!A18="","",'True_Odds_Calculator_3-way'!A18)</f>
        <v>1.7</v>
      </c>
      <c r="B17" s="4">
        <f>IF('True_Odds_Calculator_3-way'!B18="","",'True_Odds_Calculator_3-way'!B18)</f>
        <v>3.81</v>
      </c>
      <c r="C17" s="4">
        <f>IF('True_Odds_Calculator_3-way'!C18="","",'True_Odds_Calculator_3-way'!C18)</f>
        <v>5.32</v>
      </c>
      <c r="D17" s="4">
        <f t="shared" si="0"/>
        <v>3.8672410530727008E-2</v>
      </c>
      <c r="E17" s="4">
        <f t="shared" si="1"/>
        <v>1.7380891210833989</v>
      </c>
      <c r="F17" s="4">
        <f t="shared" si="2"/>
        <v>4.0067892946513561</v>
      </c>
      <c r="G17" s="4">
        <f t="shared" si="3"/>
        <v>5.7117033291267099</v>
      </c>
      <c r="I17" s="4">
        <f t="shared" si="4"/>
        <v>1.038672410530727</v>
      </c>
    </row>
    <row r="18" spans="1:9" x14ac:dyDescent="0.2">
      <c r="A18" s="4">
        <f>IF('True_Odds_Calculator_3-way'!A19="","",'True_Odds_Calculator_3-way'!A19)</f>
        <v>2.91</v>
      </c>
      <c r="B18" s="4">
        <f>IF('True_Odds_Calculator_3-way'!B19="","",'True_Odds_Calculator_3-way'!B19)</f>
        <v>3.1</v>
      </c>
      <c r="C18" s="4">
        <f>IF('True_Odds_Calculator_3-way'!C19="","",'True_Odds_Calculator_3-way'!C19)</f>
        <v>2.73</v>
      </c>
      <c r="D18" s="4">
        <f t="shared" si="0"/>
        <v>3.2523623145505498E-2</v>
      </c>
      <c r="E18" s="4">
        <f t="shared" si="1"/>
        <v>3.0047950161114985</v>
      </c>
      <c r="F18" s="4">
        <f t="shared" si="2"/>
        <v>3.2078071616230166</v>
      </c>
      <c r="G18" s="4">
        <f t="shared" si="3"/>
        <v>2.813262721884028</v>
      </c>
      <c r="I18" s="4">
        <f t="shared" si="4"/>
        <v>1.0325236231455055</v>
      </c>
    </row>
    <row r="19" spans="1:9" x14ac:dyDescent="0.2">
      <c r="A19" s="4">
        <f>IF('True_Odds_Calculator_3-way'!A20="","",'True_Odds_Calculator_3-way'!A20)</f>
        <v>1.39</v>
      </c>
      <c r="B19" s="4">
        <f>IF('True_Odds_Calculator_3-way'!B20="","",'True_Odds_Calculator_3-way'!B20)</f>
        <v>4.8899999999999997</v>
      </c>
      <c r="C19" s="4">
        <f>IF('True_Odds_Calculator_3-way'!C20="","",'True_Odds_Calculator_3-way'!C20)</f>
        <v>8.7100000000000009</v>
      </c>
      <c r="D19" s="4">
        <f t="shared" si="0"/>
        <v>3.8734000508523714E-2</v>
      </c>
      <c r="E19" s="4">
        <f t="shared" si="1"/>
        <v>1.4154018685356393</v>
      </c>
      <c r="F19" s="4">
        <f t="shared" si="2"/>
        <v>5.2195432811321849</v>
      </c>
      <c r="G19" s="4">
        <f t="shared" si="3"/>
        <v>9.8136169344685733</v>
      </c>
      <c r="I19" s="4">
        <f t="shared" si="4"/>
        <v>1.0387340005085237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3.32</v>
      </c>
      <c r="C20" s="4">
        <f>IF('True_Odds_Calculator_3-way'!C21="","",'True_Odds_Calculator_3-way'!C21)</f>
        <v>3.77</v>
      </c>
      <c r="D20" s="4">
        <f t="shared" si="0"/>
        <v>3.374652829319702E-2</v>
      </c>
      <c r="E20" s="4">
        <f t="shared" si="1"/>
        <v>2.1927858898997568</v>
      </c>
      <c r="F20" s="4">
        <f t="shared" si="2"/>
        <v>3.4487994075064963</v>
      </c>
      <c r="G20" s="4">
        <f t="shared" si="3"/>
        <v>3.9369591018268251</v>
      </c>
      <c r="I20" s="4">
        <f t="shared" si="4"/>
        <v>1.033746528293197</v>
      </c>
    </row>
    <row r="21" spans="1:9" x14ac:dyDescent="0.2">
      <c r="A21" s="4">
        <f>IF('True_Odds_Calculator_3-way'!A22="","",'True_Odds_Calculator_3-way'!A22)</f>
        <v>2.66</v>
      </c>
      <c r="B21" s="4">
        <f>IF('True_Odds_Calculator_3-way'!B22="","",'True_Odds_Calculator_3-way'!B22)</f>
        <v>3.04</v>
      </c>
      <c r="C21" s="4">
        <f>IF('True_Odds_Calculator_3-way'!C22="","",'True_Odds_Calculator_3-way'!C22)</f>
        <v>3.05</v>
      </c>
      <c r="D21" s="4">
        <f t="shared" si="0"/>
        <v>3.2756070504129209E-2</v>
      </c>
      <c r="E21" s="4">
        <f t="shared" si="1"/>
        <v>2.7395672116385743</v>
      </c>
      <c r="F21" s="4">
        <f t="shared" si="2"/>
        <v>3.1443705187003426</v>
      </c>
      <c r="G21" s="4">
        <f t="shared" si="3"/>
        <v>3.1550701623618624</v>
      </c>
      <c r="I21" s="4">
        <f t="shared" si="4"/>
        <v>1.0327560705041292</v>
      </c>
    </row>
    <row r="22" spans="1:9" x14ac:dyDescent="0.2">
      <c r="A22" s="4">
        <f>IF('True_Odds_Calculator_3-way'!A23="","",'True_Odds_Calculator_3-way'!A23)</f>
        <v>1.98</v>
      </c>
      <c r="B22" s="4">
        <f>IF('True_Odds_Calculator_3-way'!B23="","",'True_Odds_Calculator_3-way'!B23)</f>
        <v>3.45</v>
      </c>
      <c r="C22" s="4">
        <f>IF('True_Odds_Calculator_3-way'!C23="","",'True_Odds_Calculator_3-way'!C23)</f>
        <v>4.18</v>
      </c>
      <c r="D22" s="4">
        <f t="shared" si="0"/>
        <v>3.4140027275038953E-2</v>
      </c>
      <c r="E22" s="4">
        <f t="shared" si="1"/>
        <v>2.0256426263792862</v>
      </c>
      <c r="F22" s="4">
        <f t="shared" si="2"/>
        <v>3.5909858063802136</v>
      </c>
      <c r="G22" s="4">
        <f t="shared" si="3"/>
        <v>4.3887667805092496</v>
      </c>
      <c r="I22" s="4">
        <f t="shared" si="4"/>
        <v>1.034140027275039</v>
      </c>
    </row>
    <row r="23" spans="1:9" x14ac:dyDescent="0.2">
      <c r="A23" s="4">
        <f>IF('True_Odds_Calculator_3-way'!A24="","",'True_Odds_Calculator_3-way'!A24)</f>
        <v>2.5</v>
      </c>
      <c r="B23" s="4">
        <f>IF('True_Odds_Calculator_3-way'!B24="","",'True_Odds_Calculator_3-way'!B24)</f>
        <v>3.29</v>
      </c>
      <c r="C23" s="4">
        <f>IF('True_Odds_Calculator_3-way'!C24="","",'True_Odds_Calculator_3-way'!C24)</f>
        <v>2.95</v>
      </c>
      <c r="D23" s="4">
        <f t="shared" si="0"/>
        <v>4.2934418628612692E-2</v>
      </c>
      <c r="E23" s="4">
        <f t="shared" si="1"/>
        <v>2.5927657414580718</v>
      </c>
      <c r="F23" s="4">
        <f t="shared" si="2"/>
        <v>3.452563053608908</v>
      </c>
      <c r="G23" s="4">
        <f t="shared" si="3"/>
        <v>3.0800355431436648</v>
      </c>
      <c r="I23" s="4">
        <f t="shared" si="4"/>
        <v>1.0429344186286127</v>
      </c>
    </row>
    <row r="24" spans="1:9" x14ac:dyDescent="0.2">
      <c r="A24" s="4">
        <f>IF('True_Odds_Calculator_3-way'!A25="","",'True_Odds_Calculator_3-way'!A25)</f>
        <v>2.85</v>
      </c>
      <c r="B24" s="4">
        <f>IF('True_Odds_Calculator_3-way'!B25="","",'True_Odds_Calculator_3-way'!B25)</f>
        <v>3.42</v>
      </c>
      <c r="C24" s="4">
        <f>IF('True_Odds_Calculator_3-way'!C25="","",'True_Odds_Calculator_3-way'!C25)</f>
        <v>2.5</v>
      </c>
      <c r="D24" s="4">
        <f t="shared" si="0"/>
        <v>4.3274853801169577E-2</v>
      </c>
      <c r="E24" s="4">
        <f t="shared" si="1"/>
        <v>2.9721900347624564</v>
      </c>
      <c r="F24" s="4">
        <f t="shared" si="2"/>
        <v>3.5974754558204771</v>
      </c>
      <c r="G24" s="4">
        <f t="shared" si="3"/>
        <v>2.5935288169868556</v>
      </c>
      <c r="I24" s="4">
        <f t="shared" si="4"/>
        <v>1.0432748538011696</v>
      </c>
    </row>
    <row r="25" spans="1:9" x14ac:dyDescent="0.2">
      <c r="A25" s="4">
        <f>IF('True_Odds_Calculator_3-way'!A26="","",'True_Odds_Calculator_3-way'!A26)</f>
        <v>1.53</v>
      </c>
      <c r="B25" s="4">
        <f>IF('True_Odds_Calculator_3-way'!B26="","",'True_Odds_Calculator_3-way'!B26)</f>
        <v>4.37</v>
      </c>
      <c r="C25" s="4">
        <f>IF('True_Odds_Calculator_3-way'!C26="","",'True_Odds_Calculator_3-way'!C26)</f>
        <v>6.45</v>
      </c>
      <c r="D25" s="4">
        <f t="shared" si="0"/>
        <v>3.7466482876832741E-2</v>
      </c>
      <c r="E25" s="4">
        <f t="shared" si="1"/>
        <v>1.5598046000937142</v>
      </c>
      <c r="F25" s="4">
        <f t="shared" si="2"/>
        <v>4.6222655833413278</v>
      </c>
      <c r="G25" s="4">
        <f t="shared" si="3"/>
        <v>7.0150857704291916</v>
      </c>
      <c r="I25" s="4">
        <f t="shared" si="4"/>
        <v>1.0374664828768327</v>
      </c>
    </row>
    <row r="26" spans="1:9" x14ac:dyDescent="0.2">
      <c r="A26" s="4">
        <f>IF('True_Odds_Calculator_3-way'!A27="","",'True_Odds_Calculator_3-way'!A27)</f>
        <v>1.61</v>
      </c>
      <c r="B26" s="4">
        <f>IF('True_Odds_Calculator_3-way'!B27="","",'True_Odds_Calculator_3-way'!B27)</f>
        <v>4.12</v>
      </c>
      <c r="C26" s="4">
        <f>IF('True_Odds_Calculator_3-way'!C27="","",'True_Odds_Calculator_3-way'!C27)</f>
        <v>5.41</v>
      </c>
      <c r="D26" s="4">
        <f t="shared" si="0"/>
        <v>4.8679342573285211E-2</v>
      </c>
      <c r="E26" s="4">
        <f t="shared" si="1"/>
        <v>1.653188865625425</v>
      </c>
      <c r="F26" s="4">
        <f t="shared" si="2"/>
        <v>4.4151669995979219</v>
      </c>
      <c r="G26" s="4">
        <f t="shared" si="3"/>
        <v>5.9306199536465938</v>
      </c>
      <c r="I26" s="4">
        <f t="shared" si="4"/>
        <v>1.0486793425732852</v>
      </c>
    </row>
    <row r="27" spans="1:9" x14ac:dyDescent="0.2">
      <c r="A27" s="4">
        <f>IF('True_Odds_Calculator_3-way'!A28="","",'True_Odds_Calculator_3-way'!A28)</f>
        <v>2.68</v>
      </c>
      <c r="B27" s="4">
        <f>IF('True_Odds_Calculator_3-way'!B28="","",'True_Odds_Calculator_3-way'!B28)</f>
        <v>3.09</v>
      </c>
      <c r="C27" s="4">
        <f>IF('True_Odds_Calculator_3-way'!C28="","",'True_Odds_Calculator_3-way'!C28)</f>
        <v>2.97</v>
      </c>
      <c r="D27" s="4">
        <f t="shared" si="0"/>
        <v>3.3459260527801238E-2</v>
      </c>
      <c r="E27" s="4">
        <f t="shared" si="1"/>
        <v>2.7625740931022258</v>
      </c>
      <c r="F27" s="4">
        <f t="shared" si="2"/>
        <v>3.2002917782651732</v>
      </c>
      <c r="G27" s="4">
        <f t="shared" si="3"/>
        <v>3.0717507226278173</v>
      </c>
      <c r="I27" s="4">
        <f t="shared" si="4"/>
        <v>1.0334592605278012</v>
      </c>
    </row>
    <row r="28" spans="1:9" x14ac:dyDescent="0.2">
      <c r="A28" s="4">
        <f>IF('True_Odds_Calculator_3-way'!A29="","",'True_Odds_Calculator_3-way'!A29)</f>
        <v>2.2400000000000002</v>
      </c>
      <c r="B28" s="4">
        <f>IF('True_Odds_Calculator_3-way'!B29="","",'True_Odds_Calculator_3-way'!B29)</f>
        <v>3.23</v>
      </c>
      <c r="C28" s="4">
        <f>IF('True_Odds_Calculator_3-way'!C29="","",'True_Odds_Calculator_3-way'!C29)</f>
        <v>3.6</v>
      </c>
      <c r="D28" s="4">
        <f t="shared" si="0"/>
        <v>3.3803872426163561E-2</v>
      </c>
      <c r="E28" s="4">
        <f t="shared" si="1"/>
        <v>2.2980020891954718</v>
      </c>
      <c r="F28" s="4">
        <f t="shared" si="2"/>
        <v>3.3519976389355994</v>
      </c>
      <c r="G28" s="4">
        <f t="shared" si="3"/>
        <v>3.7522069500679955</v>
      </c>
      <c r="I28" s="4">
        <f t="shared" si="4"/>
        <v>1.0338038724261636</v>
      </c>
    </row>
    <row r="29" spans="1:9" x14ac:dyDescent="0.2">
      <c r="A29" s="4">
        <f>IF('True_Odds_Calculator_3-way'!A30="","",'True_Odds_Calculator_3-way'!A30)</f>
        <v>2.2200000000000002</v>
      </c>
      <c r="B29" s="4">
        <f>IF('True_Odds_Calculator_3-way'!B30="","",'True_Odds_Calculator_3-way'!B30)</f>
        <v>3.2</v>
      </c>
      <c r="C29" s="4">
        <f>IF('True_Odds_Calculator_3-way'!C30="","",'True_Odds_Calculator_3-way'!C30)</f>
        <v>3.68</v>
      </c>
      <c r="D29" s="4">
        <f t="shared" si="0"/>
        <v>3.4689580885232996E-2</v>
      </c>
      <c r="E29" s="4">
        <f t="shared" si="1"/>
        <v>2.2784894855251658</v>
      </c>
      <c r="F29" s="4">
        <f t="shared" si="2"/>
        <v>3.3229567763978523</v>
      </c>
      <c r="G29" s="4">
        <f t="shared" si="3"/>
        <v>3.8435529906219617</v>
      </c>
      <c r="I29" s="4">
        <f t="shared" si="4"/>
        <v>1.034689580885233</v>
      </c>
    </row>
    <row r="30" spans="1:9" x14ac:dyDescent="0.2">
      <c r="A30" s="4">
        <f>IF('True_Odds_Calculator_3-way'!A31="","",'True_Odds_Calculator_3-way'!A31)</f>
        <v>2.0099999999999998</v>
      </c>
      <c r="B30" s="4">
        <f>IF('True_Odds_Calculator_3-way'!B31="","",'True_Odds_Calculator_3-way'!B31)</f>
        <v>3.75</v>
      </c>
      <c r="C30" s="4">
        <f>IF('True_Odds_Calculator_3-way'!C31="","",'True_Odds_Calculator_3-way'!C31)</f>
        <v>3.79</v>
      </c>
      <c r="D30" s="4">
        <f t="shared" si="0"/>
        <v>2.8031347221675329E-2</v>
      </c>
      <c r="E30" s="4">
        <f t="shared" si="1"/>
        <v>2.0484723648899381</v>
      </c>
      <c r="F30" s="4">
        <f t="shared" si="2"/>
        <v>3.8861681613663497</v>
      </c>
      <c r="G30" s="4">
        <f t="shared" si="3"/>
        <v>3.9291424680991538</v>
      </c>
      <c r="I30" s="4">
        <f t="shared" si="4"/>
        <v>1.0280313472216753</v>
      </c>
    </row>
    <row r="31" spans="1:9" x14ac:dyDescent="0.2">
      <c r="A31" s="4">
        <f>IF('True_Odds_Calculator_3-way'!A32="","",'True_Odds_Calculator_3-way'!A32)</f>
        <v>3.14</v>
      </c>
      <c r="B31" s="4">
        <f>IF('True_Odds_Calculator_3-way'!B32="","",'True_Odds_Calculator_3-way'!B32)</f>
        <v>3.52</v>
      </c>
      <c r="C31" s="4">
        <f>IF('True_Odds_Calculator_3-way'!C32="","",'True_Odds_Calculator_3-way'!C32)</f>
        <v>2.38</v>
      </c>
      <c r="D31" s="4">
        <f t="shared" si="0"/>
        <v>2.2730313897417753E-2</v>
      </c>
      <c r="E31" s="4">
        <f t="shared" si="1"/>
        <v>3.2165245342301469</v>
      </c>
      <c r="F31" s="4">
        <f t="shared" si="2"/>
        <v>3.6164516143223548</v>
      </c>
      <c r="G31" s="4">
        <f t="shared" si="3"/>
        <v>2.4237060012412601</v>
      </c>
      <c r="I31" s="4">
        <f t="shared" si="4"/>
        <v>1.0227303138974178</v>
      </c>
    </row>
    <row r="32" spans="1:9" x14ac:dyDescent="0.2">
      <c r="A32" s="4">
        <f>IF('True_Odds_Calculator_3-way'!A33="","",'True_Odds_Calculator_3-way'!A33)</f>
        <v>2.2599999999999998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3.31</v>
      </c>
      <c r="D32" s="4">
        <f t="shared" si="0"/>
        <v>2.8683588822481454E-2</v>
      </c>
      <c r="E32" s="4">
        <f t="shared" si="1"/>
        <v>2.3099133080018683</v>
      </c>
      <c r="F32" s="4">
        <f t="shared" si="2"/>
        <v>3.642592962851749</v>
      </c>
      <c r="G32" s="4">
        <f t="shared" si="3"/>
        <v>3.4181769592725533</v>
      </c>
      <c r="I32" s="4">
        <f t="shared" si="4"/>
        <v>1.0286835888224815</v>
      </c>
    </row>
    <row r="33" spans="1:9" x14ac:dyDescent="0.2">
      <c r="A33" s="4">
        <f>IF('True_Odds_Calculator_3-way'!A34="","",'True_Odds_Calculator_3-way'!A34)</f>
        <v>1.34</v>
      </c>
      <c r="B33" s="4">
        <f>IF('True_Odds_Calculator_3-way'!B34="","",'True_Odds_Calculator_3-way'!B34)</f>
        <v>5.45</v>
      </c>
      <c r="C33" s="4">
        <f>IF('True_Odds_Calculator_3-way'!C34="","",'True_Odds_Calculator_3-way'!C34)</f>
        <v>9.75</v>
      </c>
      <c r="D33" s="4">
        <f t="shared" si="0"/>
        <v>3.231899781263059E-2</v>
      </c>
      <c r="E33" s="4">
        <f t="shared" si="1"/>
        <v>1.3596273341342522</v>
      </c>
      <c r="F33" s="4">
        <f t="shared" si="2"/>
        <v>5.7899440962222606</v>
      </c>
      <c r="G33" s="4">
        <f t="shared" si="3"/>
        <v>10.894301997934491</v>
      </c>
      <c r="I33" s="4">
        <f t="shared" si="4"/>
        <v>1.0323189978126306</v>
      </c>
    </row>
    <row r="34" spans="1:9" x14ac:dyDescent="0.2">
      <c r="A34" s="4">
        <f>IF('True_Odds_Calculator_3-way'!A35="","",'True_Odds_Calculator_3-way'!A35)</f>
        <v>1.52</v>
      </c>
      <c r="B34" s="4">
        <f>IF('True_Odds_Calculator_3-way'!B35="","",'True_Odds_Calculator_3-way'!B35)</f>
        <v>4.46</v>
      </c>
      <c r="C34" s="4">
        <f>IF('True_Odds_Calculator_3-way'!C35="","",'True_Odds_Calculator_3-way'!C35)</f>
        <v>6.78</v>
      </c>
      <c r="D34" s="4">
        <f t="shared" si="0"/>
        <v>2.9602608847608236E-2</v>
      </c>
      <c r="E34" s="4">
        <f t="shared" si="1"/>
        <v>1.5431451012187507</v>
      </c>
      <c r="F34" s="4">
        <f t="shared" si="2"/>
        <v>4.6653169205650968</v>
      </c>
      <c r="G34" s="4">
        <f t="shared" si="3"/>
        <v>7.2661170041001277</v>
      </c>
      <c r="I34" s="4">
        <f t="shared" si="4"/>
        <v>1.0296026088476082</v>
      </c>
    </row>
    <row r="35" spans="1:9" x14ac:dyDescent="0.2">
      <c r="A35" s="4">
        <f>IF('True_Odds_Calculator_3-way'!A36="","",'True_Odds_Calculator_3-way'!A36)</f>
        <v>3.5</v>
      </c>
      <c r="B35" s="4">
        <f>IF('True_Odds_Calculator_3-way'!B36="","",'True_Odds_Calculator_3-way'!B36)</f>
        <v>3.71</v>
      </c>
      <c r="C35" s="4">
        <f>IF('True_Odds_Calculator_3-way'!C36="","",'True_Odds_Calculator_3-way'!C36)</f>
        <v>2.11</v>
      </c>
      <c r="D35" s="4">
        <f t="shared" si="0"/>
        <v>2.9189713979126397E-2</v>
      </c>
      <c r="E35" s="4">
        <f t="shared" si="1"/>
        <v>3.6233934550167404</v>
      </c>
      <c r="F35" s="4">
        <f t="shared" si="2"/>
        <v>3.8489387855445374</v>
      </c>
      <c r="G35" s="4">
        <f t="shared" si="3"/>
        <v>2.154226482594138</v>
      </c>
      <c r="I35" s="4">
        <f t="shared" si="4"/>
        <v>1.0291897139791264</v>
      </c>
    </row>
    <row r="36" spans="1:9" x14ac:dyDescent="0.2">
      <c r="A36" s="4">
        <f>IF('True_Odds_Calculator_3-way'!A37="","",'True_Odds_Calculator_3-way'!A37)</f>
        <v>2.52</v>
      </c>
      <c r="B36" s="4">
        <f>IF('True_Odds_Calculator_3-way'!B37="","",'True_Odds_Calculator_3-way'!B37)</f>
        <v>3.52</v>
      </c>
      <c r="C36" s="4">
        <f>IF('True_Odds_Calculator_3-way'!C37="","",'True_Odds_Calculator_3-way'!C37)</f>
        <v>2.88</v>
      </c>
      <c r="D36" s="4">
        <f t="shared" si="0"/>
        <v>2.813852813852824E-2</v>
      </c>
      <c r="E36" s="4">
        <f t="shared" si="1"/>
        <v>2.581005586592179</v>
      </c>
      <c r="F36" s="4">
        <f t="shared" si="2"/>
        <v>3.6401838476690749</v>
      </c>
      <c r="G36" s="4">
        <f t="shared" si="3"/>
        <v>2.9599572877736255</v>
      </c>
      <c r="I36" s="4">
        <f t="shared" si="4"/>
        <v>1.0281385281385282</v>
      </c>
    </row>
    <row r="37" spans="1:9" x14ac:dyDescent="0.2">
      <c r="A37" s="4">
        <f>IF('True_Odds_Calculator_3-way'!A38="","",'True_Odds_Calculator_3-way'!A38)</f>
        <v>6.26</v>
      </c>
      <c r="B37" s="4">
        <f>IF('True_Odds_Calculator_3-way'!B38="","",'True_Odds_Calculator_3-way'!B38)</f>
        <v>3.84</v>
      </c>
      <c r="C37" s="4">
        <f>IF('True_Odds_Calculator_3-way'!C38="","",'True_Odds_Calculator_3-way'!C38)</f>
        <v>1.62</v>
      </c>
      <c r="D37" s="4">
        <f t="shared" si="0"/>
        <v>3.7445026229637524E-2</v>
      </c>
      <c r="E37" s="4">
        <f t="shared" si="1"/>
        <v>6.7905842570608312</v>
      </c>
      <c r="F37" s="4">
        <f t="shared" si="2"/>
        <v>4.0333153256463712</v>
      </c>
      <c r="G37" s="4">
        <f t="shared" si="3"/>
        <v>1.6534329333616844</v>
      </c>
      <c r="I37" s="4">
        <f t="shared" si="4"/>
        <v>1.0374450262296375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3.37</v>
      </c>
      <c r="B40" s="4">
        <f>IF('True_Odds_Calculator_3-way'!B39="","",'True_Odds_Calculator_3-way'!B39)</f>
        <v>2.91</v>
      </c>
      <c r="C40" s="4">
        <f>IF('True_Odds_Calculator_3-way'!C39="","",'True_Odds_Calculator_3-way'!C39)</f>
        <v>2.5499999999999998</v>
      </c>
      <c r="D40" s="4">
        <f t="shared" si="0"/>
        <v>3.2535379473457304E-2</v>
      </c>
      <c r="E40" s="4">
        <f t="shared" si="1"/>
        <v>3.4978392974412165</v>
      </c>
      <c r="F40" s="4">
        <f t="shared" si="2"/>
        <v>3.004830398345649</v>
      </c>
      <c r="G40" s="4">
        <f t="shared" si="3"/>
        <v>2.6225261509759061</v>
      </c>
      <c r="I40" s="4">
        <f t="shared" si="4"/>
        <v>1.0325353794734573</v>
      </c>
    </row>
    <row r="41" spans="1:9" x14ac:dyDescent="0.2">
      <c r="A41" s="4">
        <f>IF('True_Odds_Calculator_3-way'!A40="","",'True_Odds_Calculator_3-way'!A40)</f>
        <v>1.1499999999999999</v>
      </c>
      <c r="B41" s="4">
        <f>IF('True_Odds_Calculator_3-way'!B40="","",'True_Odds_Calculator_3-way'!B40)</f>
        <v>9</v>
      </c>
      <c r="C41" s="4">
        <f>IF('True_Odds_Calculator_3-way'!C40="","",'True_Odds_Calculator_3-way'!C40)</f>
        <v>20.14</v>
      </c>
      <c r="D41" s="4">
        <f t="shared" si="0"/>
        <v>3.0328761471630994E-2</v>
      </c>
      <c r="E41" s="4">
        <f t="shared" si="1"/>
        <v>1.1635271965437297</v>
      </c>
      <c r="F41" s="4">
        <f t="shared" si="2"/>
        <v>9.9008407086651591</v>
      </c>
      <c r="G41" s="4">
        <f t="shared" si="3"/>
        <v>25.289024587512142</v>
      </c>
      <c r="I41" s="4">
        <f t="shared" si="4"/>
        <v>1.030328761471631</v>
      </c>
    </row>
    <row r="42" spans="1:9" x14ac:dyDescent="0.2">
      <c r="A42" s="4">
        <f>IF('True_Odds_Calculator_3-way'!A41="","",'True_Odds_Calculator_3-way'!A41)</f>
        <v>2.06</v>
      </c>
      <c r="B42" s="4">
        <f>IF('True_Odds_Calculator_3-way'!B41="","",'True_Odds_Calculator_3-way'!B41)</f>
        <v>3.76</v>
      </c>
      <c r="C42" s="4">
        <f>IF('True_Odds_Calculator_3-way'!C41="","",'True_Odds_Calculator_3-way'!C41)</f>
        <v>3.55</v>
      </c>
      <c r="D42" s="4">
        <f t="shared" si="0"/>
        <v>3.3084480857464627E-2</v>
      </c>
      <c r="E42" s="4">
        <f t="shared" si="1"/>
        <v>2.1078869983043003</v>
      </c>
      <c r="F42" s="4">
        <f t="shared" si="2"/>
        <v>3.9226564104905162</v>
      </c>
      <c r="G42" s="4">
        <f t="shared" si="3"/>
        <v>3.6946452469377995</v>
      </c>
      <c r="I42" s="4">
        <f t="shared" si="4"/>
        <v>1.0330844808574646</v>
      </c>
    </row>
    <row r="43" spans="1:9" x14ac:dyDescent="0.2">
      <c r="A43" s="4">
        <f>IF('True_Odds_Calculator_3-way'!A42="","",'True_Odds_Calculator_3-way'!A42)</f>
        <v>2.4900000000000002</v>
      </c>
      <c r="B43" s="4">
        <f>IF('True_Odds_Calculator_3-way'!B42="","",'True_Odds_Calculator_3-way'!B42)</f>
        <v>3.11</v>
      </c>
      <c r="C43" s="4">
        <f>IF('True_Odds_Calculator_3-way'!C42="","",'True_Odds_Calculator_3-way'!C42)</f>
        <v>3.22</v>
      </c>
      <c r="D43" s="4">
        <f t="shared" si="0"/>
        <v>3.3708840274119911E-2</v>
      </c>
      <c r="E43" s="4">
        <f t="shared" si="1"/>
        <v>2.561671304125209</v>
      </c>
      <c r="F43" s="4">
        <f t="shared" si="2"/>
        <v>3.2226136910844843</v>
      </c>
      <c r="G43" s="4">
        <f t="shared" si="3"/>
        <v>3.340875625994868</v>
      </c>
      <c r="I43" s="4">
        <f t="shared" si="4"/>
        <v>1.0337088402741199</v>
      </c>
    </row>
    <row r="44" spans="1:9" x14ac:dyDescent="0.2">
      <c r="A44" s="4">
        <f>IF('True_Odds_Calculator_3-way'!A43="","",'True_Odds_Calculator_3-way'!A43)</f>
        <v>2.15</v>
      </c>
      <c r="B44" s="4">
        <f>IF('True_Odds_Calculator_3-way'!B43="","",'True_Odds_Calculator_3-way'!B43)</f>
        <v>3.78</v>
      </c>
      <c r="C44" s="4">
        <f>IF('True_Odds_Calculator_3-way'!C43="","",'True_Odds_Calculator_3-way'!C43)</f>
        <v>3.18</v>
      </c>
      <c r="D44" s="4">
        <f t="shared" si="0"/>
        <v>4.4131952425063403E-2</v>
      </c>
      <c r="E44" s="4">
        <f t="shared" si="1"/>
        <v>2.2202209236595185</v>
      </c>
      <c r="F44" s="4">
        <f t="shared" si="2"/>
        <v>4.0025678275064198</v>
      </c>
      <c r="G44" s="4">
        <f t="shared" si="3"/>
        <v>3.3360604738460427</v>
      </c>
      <c r="I44" s="4">
        <f t="shared" si="4"/>
        <v>1.0441319524250634</v>
      </c>
    </row>
    <row r="45" spans="1:9" x14ac:dyDescent="0.2">
      <c r="A45" s="4">
        <f>IF('True_Odds_Calculator_3-way'!A44="","",'True_Odds_Calculator_3-way'!A44)</f>
        <v>1.36</v>
      </c>
      <c r="B45" s="4">
        <f>IF('True_Odds_Calculator_3-way'!B44="","",'True_Odds_Calculator_3-way'!B44)</f>
        <v>4.92</v>
      </c>
      <c r="C45" s="4">
        <f>IF('True_Odds_Calculator_3-way'!C44="","",'True_Odds_Calculator_3-way'!C44)</f>
        <v>8.74</v>
      </c>
      <c r="D45" s="4">
        <f t="shared" si="0"/>
        <v>5.2962626139924085E-2</v>
      </c>
      <c r="E45" s="4">
        <f t="shared" si="1"/>
        <v>1.3934565059038757</v>
      </c>
      <c r="F45" s="4">
        <f t="shared" si="2"/>
        <v>5.3879942096723639</v>
      </c>
      <c r="G45" s="4">
        <f t="shared" si="3"/>
        <v>10.33460695294519</v>
      </c>
      <c r="I45" s="4">
        <f t="shared" si="4"/>
        <v>1.0529626261399241</v>
      </c>
    </row>
    <row r="46" spans="1:9" x14ac:dyDescent="0.2">
      <c r="A46" s="4">
        <f>IF('True_Odds_Calculator_3-way'!A45="","",'True_Odds_Calculator_3-way'!A45)</f>
        <v>1.4</v>
      </c>
      <c r="B46" s="4">
        <f>IF('True_Odds_Calculator_3-way'!B45="","",'True_Odds_Calculator_3-way'!B45)</f>
        <v>5.2</v>
      </c>
      <c r="C46" s="4">
        <f>IF('True_Odds_Calculator_3-way'!C45="","",'True_Odds_Calculator_3-way'!C45)</f>
        <v>7.83</v>
      </c>
      <c r="D46" s="4">
        <f t="shared" si="0"/>
        <v>3.430732741077569E-2</v>
      </c>
      <c r="E46" s="4">
        <f t="shared" si="1"/>
        <v>1.4227788113058728</v>
      </c>
      <c r="F46" s="4">
        <f t="shared" si="2"/>
        <v>5.528774280319686</v>
      </c>
      <c r="G46" s="4">
        <f t="shared" si="3"/>
        <v>8.6000683953249784</v>
      </c>
      <c r="I46" s="4">
        <f t="shared" si="4"/>
        <v>1.0343073274107757</v>
      </c>
    </row>
    <row r="47" spans="1:9" x14ac:dyDescent="0.2">
      <c r="A47" s="4">
        <f>IF('True_Odds_Calculator_3-way'!A46="","",'True_Odds_Calculator_3-way'!A46)</f>
        <v>2.65</v>
      </c>
      <c r="B47" s="4">
        <f>IF('True_Odds_Calculator_3-way'!B46="","",'True_Odds_Calculator_3-way'!B46)</f>
        <v>3.58</v>
      </c>
      <c r="C47" s="4">
        <f>IF('True_Odds_Calculator_3-way'!C46="","",'True_Odds_Calculator_3-way'!C46)</f>
        <v>2.69</v>
      </c>
      <c r="D47" s="4">
        <f t="shared" si="0"/>
        <v>2.8435311400496044E-2</v>
      </c>
      <c r="E47" s="4">
        <f t="shared" si="1"/>
        <v>2.7182773044349831</v>
      </c>
      <c r="F47" s="4">
        <f t="shared" si="2"/>
        <v>3.7057463686777679</v>
      </c>
      <c r="G47" s="4">
        <f t="shared" si="3"/>
        <v>2.7603814340770421</v>
      </c>
      <c r="I47" s="4">
        <f t="shared" si="4"/>
        <v>1.028435311400496</v>
      </c>
    </row>
    <row r="48" spans="1:9" x14ac:dyDescent="0.2">
      <c r="A48" s="4">
        <f>IF('True_Odds_Calculator_3-way'!A47="","",'True_Odds_Calculator_3-way'!A47)</f>
        <v>1.1100000000000001</v>
      </c>
      <c r="B48" s="4">
        <f>IF('True_Odds_Calculator_3-way'!B47="","",'True_Odds_Calculator_3-way'!B47)</f>
        <v>10.58</v>
      </c>
      <c r="C48" s="4">
        <f>IF('True_Odds_Calculator_3-way'!C47="","",'True_Odds_Calculator_3-way'!C47)</f>
        <v>27.42</v>
      </c>
      <c r="D48" s="4">
        <f t="shared" si="0"/>
        <v>3.188858943699624E-2</v>
      </c>
      <c r="E48" s="4">
        <f t="shared" si="1"/>
        <v>1.1232530130416996</v>
      </c>
      <c r="F48" s="4">
        <f t="shared" si="2"/>
        <v>11.920595208321579</v>
      </c>
      <c r="G48" s="4">
        <f t="shared" si="3"/>
        <v>38.699390404824825</v>
      </c>
      <c r="I48" s="4">
        <f t="shared" si="4"/>
        <v>1.0318885894369962</v>
      </c>
    </row>
    <row r="49" spans="1:9" x14ac:dyDescent="0.2">
      <c r="A49" s="4">
        <f>IF('True_Odds_Calculator_3-way'!A48="","",'True_Odds_Calculator_3-way'!A48)</f>
        <v>1.28</v>
      </c>
      <c r="B49" s="4">
        <f>IF('True_Odds_Calculator_3-way'!B48="","",'True_Odds_Calculator_3-way'!B48)</f>
        <v>5.66</v>
      </c>
      <c r="C49" s="4">
        <f>IF('True_Odds_Calculator_3-way'!C48="","",'True_Odds_Calculator_3-way'!C48)</f>
        <v>12.06</v>
      </c>
      <c r="D49" s="4">
        <f t="shared" si="0"/>
        <v>4.0847184864839514E-2</v>
      </c>
      <c r="E49" s="4">
        <f t="shared" si="1"/>
        <v>1.3027036921764004</v>
      </c>
      <c r="F49" s="4">
        <f t="shared" si="2"/>
        <v>6.1326097023107859</v>
      </c>
      <c r="G49" s="4">
        <f t="shared" si="3"/>
        <v>14.429387418603893</v>
      </c>
      <c r="I49" s="4">
        <f t="shared" si="4"/>
        <v>1.0408471848648395</v>
      </c>
    </row>
    <row r="50" spans="1:9" x14ac:dyDescent="0.2">
      <c r="A50" s="4">
        <f>IF('True_Odds_Calculator_3-way'!A49="","",'True_Odds_Calculator_3-way'!A49)</f>
        <v>5.4</v>
      </c>
      <c r="B50" s="4">
        <f>IF('True_Odds_Calculator_3-way'!B49="","",'True_Odds_Calculator_3-way'!B49)</f>
        <v>3.99</v>
      </c>
      <c r="C50" s="4">
        <f>IF('True_Odds_Calculator_3-way'!C49="","",'True_Odds_Calculator_3-way'!C49)</f>
        <v>1.67</v>
      </c>
      <c r="D50" s="4">
        <f t="shared" si="0"/>
        <v>3.4614146810806101E-2</v>
      </c>
      <c r="E50" s="4">
        <f t="shared" si="1"/>
        <v>5.7588050203740639</v>
      </c>
      <c r="F50" s="4">
        <f t="shared" si="2"/>
        <v>4.1825513435098181</v>
      </c>
      <c r="G50" s="4">
        <f t="shared" si="3"/>
        <v>1.7028106786100314</v>
      </c>
      <c r="I50" s="4">
        <f t="shared" si="4"/>
        <v>1.0346141468108061</v>
      </c>
    </row>
    <row r="51" spans="1:9" x14ac:dyDescent="0.2">
      <c r="A51" s="4">
        <f>IF('True_Odds_Calculator_3-way'!A50="","",'True_Odds_Calculator_3-way'!A50)</f>
        <v>2.73</v>
      </c>
      <c r="B51" s="4">
        <f>IF('True_Odds_Calculator_3-way'!B50="","",'True_Odds_Calculator_3-way'!B50)</f>
        <v>3.35</v>
      </c>
      <c r="C51" s="4">
        <f>IF('True_Odds_Calculator_3-way'!C50="","",'True_Odds_Calculator_3-way'!C50)</f>
        <v>2.72</v>
      </c>
      <c r="D51" s="4">
        <f t="shared" si="0"/>
        <v>3.2454887810462907E-2</v>
      </c>
      <c r="E51" s="4">
        <f t="shared" si="1"/>
        <v>2.8130813995128285</v>
      </c>
      <c r="F51" s="4">
        <f t="shared" si="2"/>
        <v>3.4759737785673237</v>
      </c>
      <c r="G51" s="4">
        <f t="shared" si="3"/>
        <v>2.8024646665535076</v>
      </c>
      <c r="I51" s="4">
        <f t="shared" si="4"/>
        <v>1.0324548878104629</v>
      </c>
    </row>
    <row r="52" spans="1:9" x14ac:dyDescent="0.2">
      <c r="A52" s="4">
        <f>IF('True_Odds_Calculator_3-way'!A51="","",'True_Odds_Calculator_3-way'!A51)</f>
        <v>3.72</v>
      </c>
      <c r="B52" s="4">
        <f>IF('True_Odds_Calculator_3-way'!B51="","",'True_Odds_Calculator_3-way'!B51)</f>
        <v>3.78</v>
      </c>
      <c r="C52" s="4">
        <f>IF('True_Odds_Calculator_3-way'!C51="","",'True_Odds_Calculator_3-way'!C51)</f>
        <v>2.02</v>
      </c>
      <c r="D52" s="4">
        <f t="shared" si="0"/>
        <v>2.8416973801834944E-2</v>
      </c>
      <c r="E52" s="4">
        <f t="shared" si="1"/>
        <v>3.855869455201788</v>
      </c>
      <c r="F52" s="4">
        <f t="shared" si="2"/>
        <v>3.9203703785493138</v>
      </c>
      <c r="G52" s="4">
        <f t="shared" si="3"/>
        <v>2.0594048494606945</v>
      </c>
      <c r="I52" s="4">
        <f t="shared" si="4"/>
        <v>1.0284169738018349</v>
      </c>
    </row>
    <row r="53" spans="1:9" x14ac:dyDescent="0.2">
      <c r="A53" s="4">
        <f>IF('True_Odds_Calculator_3-way'!A52="","",'True_Odds_Calculator_3-way'!A52)</f>
        <v>2.11</v>
      </c>
      <c r="B53" s="4">
        <f>IF('True_Odds_Calculator_3-way'!B52="","",'True_Odds_Calculator_3-way'!B52)</f>
        <v>3.48</v>
      </c>
      <c r="C53" s="4">
        <f>IF('True_Odds_Calculator_3-way'!C52="","",'True_Odds_Calculator_3-way'!C52)</f>
        <v>3.73</v>
      </c>
      <c r="D53" s="4">
        <f t="shared" si="0"/>
        <v>2.9386485873488244E-2</v>
      </c>
      <c r="E53" s="4">
        <f t="shared" si="1"/>
        <v>2.1545309115105526</v>
      </c>
      <c r="F53" s="4">
        <f t="shared" si="2"/>
        <v>3.602813885652417</v>
      </c>
      <c r="G53" s="4">
        <f t="shared" si="3"/>
        <v>3.8714520063190196</v>
      </c>
      <c r="I53" s="4">
        <f t="shared" si="4"/>
        <v>1.0293864858734882</v>
      </c>
    </row>
    <row r="54" spans="1:9" x14ac:dyDescent="0.2">
      <c r="A54" s="4">
        <f>IF('True_Odds_Calculator_3-way'!A53="","",'True_Odds_Calculator_3-way'!A53)</f>
        <v>4.83</v>
      </c>
      <c r="B54" s="4">
        <f>IF('True_Odds_Calculator_3-way'!B53="","",'True_Odds_Calculator_3-way'!B53)</f>
        <v>3.79</v>
      </c>
      <c r="C54" s="4">
        <f>IF('True_Odds_Calculator_3-way'!C53="","",'True_Odds_Calculator_3-way'!C53)</f>
        <v>1.79</v>
      </c>
      <c r="D54" s="4">
        <f t="shared" si="0"/>
        <v>2.9550798095278275E-2</v>
      </c>
      <c r="E54" s="4">
        <f t="shared" si="1"/>
        <v>5.0712749580156364</v>
      </c>
      <c r="F54" s="4">
        <f t="shared" si="2"/>
        <v>3.9369772351522014</v>
      </c>
      <c r="G54" s="4">
        <f t="shared" si="3"/>
        <v>1.8221277124536015</v>
      </c>
      <c r="I54" s="4">
        <f t="shared" si="4"/>
        <v>1.0295507980952783</v>
      </c>
    </row>
    <row r="55" spans="1:9" x14ac:dyDescent="0.2">
      <c r="A55" s="4">
        <f>IF('True_Odds_Calculator_3-way'!A54="","",'True_Odds_Calculator_3-way'!A54)</f>
        <v>2.44</v>
      </c>
      <c r="B55" s="4">
        <f>IF('True_Odds_Calculator_3-way'!B54="","",'True_Odds_Calculator_3-way'!B54)</f>
        <v>3.64</v>
      </c>
      <c r="C55" s="4">
        <f>IF('True_Odds_Calculator_3-way'!C54="","",'True_Odds_Calculator_3-way'!C54)</f>
        <v>2.91</v>
      </c>
      <c r="D55" s="4">
        <f t="shared" si="0"/>
        <v>2.8203951982893827E-2</v>
      </c>
      <c r="E55" s="4">
        <f t="shared" si="1"/>
        <v>2.4972857734746836</v>
      </c>
      <c r="F55" s="4">
        <f t="shared" si="2"/>
        <v>3.7689774033533312</v>
      </c>
      <c r="G55" s="4">
        <f t="shared" si="3"/>
        <v>2.9918505489457878</v>
      </c>
      <c r="I55" s="4">
        <f t="shared" si="4"/>
        <v>1.0282039519828938</v>
      </c>
    </row>
    <row r="56" spans="1:9" x14ac:dyDescent="0.2">
      <c r="A56" s="4">
        <f>IF('True_Odds_Calculator_3-way'!A55="","",'True_Odds_Calculator_3-way'!A55)</f>
        <v>3.13</v>
      </c>
      <c r="B56" s="4">
        <f>IF('True_Odds_Calculator_3-way'!B55="","",'True_Odds_Calculator_3-way'!B55)</f>
        <v>4.21</v>
      </c>
      <c r="C56" s="4">
        <f>IF('True_Odds_Calculator_3-way'!C55="","",'True_Odds_Calculator_3-way'!C55)</f>
        <v>2.12</v>
      </c>
      <c r="D56" s="4">
        <f t="shared" si="0"/>
        <v>2.8716622310322348E-2</v>
      </c>
      <c r="E56" s="4">
        <f t="shared" si="1"/>
        <v>3.2266744223007433</v>
      </c>
      <c r="F56" s="4">
        <f t="shared" si="2"/>
        <v>4.3867829361928781</v>
      </c>
      <c r="G56" s="4">
        <f t="shared" si="3"/>
        <v>2.1639124479120353</v>
      </c>
      <c r="I56" s="4">
        <f t="shared" si="4"/>
        <v>1.0287166223103223</v>
      </c>
    </row>
    <row r="57" spans="1:9" x14ac:dyDescent="0.2">
      <c r="A57" s="4">
        <f>IF('True_Odds_Calculator_3-way'!A56="","",'True_Odds_Calculator_3-way'!A56)</f>
        <v>3.16</v>
      </c>
      <c r="B57" s="4">
        <f>IF('True_Odds_Calculator_3-way'!B56="","",'True_Odds_Calculator_3-way'!B56)</f>
        <v>3.51</v>
      </c>
      <c r="C57" s="4">
        <f>IF('True_Odds_Calculator_3-way'!C56="","",'True_Odds_Calculator_3-way'!C56)</f>
        <v>2.34</v>
      </c>
      <c r="D57" s="4">
        <f t="shared" si="0"/>
        <v>2.8706408453243792E-2</v>
      </c>
      <c r="E57" s="4">
        <f t="shared" si="1"/>
        <v>3.2585295154530138</v>
      </c>
      <c r="F57" s="4">
        <f t="shared" si="2"/>
        <v>3.6319856793573164</v>
      </c>
      <c r="G57" s="4">
        <f t="shared" si="3"/>
        <v>2.3935949818725901</v>
      </c>
      <c r="I57" s="4">
        <f t="shared" si="4"/>
        <v>1.0287064084532438</v>
      </c>
    </row>
    <row r="58" spans="1:9" x14ac:dyDescent="0.2">
      <c r="A58" s="4">
        <f>IF('True_Odds_Calculator_3-way'!A57="","",'True_Odds_Calculator_3-way'!A57)</f>
        <v>1.42</v>
      </c>
      <c r="B58" s="4">
        <f>IF('True_Odds_Calculator_3-way'!B57="","",'True_Odds_Calculator_3-way'!B57)</f>
        <v>4.83</v>
      </c>
      <c r="C58" s="4">
        <f>IF('True_Odds_Calculator_3-way'!C57="","",'True_Odds_Calculator_3-way'!C57)</f>
        <v>8.24</v>
      </c>
      <c r="D58" s="4">
        <f t="shared" si="0"/>
        <v>3.2623912887767004E-2</v>
      </c>
      <c r="E58" s="4">
        <f t="shared" si="1"/>
        <v>1.442271536050912</v>
      </c>
      <c r="F58" s="4">
        <f t="shared" si="2"/>
        <v>5.0977571438227347</v>
      </c>
      <c r="G58" s="4">
        <f t="shared" si="3"/>
        <v>9.0510363406830123</v>
      </c>
      <c r="I58" s="4">
        <f t="shared" si="4"/>
        <v>1.032623912887767</v>
      </c>
    </row>
    <row r="59" spans="1:9" x14ac:dyDescent="0.2">
      <c r="A59" s="4">
        <f>IF('True_Odds_Calculator_3-way'!A58="","",'True_Odds_Calculator_3-way'!A58)</f>
        <v>2.61</v>
      </c>
      <c r="B59" s="4">
        <f>IF('True_Odds_Calculator_3-way'!B58="","",'True_Odds_Calculator_3-way'!B58)</f>
        <v>3.37</v>
      </c>
      <c r="C59" s="4">
        <f>IF('True_Odds_Calculator_3-way'!C58="","",'True_Odds_Calculator_3-way'!C58)</f>
        <v>2.88</v>
      </c>
      <c r="D59" s="4">
        <f t="shared" si="0"/>
        <v>2.7099889718839698E-2</v>
      </c>
      <c r="E59" s="4">
        <f t="shared" si="1"/>
        <v>2.6730215731685849</v>
      </c>
      <c r="F59" s="4">
        <f t="shared" si="2"/>
        <v>3.4758113779800461</v>
      </c>
      <c r="G59" s="4">
        <f t="shared" si="3"/>
        <v>2.9569271024476609</v>
      </c>
      <c r="I59" s="4">
        <f t="shared" si="4"/>
        <v>1.0270998897188397</v>
      </c>
    </row>
    <row r="60" spans="1:9" x14ac:dyDescent="0.2">
      <c r="A60" s="4">
        <f>IF('True_Odds_Calculator_3-way'!A59="","",'True_Odds_Calculator_3-way'!A59)</f>
        <v>4.09</v>
      </c>
      <c r="B60" s="4">
        <f>IF('True_Odds_Calculator_3-way'!B59="","",'True_Odds_Calculator_3-way'!B59)</f>
        <v>3.9</v>
      </c>
      <c r="C60" s="4">
        <f>IF('True_Odds_Calculator_3-way'!C59="","",'True_Odds_Calculator_3-way'!C59)</f>
        <v>1.89</v>
      </c>
      <c r="D60" s="4">
        <f t="shared" si="0"/>
        <v>3.0009563016898166E-2</v>
      </c>
      <c r="E60" s="4">
        <f t="shared" si="1"/>
        <v>4.2644725246589905</v>
      </c>
      <c r="F60" s="4">
        <f t="shared" si="2"/>
        <v>4.058325132967088</v>
      </c>
      <c r="G60" s="4">
        <f t="shared" si="3"/>
        <v>1.9264209622970296</v>
      </c>
      <c r="I60" s="4">
        <f t="shared" si="4"/>
        <v>1.0300095630168982</v>
      </c>
    </row>
    <row r="61" spans="1:9" x14ac:dyDescent="0.2">
      <c r="A61" s="4">
        <f>IF('True_Odds_Calculator_3-way'!A60="","",'True_Odds_Calculator_3-way'!A60)</f>
        <v>2</v>
      </c>
      <c r="B61" s="4">
        <f>IF('True_Odds_Calculator_3-way'!B60="","",'True_Odds_Calculator_3-way'!B60)</f>
        <v>3.56</v>
      </c>
      <c r="C61" s="4">
        <f>IF('True_Odds_Calculator_3-way'!C60="","",'True_Odds_Calculator_3-way'!C60)</f>
        <v>4.04</v>
      </c>
      <c r="D61" s="4">
        <f t="shared" si="0"/>
        <v>2.8423628879741925E-2</v>
      </c>
      <c r="E61" s="4">
        <f t="shared" si="1"/>
        <v>2.0386301784094347</v>
      </c>
      <c r="F61" s="4">
        <f t="shared" si="2"/>
        <v>3.6842680510963866</v>
      </c>
      <c r="G61" s="4">
        <f t="shared" si="3"/>
        <v>4.2007944543967604</v>
      </c>
      <c r="I61" s="4">
        <f t="shared" si="4"/>
        <v>1.0284236288797419</v>
      </c>
    </row>
    <row r="62" spans="1:9" x14ac:dyDescent="0.2">
      <c r="A62" s="4">
        <f>IF('True_Odds_Calculator_3-way'!A61="","",'True_Odds_Calculator_3-way'!A61)</f>
        <v>1.69</v>
      </c>
      <c r="B62" s="4">
        <f>IF('True_Odds_Calculator_3-way'!B61="","",'True_Odds_Calculator_3-way'!B61)</f>
        <v>4.16</v>
      </c>
      <c r="C62" s="4">
        <f>IF('True_Odds_Calculator_3-way'!C61="","",'True_Odds_Calculator_3-way'!C61)</f>
        <v>4.99</v>
      </c>
      <c r="D62" s="4">
        <f t="shared" si="0"/>
        <v>3.250139331918267E-2</v>
      </c>
      <c r="E62" s="4">
        <f t="shared" si="1"/>
        <v>1.7215195041478371</v>
      </c>
      <c r="F62" s="4">
        <f t="shared" si="2"/>
        <v>4.3563338628233437</v>
      </c>
      <c r="G62" s="4">
        <f t="shared" si="3"/>
        <v>5.2751796451665864</v>
      </c>
      <c r="I62" s="4">
        <f t="shared" si="4"/>
        <v>1.0325013933191827</v>
      </c>
    </row>
    <row r="63" spans="1:9" x14ac:dyDescent="0.2">
      <c r="A63" s="4">
        <f>IF('True_Odds_Calculator_3-way'!A62="","",'True_Odds_Calculator_3-way'!A62)</f>
        <v>1.53</v>
      </c>
      <c r="B63" s="4">
        <f>IF('True_Odds_Calculator_3-way'!B62="","",'True_Odds_Calculator_3-way'!B62)</f>
        <v>4.6399999999999997</v>
      </c>
      <c r="C63" s="4">
        <f>IF('True_Odds_Calculator_3-way'!C62="","",'True_Odds_Calculator_3-way'!C62)</f>
        <v>6.19</v>
      </c>
      <c r="D63" s="4">
        <f t="shared" si="0"/>
        <v>3.0662901151027322E-2</v>
      </c>
      <c r="E63" s="4">
        <f t="shared" si="1"/>
        <v>1.5543063666645178</v>
      </c>
      <c r="F63" s="4">
        <f t="shared" si="2"/>
        <v>4.8710090003756923</v>
      </c>
      <c r="G63" s="4">
        <f t="shared" si="3"/>
        <v>6.6080784964602763</v>
      </c>
      <c r="I63" s="4">
        <f t="shared" si="4"/>
        <v>1.0306629011510273</v>
      </c>
    </row>
    <row r="64" spans="1:9" x14ac:dyDescent="0.2">
      <c r="A64" s="4">
        <f>IF('True_Odds_Calculator_3-way'!A63="","",'True_Odds_Calculator_3-way'!A63)</f>
        <v>2.67</v>
      </c>
      <c r="B64" s="4">
        <f>IF('True_Odds_Calculator_3-way'!B63="","",'True_Odds_Calculator_3-way'!B63)</f>
        <v>3.16</v>
      </c>
      <c r="C64" s="4">
        <f>IF('True_Odds_Calculator_3-way'!C63="","",'True_Odds_Calculator_3-way'!C63)</f>
        <v>2.97</v>
      </c>
      <c r="D64" s="4">
        <f t="shared" si="0"/>
        <v>2.7687868108860814E-2</v>
      </c>
      <c r="E64" s="4">
        <f t="shared" si="1"/>
        <v>2.7374569692923081</v>
      </c>
      <c r="F64" s="4">
        <f t="shared" si="2"/>
        <v>3.2549285405139718</v>
      </c>
      <c r="G64" s="4">
        <f t="shared" si="3"/>
        <v>3.0537050775975612</v>
      </c>
      <c r="I64" s="4">
        <f t="shared" si="4"/>
        <v>1.0276878681088608</v>
      </c>
    </row>
    <row r="65" spans="1:9" x14ac:dyDescent="0.2">
      <c r="A65" s="4">
        <f>IF('True_Odds_Calculator_3-way'!A64="","",'True_Odds_Calculator_3-way'!A64)</f>
        <v>2.44</v>
      </c>
      <c r="B65" s="4">
        <f>IF('True_Odds_Calculator_3-way'!B64="","",'True_Odds_Calculator_3-way'!B64)</f>
        <v>3.47</v>
      </c>
      <c r="C65" s="4">
        <f>IF('True_Odds_Calculator_3-way'!C64="","",'True_Odds_Calculator_3-way'!C64)</f>
        <v>2.93</v>
      </c>
      <c r="D65" s="4">
        <f t="shared" si="0"/>
        <v>3.9317431941761294E-2</v>
      </c>
      <c r="E65" s="4">
        <f t="shared" si="1"/>
        <v>2.5206043340083109</v>
      </c>
      <c r="F65" s="4">
        <f t="shared" si="2"/>
        <v>3.6353242324820205</v>
      </c>
      <c r="G65" s="4">
        <f t="shared" si="3"/>
        <v>3.0470050715200938</v>
      </c>
      <c r="I65" s="4">
        <f t="shared" si="4"/>
        <v>1.0393174319417613</v>
      </c>
    </row>
    <row r="66" spans="1:9" x14ac:dyDescent="0.2">
      <c r="A66" s="4">
        <f>IF('True_Odds_Calculator_3-way'!A65="","",'True_Odds_Calculator_3-way'!A65)</f>
        <v>3.94</v>
      </c>
      <c r="B66" s="4">
        <f>IF('True_Odds_Calculator_3-way'!B65="","",'True_Odds_Calculator_3-way'!B65)</f>
        <v>3.55</v>
      </c>
      <c r="C66" s="4">
        <f>IF('True_Odds_Calculator_3-way'!C65="","",'True_Odds_Calculator_3-way'!C65)</f>
        <v>1.98</v>
      </c>
      <c r="D66" s="4">
        <f t="shared" si="0"/>
        <v>4.0547752494560108E-2</v>
      </c>
      <c r="E66" s="4">
        <f t="shared" si="1"/>
        <v>4.1616174265154475</v>
      </c>
      <c r="F66" s="4">
        <f t="shared" si="2"/>
        <v>3.7289191612815764</v>
      </c>
      <c r="G66" s="4">
        <f t="shared" si="3"/>
        <v>2.0344448291618158</v>
      </c>
      <c r="I66" s="4">
        <f t="shared" si="4"/>
        <v>1.0405477524945601</v>
      </c>
    </row>
    <row r="67" spans="1:9" x14ac:dyDescent="0.2">
      <c r="A67" s="4">
        <f>IF('True_Odds_Calculator_3-way'!A66="","",'True_Odds_Calculator_3-way'!A66)</f>
        <v>1.39</v>
      </c>
      <c r="B67" s="4">
        <f>IF('True_Odds_Calculator_3-way'!B66="","",'True_Odds_Calculator_3-way'!B66)</f>
        <v>4.68</v>
      </c>
      <c r="C67" s="4">
        <f>IF('True_Odds_Calculator_3-way'!C66="","",'True_Odds_Calculator_3-way'!C66)</f>
        <v>8.91</v>
      </c>
      <c r="D67" s="4">
        <f t="shared" ref="D67:D130" si="5">IF(A67="","",((1/A67)+(1/B67)+(1/C67))-1)</f>
        <v>4.5333119673647282E-2</v>
      </c>
      <c r="E67" s="4">
        <f t="shared" ref="E67:E130" si="6">IF(A67="","",(3*A67)/(3-($D67*A67)))</f>
        <v>1.4198224410272811</v>
      </c>
      <c r="F67" s="4">
        <f t="shared" ref="F67:F130" si="7">IF(B67="","",(3*B67)/(3-($D67*B67)))</f>
        <v>5.0361552184525493</v>
      </c>
      <c r="G67" s="4">
        <f t="shared" ref="G67:G130" si="8">IF(C67="","",(3*C67)/(3-($D67*C67)))</f>
        <v>10.296285322055288</v>
      </c>
      <c r="I67" s="4">
        <f t="shared" ref="I67:I130" si="9">IF(A67="","",D67+1)</f>
        <v>1.0453331196736473</v>
      </c>
    </row>
    <row r="68" spans="1:9" x14ac:dyDescent="0.2">
      <c r="A68" s="4">
        <f>IF('True_Odds_Calculator_3-way'!A67="","",'True_Odds_Calculator_3-way'!A67)</f>
        <v>2.2000000000000002</v>
      </c>
      <c r="B68" s="4">
        <f>IF('True_Odds_Calculator_3-way'!B67="","",'True_Odds_Calculator_3-way'!B67)</f>
        <v>3.09</v>
      </c>
      <c r="C68" s="4">
        <f>IF('True_Odds_Calculator_3-way'!C67="","",'True_Odds_Calculator_3-way'!C67)</f>
        <v>3.75</v>
      </c>
      <c r="D68" s="4">
        <f t="shared" si="5"/>
        <v>4.4836716681376787E-2</v>
      </c>
      <c r="E68" s="4">
        <f t="shared" si="6"/>
        <v>2.2747958773925849</v>
      </c>
      <c r="F68" s="4">
        <f t="shared" si="7"/>
        <v>3.2396111322912691</v>
      </c>
      <c r="G68" s="4">
        <f t="shared" si="8"/>
        <v>3.9726507713884986</v>
      </c>
      <c r="I68" s="4">
        <f t="shared" si="9"/>
        <v>1.0448367166813768</v>
      </c>
    </row>
    <row r="69" spans="1:9" x14ac:dyDescent="0.2">
      <c r="A69" s="4">
        <f>IF('True_Odds_Calculator_3-way'!A68="","",'True_Odds_Calculator_3-way'!A68)</f>
        <v>5.93</v>
      </c>
      <c r="B69" s="4">
        <f>IF('True_Odds_Calculator_3-way'!B68="","",'True_Odds_Calculator_3-way'!B68)</f>
        <v>3.3</v>
      </c>
      <c r="C69" s="4">
        <f>IF('True_Odds_Calculator_3-way'!C68="","",'True_Odds_Calculator_3-way'!C68)</f>
        <v>1.74</v>
      </c>
      <c r="D69" s="4">
        <f t="shared" si="5"/>
        <v>4.6377010789408146E-2</v>
      </c>
      <c r="E69" s="4">
        <f t="shared" si="6"/>
        <v>6.5284779182532446</v>
      </c>
      <c r="F69" s="4">
        <f t="shared" si="7"/>
        <v>3.4773984815897339</v>
      </c>
      <c r="G69" s="4">
        <f t="shared" si="8"/>
        <v>1.7880974361721231</v>
      </c>
      <c r="I69" s="4">
        <f t="shared" si="9"/>
        <v>1.0463770107894081</v>
      </c>
    </row>
    <row r="70" spans="1:9" x14ac:dyDescent="0.2">
      <c r="A70" s="4">
        <f>IF('True_Odds_Calculator_3-way'!A69="","",'True_Odds_Calculator_3-way'!A69)</f>
        <v>1.71</v>
      </c>
      <c r="B70" s="4">
        <f>IF('True_Odds_Calculator_3-way'!B69="","",'True_Odds_Calculator_3-way'!B69)</f>
        <v>3.54</v>
      </c>
      <c r="C70" s="4">
        <f>IF('True_Odds_Calculator_3-way'!C69="","",'True_Odds_Calculator_3-way'!C69)</f>
        <v>6.16</v>
      </c>
      <c r="D70" s="4">
        <f t="shared" si="5"/>
        <v>2.9618859681304066E-2</v>
      </c>
      <c r="E70" s="4">
        <f t="shared" si="6"/>
        <v>1.7393652690275809</v>
      </c>
      <c r="F70" s="4">
        <f t="shared" si="7"/>
        <v>3.668204687092985</v>
      </c>
      <c r="G70" s="4">
        <f t="shared" si="8"/>
        <v>6.5588948802233453</v>
      </c>
      <c r="I70" s="4">
        <f t="shared" si="9"/>
        <v>1.0296188596813041</v>
      </c>
    </row>
    <row r="71" spans="1:9" x14ac:dyDescent="0.2">
      <c r="A71" s="4">
        <f>IF('True_Odds_Calculator_3-way'!A70="","",'True_Odds_Calculator_3-way'!A70)</f>
        <v>2.0499999999999998</v>
      </c>
      <c r="B71" s="4">
        <f>IF('True_Odds_Calculator_3-way'!B70="","",'True_Odds_Calculator_3-way'!B70)</f>
        <v>3.43</v>
      </c>
      <c r="C71" s="4">
        <f>IF('True_Odds_Calculator_3-way'!C70="","",'True_Odds_Calculator_3-way'!C70)</f>
        <v>4.01</v>
      </c>
      <c r="D71" s="4">
        <f t="shared" si="5"/>
        <v>2.8726626156645008E-2</v>
      </c>
      <c r="E71" s="4">
        <f t="shared" si="6"/>
        <v>2.0910469616342851</v>
      </c>
      <c r="F71" s="4">
        <f t="shared" si="7"/>
        <v>3.5464810096968691</v>
      </c>
      <c r="G71" s="4">
        <f t="shared" si="8"/>
        <v>4.1701241069850576</v>
      </c>
      <c r="I71" s="4">
        <f t="shared" si="9"/>
        <v>1.028726626156645</v>
      </c>
    </row>
    <row r="72" spans="1:9" x14ac:dyDescent="0.2">
      <c r="A72" s="4">
        <f>IF('True_Odds_Calculator_3-way'!A71="","",'True_Odds_Calculator_3-way'!A71)</f>
        <v>1.91</v>
      </c>
      <c r="B72" s="4">
        <f>IF('True_Odds_Calculator_3-way'!B71="","",'True_Odds_Calculator_3-way'!B71)</f>
        <v>4.09</v>
      </c>
      <c r="C72" s="4">
        <f>IF('True_Odds_Calculator_3-way'!C71="","",'True_Odds_Calculator_3-way'!C71)</f>
        <v>3.82</v>
      </c>
      <c r="D72" s="4">
        <f t="shared" si="5"/>
        <v>2.9839091642238191E-2</v>
      </c>
      <c r="E72" s="4">
        <f t="shared" si="6"/>
        <v>1.9469880118635194</v>
      </c>
      <c r="F72" s="4">
        <f t="shared" si="7"/>
        <v>4.2634393931124821</v>
      </c>
      <c r="G72" s="4">
        <f t="shared" si="8"/>
        <v>3.970873786407767</v>
      </c>
      <c r="I72" s="4">
        <f t="shared" si="9"/>
        <v>1.0298390916422382</v>
      </c>
    </row>
    <row r="73" spans="1:9" x14ac:dyDescent="0.2">
      <c r="A73" s="4">
        <f>IF('True_Odds_Calculator_3-way'!A72="","",'True_Odds_Calculator_3-way'!A72)</f>
        <v>1.43</v>
      </c>
      <c r="B73" s="4">
        <f>IF('True_Odds_Calculator_3-way'!B72="","",'True_Odds_Calculator_3-way'!B72)</f>
        <v>4.95</v>
      </c>
      <c r="C73" s="4">
        <f>IF('True_Odds_Calculator_3-way'!C72="","",'True_Odds_Calculator_3-way'!C72)</f>
        <v>7.71</v>
      </c>
      <c r="D73" s="4">
        <f t="shared" si="5"/>
        <v>3.1022587442820937E-2</v>
      </c>
      <c r="E73" s="4">
        <f t="shared" si="6"/>
        <v>1.4514634185586253</v>
      </c>
      <c r="F73" s="4">
        <f t="shared" si="7"/>
        <v>5.217046356710604</v>
      </c>
      <c r="G73" s="4">
        <f t="shared" si="8"/>
        <v>8.377958273879381</v>
      </c>
      <c r="I73" s="4">
        <f t="shared" si="9"/>
        <v>1.0310225874428209</v>
      </c>
    </row>
    <row r="74" spans="1:9" x14ac:dyDescent="0.2">
      <c r="A74" s="4">
        <f>IF('True_Odds_Calculator_3-way'!A73="","",'True_Odds_Calculator_3-way'!A73)</f>
        <v>3.44</v>
      </c>
      <c r="B74" s="4">
        <f>IF('True_Odds_Calculator_3-way'!B73="","",'True_Odds_Calculator_3-way'!B73)</f>
        <v>3.88</v>
      </c>
      <c r="C74" s="4">
        <f>IF('True_Odds_Calculator_3-way'!C73="","",'True_Odds_Calculator_3-way'!C73)</f>
        <v>2.0099999999999998</v>
      </c>
      <c r="D74" s="4">
        <f t="shared" si="5"/>
        <v>4.5942070992436523E-2</v>
      </c>
      <c r="E74" s="4">
        <f t="shared" si="6"/>
        <v>3.6312976360809164</v>
      </c>
      <c r="F74" s="4">
        <f t="shared" si="7"/>
        <v>4.1251073258778579</v>
      </c>
      <c r="G74" s="4">
        <f t="shared" si="8"/>
        <v>2.0738351074202441</v>
      </c>
      <c r="I74" s="4">
        <f t="shared" si="9"/>
        <v>1.0459420709924365</v>
      </c>
    </row>
    <row r="75" spans="1:9" x14ac:dyDescent="0.2">
      <c r="A75" s="4">
        <f>IF('True_Odds_Calculator_3-way'!A74="","",'True_Odds_Calculator_3-way'!A74)</f>
        <v>2.38</v>
      </c>
      <c r="B75" s="4">
        <f>IF('True_Odds_Calculator_3-way'!B74="","",'True_Odds_Calculator_3-way'!B74)</f>
        <v>3.2</v>
      </c>
      <c r="C75" s="4">
        <f>IF('True_Odds_Calculator_3-way'!C74="","",'True_Odds_Calculator_3-way'!C74)</f>
        <v>3.39</v>
      </c>
      <c r="D75" s="4">
        <f t="shared" si="5"/>
        <v>2.7653317964353885E-2</v>
      </c>
      <c r="E75" s="4">
        <f t="shared" si="6"/>
        <v>2.4333843124293906</v>
      </c>
      <c r="F75" s="4">
        <f t="shared" si="7"/>
        <v>3.2972588230886859</v>
      </c>
      <c r="G75" s="4">
        <f t="shared" si="8"/>
        <v>3.4993485147763352</v>
      </c>
      <c r="I75" s="4">
        <f t="shared" si="9"/>
        <v>1.0276533179643539</v>
      </c>
    </row>
    <row r="76" spans="1:9" x14ac:dyDescent="0.2">
      <c r="A76" s="4">
        <f>IF('True_Odds_Calculator_3-way'!A75="","",'True_Odds_Calculator_3-way'!A75)</f>
        <v>1.71</v>
      </c>
      <c r="B76" s="4">
        <f>IF('True_Odds_Calculator_3-way'!B75="","",'True_Odds_Calculator_3-way'!B75)</f>
        <v>3.84</v>
      </c>
      <c r="C76" s="4">
        <f>IF('True_Odds_Calculator_3-way'!C75="","",'True_Odds_Calculator_3-way'!C75)</f>
        <v>5.36</v>
      </c>
      <c r="D76" s="4">
        <f t="shared" si="5"/>
        <v>3.177915248319807E-2</v>
      </c>
      <c r="E76" s="4">
        <f t="shared" si="6"/>
        <v>1.7415465783335893</v>
      </c>
      <c r="F76" s="4">
        <f t="shared" si="7"/>
        <v>4.0028241391106878</v>
      </c>
      <c r="G76" s="4">
        <f t="shared" si="8"/>
        <v>5.6826540049289855</v>
      </c>
      <c r="I76" s="4">
        <f t="shared" si="9"/>
        <v>1.0317791524831981</v>
      </c>
    </row>
    <row r="77" spans="1:9" x14ac:dyDescent="0.2">
      <c r="A77" s="4">
        <f>IF('True_Odds_Calculator_3-way'!A76="","",'True_Odds_Calculator_3-way'!A76)</f>
        <v>3</v>
      </c>
      <c r="B77" s="4">
        <f>IF('True_Odds_Calculator_3-way'!B76="","",'True_Odds_Calculator_3-way'!B76)</f>
        <v>2.98</v>
      </c>
      <c r="C77" s="4">
        <f>IF('True_Odds_Calculator_3-way'!C76="","",'True_Odds_Calculator_3-way'!C76)</f>
        <v>2.67</v>
      </c>
      <c r="D77" s="4">
        <f t="shared" si="5"/>
        <v>4.3435638337983473E-2</v>
      </c>
      <c r="E77" s="4">
        <f t="shared" si="6"/>
        <v>3.1362238864800944</v>
      </c>
      <c r="F77" s="4">
        <f t="shared" si="7"/>
        <v>3.1143729450446216</v>
      </c>
      <c r="G77" s="4">
        <f t="shared" si="8"/>
        <v>2.7773666573582796</v>
      </c>
      <c r="I77" s="4">
        <f t="shared" si="9"/>
        <v>1.0434356383379835</v>
      </c>
    </row>
    <row r="78" spans="1:9" x14ac:dyDescent="0.2">
      <c r="A78" s="4">
        <f>IF('True_Odds_Calculator_3-way'!A77="","",'True_Odds_Calculator_3-way'!A77)</f>
        <v>3.02</v>
      </c>
      <c r="B78" s="4">
        <f>IF('True_Odds_Calculator_3-way'!B77="","",'True_Odds_Calculator_3-way'!B77)</f>
        <v>3.11</v>
      </c>
      <c r="C78" s="4">
        <f>IF('True_Odds_Calculator_3-way'!C77="","",'True_Odds_Calculator_3-way'!C77)</f>
        <v>2.56</v>
      </c>
      <c r="D78" s="4">
        <f t="shared" si="5"/>
        <v>4.3294236174698186E-2</v>
      </c>
      <c r="E78" s="4">
        <f t="shared" si="6"/>
        <v>3.1576180388649333</v>
      </c>
      <c r="F78" s="4">
        <f t="shared" si="7"/>
        <v>3.2561411212897866</v>
      </c>
      <c r="G78" s="4">
        <f t="shared" si="8"/>
        <v>2.6582058601030556</v>
      </c>
      <c r="I78" s="4">
        <f t="shared" si="9"/>
        <v>1.0432942361746982</v>
      </c>
    </row>
    <row r="79" spans="1:9" x14ac:dyDescent="0.2">
      <c r="A79" s="4">
        <f>IF('True_Odds_Calculator_3-way'!A78="","",'True_Odds_Calculator_3-way'!A78)</f>
        <v>2.65</v>
      </c>
      <c r="B79" s="4">
        <f>IF('True_Odds_Calculator_3-way'!B78="","",'True_Odds_Calculator_3-way'!B78)</f>
        <v>2.95</v>
      </c>
      <c r="C79" s="4">
        <f>IF('True_Odds_Calculator_3-way'!C78="","",'True_Odds_Calculator_3-way'!C78)</f>
        <v>3.05</v>
      </c>
      <c r="D79" s="4">
        <f t="shared" si="5"/>
        <v>4.42103938725118E-2</v>
      </c>
      <c r="E79" s="4">
        <f t="shared" si="6"/>
        <v>2.7576949211351907</v>
      </c>
      <c r="F79" s="4">
        <f t="shared" si="7"/>
        <v>3.0840757328331914</v>
      </c>
      <c r="G79" s="4">
        <f t="shared" si="8"/>
        <v>3.1935408260643903</v>
      </c>
      <c r="I79" s="4">
        <f t="shared" si="9"/>
        <v>1.0442103938725118</v>
      </c>
    </row>
    <row r="80" spans="1:9" x14ac:dyDescent="0.2">
      <c r="A80" s="4">
        <f>IF('True_Odds_Calculator_3-way'!A79="","",'True_Odds_Calculator_3-way'!A79)</f>
        <v>3.07</v>
      </c>
      <c r="B80" s="4">
        <f>IF('True_Odds_Calculator_3-way'!B79="","",'True_Odds_Calculator_3-way'!B79)</f>
        <v>3.73</v>
      </c>
      <c r="C80" s="4">
        <f>IF('True_Odds_Calculator_3-way'!C79="","",'True_Odds_Calculator_3-way'!C79)</f>
        <v>2.2999999999999998</v>
      </c>
      <c r="D80" s="4">
        <f t="shared" si="5"/>
        <v>2.8612022463761821E-2</v>
      </c>
      <c r="E80" s="4">
        <f t="shared" si="6"/>
        <v>3.1625997711283036</v>
      </c>
      <c r="F80" s="4">
        <f t="shared" si="7"/>
        <v>3.8675866140171316</v>
      </c>
      <c r="G80" s="4">
        <f t="shared" si="8"/>
        <v>2.3515840752291757</v>
      </c>
      <c r="I80" s="4">
        <f t="shared" si="9"/>
        <v>1.0286120224637618</v>
      </c>
    </row>
    <row r="81" spans="1:9" x14ac:dyDescent="0.2">
      <c r="A81" s="4">
        <f>IF('True_Odds_Calculator_3-way'!A80="","",'True_Odds_Calculator_3-way'!A80)</f>
        <v>3.63</v>
      </c>
      <c r="B81" s="4">
        <f>IF('True_Odds_Calculator_3-way'!B80="","",'True_Odds_Calculator_3-way'!B80)</f>
        <v>3.98</v>
      </c>
      <c r="C81" s="4">
        <f>IF('True_Odds_Calculator_3-way'!C80="","",'True_Odds_Calculator_3-way'!C80)</f>
        <v>1.99</v>
      </c>
      <c r="D81" s="4">
        <f t="shared" si="5"/>
        <v>2.9250937885017425E-2</v>
      </c>
      <c r="E81" s="4">
        <f t="shared" si="6"/>
        <v>3.7631930817719281</v>
      </c>
      <c r="F81" s="4">
        <f t="shared" si="7"/>
        <v>4.1406844106463883</v>
      </c>
      <c r="G81" s="4">
        <f t="shared" si="8"/>
        <v>2.029376234934964</v>
      </c>
      <c r="I81" s="4">
        <f t="shared" si="9"/>
        <v>1.0292509378850174</v>
      </c>
    </row>
    <row r="82" spans="1:9" x14ac:dyDescent="0.2">
      <c r="A82" s="4">
        <f>IF('True_Odds_Calculator_3-way'!A81="","",'True_Odds_Calculator_3-way'!A81)</f>
        <v>1.98</v>
      </c>
      <c r="B82" s="4">
        <f>IF('True_Odds_Calculator_3-way'!B81="","",'True_Odds_Calculator_3-way'!B81)</f>
        <v>3.94</v>
      </c>
      <c r="C82" s="4">
        <f>IF('True_Odds_Calculator_3-way'!C81="","",'True_Odds_Calculator_3-way'!C81)</f>
        <v>3.7</v>
      </c>
      <c r="D82" s="4">
        <f t="shared" si="5"/>
        <v>2.9127881919760013E-2</v>
      </c>
      <c r="E82" s="4">
        <f t="shared" si="6"/>
        <v>2.0188104232741568</v>
      </c>
      <c r="F82" s="4">
        <f t="shared" si="7"/>
        <v>4.0967183984285551</v>
      </c>
      <c r="G82" s="4">
        <f t="shared" si="8"/>
        <v>3.8378732464530176</v>
      </c>
      <c r="I82" s="4">
        <f t="shared" si="9"/>
        <v>1.02912788191976</v>
      </c>
    </row>
    <row r="83" spans="1:9" x14ac:dyDescent="0.2">
      <c r="A83" s="4">
        <f>IF('True_Odds_Calculator_3-way'!A82="","",'True_Odds_Calculator_3-way'!A82)</f>
        <v>1.98</v>
      </c>
      <c r="B83" s="4">
        <f>IF('True_Odds_Calculator_3-way'!B82="","",'True_Odds_Calculator_3-way'!B82)</f>
        <v>3.94</v>
      </c>
      <c r="C83" s="4">
        <f>IF('True_Odds_Calculator_3-way'!C82="","",'True_Odds_Calculator_3-way'!C82)</f>
        <v>3.7</v>
      </c>
      <c r="D83" s="4">
        <f t="shared" si="5"/>
        <v>2.9127881919760013E-2</v>
      </c>
      <c r="E83" s="4">
        <f t="shared" si="6"/>
        <v>2.0188104232741568</v>
      </c>
      <c r="F83" s="4">
        <f t="shared" si="7"/>
        <v>4.0967183984285551</v>
      </c>
      <c r="G83" s="4">
        <f t="shared" si="8"/>
        <v>3.8378732464530176</v>
      </c>
      <c r="I83" s="4">
        <f t="shared" si="9"/>
        <v>1.02912788191976</v>
      </c>
    </row>
    <row r="84" spans="1:9" x14ac:dyDescent="0.2">
      <c r="A84" s="4">
        <f>IF('True_Odds_Calculator_3-way'!A83="","",'True_Odds_Calculator_3-way'!A83)</f>
        <v>2.44</v>
      </c>
      <c r="B84" s="4">
        <f>IF('True_Odds_Calculator_3-way'!B83="","",'True_Odds_Calculator_3-way'!B83)</f>
        <v>3.18</v>
      </c>
      <c r="C84" s="4">
        <f>IF('True_Odds_Calculator_3-way'!C83="","",'True_Odds_Calculator_3-way'!C83)</f>
        <v>3.24</v>
      </c>
      <c r="D84" s="4">
        <f t="shared" si="5"/>
        <v>3.2943449687443893E-2</v>
      </c>
      <c r="E84" s="4">
        <f t="shared" si="6"/>
        <v>2.5071773236146395</v>
      </c>
      <c r="F84" s="4">
        <f t="shared" si="7"/>
        <v>3.2950638151520621</v>
      </c>
      <c r="G84" s="4">
        <f t="shared" si="8"/>
        <v>3.359528411617803</v>
      </c>
      <c r="I84" s="4">
        <f t="shared" si="9"/>
        <v>1.0329434496874439</v>
      </c>
    </row>
    <row r="85" spans="1:9" x14ac:dyDescent="0.2">
      <c r="A85" s="4">
        <f>IF('True_Odds_Calculator_3-way'!A84="","",'True_Odds_Calculator_3-way'!A84)</f>
        <v>3.19</v>
      </c>
      <c r="B85" s="4">
        <f>IF('True_Odds_Calculator_3-way'!B84="","",'True_Odds_Calculator_3-way'!B84)</f>
        <v>3.6</v>
      </c>
      <c r="C85" s="4">
        <f>IF('True_Odds_Calculator_3-way'!C84="","",'True_Odds_Calculator_3-way'!C84)</f>
        <v>2.2599999999999998</v>
      </c>
      <c r="D85" s="4">
        <f t="shared" si="5"/>
        <v>3.3735277708423883E-2</v>
      </c>
      <c r="E85" s="4">
        <f t="shared" si="6"/>
        <v>3.308688771755075</v>
      </c>
      <c r="F85" s="4">
        <f t="shared" si="7"/>
        <v>3.7518850613705053</v>
      </c>
      <c r="G85" s="4">
        <f t="shared" si="8"/>
        <v>2.3189331567015441</v>
      </c>
      <c r="I85" s="4">
        <f t="shared" si="9"/>
        <v>1.0337352777084239</v>
      </c>
    </row>
    <row r="86" spans="1:9" x14ac:dyDescent="0.2">
      <c r="A86" s="4">
        <f>IF('True_Odds_Calculator_3-way'!A85="","",'True_Odds_Calculator_3-way'!A85)</f>
        <v>1.84</v>
      </c>
      <c r="B86" s="4">
        <f>IF('True_Odds_Calculator_3-way'!B85="","",'True_Odds_Calculator_3-way'!B85)</f>
        <v>3.4</v>
      </c>
      <c r="C86" s="4">
        <f>IF('True_Odds_Calculator_3-way'!C85="","",'True_Odds_Calculator_3-way'!C85)</f>
        <v>5.0599999999999996</v>
      </c>
      <c r="D86" s="4">
        <f t="shared" si="5"/>
        <v>3.5224366426412468E-2</v>
      </c>
      <c r="E86" s="4">
        <f t="shared" si="6"/>
        <v>1.8806296458242242</v>
      </c>
      <c r="F86" s="4">
        <f t="shared" si="7"/>
        <v>3.5413750514615066</v>
      </c>
      <c r="G86" s="4">
        <f t="shared" si="8"/>
        <v>5.3796122576610381</v>
      </c>
      <c r="I86" s="4">
        <f t="shared" si="9"/>
        <v>1.0352243664264125</v>
      </c>
    </row>
    <row r="87" spans="1:9" x14ac:dyDescent="0.2">
      <c r="A87" s="4">
        <f>IF('True_Odds_Calculator_3-way'!A86="","",'True_Odds_Calculator_3-way'!A86)</f>
        <v>2.36</v>
      </c>
      <c r="B87" s="4">
        <f>IF('True_Odds_Calculator_3-way'!B86="","",'True_Odds_Calculator_3-way'!B86)</f>
        <v>3.27</v>
      </c>
      <c r="C87" s="4">
        <f>IF('True_Odds_Calculator_3-way'!C86="","",'True_Odds_Calculator_3-way'!C86)</f>
        <v>3.3</v>
      </c>
      <c r="D87" s="4">
        <f t="shared" si="5"/>
        <v>3.2569514143141909E-2</v>
      </c>
      <c r="E87" s="4">
        <f t="shared" si="6"/>
        <v>2.4220563563529294</v>
      </c>
      <c r="F87" s="4">
        <f t="shared" si="7"/>
        <v>3.3903604064157453</v>
      </c>
      <c r="G87" s="4">
        <f t="shared" si="8"/>
        <v>3.4226203915750086</v>
      </c>
      <c r="I87" s="4">
        <f t="shared" si="9"/>
        <v>1.0325695141431419</v>
      </c>
    </row>
    <row r="88" spans="1:9" x14ac:dyDescent="0.2">
      <c r="A88" s="4">
        <f>IF('True_Odds_Calculator_3-way'!A87="","",'True_Odds_Calculator_3-way'!A87)</f>
        <v>1.87</v>
      </c>
      <c r="B88" s="4">
        <f>IF('True_Odds_Calculator_3-way'!B87="","",'True_Odds_Calculator_3-way'!B87)</f>
        <v>3.5</v>
      </c>
      <c r="C88" s="4">
        <f>IF('True_Odds_Calculator_3-way'!C87="","",'True_Odds_Calculator_3-way'!C87)</f>
        <v>4.63</v>
      </c>
      <c r="D88" s="4">
        <f t="shared" si="5"/>
        <v>3.6456365385345135E-2</v>
      </c>
      <c r="E88" s="4">
        <f t="shared" si="6"/>
        <v>1.9134828800101031</v>
      </c>
      <c r="F88" s="4">
        <f t="shared" si="7"/>
        <v>3.655476275204014</v>
      </c>
      <c r="G88" s="4">
        <f t="shared" si="8"/>
        <v>4.9060347270004456</v>
      </c>
      <c r="I88" s="4">
        <f t="shared" si="9"/>
        <v>1.0364563653853451</v>
      </c>
    </row>
    <row r="89" spans="1:9" x14ac:dyDescent="0.2">
      <c r="A89" s="4">
        <f>IF('True_Odds_Calculator_3-way'!A88="","",'True_Odds_Calculator_3-way'!A88)</f>
        <v>3.12</v>
      </c>
      <c r="B89" s="4">
        <f>IF('True_Odds_Calculator_3-way'!B88="","",'True_Odds_Calculator_3-way'!B88)</f>
        <v>3.77</v>
      </c>
      <c r="C89" s="4">
        <f>IF('True_Odds_Calculator_3-way'!C88="","",'True_Odds_Calculator_3-way'!C88)</f>
        <v>2.2000000000000002</v>
      </c>
      <c r="D89" s="4">
        <f t="shared" si="5"/>
        <v>4.031026444819541E-2</v>
      </c>
      <c r="E89" s="4">
        <f t="shared" si="6"/>
        <v>3.2565221184887876</v>
      </c>
      <c r="F89" s="4">
        <f t="shared" si="7"/>
        <v>3.9711656115337552</v>
      </c>
      <c r="G89" s="4">
        <f t="shared" si="8"/>
        <v>2.2670149117745315</v>
      </c>
      <c r="I89" s="4">
        <f t="shared" si="9"/>
        <v>1.0403102644481954</v>
      </c>
    </row>
    <row r="90" spans="1:9" x14ac:dyDescent="0.2">
      <c r="A90" s="4">
        <f>IF('True_Odds_Calculator_3-way'!A89="","",'True_Odds_Calculator_3-way'!A89)</f>
        <v>1.49</v>
      </c>
      <c r="B90" s="4">
        <f>IF('True_Odds_Calculator_3-way'!B89="","",'True_Odds_Calculator_3-way'!B89)</f>
        <v>4.41</v>
      </c>
      <c r="C90" s="4">
        <f>IF('True_Odds_Calculator_3-way'!C89="","",'True_Odds_Calculator_3-way'!C89)</f>
        <v>6.81</v>
      </c>
      <c r="D90" s="4">
        <f t="shared" si="5"/>
        <v>4.4741187332238974E-2</v>
      </c>
      <c r="E90" s="4">
        <f t="shared" si="6"/>
        <v>1.5238624427940677</v>
      </c>
      <c r="F90" s="4">
        <f t="shared" si="7"/>
        <v>4.7204626847517854</v>
      </c>
      <c r="G90" s="4">
        <f t="shared" si="8"/>
        <v>7.5798260468332304</v>
      </c>
      <c r="I90" s="4">
        <f t="shared" si="9"/>
        <v>1.044741187332239</v>
      </c>
    </row>
    <row r="91" spans="1:9" x14ac:dyDescent="0.2">
      <c r="A91" s="4">
        <f>IF('True_Odds_Calculator_3-way'!A90="","",'True_Odds_Calculator_3-way'!A90)</f>
        <v>1.81</v>
      </c>
      <c r="B91" s="4">
        <f>IF('True_Odds_Calculator_3-way'!B90="","",'True_Odds_Calculator_3-way'!B90)</f>
        <v>3.69</v>
      </c>
      <c r="C91" s="4">
        <f>IF('True_Odds_Calculator_3-way'!C90="","",'True_Odds_Calculator_3-way'!C90)</f>
        <v>4.54</v>
      </c>
      <c r="D91" s="4">
        <f t="shared" si="5"/>
        <v>4.3753215053020877E-2</v>
      </c>
      <c r="E91" s="4">
        <f t="shared" si="6"/>
        <v>1.8590754519221373</v>
      </c>
      <c r="F91" s="4">
        <f t="shared" si="7"/>
        <v>3.899877584649182</v>
      </c>
      <c r="G91" s="4">
        <f t="shared" si="8"/>
        <v>4.8619235076675018</v>
      </c>
      <c r="I91" s="4">
        <f t="shared" si="9"/>
        <v>1.0437532150530209</v>
      </c>
    </row>
    <row r="92" spans="1:9" x14ac:dyDescent="0.2">
      <c r="A92" s="4">
        <f>IF('True_Odds_Calculator_3-way'!A91="","",'True_Odds_Calculator_3-way'!A91)</f>
        <v>1.75</v>
      </c>
      <c r="B92" s="4">
        <f>IF('True_Odds_Calculator_3-way'!B91="","",'True_Odds_Calculator_3-way'!B91)</f>
        <v>3.98</v>
      </c>
      <c r="C92" s="4">
        <f>IF('True_Odds_Calculator_3-way'!C91="","",'True_Odds_Calculator_3-way'!C91)</f>
        <v>4.5999999999999996</v>
      </c>
      <c r="D92" s="4">
        <f t="shared" si="5"/>
        <v>4.0076157183432715E-2</v>
      </c>
      <c r="E92" s="4">
        <f t="shared" si="6"/>
        <v>1.7918903803131991</v>
      </c>
      <c r="F92" s="4">
        <f t="shared" si="7"/>
        <v>4.2034898976646549</v>
      </c>
      <c r="G92" s="4">
        <f t="shared" si="8"/>
        <v>4.9011779103564326</v>
      </c>
      <c r="I92" s="4">
        <f t="shared" si="9"/>
        <v>1.0400761571834327</v>
      </c>
    </row>
    <row r="93" spans="1:9" x14ac:dyDescent="0.2">
      <c r="A93" s="4">
        <f>IF('True_Odds_Calculator_3-way'!A92="","",'True_Odds_Calculator_3-way'!A92)</f>
        <v>1.8</v>
      </c>
      <c r="B93" s="4">
        <f>IF('True_Odds_Calculator_3-way'!B92="","",'True_Odds_Calculator_3-way'!B92)</f>
        <v>3.66</v>
      </c>
      <c r="C93" s="4">
        <f>IF('True_Odds_Calculator_3-way'!C92="","",'True_Odds_Calculator_3-way'!C92)</f>
        <v>4.96</v>
      </c>
      <c r="D93" s="4">
        <f t="shared" si="5"/>
        <v>3.0392502497208929E-2</v>
      </c>
      <c r="E93" s="4">
        <f t="shared" si="6"/>
        <v>1.8334335808099398</v>
      </c>
      <c r="F93" s="4">
        <f t="shared" si="7"/>
        <v>3.8009342837468125</v>
      </c>
      <c r="G93" s="4">
        <f t="shared" si="8"/>
        <v>5.2224211118498429</v>
      </c>
      <c r="I93" s="4">
        <f t="shared" si="9"/>
        <v>1.0303925024972089</v>
      </c>
    </row>
    <row r="94" spans="1:9" x14ac:dyDescent="0.2">
      <c r="A94" s="4">
        <f>IF('True_Odds_Calculator_3-way'!A93="","",'True_Odds_Calculator_3-way'!A93)</f>
        <v>2.37</v>
      </c>
      <c r="B94" s="4">
        <f>IF('True_Odds_Calculator_3-way'!B93="","",'True_Odds_Calculator_3-way'!B93)</f>
        <v>3.03</v>
      </c>
      <c r="C94" s="4">
        <f>IF('True_Odds_Calculator_3-way'!C93="","",'True_Odds_Calculator_3-way'!C93)</f>
        <v>3.56</v>
      </c>
      <c r="D94" s="4">
        <f t="shared" si="5"/>
        <v>3.287280797486658E-2</v>
      </c>
      <c r="E94" s="4">
        <f t="shared" si="6"/>
        <v>2.4331887394981018</v>
      </c>
      <c r="F94" s="4">
        <f t="shared" si="7"/>
        <v>3.1340554551927453</v>
      </c>
      <c r="G94" s="4">
        <f t="shared" si="8"/>
        <v>3.7045094517120192</v>
      </c>
      <c r="I94" s="4">
        <f t="shared" si="9"/>
        <v>1.0328728079748666</v>
      </c>
    </row>
    <row r="95" spans="1:9" x14ac:dyDescent="0.2">
      <c r="A95" s="4">
        <f>IF('True_Odds_Calculator_3-way'!A94="","",'True_Odds_Calculator_3-way'!A94)</f>
        <v>2.1800000000000002</v>
      </c>
      <c r="B95" s="4">
        <f>IF('True_Odds_Calculator_3-way'!B94="","",'True_Odds_Calculator_3-way'!B94)</f>
        <v>3.26</v>
      </c>
      <c r="C95" s="4">
        <f>IF('True_Odds_Calculator_3-way'!C94="","",'True_Odds_Calculator_3-way'!C94)</f>
        <v>3.81</v>
      </c>
      <c r="D95" s="4">
        <f t="shared" si="5"/>
        <v>2.7931254188993782E-2</v>
      </c>
      <c r="E95" s="4">
        <f t="shared" si="6"/>
        <v>2.2251635013543711</v>
      </c>
      <c r="F95" s="4">
        <f t="shared" si="7"/>
        <v>3.3620446545746159</v>
      </c>
      <c r="G95" s="4">
        <f t="shared" si="8"/>
        <v>3.9501214446063009</v>
      </c>
      <c r="I95" s="4">
        <f t="shared" si="9"/>
        <v>1.0279312541889938</v>
      </c>
    </row>
    <row r="96" spans="1:9" x14ac:dyDescent="0.2">
      <c r="A96" s="4">
        <f>IF('True_Odds_Calculator_3-way'!A95="","",'True_Odds_Calculator_3-way'!A95)</f>
        <v>1.41</v>
      </c>
      <c r="B96" s="4">
        <f>IF('True_Odds_Calculator_3-way'!B95="","",'True_Odds_Calculator_3-way'!B95)</f>
        <v>5.3</v>
      </c>
      <c r="C96" s="4">
        <f>IF('True_Odds_Calculator_3-way'!C95="","",'True_Odds_Calculator_3-way'!C95)</f>
        <v>7.36</v>
      </c>
      <c r="D96" s="4">
        <f t="shared" si="5"/>
        <v>3.3768668656438683E-2</v>
      </c>
      <c r="E96" s="4">
        <f t="shared" si="6"/>
        <v>1.4327393999722835</v>
      </c>
      <c r="F96" s="4">
        <f t="shared" si="7"/>
        <v>5.636247125580863</v>
      </c>
      <c r="G96" s="4">
        <f t="shared" si="8"/>
        <v>8.0248228743954808</v>
      </c>
      <c r="I96" s="4">
        <f t="shared" si="9"/>
        <v>1.0337686686564387</v>
      </c>
    </row>
    <row r="97" spans="1:9" x14ac:dyDescent="0.2">
      <c r="A97" s="4">
        <f>IF('True_Odds_Calculator_3-way'!A96="","",'True_Odds_Calculator_3-way'!A96)</f>
        <v>2.84</v>
      </c>
      <c r="B97" s="4">
        <f>IF('True_Odds_Calculator_3-way'!B96="","",'True_Odds_Calculator_3-way'!B96)</f>
        <v>3.55</v>
      </c>
      <c r="C97" s="4">
        <f>IF('True_Odds_Calculator_3-way'!C96="","",'True_Odds_Calculator_3-way'!C96)</f>
        <v>2.54</v>
      </c>
      <c r="D97" s="4">
        <f t="shared" si="5"/>
        <v>2.7503604302983264E-2</v>
      </c>
      <c r="E97" s="4">
        <f t="shared" si="6"/>
        <v>2.9159210951816319</v>
      </c>
      <c r="F97" s="4">
        <f t="shared" si="7"/>
        <v>3.66942485078676</v>
      </c>
      <c r="G97" s="4">
        <f t="shared" si="8"/>
        <v>2.6005575850797924</v>
      </c>
      <c r="I97" s="4">
        <f t="shared" si="9"/>
        <v>1.0275036043029833</v>
      </c>
    </row>
    <row r="98" spans="1:9" x14ac:dyDescent="0.2">
      <c r="A98" s="4">
        <f>IF('True_Odds_Calculator_3-way'!A97="","",'True_Odds_Calculator_3-way'!A97)</f>
        <v>2.06</v>
      </c>
      <c r="B98" s="4">
        <f>IF('True_Odds_Calculator_3-way'!B97="","",'True_Odds_Calculator_3-way'!B97)</f>
        <v>3.68</v>
      </c>
      <c r="C98" s="4">
        <f>IF('True_Odds_Calculator_3-way'!C97="","",'True_Odds_Calculator_3-way'!C97)</f>
        <v>3.68</v>
      </c>
      <c r="D98" s="4">
        <f t="shared" si="5"/>
        <v>2.891515407344869E-2</v>
      </c>
      <c r="E98" s="4">
        <f t="shared" si="6"/>
        <v>2.1017300014786335</v>
      </c>
      <c r="F98" s="4">
        <f t="shared" si="7"/>
        <v>3.8153268017715747</v>
      </c>
      <c r="G98" s="4">
        <f t="shared" si="8"/>
        <v>3.8153268017715747</v>
      </c>
      <c r="I98" s="4">
        <f t="shared" si="9"/>
        <v>1.0289151540734487</v>
      </c>
    </row>
    <row r="99" spans="1:9" x14ac:dyDescent="0.2">
      <c r="A99" s="4">
        <f>IF('True_Odds_Calculator_3-way'!A98="","",'True_Odds_Calculator_3-way'!A98)</f>
        <v>2.94</v>
      </c>
      <c r="B99" s="4">
        <f>IF('True_Odds_Calculator_3-way'!B98="","",'True_Odds_Calculator_3-way'!B98)</f>
        <v>3.63</v>
      </c>
      <c r="C99" s="4">
        <f>IF('True_Odds_Calculator_3-way'!C98="","",'True_Odds_Calculator_3-way'!C98)</f>
        <v>2.4300000000000002</v>
      </c>
      <c r="D99" s="4">
        <f t="shared" si="5"/>
        <v>2.7140781830536476E-2</v>
      </c>
      <c r="E99" s="4">
        <f t="shared" si="6"/>
        <v>3.0203347618911192</v>
      </c>
      <c r="F99" s="4">
        <f t="shared" si="7"/>
        <v>3.7532583012981107</v>
      </c>
      <c r="G99" s="4">
        <f t="shared" si="8"/>
        <v>2.4846220130294547</v>
      </c>
      <c r="I99" s="4">
        <f t="shared" si="9"/>
        <v>1.0271407818305365</v>
      </c>
    </row>
    <row r="100" spans="1:9" x14ac:dyDescent="0.2">
      <c r="A100" s="4">
        <f>IF('True_Odds_Calculator_3-way'!A99="","",'True_Odds_Calculator_3-way'!A99)</f>
        <v>1.87</v>
      </c>
      <c r="B100" s="4">
        <f>IF('True_Odds_Calculator_3-way'!B99="","",'True_Odds_Calculator_3-way'!B99)</f>
        <v>3.78</v>
      </c>
      <c r="C100" s="4">
        <f>IF('True_Odds_Calculator_3-way'!C99="","",'True_Odds_Calculator_3-way'!C99)</f>
        <v>4.24</v>
      </c>
      <c r="D100" s="4">
        <f t="shared" si="5"/>
        <v>3.5158679442808261E-2</v>
      </c>
      <c r="E100" s="4">
        <f t="shared" si="6"/>
        <v>1.9119004001542574</v>
      </c>
      <c r="F100" s="4">
        <f t="shared" si="7"/>
        <v>3.9552158075270016</v>
      </c>
      <c r="G100" s="4">
        <f t="shared" si="8"/>
        <v>4.4617063542473865</v>
      </c>
      <c r="I100" s="4">
        <f t="shared" si="9"/>
        <v>1.0351586794428083</v>
      </c>
    </row>
    <row r="101" spans="1:9" x14ac:dyDescent="0.2">
      <c r="A101" s="4">
        <f>IF('True_Odds_Calculator_3-way'!A100="","",'True_Odds_Calculator_3-way'!A100)</f>
        <v>1.65</v>
      </c>
      <c r="B101" s="4">
        <f>IF('True_Odds_Calculator_3-way'!B100="","",'True_Odds_Calculator_3-way'!B100)</f>
        <v>4.32</v>
      </c>
      <c r="C101" s="4">
        <f>IF('True_Odds_Calculator_3-way'!C100="","",'True_Odds_Calculator_3-way'!C100)</f>
        <v>5.2</v>
      </c>
      <c r="D101" s="4">
        <f t="shared" si="5"/>
        <v>2.9849779849779878E-2</v>
      </c>
      <c r="E101" s="4">
        <f t="shared" si="6"/>
        <v>1.677540823346247</v>
      </c>
      <c r="F101" s="4">
        <f t="shared" si="7"/>
        <v>4.5140296180826196</v>
      </c>
      <c r="G101" s="4">
        <f t="shared" si="8"/>
        <v>5.4837258847200863</v>
      </c>
      <c r="I101" s="4">
        <f t="shared" si="9"/>
        <v>1.0298497798497799</v>
      </c>
    </row>
    <row r="102" spans="1:9" x14ac:dyDescent="0.2">
      <c r="A102" s="4">
        <f>IF('True_Odds_Calculator_3-way'!A101="","",'True_Odds_Calculator_3-way'!A101)</f>
        <v>1.76</v>
      </c>
      <c r="B102" s="4">
        <f>IF('True_Odds_Calculator_3-way'!B101="","",'True_Odds_Calculator_3-way'!B101)</f>
        <v>3.7</v>
      </c>
      <c r="C102" s="4">
        <f>IF('True_Odds_Calculator_3-way'!C101="","",'True_Odds_Calculator_3-way'!C101)</f>
        <v>4.91</v>
      </c>
      <c r="D102" s="4">
        <f t="shared" si="5"/>
        <v>4.2118076232129154E-2</v>
      </c>
      <c r="E102" s="4">
        <f t="shared" si="6"/>
        <v>1.8045901066931156</v>
      </c>
      <c r="F102" s="4">
        <f t="shared" si="7"/>
        <v>3.9027297449927012</v>
      </c>
      <c r="G102" s="4">
        <f t="shared" si="8"/>
        <v>5.2735209452579861</v>
      </c>
      <c r="I102" s="4">
        <f t="shared" si="9"/>
        <v>1.0421180762321292</v>
      </c>
    </row>
    <row r="103" spans="1:9" x14ac:dyDescent="0.2">
      <c r="A103" s="4">
        <f>IF('True_Odds_Calculator_3-way'!A102="","",'True_Odds_Calculator_3-way'!A102)</f>
        <v>1.79</v>
      </c>
      <c r="B103" s="4">
        <f>IF('True_Odds_Calculator_3-way'!B102="","",'True_Odds_Calculator_3-way'!B102)</f>
        <v>3.75</v>
      </c>
      <c r="C103" s="4">
        <f>IF('True_Odds_Calculator_3-way'!C102="","",'True_Odds_Calculator_3-way'!C102)</f>
        <v>4.5999999999999996</v>
      </c>
      <c r="D103" s="4">
        <f t="shared" si="5"/>
        <v>4.2717188891587821E-2</v>
      </c>
      <c r="E103" s="4">
        <f t="shared" si="6"/>
        <v>1.836816640558387</v>
      </c>
      <c r="F103" s="4">
        <f t="shared" si="7"/>
        <v>3.9615318821365952</v>
      </c>
      <c r="G103" s="4">
        <f t="shared" si="8"/>
        <v>4.9224167707309299</v>
      </c>
      <c r="I103" s="4">
        <f t="shared" si="9"/>
        <v>1.0427171888915878</v>
      </c>
    </row>
    <row r="104" spans="1:9" x14ac:dyDescent="0.2">
      <c r="A104" s="4">
        <f>IF('True_Odds_Calculator_3-way'!A103="","",'True_Odds_Calculator_3-way'!A103)</f>
        <v>3.08</v>
      </c>
      <c r="B104" s="4">
        <f>IF('True_Odds_Calculator_3-way'!B103="","",'True_Odds_Calculator_3-way'!B103)</f>
        <v>3.45</v>
      </c>
      <c r="C104" s="4">
        <f>IF('True_Odds_Calculator_3-way'!C103="","",'True_Odds_Calculator_3-way'!C103)</f>
        <v>2.35</v>
      </c>
      <c r="D104" s="4">
        <f t="shared" si="5"/>
        <v>4.0062312032709713E-2</v>
      </c>
      <c r="E104" s="4">
        <f t="shared" si="6"/>
        <v>3.2121164046119342</v>
      </c>
      <c r="F104" s="4">
        <f t="shared" si="7"/>
        <v>3.6166238606519387</v>
      </c>
      <c r="G104" s="4">
        <f t="shared" si="8"/>
        <v>2.4261373940979869</v>
      </c>
      <c r="I104" s="4">
        <f t="shared" si="9"/>
        <v>1.0400623120327097</v>
      </c>
    </row>
    <row r="105" spans="1:9" x14ac:dyDescent="0.2">
      <c r="A105" s="4">
        <f>IF('True_Odds_Calculator_3-way'!A104="","",'True_Odds_Calculator_3-way'!A104)</f>
        <v>4.6500000000000004</v>
      </c>
      <c r="B105" s="4">
        <f>IF('True_Odds_Calculator_3-way'!B104="","",'True_Odds_Calculator_3-way'!B104)</f>
        <v>3.11</v>
      </c>
      <c r="C105" s="4">
        <f>IF('True_Odds_Calculator_3-way'!C104="","",'True_Odds_Calculator_3-way'!C104)</f>
        <v>1.96</v>
      </c>
      <c r="D105" s="4">
        <f t="shared" si="5"/>
        <v>4.6801253433641943E-2</v>
      </c>
      <c r="E105" s="4">
        <f t="shared" si="6"/>
        <v>5.013703815512045</v>
      </c>
      <c r="F105" s="4">
        <f t="shared" si="7"/>
        <v>3.2685828108231112</v>
      </c>
      <c r="G105" s="4">
        <f t="shared" si="8"/>
        <v>2.0218208499988353</v>
      </c>
      <c r="I105" s="4">
        <f t="shared" si="9"/>
        <v>1.0468012534336419</v>
      </c>
    </row>
    <row r="106" spans="1:9" x14ac:dyDescent="0.2">
      <c r="A106" s="4">
        <f>IF('True_Odds_Calculator_3-way'!A105="","",'True_Odds_Calculator_3-way'!A105)</f>
        <v>1.71</v>
      </c>
      <c r="B106" s="4">
        <f>IF('True_Odds_Calculator_3-way'!B105="","",'True_Odds_Calculator_3-way'!B105)</f>
        <v>3.71</v>
      </c>
      <c r="C106" s="4">
        <f>IF('True_Odds_Calculator_3-way'!C105="","",'True_Odds_Calculator_3-way'!C105)</f>
        <v>5.17</v>
      </c>
      <c r="D106" s="4">
        <f t="shared" si="5"/>
        <v>4.7760698292085069E-2</v>
      </c>
      <c r="E106" s="4">
        <f t="shared" si="6"/>
        <v>1.7578551417682962</v>
      </c>
      <c r="F106" s="4">
        <f t="shared" si="7"/>
        <v>3.9428826727727655</v>
      </c>
      <c r="G106" s="4">
        <f t="shared" si="8"/>
        <v>5.6336960174219373</v>
      </c>
      <c r="I106" s="4">
        <f t="shared" si="9"/>
        <v>1.0477606982920851</v>
      </c>
    </row>
    <row r="107" spans="1:9" x14ac:dyDescent="0.2">
      <c r="A107" s="4">
        <f>IF('True_Odds_Calculator_3-way'!A106="","",'True_Odds_Calculator_3-way'!A106)</f>
        <v>1.47</v>
      </c>
      <c r="B107" s="4">
        <f>IF('True_Odds_Calculator_3-way'!B106="","",'True_Odds_Calculator_3-way'!B106)</f>
        <v>4.7</v>
      </c>
      <c r="C107" s="4">
        <f>IF('True_Odds_Calculator_3-way'!C106="","",'True_Odds_Calculator_3-way'!C106)</f>
        <v>7.21</v>
      </c>
      <c r="D107" s="4">
        <f t="shared" si="5"/>
        <v>3.1734321491455386E-2</v>
      </c>
      <c r="E107" s="4">
        <f t="shared" si="6"/>
        <v>1.4932192874533912</v>
      </c>
      <c r="F107" s="4">
        <f t="shared" si="7"/>
        <v>4.9458956045101665</v>
      </c>
      <c r="G107" s="4">
        <f t="shared" si="8"/>
        <v>7.8052954660953402</v>
      </c>
      <c r="I107" s="4">
        <f t="shared" si="9"/>
        <v>1.0317343214914554</v>
      </c>
    </row>
    <row r="108" spans="1:9" x14ac:dyDescent="0.2">
      <c r="A108" s="4">
        <f>IF('True_Odds_Calculator_3-way'!A107="","",'True_Odds_Calculator_3-way'!A107)</f>
        <v>1.85</v>
      </c>
      <c r="B108" s="4">
        <f>IF('True_Odds_Calculator_3-way'!B107="","",'True_Odds_Calculator_3-way'!B107)</f>
        <v>3.58</v>
      </c>
      <c r="C108" s="4">
        <f>IF('True_Odds_Calculator_3-way'!C107="","",'True_Odds_Calculator_3-way'!C107)</f>
        <v>4.7300000000000004</v>
      </c>
      <c r="D108" s="4">
        <f t="shared" si="5"/>
        <v>3.1286639965345753E-2</v>
      </c>
      <c r="E108" s="4">
        <f t="shared" si="6"/>
        <v>1.886395026584657</v>
      </c>
      <c r="F108" s="4">
        <f t="shared" si="7"/>
        <v>3.7188445115207349</v>
      </c>
      <c r="G108" s="4">
        <f t="shared" si="8"/>
        <v>4.9754310602687601</v>
      </c>
      <c r="I108" s="4">
        <f t="shared" si="9"/>
        <v>1.0312866399653458</v>
      </c>
    </row>
    <row r="109" spans="1:9" x14ac:dyDescent="0.2">
      <c r="A109" s="4">
        <f>IF('True_Odds_Calculator_3-way'!A108="","",'True_Odds_Calculator_3-way'!A108)</f>
        <v>1.45</v>
      </c>
      <c r="B109" s="4">
        <f>IF('True_Odds_Calculator_3-way'!B108="","",'True_Odds_Calculator_3-way'!B108)</f>
        <v>4.54</v>
      </c>
      <c r="C109" s="4">
        <f>IF('True_Odds_Calculator_3-way'!C108="","",'True_Odds_Calculator_3-way'!C108)</f>
        <v>8.16</v>
      </c>
      <c r="D109" s="4">
        <f t="shared" si="5"/>
        <v>3.2468509202252971E-2</v>
      </c>
      <c r="E109" s="4">
        <f t="shared" si="6"/>
        <v>1.4731178038354191</v>
      </c>
      <c r="F109" s="4">
        <f t="shared" si="7"/>
        <v>4.7746033702418949</v>
      </c>
      <c r="G109" s="4">
        <f t="shared" si="8"/>
        <v>8.9504534326249328</v>
      </c>
      <c r="I109" s="4">
        <f t="shared" si="9"/>
        <v>1.032468509202253</v>
      </c>
    </row>
    <row r="110" spans="1:9" x14ac:dyDescent="0.2">
      <c r="A110" s="4">
        <f>IF('True_Odds_Calculator_3-way'!A109="","",'True_Odds_Calculator_3-way'!A109)</f>
        <v>1.68</v>
      </c>
      <c r="B110" s="4">
        <f>IF('True_Odds_Calculator_3-way'!B109="","",'True_Odds_Calculator_3-way'!B109)</f>
        <v>4.0199999999999996</v>
      </c>
      <c r="C110" s="4">
        <f>IF('True_Odds_Calculator_3-way'!C109="","",'True_Odds_Calculator_3-way'!C109)</f>
        <v>5.39</v>
      </c>
      <c r="D110" s="4">
        <f t="shared" si="5"/>
        <v>2.952307110089647E-2</v>
      </c>
      <c r="E110" s="4">
        <f t="shared" si="6"/>
        <v>1.7082422318462769</v>
      </c>
      <c r="F110" s="4">
        <f t="shared" si="7"/>
        <v>4.1855855971874343</v>
      </c>
      <c r="G110" s="4">
        <f t="shared" si="8"/>
        <v>5.6919170249468074</v>
      </c>
      <c r="I110" s="4">
        <f t="shared" si="9"/>
        <v>1.0295230711008965</v>
      </c>
    </row>
    <row r="111" spans="1:9" x14ac:dyDescent="0.2">
      <c r="A111" s="4">
        <f>IF('True_Odds_Calculator_3-way'!A110="","",'True_Odds_Calculator_3-way'!A110)</f>
        <v>3.62</v>
      </c>
      <c r="B111" s="4">
        <f>IF('True_Odds_Calculator_3-way'!B110="","",'True_Odds_Calculator_3-way'!B110)</f>
        <v>3.8</v>
      </c>
      <c r="C111" s="4">
        <f>IF('True_Odds_Calculator_3-way'!C110="","",'True_Odds_Calculator_3-way'!C110)</f>
        <v>2.04</v>
      </c>
      <c r="D111" s="4">
        <f t="shared" si="5"/>
        <v>2.9597067090866513E-2</v>
      </c>
      <c r="E111" s="4">
        <f t="shared" si="6"/>
        <v>3.7540721609029739</v>
      </c>
      <c r="F111" s="4">
        <f t="shared" si="7"/>
        <v>3.9480093641670533</v>
      </c>
      <c r="G111" s="4">
        <f t="shared" si="8"/>
        <v>2.0819003379046745</v>
      </c>
      <c r="I111" s="4">
        <f t="shared" si="9"/>
        <v>1.0295970670908665</v>
      </c>
    </row>
    <row r="112" spans="1:9" x14ac:dyDescent="0.2">
      <c r="A112" s="4">
        <f>IF('True_Odds_Calculator_3-way'!A111="","",'True_Odds_Calculator_3-way'!A111)</f>
        <v>2.87</v>
      </c>
      <c r="B112" s="4">
        <f>IF('True_Odds_Calculator_3-way'!B111="","",'True_Odds_Calculator_3-way'!B111)</f>
        <v>3.3</v>
      </c>
      <c r="C112" s="4">
        <f>IF('True_Odds_Calculator_3-way'!C111="","",'True_Odds_Calculator_3-way'!C111)</f>
        <v>2.66</v>
      </c>
      <c r="D112" s="4">
        <f t="shared" si="5"/>
        <v>2.7402208403492168E-2</v>
      </c>
      <c r="E112" s="4">
        <f t="shared" si="6"/>
        <v>2.9472618183207859</v>
      </c>
      <c r="F112" s="4">
        <f t="shared" si="7"/>
        <v>3.4025614683062413</v>
      </c>
      <c r="G112" s="4">
        <f t="shared" si="8"/>
        <v>2.7262383912654853</v>
      </c>
      <c r="I112" s="4">
        <f t="shared" si="9"/>
        <v>1.0274022084034922</v>
      </c>
    </row>
    <row r="113" spans="1:9" x14ac:dyDescent="0.2">
      <c r="A113" s="4">
        <f>IF('True_Odds_Calculator_3-way'!A112="","",'True_Odds_Calculator_3-way'!A112)</f>
        <v>2.95</v>
      </c>
      <c r="B113" s="4">
        <f>IF('True_Odds_Calculator_3-way'!B112="","",'True_Odds_Calculator_3-way'!B112)</f>
        <v>3.43</v>
      </c>
      <c r="C113" s="4">
        <f>IF('True_Odds_Calculator_3-way'!C112="","",'True_Odds_Calculator_3-way'!C112)</f>
        <v>2.52</v>
      </c>
      <c r="D113" s="4">
        <f t="shared" si="5"/>
        <v>2.7353637177227608E-2</v>
      </c>
      <c r="E113" s="4">
        <f t="shared" si="6"/>
        <v>3.0315416282914818</v>
      </c>
      <c r="F113" s="4">
        <f t="shared" si="7"/>
        <v>3.5407340686115685</v>
      </c>
      <c r="G113" s="4">
        <f t="shared" si="8"/>
        <v>2.5792638888233266</v>
      </c>
      <c r="I113" s="4">
        <f t="shared" si="9"/>
        <v>1.0273536371772276</v>
      </c>
    </row>
    <row r="114" spans="1:9" x14ac:dyDescent="0.2">
      <c r="A114" s="4">
        <f>IF('True_Odds_Calculator_3-way'!A113="","",'True_Odds_Calculator_3-way'!A113)</f>
        <v>3.54</v>
      </c>
      <c r="B114" s="4">
        <f>IF('True_Odds_Calculator_3-way'!B113="","",'True_Odds_Calculator_3-way'!B113)</f>
        <v>3.25</v>
      </c>
      <c r="C114" s="4">
        <f>IF('True_Odds_Calculator_3-way'!C113="","",'True_Odds_Calculator_3-way'!C113)</f>
        <v>2.29</v>
      </c>
      <c r="D114" s="4">
        <f t="shared" si="5"/>
        <v>2.6859406105946171E-2</v>
      </c>
      <c r="E114" s="4">
        <f t="shared" si="6"/>
        <v>3.6558694903063635</v>
      </c>
      <c r="F114" s="4">
        <f t="shared" si="7"/>
        <v>3.3474016555036288</v>
      </c>
      <c r="G114" s="4">
        <f t="shared" si="8"/>
        <v>2.3379339108211679</v>
      </c>
      <c r="I114" s="4">
        <f t="shared" si="9"/>
        <v>1.0268594061059462</v>
      </c>
    </row>
    <row r="115" spans="1:9" x14ac:dyDescent="0.2">
      <c r="A115" s="4">
        <f>IF('True_Odds_Calculator_3-way'!A114="","",'True_Odds_Calculator_3-way'!A114)</f>
        <v>1.78</v>
      </c>
      <c r="B115" s="4">
        <f>IF('True_Odds_Calculator_3-way'!B114="","",'True_Odds_Calculator_3-way'!B114)</f>
        <v>3.99</v>
      </c>
      <c r="C115" s="4">
        <f>IF('True_Odds_Calculator_3-way'!C114="","",'True_Odds_Calculator_3-way'!C114)</f>
        <v>4.22</v>
      </c>
      <c r="D115" s="4">
        <f t="shared" si="5"/>
        <v>4.9391143869578658E-2</v>
      </c>
      <c r="E115" s="4">
        <f t="shared" si="6"/>
        <v>1.8337384611581846</v>
      </c>
      <c r="F115" s="4">
        <f t="shared" si="7"/>
        <v>4.2705322058712056</v>
      </c>
      <c r="G115" s="4">
        <f t="shared" si="8"/>
        <v>4.535083427635759</v>
      </c>
      <c r="I115" s="4">
        <f t="shared" si="9"/>
        <v>1.0493911438695787</v>
      </c>
    </row>
    <row r="116" spans="1:9" x14ac:dyDescent="0.2">
      <c r="A116" s="4">
        <f>IF('True_Odds_Calculator_3-way'!A115="","",'True_Odds_Calculator_3-way'!A115)</f>
        <v>2.04</v>
      </c>
      <c r="B116" s="4">
        <f>IF('True_Odds_Calculator_3-way'!B115="","",'True_Odds_Calculator_3-way'!B115)</f>
        <v>3.52</v>
      </c>
      <c r="C116" s="4">
        <f>IF('True_Odds_Calculator_3-way'!C115="","",'True_Odds_Calculator_3-way'!C115)</f>
        <v>3.67</v>
      </c>
      <c r="D116" s="4">
        <f t="shared" si="5"/>
        <v>4.676655155497933E-2</v>
      </c>
      <c r="E116" s="4">
        <f t="shared" si="6"/>
        <v>2.1070054166625805</v>
      </c>
      <c r="F116" s="4">
        <f t="shared" si="7"/>
        <v>3.7243662313660648</v>
      </c>
      <c r="G116" s="4">
        <f t="shared" si="8"/>
        <v>3.8927059149767884</v>
      </c>
      <c r="I116" s="4">
        <f t="shared" si="9"/>
        <v>1.0467665515549793</v>
      </c>
    </row>
    <row r="117" spans="1:9" x14ac:dyDescent="0.2">
      <c r="A117" s="4">
        <f>IF('True_Odds_Calculator_3-way'!A116="","",'True_Odds_Calculator_3-way'!A116)</f>
        <v>1.94</v>
      </c>
      <c r="B117" s="4">
        <f>IF('True_Odds_Calculator_3-way'!B116="","",'True_Odds_Calculator_3-way'!B116)</f>
        <v>3.82</v>
      </c>
      <c r="C117" s="4">
        <f>IF('True_Odds_Calculator_3-way'!C116="","",'True_Odds_Calculator_3-way'!C116)</f>
        <v>3.71</v>
      </c>
      <c r="D117" s="4">
        <f t="shared" si="5"/>
        <v>4.6785801213556466E-2</v>
      </c>
      <c r="E117" s="4">
        <f t="shared" si="6"/>
        <v>2.0005255362395418</v>
      </c>
      <c r="F117" s="4">
        <f t="shared" si="7"/>
        <v>4.0619885837926262</v>
      </c>
      <c r="G117" s="4">
        <f t="shared" si="8"/>
        <v>3.9378371157775298</v>
      </c>
      <c r="I117" s="4">
        <f t="shared" si="9"/>
        <v>1.0467858012135565</v>
      </c>
    </row>
    <row r="118" spans="1:9" x14ac:dyDescent="0.2">
      <c r="A118" s="4">
        <f>IF('True_Odds_Calculator_3-way'!A117="","",'True_Odds_Calculator_3-way'!A117)</f>
        <v>1.71</v>
      </c>
      <c r="B118" s="4">
        <f>IF('True_Odds_Calculator_3-way'!B117="","",'True_Odds_Calculator_3-way'!B117)</f>
        <v>3.89</v>
      </c>
      <c r="C118" s="4">
        <f>IF('True_Odds_Calculator_3-way'!C117="","",'True_Odds_Calculator_3-way'!C117)</f>
        <v>5.27</v>
      </c>
      <c r="D118" s="4">
        <f t="shared" si="5"/>
        <v>3.1618051060898766E-2</v>
      </c>
      <c r="E118" s="4">
        <f t="shared" si="6"/>
        <v>1.7413837208595706</v>
      </c>
      <c r="F118" s="4">
        <f t="shared" si="7"/>
        <v>4.0563005036542812</v>
      </c>
      <c r="G118" s="4">
        <f t="shared" si="8"/>
        <v>5.5799221353197668</v>
      </c>
      <c r="I118" s="4">
        <f t="shared" si="9"/>
        <v>1.0316180510608988</v>
      </c>
    </row>
    <row r="119" spans="1:9" x14ac:dyDescent="0.2">
      <c r="A119" s="4">
        <f>IF('True_Odds_Calculator_3-way'!A118="","",'True_Odds_Calculator_3-way'!A118)</f>
        <v>2.09</v>
      </c>
      <c r="B119" s="4">
        <f>IF('True_Odds_Calculator_3-way'!B118="","",'True_Odds_Calculator_3-way'!B118)</f>
        <v>3.82</v>
      </c>
      <c r="C119" s="4">
        <f>IF('True_Odds_Calculator_3-way'!C118="","",'True_Odds_Calculator_3-way'!C118)</f>
        <v>3.48</v>
      </c>
      <c r="D119" s="4">
        <f t="shared" si="5"/>
        <v>2.7605326072653424E-2</v>
      </c>
      <c r="E119" s="4">
        <f t="shared" si="6"/>
        <v>2.1309824373091208</v>
      </c>
      <c r="F119" s="4">
        <f t="shared" si="7"/>
        <v>3.9591678453004238</v>
      </c>
      <c r="G119" s="4">
        <f t="shared" si="8"/>
        <v>3.595123691664714</v>
      </c>
      <c r="I119" s="4">
        <f t="shared" si="9"/>
        <v>1.0276053260726534</v>
      </c>
    </row>
    <row r="120" spans="1:9" x14ac:dyDescent="0.2">
      <c r="A120" s="4">
        <f>IF('True_Odds_Calculator_3-way'!A119="","",'True_Odds_Calculator_3-way'!A119)</f>
        <v>6.83</v>
      </c>
      <c r="B120" s="4">
        <f>IF('True_Odds_Calculator_3-way'!B119="","",'True_Odds_Calculator_3-way'!B119)</f>
        <v>4.16</v>
      </c>
      <c r="C120" s="4">
        <f>IF('True_Odds_Calculator_3-way'!C119="","",'True_Odds_Calculator_3-way'!C119)</f>
        <v>1.51</v>
      </c>
      <c r="D120" s="4">
        <f t="shared" si="5"/>
        <v>4.9049155347575812E-2</v>
      </c>
      <c r="E120" s="4">
        <f t="shared" si="6"/>
        <v>7.6885718811968253</v>
      </c>
      <c r="F120" s="4">
        <f t="shared" si="7"/>
        <v>4.4635903320376169</v>
      </c>
      <c r="G120" s="4">
        <f t="shared" si="8"/>
        <v>1.5482226363433276</v>
      </c>
      <c r="I120" s="4">
        <f t="shared" si="9"/>
        <v>1.0490491553475758</v>
      </c>
    </row>
    <row r="121" spans="1:9" x14ac:dyDescent="0.2">
      <c r="A121" s="4">
        <f>IF('True_Odds_Calculator_3-way'!A120="","",'True_Odds_Calculator_3-way'!A120)</f>
        <v>3.54</v>
      </c>
      <c r="B121" s="4">
        <f>IF('True_Odds_Calculator_3-way'!B120="","",'True_Odds_Calculator_3-way'!B120)</f>
        <v>3.49</v>
      </c>
      <c r="C121" s="4">
        <f>IF('True_Odds_Calculator_3-way'!C120="","",'True_Odds_Calculator_3-way'!C120)</f>
        <v>2.13</v>
      </c>
      <c r="D121" s="4">
        <f t="shared" si="5"/>
        <v>3.8502395070730167E-2</v>
      </c>
      <c r="E121" s="4">
        <f t="shared" si="6"/>
        <v>3.7084870474294824</v>
      </c>
      <c r="F121" s="4">
        <f t="shared" si="7"/>
        <v>3.6536511244898615</v>
      </c>
      <c r="G121" s="4">
        <f t="shared" si="8"/>
        <v>2.1898636466446408</v>
      </c>
      <c r="I121" s="4">
        <f t="shared" si="9"/>
        <v>1.0385023950707302</v>
      </c>
    </row>
    <row r="122" spans="1:9" x14ac:dyDescent="0.2">
      <c r="A122" s="4">
        <f>IF('True_Odds_Calculator_3-way'!A121="","",'True_Odds_Calculator_3-way'!A121)</f>
        <v>2.4300000000000002</v>
      </c>
      <c r="B122" s="4">
        <f>IF('True_Odds_Calculator_3-way'!B121="","",'True_Odds_Calculator_3-way'!B121)</f>
        <v>3.13</v>
      </c>
      <c r="C122" s="4">
        <f>IF('True_Odds_Calculator_3-way'!C121="","",'True_Odds_Calculator_3-way'!C121)</f>
        <v>3.37</v>
      </c>
      <c r="D122" s="4">
        <f t="shared" si="5"/>
        <v>2.7747356680740021E-2</v>
      </c>
      <c r="E122" s="4">
        <f t="shared" si="6"/>
        <v>2.4858708393211244</v>
      </c>
      <c r="F122" s="4">
        <f t="shared" si="7"/>
        <v>3.2233141123796392</v>
      </c>
      <c r="G122" s="4">
        <f t="shared" si="8"/>
        <v>3.4784207420058624</v>
      </c>
      <c r="I122" s="4">
        <f t="shared" si="9"/>
        <v>1.02774735668074</v>
      </c>
    </row>
    <row r="123" spans="1:9" x14ac:dyDescent="0.2">
      <c r="A123" s="4">
        <f>IF('True_Odds_Calculator_3-way'!A122="","",'True_Odds_Calculator_3-way'!A122)</f>
        <v>2.68</v>
      </c>
      <c r="B123" s="4">
        <f>IF('True_Odds_Calculator_3-way'!B122="","",'True_Odds_Calculator_3-way'!B122)</f>
        <v>3.19</v>
      </c>
      <c r="C123" s="4">
        <f>IF('True_Odds_Calculator_3-way'!C122="","",'True_Odds_Calculator_3-way'!C122)</f>
        <v>2.84</v>
      </c>
      <c r="D123" s="4">
        <f t="shared" si="5"/>
        <v>3.8726628238998417E-2</v>
      </c>
      <c r="E123" s="4">
        <f t="shared" si="6"/>
        <v>2.7760392656173396</v>
      </c>
      <c r="F123" s="4">
        <f t="shared" si="7"/>
        <v>3.327003733740252</v>
      </c>
      <c r="G123" s="4">
        <f t="shared" si="8"/>
        <v>2.9480801809082715</v>
      </c>
      <c r="I123" s="4">
        <f t="shared" si="9"/>
        <v>1.0387266282389984</v>
      </c>
    </row>
    <row r="124" spans="1:9" x14ac:dyDescent="0.2">
      <c r="A124" s="4">
        <f>IF('True_Odds_Calculator_3-way'!A123="","",'True_Odds_Calculator_3-way'!A123)</f>
        <v>3.31</v>
      </c>
      <c r="B124" s="4">
        <f>IF('True_Odds_Calculator_3-way'!B123="","",'True_Odds_Calculator_3-way'!B123)</f>
        <v>3.28</v>
      </c>
      <c r="C124" s="4">
        <f>IF('True_Odds_Calculator_3-way'!C123="","",'True_Odds_Calculator_3-way'!C123)</f>
        <v>2.3199999999999998</v>
      </c>
      <c r="D124" s="4">
        <f t="shared" si="5"/>
        <v>3.8027335164486198E-2</v>
      </c>
      <c r="E124" s="4">
        <f t="shared" si="6"/>
        <v>3.454959120251424</v>
      </c>
      <c r="F124" s="4">
        <f t="shared" si="7"/>
        <v>3.422286892765579</v>
      </c>
      <c r="G124" s="4">
        <f t="shared" si="8"/>
        <v>2.3902932807500408</v>
      </c>
      <c r="I124" s="4">
        <f t="shared" si="9"/>
        <v>1.0380273351644862</v>
      </c>
    </row>
    <row r="125" spans="1:9" x14ac:dyDescent="0.2">
      <c r="A125" s="4">
        <f>IF('True_Odds_Calculator_3-way'!A124="","",'True_Odds_Calculator_3-way'!A124)</f>
        <v>2.74</v>
      </c>
      <c r="B125" s="4">
        <f>IF('True_Odds_Calculator_3-way'!B124="","",'True_Odds_Calculator_3-way'!B124)</f>
        <v>3</v>
      </c>
      <c r="C125" s="4">
        <f>IF('True_Odds_Calculator_3-way'!C124="","",'True_Odds_Calculator_3-way'!C124)</f>
        <v>2.9</v>
      </c>
      <c r="D125" s="4">
        <f t="shared" si="5"/>
        <v>4.3124423189864869E-2</v>
      </c>
      <c r="E125" s="4">
        <f t="shared" si="6"/>
        <v>2.8523452456924061</v>
      </c>
      <c r="F125" s="4">
        <f t="shared" si="7"/>
        <v>3.1352038579570358</v>
      </c>
      <c r="G125" s="4">
        <f t="shared" si="8"/>
        <v>3.0261509817197014</v>
      </c>
      <c r="I125" s="4">
        <f t="shared" si="9"/>
        <v>1.0431244231898649</v>
      </c>
    </row>
    <row r="126" spans="1:9" x14ac:dyDescent="0.2">
      <c r="A126" s="4">
        <f>IF('True_Odds_Calculator_3-way'!A125="","",'True_Odds_Calculator_3-way'!A125)</f>
        <v>1.85</v>
      </c>
      <c r="B126" s="4">
        <f>IF('True_Odds_Calculator_3-way'!B125="","",'True_Odds_Calculator_3-way'!B125)</f>
        <v>3.64</v>
      </c>
      <c r="C126" s="4">
        <f>IF('True_Odds_Calculator_3-way'!C125="","",'True_Odds_Calculator_3-way'!C125)</f>
        <v>4.29</v>
      </c>
      <c r="D126" s="4">
        <f t="shared" si="5"/>
        <v>4.8366048366048187E-2</v>
      </c>
      <c r="E126" s="4">
        <f t="shared" si="6"/>
        <v>1.9068739059300024</v>
      </c>
      <c r="F126" s="4">
        <f t="shared" si="7"/>
        <v>3.8669272978271705</v>
      </c>
      <c r="G126" s="4">
        <f t="shared" si="8"/>
        <v>4.6087575698918775</v>
      </c>
      <c r="I126" s="4">
        <f t="shared" si="9"/>
        <v>1.0483660483660482</v>
      </c>
    </row>
    <row r="127" spans="1:9" x14ac:dyDescent="0.2">
      <c r="A127" s="4">
        <f>IF('True_Odds_Calculator_3-way'!A126="","",'True_Odds_Calculator_3-way'!A126)</f>
        <v>2.87</v>
      </c>
      <c r="B127" s="4">
        <f>IF('True_Odds_Calculator_3-way'!B126="","",'True_Odds_Calculator_3-way'!B126)</f>
        <v>3.38</v>
      </c>
      <c r="C127" s="4">
        <f>IF('True_Odds_Calculator_3-way'!C126="","",'True_Odds_Calculator_3-way'!C126)</f>
        <v>2.57</v>
      </c>
      <c r="D127" s="4">
        <f t="shared" si="5"/>
        <v>3.3395102280568079E-2</v>
      </c>
      <c r="E127" s="4">
        <f t="shared" si="6"/>
        <v>2.9647167137810779</v>
      </c>
      <c r="F127" s="4">
        <f t="shared" si="7"/>
        <v>3.5121449765397199</v>
      </c>
      <c r="G127" s="4">
        <f t="shared" si="8"/>
        <v>2.6456891203520767</v>
      </c>
      <c r="I127" s="4">
        <f t="shared" si="9"/>
        <v>1.0333951022805681</v>
      </c>
    </row>
    <row r="128" spans="1:9" x14ac:dyDescent="0.2">
      <c r="A128" s="4">
        <f>IF('True_Odds_Calculator_3-way'!A127="","",'True_Odds_Calculator_3-way'!A127)</f>
        <v>4.97</v>
      </c>
      <c r="B128" s="4">
        <f>IF('True_Odds_Calculator_3-way'!B127="","",'True_Odds_Calculator_3-way'!B127)</f>
        <v>4.09</v>
      </c>
      <c r="C128" s="4">
        <f>IF('True_Odds_Calculator_3-way'!C127="","",'True_Odds_Calculator_3-way'!C127)</f>
        <v>1.69</v>
      </c>
      <c r="D128" s="4">
        <f t="shared" si="5"/>
        <v>3.7421997298237919E-2</v>
      </c>
      <c r="E128" s="4">
        <f t="shared" si="6"/>
        <v>5.2984835998759321</v>
      </c>
      <c r="F128" s="4">
        <f t="shared" si="7"/>
        <v>4.3098845169336641</v>
      </c>
      <c r="G128" s="4">
        <f t="shared" si="8"/>
        <v>1.7263942174542468</v>
      </c>
      <c r="I128" s="4">
        <f t="shared" si="9"/>
        <v>1.0374219972982379</v>
      </c>
    </row>
    <row r="129" spans="1:9" x14ac:dyDescent="0.2">
      <c r="A129" s="4">
        <f>IF('True_Odds_Calculator_3-way'!A128="","",'True_Odds_Calculator_3-way'!A128)</f>
        <v>5.27</v>
      </c>
      <c r="B129" s="4">
        <f>IF('True_Odds_Calculator_3-way'!B128="","",'True_Odds_Calculator_3-way'!B128)</f>
        <v>4.22</v>
      </c>
      <c r="C129" s="4">
        <f>IF('True_Odds_Calculator_3-way'!C128="","",'True_Odds_Calculator_3-way'!C128)</f>
        <v>1.64</v>
      </c>
      <c r="D129" s="4">
        <f t="shared" si="5"/>
        <v>3.6476242888637378E-2</v>
      </c>
      <c r="E129" s="4">
        <f t="shared" si="6"/>
        <v>5.6308026918051119</v>
      </c>
      <c r="F129" s="4">
        <f t="shared" si="7"/>
        <v>4.448238752263598</v>
      </c>
      <c r="G129" s="4">
        <f t="shared" si="8"/>
        <v>1.6733675276751865</v>
      </c>
      <c r="I129" s="4">
        <f t="shared" si="9"/>
        <v>1.0364762428886374</v>
      </c>
    </row>
    <row r="130" spans="1:9" x14ac:dyDescent="0.2">
      <c r="A130" s="4">
        <f>IF('True_Odds_Calculator_3-way'!A129="","",'True_Odds_Calculator_3-way'!A129)</f>
        <v>1.92</v>
      </c>
      <c r="B130" s="4">
        <f>IF('True_Odds_Calculator_3-way'!B129="","",'True_Odds_Calculator_3-way'!B129)</f>
        <v>3.45</v>
      </c>
      <c r="C130" s="4">
        <f>IF('True_Odds_Calculator_3-way'!C129="","",'True_Odds_Calculator_3-way'!C129)</f>
        <v>4.47</v>
      </c>
      <c r="D130" s="4">
        <f t="shared" si="5"/>
        <v>3.4402052329540078E-2</v>
      </c>
      <c r="E130" s="4">
        <f t="shared" si="6"/>
        <v>1.9632249389336665</v>
      </c>
      <c r="F130" s="4">
        <f t="shared" si="7"/>
        <v>3.5921124464081653</v>
      </c>
      <c r="G130" s="4">
        <f t="shared" si="8"/>
        <v>4.7115074326195101</v>
      </c>
      <c r="I130" s="4">
        <f t="shared" si="9"/>
        <v>1.0344020523295401</v>
      </c>
    </row>
    <row r="131" spans="1:9" x14ac:dyDescent="0.2">
      <c r="A131" s="4">
        <f>IF('True_Odds_Calculator_3-way'!A130="","",'True_Odds_Calculator_3-way'!A130)</f>
        <v>1.71</v>
      </c>
      <c r="B131" s="4">
        <f>IF('True_Odds_Calculator_3-way'!B130="","",'True_Odds_Calculator_3-way'!B130)</f>
        <v>3.99</v>
      </c>
      <c r="C131" s="4">
        <f>IF('True_Odds_Calculator_3-way'!C130="","",'True_Odds_Calculator_3-way'!C130)</f>
        <v>4.9400000000000004</v>
      </c>
      <c r="D131" s="4">
        <f t="shared" ref="D131:D194" si="10">IF(A131="","",((1/A131)+(1/B131)+(1/C131))-1)</f>
        <v>3.7851037851037717E-2</v>
      </c>
      <c r="E131" s="4">
        <f t="shared" ref="E131:E194" si="11">IF(A131="","",(3*A131)/(3-($D131*A131)))</f>
        <v>1.747706937216877</v>
      </c>
      <c r="F131" s="4">
        <f t="shared" ref="F131:F194" si="12">IF(B131="","",(3*B131)/(3-($D131*B131)))</f>
        <v>4.2015120151201506</v>
      </c>
      <c r="G131" s="4">
        <f t="shared" ref="G131:G194" si="13">IF(C131="","",(3*C131)/(3-($D131*C131)))</f>
        <v>5.2683670014671016</v>
      </c>
      <c r="I131" s="4">
        <f t="shared" ref="I131:I194" si="14">IF(A131="","",D131+1)</f>
        <v>1.0378510378510377</v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75" t="s">
        <v>9</v>
      </c>
      <c r="B1" s="76"/>
      <c r="C1" s="18"/>
      <c r="D1" s="77" t="s">
        <v>25</v>
      </c>
      <c r="E1" s="76"/>
      <c r="F1" s="77" t="s">
        <v>23</v>
      </c>
      <c r="G1" s="76"/>
      <c r="H1" s="77" t="s">
        <v>11</v>
      </c>
      <c r="I1" s="76"/>
      <c r="J1" s="77" t="s">
        <v>10</v>
      </c>
      <c r="K1" s="76"/>
      <c r="L1" s="73" t="s">
        <v>46</v>
      </c>
      <c r="M1" s="7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24" activePane="bottomLeft" state="frozen"/>
      <selection pane="bottomLeft" activeCell="AJ29" sqref="AJ29:AJ13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75" t="s">
        <v>9</v>
      </c>
      <c r="B1" s="75"/>
      <c r="C1" s="76"/>
      <c r="D1" s="18"/>
      <c r="E1" s="77" t="s">
        <v>25</v>
      </c>
      <c r="F1" s="75"/>
      <c r="G1" s="76"/>
      <c r="H1" s="77" t="s">
        <v>23</v>
      </c>
      <c r="I1" s="75"/>
      <c r="J1" s="76"/>
      <c r="K1" s="77" t="s">
        <v>11</v>
      </c>
      <c r="L1" s="75"/>
      <c r="M1" s="76"/>
      <c r="N1" s="77" t="s">
        <v>35</v>
      </c>
      <c r="O1" s="75"/>
      <c r="P1" s="75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3.33</v>
      </c>
      <c r="B3">
        <v>3.45</v>
      </c>
      <c r="C3">
        <v>2.2799999999999998</v>
      </c>
      <c r="D3" s="20">
        <f>IF(OR($A3="",$B3="",$C3=""),"",(1/A3)+(1/B3)+(1/C3)-1)</f>
        <v>2.8751863992138693E-2</v>
      </c>
      <c r="E3" s="17">
        <f>IF(OR($A3="",$B3="",$C3=""),"",A3*'MPTO_working_3-way'!$I2)</f>
        <v>3.4257437070938219</v>
      </c>
      <c r="F3" s="21">
        <f>IF(OR($A3="",$B3="",$C3=""),"",B3*'MPTO_working_3-way'!$I2)</f>
        <v>3.5491939307728786</v>
      </c>
      <c r="G3" s="22">
        <f>IF(OR($A3="",$B3="",$C3=""),"",C3*'MPTO_working_3-way'!$I2)</f>
        <v>2.3455542499020758</v>
      </c>
      <c r="H3" s="17">
        <f>IF(OR($A3="",$B3="",$C3=""),"",'MPTO_working_3-way'!E2)</f>
        <v>3.439779066469161</v>
      </c>
      <c r="I3" s="21">
        <f>IF(OR($A3="",$B3="",$C3=""),"",'MPTO_working_3-way'!F2)</f>
        <v>3.5679737814246959</v>
      </c>
      <c r="J3" s="22">
        <f>IF(OR($A3="",$B3="",$C3=""),"",'MPTO_working_3-way'!G2)</f>
        <v>2.330934214671287</v>
      </c>
      <c r="K3" s="17">
        <f>IF(OR($A3="",$B3="",$C3=""),"",'OddsRatio_working_3-way'!H2)</f>
        <v>3.4341115273515248</v>
      </c>
      <c r="L3" s="21">
        <f>IF(OR($A3="",$B3="",$C3=""),"",'OddsRatio_working_3-way'!I2)</f>
        <v>3.5594734944254229</v>
      </c>
      <c r="M3" s="22">
        <f>IF(OR($A3="",$B3="",$C3=""),"",'OddsRatio_working_3-way'!J2)</f>
        <v>2.3371943154549149</v>
      </c>
      <c r="N3" s="23">
        <f>(1/E3)* 100</f>
        <v>29.190741792191304</v>
      </c>
      <c r="O3" s="24">
        <f>(1/F3)* 100</f>
        <v>28.175411642897696</v>
      </c>
      <c r="P3" s="24">
        <f>(1/G3)* 100</f>
        <v>42.633846564910996</v>
      </c>
      <c r="Q3" t="s">
        <v>85</v>
      </c>
      <c r="R3" t="s">
        <v>82</v>
      </c>
      <c r="S3" s="58" t="s">
        <v>100</v>
      </c>
      <c r="AD3" s="28"/>
      <c r="AE3" s="28"/>
      <c r="AH3" s="37"/>
      <c r="AI3" s="28"/>
      <c r="AJ3" t="s">
        <v>83</v>
      </c>
    </row>
    <row r="4" spans="1:36" s="40" customFormat="1" ht="15" x14ac:dyDescent="0.25">
      <c r="A4">
        <v>1.81</v>
      </c>
      <c r="B4">
        <v>3.82</v>
      </c>
      <c r="C4">
        <v>4.62</v>
      </c>
      <c r="D4" s="20">
        <f t="shared" ref="D4:D67" si="0">IF(OR($A4="",$B4="",$C4=""),"",(1/A4)+(1/B4)+(1/C4)-1)</f>
        <v>3.0716509007562287E-2</v>
      </c>
      <c r="E4" s="17">
        <f>IF(OR($A4="",$B4="",$C4=""),"",A4*'MPTO_working_3-way'!$I3)</f>
        <v>1.8655968813036878</v>
      </c>
      <c r="F4" s="21">
        <f>IF(OR($A4="",$B4="",$C4=""),"",B4*'MPTO_working_3-way'!$I3)</f>
        <v>3.9373370644088879</v>
      </c>
      <c r="G4" s="22">
        <f>IF(OR($A4="",$B4="",$C4=""),"",C4*'MPTO_working_3-way'!$I3)</f>
        <v>4.761910271614938</v>
      </c>
      <c r="H4" s="17"/>
      <c r="I4" s="21"/>
      <c r="J4" s="22"/>
      <c r="K4" s="17"/>
      <c r="L4" s="21"/>
      <c r="M4" s="22"/>
      <c r="N4" s="23">
        <f t="shared" ref="N4" si="1">(1/E4)* 100</f>
        <v>53.602147924968399</v>
      </c>
      <c r="O4" s="24">
        <f t="shared" ref="O4" si="2">(1/F4)* 100</f>
        <v>25.397876372825344</v>
      </c>
      <c r="P4" s="24">
        <f t="shared" ref="P4" si="3">(1/G4)* 100</f>
        <v>20.999975702206235</v>
      </c>
      <c r="Q4" t="s">
        <v>84</v>
      </c>
      <c r="R4" t="s">
        <v>81</v>
      </c>
      <c r="S4" s="58" t="s">
        <v>100</v>
      </c>
      <c r="AD4" s="37"/>
      <c r="AE4" s="37"/>
      <c r="AH4" s="37"/>
      <c r="AI4" s="37"/>
      <c r="AJ4" t="s">
        <v>83</v>
      </c>
    </row>
    <row r="5" spans="1:36" s="40" customFormat="1" ht="15" x14ac:dyDescent="0.25">
      <c r="A5">
        <v>2.04</v>
      </c>
      <c r="B5">
        <v>3.54</v>
      </c>
      <c r="C5">
        <v>3.91</v>
      </c>
      <c r="D5" s="20">
        <f t="shared" si="0"/>
        <v>2.8436429840912103E-2</v>
      </c>
      <c r="E5" s="17">
        <f>IF(OR($A5="",$B5="",$C5=""),"",A5*'MPTO_working_3-way'!$I4)</f>
        <v>2.0980103168754609</v>
      </c>
      <c r="F5" s="21">
        <f>IF(OR($A5="",$B5="",$C5=""),"",B5*'MPTO_working_3-way'!$I4)</f>
        <v>3.640664961636829</v>
      </c>
      <c r="G5" s="22">
        <f>IF(OR($A5="",$B5="",$C5=""),"",C5*'MPTO_working_3-way'!$I4)</f>
        <v>4.0211864406779663</v>
      </c>
      <c r="H5" s="17"/>
      <c r="I5" s="21"/>
      <c r="J5" s="22"/>
      <c r="K5" s="17"/>
      <c r="L5" s="21"/>
      <c r="M5" s="22"/>
      <c r="N5" s="23">
        <f t="shared" ref="N5:N15" si="4">(1/E5)* 100</f>
        <v>47.664207938180532</v>
      </c>
      <c r="O5" s="24">
        <f t="shared" ref="O5:O15" si="5">(1/F5)* 100</f>
        <v>27.467509659290478</v>
      </c>
      <c r="P5" s="24">
        <f t="shared" ref="P5:P15" si="6">(1/G5)* 100</f>
        <v>24.868282402528976</v>
      </c>
      <c r="Q5" t="s">
        <v>97</v>
      </c>
      <c r="R5" t="s">
        <v>95</v>
      </c>
      <c r="S5" s="58" t="s">
        <v>100</v>
      </c>
      <c r="AD5" s="37"/>
      <c r="AE5" s="37"/>
      <c r="AH5" s="37"/>
      <c r="AI5" s="37"/>
      <c r="AJ5" t="s">
        <v>83</v>
      </c>
    </row>
    <row r="6" spans="1:36" s="40" customFormat="1" ht="15" x14ac:dyDescent="0.25">
      <c r="A6">
        <v>2.34</v>
      </c>
      <c r="B6">
        <v>3.38</v>
      </c>
      <c r="C6">
        <v>3.22</v>
      </c>
      <c r="D6" s="20">
        <f t="shared" si="0"/>
        <v>3.3767421727287861E-2</v>
      </c>
      <c r="E6" s="17">
        <f>IF(OR($A6="",$B6="",$C6=""),"",A6*'MPTO_working_3-way'!$I5)</f>
        <v>2.4190157668418535</v>
      </c>
      <c r="F6" s="21">
        <f>IF(OR($A6="",$B6="",$C6=""),"",B6*'MPTO_working_3-way'!$I5)</f>
        <v>3.4941338854382327</v>
      </c>
      <c r="G6" s="22">
        <f>IF(OR($A6="",$B6="",$C6=""),"",C6*'MPTO_working_3-way'!$I5)</f>
        <v>3.3287310979618669</v>
      </c>
      <c r="H6" s="17"/>
      <c r="I6" s="21"/>
      <c r="J6" s="22"/>
      <c r="K6" s="17"/>
      <c r="L6" s="21"/>
      <c r="M6" s="22"/>
      <c r="N6" s="23">
        <f t="shared" si="4"/>
        <v>41.339126999802495</v>
      </c>
      <c r="O6" s="24">
        <f t="shared" si="5"/>
        <v>28.619395615247882</v>
      </c>
      <c r="P6" s="24">
        <f t="shared" si="6"/>
        <v>30.041477384949637</v>
      </c>
      <c r="Q6" t="s">
        <v>92</v>
      </c>
      <c r="R6" t="s">
        <v>75</v>
      </c>
      <c r="S6" s="58" t="s">
        <v>101</v>
      </c>
      <c r="AD6" s="37"/>
      <c r="AE6" s="37"/>
      <c r="AH6" s="37"/>
      <c r="AI6" s="37"/>
      <c r="AJ6" t="s">
        <v>80</v>
      </c>
    </row>
    <row r="7" spans="1:36" s="40" customFormat="1" ht="15" x14ac:dyDescent="0.25">
      <c r="A7">
        <v>2.4</v>
      </c>
      <c r="B7">
        <v>3.16</v>
      </c>
      <c r="C7">
        <v>3.34</v>
      </c>
      <c r="D7" s="20">
        <f t="shared" si="0"/>
        <v>3.2523560473988855E-2</v>
      </c>
      <c r="E7" s="17">
        <f>IF(OR($A7="",$B7="",$C7=""),"",A7*'MPTO_working_3-way'!$I6)</f>
        <v>2.4780565451375733</v>
      </c>
      <c r="F7" s="21">
        <f>IF(OR($A7="",$B7="",$C7=""),"",B7*'MPTO_working_3-way'!$I6)</f>
        <v>3.2627744510978047</v>
      </c>
      <c r="G7" s="22">
        <f>IF(OR($A7="",$B7="",$C7=""),"",C7*'MPTO_working_3-way'!$I6)</f>
        <v>3.4486286919831226</v>
      </c>
      <c r="H7" s="17"/>
      <c r="I7" s="21"/>
      <c r="J7" s="22"/>
      <c r="K7" s="17"/>
      <c r="L7" s="21"/>
      <c r="M7" s="22"/>
      <c r="N7" s="23">
        <f t="shared" si="4"/>
        <v>40.354204263909701</v>
      </c>
      <c r="O7" s="24">
        <f t="shared" si="5"/>
        <v>30.648762732083316</v>
      </c>
      <c r="P7" s="24">
        <f t="shared" si="6"/>
        <v>28.997033004006973</v>
      </c>
      <c r="Q7" t="s">
        <v>86</v>
      </c>
      <c r="R7" t="s">
        <v>88</v>
      </c>
      <c r="S7" s="58" t="s">
        <v>101</v>
      </c>
      <c r="AD7" s="37"/>
      <c r="AE7" s="37"/>
      <c r="AH7" s="37"/>
      <c r="AI7" s="37"/>
      <c r="AJ7" t="s">
        <v>80</v>
      </c>
    </row>
    <row r="8" spans="1:36" s="36" customFormat="1" ht="15" x14ac:dyDescent="0.25">
      <c r="A8">
        <v>2.19</v>
      </c>
      <c r="B8">
        <v>3.32</v>
      </c>
      <c r="C8">
        <v>3.63</v>
      </c>
      <c r="D8" s="20">
        <f t="shared" si="0"/>
        <v>3.3307917507230389E-2</v>
      </c>
      <c r="E8" s="17">
        <f>IF(OR($A8="",$B8="",$C8=""),"",A8*'MPTO_working_3-way'!$I7)</f>
        <v>2.2629443393408346</v>
      </c>
      <c r="F8" s="21">
        <f>IF(OR($A8="",$B8="",$C8=""),"",B8*'MPTO_working_3-way'!$I7)</f>
        <v>3.4305822861240047</v>
      </c>
      <c r="G8" s="22">
        <f>IF(OR($A8="",$B8="",$C8=""),"",C8*'MPTO_working_3-way'!$I7)</f>
        <v>3.7509077405512463</v>
      </c>
      <c r="H8" s="17"/>
      <c r="I8" s="21"/>
      <c r="J8" s="22"/>
      <c r="K8" s="17"/>
      <c r="L8" s="21"/>
      <c r="M8" s="22"/>
      <c r="N8" s="23">
        <f t="shared" si="4"/>
        <v>44.190216374976622</v>
      </c>
      <c r="O8" s="24">
        <f t="shared" si="5"/>
        <v>29.149570440120122</v>
      </c>
      <c r="P8" s="24">
        <f t="shared" si="6"/>
        <v>26.660213184903252</v>
      </c>
      <c r="Q8" t="s">
        <v>87</v>
      </c>
      <c r="R8" t="s">
        <v>73</v>
      </c>
      <c r="S8" s="58" t="s">
        <v>101</v>
      </c>
      <c r="AD8" s="37"/>
      <c r="AE8" s="37"/>
      <c r="AH8" s="37"/>
      <c r="AI8" s="37"/>
      <c r="AJ8" t="s">
        <v>80</v>
      </c>
    </row>
    <row r="9" spans="1:36" s="36" customFormat="1" ht="15" x14ac:dyDescent="0.25">
      <c r="A9">
        <v>1.93</v>
      </c>
      <c r="B9">
        <v>3.41</v>
      </c>
      <c r="C9">
        <v>4.45</v>
      </c>
      <c r="D9" s="20">
        <f t="shared" si="0"/>
        <v>3.6108948114311534E-2</v>
      </c>
      <c r="E9" s="17">
        <f>IF(OR($A9="",$B9="",$C9=""),"",A9*'MPTO_working_3-way'!$I8)</f>
        <v>1.9996902698606212</v>
      </c>
      <c r="F9" s="21">
        <f>IF(OR($A9="",$B9="",$C9=""),"",B9*'MPTO_working_3-way'!$I8)</f>
        <v>3.5331315130698027</v>
      </c>
      <c r="G9" s="22">
        <f>IF(OR($A9="",$B9="",$C9=""),"",C9*'MPTO_working_3-way'!$I8)</f>
        <v>4.6106848191086867</v>
      </c>
      <c r="H9" s="17"/>
      <c r="I9" s="21"/>
      <c r="J9" s="22"/>
      <c r="K9" s="17"/>
      <c r="L9" s="21"/>
      <c r="M9" s="22"/>
      <c r="N9" s="23">
        <f t="shared" si="4"/>
        <v>50.007744452829698</v>
      </c>
      <c r="O9" s="24">
        <f t="shared" si="5"/>
        <v>28.303503458639678</v>
      </c>
      <c r="P9" s="24">
        <f t="shared" si="6"/>
        <v>21.688752088530631</v>
      </c>
      <c r="Q9" t="s">
        <v>94</v>
      </c>
      <c r="R9" t="s">
        <v>74</v>
      </c>
      <c r="S9" s="58" t="s">
        <v>101</v>
      </c>
      <c r="AD9" s="37"/>
      <c r="AE9" s="37"/>
      <c r="AH9" s="37"/>
      <c r="AI9" s="37"/>
      <c r="AJ9" t="s">
        <v>80</v>
      </c>
    </row>
    <row r="10" spans="1:36" s="36" customFormat="1" ht="15" x14ac:dyDescent="0.25">
      <c r="A10">
        <v>6.11</v>
      </c>
      <c r="B10">
        <v>4.33</v>
      </c>
      <c r="C10">
        <v>1.54</v>
      </c>
      <c r="D10" s="20">
        <f t="shared" si="0"/>
        <v>4.3963652680669041E-2</v>
      </c>
      <c r="E10" s="17">
        <f>IF(OR($A10="",$B10="",$C10=""),"",A10*'MPTO_working_3-way'!$I9)</f>
        <v>6.3786179178788878</v>
      </c>
      <c r="F10" s="21">
        <f>IF(OR($A10="",$B10="",$C10=""),"",B10*'MPTO_working_3-way'!$I9)</f>
        <v>4.5203626161072972</v>
      </c>
      <c r="G10" s="22">
        <f>IF(OR($A10="",$B10="",$C10=""),"",C10*'MPTO_working_3-way'!$I9)</f>
        <v>1.6077040251282304</v>
      </c>
      <c r="H10" s="17"/>
      <c r="I10" s="21"/>
      <c r="J10" s="22"/>
      <c r="K10" s="17"/>
      <c r="L10" s="21"/>
      <c r="M10" s="22"/>
      <c r="N10" s="23">
        <f t="shared" si="4"/>
        <v>15.677377339016644</v>
      </c>
      <c r="O10" s="24">
        <f t="shared" si="5"/>
        <v>22.122119062677065</v>
      </c>
      <c r="P10" s="24">
        <f t="shared" si="6"/>
        <v>62.200503598306291</v>
      </c>
      <c r="Q10" t="s">
        <v>96</v>
      </c>
      <c r="R10" t="s">
        <v>98</v>
      </c>
      <c r="S10" s="58" t="s">
        <v>101</v>
      </c>
      <c r="AD10" s="37"/>
      <c r="AE10" s="37"/>
      <c r="AH10" s="37"/>
      <c r="AI10" s="37"/>
      <c r="AJ10" t="s">
        <v>83</v>
      </c>
    </row>
    <row r="11" spans="1:36" s="36" customFormat="1" ht="15" x14ac:dyDescent="0.25">
      <c r="A11">
        <v>1.52</v>
      </c>
      <c r="B11">
        <v>4.28</v>
      </c>
      <c r="C11">
        <v>6.79</v>
      </c>
      <c r="D11" s="20">
        <f t="shared" si="0"/>
        <v>3.881500166255325E-2</v>
      </c>
      <c r="E11" s="17">
        <f>IF(OR($A11="",$B11="",$C11=""),"",A11*'MPTO_working_3-way'!$I10)</f>
        <v>1.5789988025270809</v>
      </c>
      <c r="F11" s="21">
        <f>IF(OR($A11="",$B11="",$C11=""),"",B11*'MPTO_working_3-way'!$I10)</f>
        <v>4.446128207115728</v>
      </c>
      <c r="G11" s="22">
        <f>IF(OR($A11="",$B11="",$C11=""),"",C11*'MPTO_working_3-way'!$I10)</f>
        <v>7.0535538612887363</v>
      </c>
      <c r="H11" s="17"/>
      <c r="I11" s="21"/>
      <c r="J11" s="22"/>
      <c r="K11" s="17"/>
      <c r="L11" s="21"/>
      <c r="M11" s="22"/>
      <c r="N11" s="23">
        <f t="shared" si="4"/>
        <v>63.331270321394008</v>
      </c>
      <c r="O11" s="24">
        <f t="shared" si="5"/>
        <v>22.491479179560489</v>
      </c>
      <c r="P11" s="24">
        <f t="shared" si="6"/>
        <v>14.177250499045494</v>
      </c>
      <c r="Q11" t="s">
        <v>79</v>
      </c>
      <c r="R11" t="s">
        <v>78</v>
      </c>
      <c r="S11" s="58" t="s">
        <v>102</v>
      </c>
      <c r="AD11" s="37"/>
      <c r="AE11" s="37"/>
      <c r="AH11" s="37"/>
      <c r="AI11" s="37"/>
      <c r="AJ11" t="s">
        <v>80</v>
      </c>
    </row>
    <row r="12" spans="1:36" s="36" customFormat="1" ht="15" x14ac:dyDescent="0.25">
      <c r="A12">
        <v>3.04</v>
      </c>
      <c r="B12">
        <v>3.33</v>
      </c>
      <c r="C12">
        <v>2.4700000000000002</v>
      </c>
      <c r="D12" s="20">
        <f t="shared" si="0"/>
        <v>3.4105968316494595E-2</v>
      </c>
      <c r="E12" s="17">
        <f>IF(OR($A12="",$B12="",$C12=""),"",A12*'MPTO_working_3-way'!$I11)</f>
        <v>3.1436821436821436</v>
      </c>
      <c r="F12" s="21">
        <f>IF(OR($A12="",$B12="",$C12=""),"",B12*'MPTO_working_3-way'!$I11)</f>
        <v>3.4435728744939271</v>
      </c>
      <c r="G12" s="22">
        <f>IF(OR($A12="",$B12="",$C12=""),"",C12*'MPTO_working_3-way'!$I11)</f>
        <v>2.554241741741742</v>
      </c>
      <c r="H12" s="17"/>
      <c r="I12" s="21"/>
      <c r="J12" s="22"/>
      <c r="K12" s="17"/>
      <c r="L12" s="21"/>
      <c r="M12" s="22"/>
      <c r="N12" s="23">
        <f t="shared" si="4"/>
        <v>31.80983172900287</v>
      </c>
      <c r="O12" s="24">
        <f t="shared" si="5"/>
        <v>29.039606142993605</v>
      </c>
      <c r="P12" s="24">
        <f t="shared" si="6"/>
        <v>39.150562128003521</v>
      </c>
      <c r="Q12" t="s">
        <v>93</v>
      </c>
      <c r="R12" t="s">
        <v>91</v>
      </c>
      <c r="S12" s="58" t="s">
        <v>102</v>
      </c>
      <c r="AD12" s="37"/>
      <c r="AE12" s="37"/>
      <c r="AH12" s="37"/>
      <c r="AI12" s="37"/>
      <c r="AJ12" t="s">
        <v>80</v>
      </c>
    </row>
    <row r="13" spans="1:36" s="36" customFormat="1" ht="15" x14ac:dyDescent="0.25">
      <c r="A13">
        <v>3.37</v>
      </c>
      <c r="B13">
        <v>3.39</v>
      </c>
      <c r="C13">
        <v>2.2599999999999998</v>
      </c>
      <c r="D13" s="20">
        <f t="shared" si="0"/>
        <v>3.4199031888168197E-2</v>
      </c>
      <c r="E13" s="17">
        <f>IF(OR($A13="",$B13="",$C13=""),"",A13*'MPTO_working_3-way'!$I12)</f>
        <v>3.4852507374631267</v>
      </c>
      <c r="F13" s="21">
        <f>IF(OR($A13="",$B13="",$C13=""),"",B13*'MPTO_working_3-way'!$I12)</f>
        <v>3.5059347181008902</v>
      </c>
      <c r="G13" s="22">
        <f>IF(OR($A13="",$B13="",$C13=""),"",C13*'MPTO_working_3-way'!$I12)</f>
        <v>2.3372898120672598</v>
      </c>
      <c r="H13" s="17"/>
      <c r="I13" s="21"/>
      <c r="J13" s="22"/>
      <c r="K13" s="17"/>
      <c r="L13" s="21"/>
      <c r="M13" s="22"/>
      <c r="N13" s="23">
        <f t="shared" si="4"/>
        <v>28.692340245450698</v>
      </c>
      <c r="O13" s="24">
        <f t="shared" si="5"/>
        <v>28.523063901819722</v>
      </c>
      <c r="P13" s="24">
        <f t="shared" si="6"/>
        <v>42.784595852729588</v>
      </c>
      <c r="Q13" t="s">
        <v>72</v>
      </c>
      <c r="R13" t="s">
        <v>90</v>
      </c>
      <c r="S13" s="58" t="s">
        <v>102</v>
      </c>
      <c r="AD13" s="37"/>
      <c r="AE13" s="37"/>
      <c r="AH13" s="37"/>
      <c r="AI13" s="37"/>
      <c r="AJ13" t="s">
        <v>80</v>
      </c>
    </row>
    <row r="14" spans="1:36" s="36" customFormat="1" ht="15" x14ac:dyDescent="0.25">
      <c r="A14">
        <v>1.88</v>
      </c>
      <c r="B14">
        <v>3.07</v>
      </c>
      <c r="C14">
        <v>5.57</v>
      </c>
      <c r="D14" s="20">
        <f t="shared" si="0"/>
        <v>3.7181006284346729E-2</v>
      </c>
      <c r="E14" s="17">
        <f>IF(OR($A14="",$B14="",$C14=""),"",A14*'MPTO_working_3-way'!$I13)</f>
        <v>1.9499002918145718</v>
      </c>
      <c r="F14" s="21">
        <f>IF(OR($A14="",$B14="",$C14=""),"",B14*'MPTO_working_3-way'!$I13)</f>
        <v>3.1841456892929445</v>
      </c>
      <c r="G14" s="22">
        <f>IF(OR($A14="",$B14="",$C14=""),"",C14*'MPTO_working_3-way'!$I13)</f>
        <v>5.7770982050038118</v>
      </c>
      <c r="H14" s="17"/>
      <c r="I14" s="21"/>
      <c r="J14" s="22"/>
      <c r="K14" s="17"/>
      <c r="L14" s="21"/>
      <c r="M14" s="22"/>
      <c r="N14" s="23">
        <f t="shared" si="4"/>
        <v>51.284673590637951</v>
      </c>
      <c r="O14" s="24">
        <f t="shared" si="5"/>
        <v>31.405598159739199</v>
      </c>
      <c r="P14" s="24">
        <f t="shared" si="6"/>
        <v>17.309728249622861</v>
      </c>
      <c r="Q14" t="s">
        <v>89</v>
      </c>
      <c r="R14" t="s">
        <v>76</v>
      </c>
      <c r="S14" s="58" t="s">
        <v>102</v>
      </c>
      <c r="AD14" s="37"/>
      <c r="AE14" s="37"/>
      <c r="AH14" s="37"/>
      <c r="AI14" s="37"/>
      <c r="AJ14" t="s">
        <v>80</v>
      </c>
    </row>
    <row r="15" spans="1:36" s="71" customFormat="1" ht="15" x14ac:dyDescent="0.25">
      <c r="A15" s="63">
        <v>2.85</v>
      </c>
      <c r="B15" s="63">
        <v>3.13</v>
      </c>
      <c r="C15" s="63">
        <v>2.77</v>
      </c>
      <c r="D15" s="64">
        <f t="shared" si="0"/>
        <v>3.1376841198739625E-2</v>
      </c>
      <c r="E15" s="65">
        <f>IF(OR($A15="",$B15="",$C15=""),"",A15*'MPTO_working_3-way'!$I14)</f>
        <v>2.9394239974164078</v>
      </c>
      <c r="F15" s="66">
        <f>IF(OR($A15="",$B15="",$C15=""),"",B15*'MPTO_working_3-way'!$I14)</f>
        <v>3.2282095129520547</v>
      </c>
      <c r="G15" s="67">
        <f>IF(OR($A15="",$B15="",$C15=""),"",C15*'MPTO_working_3-way'!$I14)</f>
        <v>2.8569138501205087</v>
      </c>
      <c r="H15" s="65"/>
      <c r="I15" s="66"/>
      <c r="J15" s="67"/>
      <c r="K15" s="65"/>
      <c r="L15" s="66"/>
      <c r="M15" s="67"/>
      <c r="N15" s="68">
        <f t="shared" si="4"/>
        <v>34.020270667958933</v>
      </c>
      <c r="O15" s="69">
        <f t="shared" si="5"/>
        <v>30.976923771144715</v>
      </c>
      <c r="P15" s="69">
        <f t="shared" si="6"/>
        <v>35.00280556089637</v>
      </c>
      <c r="Q15" s="63" t="s">
        <v>77</v>
      </c>
      <c r="R15" s="63" t="s">
        <v>99</v>
      </c>
      <c r="S15" s="70" t="s">
        <v>102</v>
      </c>
      <c r="AD15" s="72"/>
      <c r="AE15" s="72"/>
      <c r="AH15" s="72"/>
      <c r="AI15" s="72"/>
      <c r="AJ15" s="63" t="s">
        <v>80</v>
      </c>
    </row>
    <row r="16" spans="1:36" s="36" customFormat="1" ht="15" x14ac:dyDescent="0.25">
      <c r="A16">
        <v>6.53</v>
      </c>
      <c r="B16">
        <v>3.98</v>
      </c>
      <c r="C16">
        <v>1.58</v>
      </c>
      <c r="D16" s="20">
        <f t="shared" si="0"/>
        <v>3.7307030626799742E-2</v>
      </c>
      <c r="E16" s="17">
        <f>IF(OR($A16="",$B16="",$C16=""),"",A16*'MPTO_working_3-way'!$I15)</f>
        <v>6.773614909993003</v>
      </c>
      <c r="F16" s="21">
        <f>IF(OR($A16="",$B16="",$C16=""),"",B16*'MPTO_working_3-way'!$I15)</f>
        <v>4.1284819818946632</v>
      </c>
      <c r="G16" s="22">
        <f>IF(OR($A16="",$B16="",$C16=""),"",C16*'MPTO_working_3-way'!$I15)</f>
        <v>1.6389451083903437</v>
      </c>
      <c r="H16" s="17"/>
      <c r="I16" s="21"/>
      <c r="J16" s="22"/>
      <c r="K16" s="17"/>
      <c r="L16" s="21"/>
      <c r="M16" s="22"/>
      <c r="N16" s="23">
        <f t="shared" ref="N16:N28" si="7">(1/E16)* 100</f>
        <v>14.763165802719556</v>
      </c>
      <c r="O16" s="24">
        <f t="shared" ref="O16:O28" si="8">(1/F16)* 100</f>
        <v>24.221978063255957</v>
      </c>
      <c r="P16" s="24">
        <f t="shared" ref="P16:P28" si="9">(1/G16)* 100</f>
        <v>61.014856134024498</v>
      </c>
      <c r="Q16" t="s">
        <v>74</v>
      </c>
      <c r="R16" t="s">
        <v>103</v>
      </c>
      <c r="S16" t="s">
        <v>111</v>
      </c>
      <c r="AD16" s="37"/>
      <c r="AE16" s="37"/>
      <c r="AH16" s="37"/>
      <c r="AI16" s="37"/>
      <c r="AJ16" t="s">
        <v>80</v>
      </c>
    </row>
    <row r="17" spans="1:36" s="36" customFormat="1" ht="15" x14ac:dyDescent="0.25">
      <c r="A17">
        <v>1.6</v>
      </c>
      <c r="B17">
        <v>4.2</v>
      </c>
      <c r="C17">
        <v>5.73</v>
      </c>
      <c r="D17" s="20">
        <f t="shared" si="0"/>
        <v>3.7615307903266171E-2</v>
      </c>
      <c r="E17" s="17">
        <f>IF(OR($A17="",$B17="",$C17=""),"",A17*'MPTO_working_3-way'!$I16)</f>
        <v>1.6601844926452261</v>
      </c>
      <c r="F17" s="21">
        <f>IF(OR($A17="",$B17="",$C17=""),"",B17*'MPTO_working_3-way'!$I16)</f>
        <v>4.3579842931937183</v>
      </c>
      <c r="G17" s="22">
        <f>IF(OR($A17="",$B17="",$C17=""),"",C17*'MPTO_working_3-way'!$I16)</f>
        <v>5.9455357142857155</v>
      </c>
      <c r="H17" s="17"/>
      <c r="I17" s="21"/>
      <c r="J17" s="22"/>
      <c r="K17" s="17"/>
      <c r="L17" s="21"/>
      <c r="M17" s="22"/>
      <c r="N17" s="23">
        <f t="shared" si="7"/>
        <v>60.23426940982128</v>
      </c>
      <c r="O17" s="24">
        <f t="shared" si="8"/>
        <v>22.946388346598585</v>
      </c>
      <c r="P17" s="24">
        <f t="shared" si="9"/>
        <v>16.819342243580113</v>
      </c>
      <c r="Q17" t="s">
        <v>88</v>
      </c>
      <c r="R17" t="s">
        <v>87</v>
      </c>
      <c r="S17" t="s">
        <v>111</v>
      </c>
      <c r="AD17" s="37"/>
      <c r="AE17" s="37"/>
      <c r="AH17" s="37"/>
      <c r="AI17" s="37"/>
      <c r="AJ17" t="s">
        <v>80</v>
      </c>
    </row>
    <row r="18" spans="1:36" s="36" customFormat="1" ht="15" x14ac:dyDescent="0.25">
      <c r="A18">
        <v>1.7</v>
      </c>
      <c r="B18">
        <v>3.81</v>
      </c>
      <c r="C18">
        <v>5.32</v>
      </c>
      <c r="D18" s="20">
        <f t="shared" si="0"/>
        <v>3.8672410530727008E-2</v>
      </c>
      <c r="E18" s="17">
        <f>IF(OR($A18="",$B18="",$C18=""),"",A18*'MPTO_working_3-way'!$I17)</f>
        <v>1.7657430979022359</v>
      </c>
      <c r="F18" s="21">
        <f>IF(OR($A18="",$B18="",$C18=""),"",B18*'MPTO_working_3-way'!$I17)</f>
        <v>3.9573418841220698</v>
      </c>
      <c r="G18" s="22">
        <f>IF(OR($A18="",$B18="",$C18=""),"",C18*'MPTO_working_3-way'!$I17)</f>
        <v>5.5257372240234677</v>
      </c>
      <c r="H18" s="17"/>
      <c r="I18" s="21"/>
      <c r="J18" s="22"/>
      <c r="K18" s="17"/>
      <c r="L18" s="21"/>
      <c r="M18" s="22"/>
      <c r="N18" s="23">
        <f t="shared" si="7"/>
        <v>56.633380087286469</v>
      </c>
      <c r="O18" s="24">
        <f t="shared" si="8"/>
        <v>25.269487178054327</v>
      </c>
      <c r="P18" s="24">
        <f t="shared" si="9"/>
        <v>18.097132734659208</v>
      </c>
      <c r="Q18" t="s">
        <v>86</v>
      </c>
      <c r="R18" t="s">
        <v>92</v>
      </c>
      <c r="S18" t="s">
        <v>112</v>
      </c>
      <c r="AD18" s="37"/>
      <c r="AE18" s="37"/>
      <c r="AH18" s="37"/>
      <c r="AI18" s="37"/>
      <c r="AJ18" t="s">
        <v>80</v>
      </c>
    </row>
    <row r="19" spans="1:36" s="36" customFormat="1" ht="15" x14ac:dyDescent="0.25">
      <c r="A19">
        <v>2.91</v>
      </c>
      <c r="B19">
        <v>3.1</v>
      </c>
      <c r="C19">
        <v>2.73</v>
      </c>
      <c r="D19" s="20">
        <f t="shared" si="0"/>
        <v>3.2523623145505498E-2</v>
      </c>
      <c r="E19" s="17">
        <f>IF(OR($A19="",$B19="",$C19=""),"",A19*'MPTO_working_3-way'!$I18)</f>
        <v>3.0046437433534212</v>
      </c>
      <c r="F19" s="21">
        <f>IF(OR($A19="",$B19="",$C19=""),"",B19*'MPTO_working_3-way'!$I18)</f>
        <v>3.200823231751067</v>
      </c>
      <c r="G19" s="22">
        <f>IF(OR($A19="",$B19="",$C19=""),"",C19*'MPTO_working_3-way'!$I18)</f>
        <v>2.8187894911872302</v>
      </c>
      <c r="H19" s="17"/>
      <c r="I19" s="21"/>
      <c r="J19" s="22"/>
      <c r="K19" s="17"/>
      <c r="L19" s="21"/>
      <c r="M19" s="22"/>
      <c r="N19" s="23">
        <f t="shared" si="7"/>
        <v>33.28181592949587</v>
      </c>
      <c r="O19" s="24">
        <f t="shared" si="8"/>
        <v>31.241962695107418</v>
      </c>
      <c r="P19" s="24">
        <f t="shared" si="9"/>
        <v>35.476221375396698</v>
      </c>
      <c r="Q19" t="s">
        <v>78</v>
      </c>
      <c r="R19" t="s">
        <v>94</v>
      </c>
      <c r="S19" t="s">
        <v>112</v>
      </c>
      <c r="AD19" s="37"/>
      <c r="AE19" s="37"/>
      <c r="AH19" s="37"/>
      <c r="AI19" s="37"/>
      <c r="AJ19" t="s">
        <v>80</v>
      </c>
    </row>
    <row r="20" spans="1:36" s="36" customFormat="1" ht="15" x14ac:dyDescent="0.25">
      <c r="A20">
        <v>1.39</v>
      </c>
      <c r="B20">
        <v>4.8899999999999997</v>
      </c>
      <c r="C20">
        <v>8.7100000000000009</v>
      </c>
      <c r="D20" s="20">
        <f t="shared" si="0"/>
        <v>3.8734000508523714E-2</v>
      </c>
      <c r="E20" s="17">
        <f>IF(OR($A20="",$B20="",$C20=""),"",A20*'MPTO_working_3-way'!$I19)</f>
        <v>1.4438402607068479</v>
      </c>
      <c r="F20" s="21">
        <f>IF(OR($A20="",$B20="",$C20=""),"",B20*'MPTO_working_3-way'!$I19)</f>
        <v>5.0794092624866805</v>
      </c>
      <c r="G20" s="22">
        <f>IF(OR($A20="",$B20="",$C20=""),"",C20*'MPTO_working_3-way'!$I19)</f>
        <v>9.0473731444292422</v>
      </c>
      <c r="H20" s="17"/>
      <c r="I20" s="21"/>
      <c r="J20" s="22"/>
      <c r="K20" s="17"/>
      <c r="L20" s="21"/>
      <c r="M20" s="22"/>
      <c r="N20" s="23">
        <f t="shared" si="7"/>
        <v>69.259739267170659</v>
      </c>
      <c r="O20" s="24">
        <f t="shared" si="8"/>
        <v>19.687328748745855</v>
      </c>
      <c r="P20" s="24">
        <f t="shared" si="9"/>
        <v>11.052931984083491</v>
      </c>
      <c r="Q20" t="s">
        <v>75</v>
      </c>
      <c r="R20" t="s">
        <v>77</v>
      </c>
      <c r="S20" t="s">
        <v>112</v>
      </c>
      <c r="AD20" s="37"/>
      <c r="AE20" s="37"/>
      <c r="AH20" s="37"/>
      <c r="AI20" s="37"/>
      <c r="AJ20" t="s">
        <v>80</v>
      </c>
    </row>
    <row r="21" spans="1:36" s="36" customFormat="1" ht="15" x14ac:dyDescent="0.25">
      <c r="A21">
        <v>2.14</v>
      </c>
      <c r="B21">
        <v>3.32</v>
      </c>
      <c r="C21">
        <v>3.77</v>
      </c>
      <c r="D21" s="20">
        <f t="shared" si="0"/>
        <v>3.374652829319702E-2</v>
      </c>
      <c r="E21" s="17">
        <f>IF(OR($A21="",$B21="",$C21=""),"",A21*'MPTO_working_3-way'!$I20)</f>
        <v>2.2122175705474416</v>
      </c>
      <c r="F21" s="21">
        <f>IF(OR($A21="",$B21="",$C21=""),"",B21*'MPTO_working_3-way'!$I20)</f>
        <v>3.4320384739334138</v>
      </c>
      <c r="G21" s="22">
        <f>IF(OR($A21="",$B21="",$C21=""),"",C21*'MPTO_working_3-way'!$I20)</f>
        <v>3.8972244116653529</v>
      </c>
      <c r="H21" s="17"/>
      <c r="I21" s="21"/>
      <c r="J21" s="22"/>
      <c r="K21" s="17"/>
      <c r="L21" s="21"/>
      <c r="M21" s="22"/>
      <c r="N21" s="23">
        <f t="shared" si="7"/>
        <v>45.203510419300088</v>
      </c>
      <c r="O21" s="24">
        <f t="shared" si="8"/>
        <v>29.13720249918741</v>
      </c>
      <c r="P21" s="24">
        <f t="shared" si="9"/>
        <v>25.659287081512517</v>
      </c>
      <c r="Q21" t="s">
        <v>73</v>
      </c>
      <c r="R21" t="s">
        <v>89</v>
      </c>
      <c r="S21" t="s">
        <v>112</v>
      </c>
      <c r="AD21" s="37"/>
      <c r="AE21" s="37"/>
      <c r="AH21" s="37"/>
      <c r="AI21" s="37"/>
      <c r="AJ21" t="s">
        <v>80</v>
      </c>
    </row>
    <row r="22" spans="1:36" s="36" customFormat="1" ht="15" x14ac:dyDescent="0.25">
      <c r="A22">
        <v>2.66</v>
      </c>
      <c r="B22">
        <v>3.04</v>
      </c>
      <c r="C22">
        <v>3.05</v>
      </c>
      <c r="D22" s="20">
        <f t="shared" si="0"/>
        <v>3.2756070504129209E-2</v>
      </c>
      <c r="E22" s="17">
        <f>IF(OR($A22="",$B22="",$C22=""),"",A22*'MPTO_working_3-way'!$I21)</f>
        <v>2.7471311475409839</v>
      </c>
      <c r="F22" s="21">
        <f>IF(OR($A22="",$B22="",$C22=""),"",B22*'MPTO_working_3-way'!$I21)</f>
        <v>3.1395784543325527</v>
      </c>
      <c r="G22" s="22">
        <f>IF(OR($A22="",$B22="",$C22=""),"",C22*'MPTO_working_3-way'!$I21)</f>
        <v>3.1499060150375939</v>
      </c>
      <c r="H22" s="17"/>
      <c r="I22" s="21"/>
      <c r="J22" s="22"/>
      <c r="K22" s="17"/>
      <c r="L22" s="21"/>
      <c r="M22" s="22"/>
      <c r="N22" s="23">
        <f t="shared" si="7"/>
        <v>36.401611218857227</v>
      </c>
      <c r="O22" s="24">
        <f t="shared" si="8"/>
        <v>31.851409816500077</v>
      </c>
      <c r="P22" s="24">
        <f t="shared" si="9"/>
        <v>31.746978964642697</v>
      </c>
      <c r="Q22" t="s">
        <v>99</v>
      </c>
      <c r="R22" t="s">
        <v>72</v>
      </c>
      <c r="S22" t="s">
        <v>112</v>
      </c>
      <c r="AD22" s="37"/>
      <c r="AE22" s="37"/>
      <c r="AH22" s="37"/>
      <c r="AI22" s="37"/>
      <c r="AJ22" t="s">
        <v>80</v>
      </c>
    </row>
    <row r="23" spans="1:36" s="36" customFormat="1" ht="15" x14ac:dyDescent="0.25">
      <c r="A23">
        <v>1.98</v>
      </c>
      <c r="B23">
        <v>3.45</v>
      </c>
      <c r="C23">
        <v>4.18</v>
      </c>
      <c r="D23" s="20">
        <f t="shared" si="0"/>
        <v>3.4140027275038953E-2</v>
      </c>
      <c r="E23" s="17">
        <f>IF(OR($A23="",$B23="",$C23=""),"",A23*'MPTO_working_3-way'!$I22)</f>
        <v>2.047597254004577</v>
      </c>
      <c r="F23" s="21">
        <f>IF(OR($A23="",$B23="",$C23=""),"",B23*'MPTO_working_3-way'!$I22)</f>
        <v>3.5677830940988846</v>
      </c>
      <c r="G23" s="22">
        <f>IF(OR($A23="",$B23="",$C23=""),"",C23*'MPTO_working_3-way'!$I22)</f>
        <v>4.3227053140096627</v>
      </c>
      <c r="H23" s="17"/>
      <c r="I23" s="21"/>
      <c r="J23" s="22"/>
      <c r="K23" s="17"/>
      <c r="L23" s="21"/>
      <c r="M23" s="22"/>
      <c r="N23" s="23">
        <f t="shared" si="7"/>
        <v>48.837729101475183</v>
      </c>
      <c r="O23" s="24">
        <f t="shared" si="8"/>
        <v>28.028609745194448</v>
      </c>
      <c r="P23" s="24">
        <f t="shared" si="9"/>
        <v>23.133661153330348</v>
      </c>
      <c r="Q23" t="s">
        <v>90</v>
      </c>
      <c r="R23" t="s">
        <v>93</v>
      </c>
      <c r="S23" t="s">
        <v>112</v>
      </c>
      <c r="AD23" s="37"/>
      <c r="AE23" s="37"/>
      <c r="AH23" s="37"/>
      <c r="AI23" s="37"/>
      <c r="AJ23" t="s">
        <v>80</v>
      </c>
    </row>
    <row r="24" spans="1:36" s="36" customFormat="1" ht="15" x14ac:dyDescent="0.25">
      <c r="A24">
        <v>2.5</v>
      </c>
      <c r="B24">
        <v>3.29</v>
      </c>
      <c r="C24">
        <v>2.95</v>
      </c>
      <c r="D24" s="20">
        <f t="shared" si="0"/>
        <v>4.2934418628612692E-2</v>
      </c>
      <c r="E24" s="17">
        <f>IF(OR($A24="",$B24="",$C24=""),"",A24*'MPTO_working_3-way'!$I23)</f>
        <v>2.6073360465715316</v>
      </c>
      <c r="F24" s="21">
        <f>IF(OR($A24="",$B24="",$C24=""),"",B24*'MPTO_working_3-way'!$I23)</f>
        <v>3.4312542372881358</v>
      </c>
      <c r="G24" s="22">
        <f>IF(OR($A24="",$B24="",$C24=""),"",C24*'MPTO_working_3-way'!$I23)</f>
        <v>3.0766565349544077</v>
      </c>
      <c r="H24" s="17"/>
      <c r="I24" s="21"/>
      <c r="J24" s="22"/>
      <c r="K24" s="17"/>
      <c r="L24" s="21"/>
      <c r="M24" s="22"/>
      <c r="N24" s="23">
        <f t="shared" si="7"/>
        <v>38.353322400268716</v>
      </c>
      <c r="O24" s="24">
        <f t="shared" si="8"/>
        <v>29.143862006283218</v>
      </c>
      <c r="P24" s="24">
        <f t="shared" si="9"/>
        <v>32.502815593448062</v>
      </c>
      <c r="Q24" t="s">
        <v>104</v>
      </c>
      <c r="R24" t="s">
        <v>105</v>
      </c>
      <c r="S24" t="s">
        <v>113</v>
      </c>
      <c r="AD24" s="37"/>
      <c r="AE24" s="37"/>
      <c r="AH24" s="37"/>
      <c r="AI24" s="37"/>
      <c r="AJ24" t="s">
        <v>115</v>
      </c>
    </row>
    <row r="25" spans="1:36" s="36" customFormat="1" ht="15" x14ac:dyDescent="0.25">
      <c r="A25">
        <v>2.85</v>
      </c>
      <c r="B25">
        <v>3.42</v>
      </c>
      <c r="C25">
        <v>2.5</v>
      </c>
      <c r="D25" s="20">
        <f t="shared" si="0"/>
        <v>4.3274853801169577E-2</v>
      </c>
      <c r="E25" s="17">
        <f>IF(OR($A25="",$B25="",$C25=""),"",A25*'MPTO_working_3-way'!$I24)</f>
        <v>2.9733333333333336</v>
      </c>
      <c r="F25" s="21">
        <f>IF(OR($A25="",$B25="",$C25=""),"",B25*'MPTO_working_3-way'!$I24)</f>
        <v>3.5680000000000001</v>
      </c>
      <c r="G25" s="22">
        <f>IF(OR($A25="",$B25="",$C25=""),"",C25*'MPTO_working_3-way'!$I24)</f>
        <v>2.6081871345029239</v>
      </c>
      <c r="H25" s="17"/>
      <c r="I25" s="21"/>
      <c r="J25" s="22"/>
      <c r="K25" s="17"/>
      <c r="L25" s="21"/>
      <c r="M25" s="22"/>
      <c r="N25" s="23">
        <f t="shared" si="7"/>
        <v>33.632286995515692</v>
      </c>
      <c r="O25" s="24">
        <f t="shared" si="8"/>
        <v>28.026905829596409</v>
      </c>
      <c r="P25" s="24">
        <f t="shared" si="9"/>
        <v>38.340807174887892</v>
      </c>
      <c r="Q25" t="s">
        <v>106</v>
      </c>
      <c r="R25" t="s">
        <v>107</v>
      </c>
      <c r="S25" t="s">
        <v>113</v>
      </c>
      <c r="AD25" s="37"/>
      <c r="AE25" s="37"/>
      <c r="AH25" s="37"/>
      <c r="AI25" s="37"/>
      <c r="AJ25" t="s">
        <v>115</v>
      </c>
    </row>
    <row r="26" spans="1:36" s="36" customFormat="1" ht="15" x14ac:dyDescent="0.25">
      <c r="A26">
        <v>1.53</v>
      </c>
      <c r="B26">
        <v>4.37</v>
      </c>
      <c r="C26">
        <v>6.45</v>
      </c>
      <c r="D26" s="20">
        <f t="shared" si="0"/>
        <v>3.7466482876832741E-2</v>
      </c>
      <c r="E26" s="17">
        <f>IF(OR($A26="",$B26="",$C26=""),"",A26*'MPTO_working_3-way'!$I25)</f>
        <v>1.5873237188015541</v>
      </c>
      <c r="F26" s="21">
        <f>IF(OR($A26="",$B26="",$C26=""),"",B26*'MPTO_working_3-way'!$I25)</f>
        <v>4.5337285301717589</v>
      </c>
      <c r="G26" s="22">
        <f>IF(OR($A26="",$B26="",$C26=""),"",C26*'MPTO_working_3-way'!$I25)</f>
        <v>6.6916588145555718</v>
      </c>
      <c r="H26" s="17"/>
      <c r="I26" s="21"/>
      <c r="J26" s="22"/>
      <c r="K26" s="17"/>
      <c r="L26" s="21"/>
      <c r="M26" s="22"/>
      <c r="N26" s="23">
        <f t="shared" si="7"/>
        <v>62.999121613013529</v>
      </c>
      <c r="O26" s="24">
        <f t="shared" si="8"/>
        <v>22.056900702039066</v>
      </c>
      <c r="P26" s="24">
        <f t="shared" si="9"/>
        <v>14.943977684947393</v>
      </c>
      <c r="Q26" t="s">
        <v>91</v>
      </c>
      <c r="R26" t="s">
        <v>79</v>
      </c>
      <c r="S26" t="s">
        <v>113</v>
      </c>
      <c r="AD26" s="37"/>
      <c r="AE26" s="37"/>
      <c r="AH26" s="37"/>
      <c r="AI26" s="37"/>
      <c r="AJ26" t="s">
        <v>80</v>
      </c>
    </row>
    <row r="27" spans="1:36" s="36" customFormat="1" ht="15" x14ac:dyDescent="0.25">
      <c r="A27">
        <v>1.61</v>
      </c>
      <c r="B27">
        <v>4.12</v>
      </c>
      <c r="C27">
        <v>5.41</v>
      </c>
      <c r="D27" s="20">
        <f t="shared" si="0"/>
        <v>4.8679342573285211E-2</v>
      </c>
      <c r="E27" s="17">
        <f>IF(OR($A27="",$B27="",$C27=""),"",A27*'MPTO_working_3-way'!$I26)</f>
        <v>1.6883737415429894</v>
      </c>
      <c r="F27" s="21">
        <f>IF(OR($A27="",$B27="",$C27=""),"",B27*'MPTO_working_3-way'!$I26)</f>
        <v>4.3205588914019355</v>
      </c>
      <c r="G27" s="22">
        <f>IF(OR($A27="",$B27="",$C27=""),"",C27*'MPTO_working_3-way'!$I26)</f>
        <v>5.6733552433214731</v>
      </c>
      <c r="H27" s="17"/>
      <c r="I27" s="21"/>
      <c r="J27" s="22"/>
      <c r="K27" s="17"/>
      <c r="L27" s="21"/>
      <c r="M27" s="22"/>
      <c r="N27" s="23">
        <f t="shared" si="7"/>
        <v>59.228592307181295</v>
      </c>
      <c r="O27" s="24">
        <f t="shared" si="8"/>
        <v>23.145153789942206</v>
      </c>
      <c r="P27" s="24">
        <f t="shared" si="9"/>
        <v>17.626253902876503</v>
      </c>
      <c r="Q27" t="s">
        <v>108</v>
      </c>
      <c r="R27" t="s">
        <v>109</v>
      </c>
      <c r="S27" t="s">
        <v>114</v>
      </c>
      <c r="AD27" s="37"/>
      <c r="AE27" s="37"/>
      <c r="AH27" s="37"/>
      <c r="AI27" s="37"/>
      <c r="AJ27" t="s">
        <v>115</v>
      </c>
    </row>
    <row r="28" spans="1:36" s="71" customFormat="1" ht="15" x14ac:dyDescent="0.25">
      <c r="A28" s="63">
        <v>2.68</v>
      </c>
      <c r="B28" s="63">
        <v>3.09</v>
      </c>
      <c r="C28" s="63">
        <v>2.97</v>
      </c>
      <c r="D28" s="64">
        <f t="shared" si="0"/>
        <v>3.3459260527801238E-2</v>
      </c>
      <c r="E28" s="65">
        <f>IF(OR($A28="",$B28="",$C28=""),"",A28*'MPTO_working_3-way'!$I27)</f>
        <v>2.7696708182145073</v>
      </c>
      <c r="F28" s="66">
        <f>IF(OR($A28="",$B28="",$C28=""),"",B28*'MPTO_working_3-way'!$I27)</f>
        <v>3.1933891150309055</v>
      </c>
      <c r="G28" s="67">
        <f>IF(OR($A28="",$B28="",$C28=""),"",C28*'MPTO_working_3-way'!$I27)</f>
        <v>3.0693740037675701</v>
      </c>
      <c r="H28" s="65"/>
      <c r="I28" s="66"/>
      <c r="J28" s="67"/>
      <c r="K28" s="65"/>
      <c r="L28" s="66"/>
      <c r="M28" s="67"/>
      <c r="N28" s="68">
        <f t="shared" si="7"/>
        <v>36.105373729743768</v>
      </c>
      <c r="O28" s="69">
        <f t="shared" si="8"/>
        <v>31.314693073046378</v>
      </c>
      <c r="P28" s="69">
        <f t="shared" si="9"/>
        <v>32.579933197209861</v>
      </c>
      <c r="Q28" s="63" t="s">
        <v>76</v>
      </c>
      <c r="R28" s="63" t="s">
        <v>110</v>
      </c>
      <c r="S28" s="63" t="s">
        <v>114</v>
      </c>
      <c r="AD28" s="72"/>
      <c r="AE28" s="72"/>
      <c r="AH28" s="72"/>
      <c r="AI28" s="72"/>
      <c r="AJ28" s="63" t="s">
        <v>80</v>
      </c>
    </row>
    <row r="29" spans="1:36" s="36" customFormat="1" ht="15" x14ac:dyDescent="0.25">
      <c r="A29">
        <v>2.2400000000000002</v>
      </c>
      <c r="B29">
        <v>3.23</v>
      </c>
      <c r="C29">
        <v>3.6</v>
      </c>
      <c r="D29" s="20">
        <f t="shared" si="0"/>
        <v>3.3803872426163561E-2</v>
      </c>
      <c r="E29" s="17">
        <f>IF(OR($A29="",$B29="",$C29=""),"",A29*'MPTO_working_3-way'!$I28)</f>
        <v>2.3157206742346066</v>
      </c>
      <c r="F29" s="21">
        <f>IF(OR($A29="",$B29="",$C29=""),"",B29*'MPTO_working_3-way'!$I28)</f>
        <v>3.3391865079365082</v>
      </c>
      <c r="G29" s="22">
        <f>IF(OR($A29="",$B29="",$C29=""),"",C29*'MPTO_working_3-way'!$I28)</f>
        <v>3.7216939407341889</v>
      </c>
      <c r="H29" s="17"/>
      <c r="I29" s="21"/>
      <c r="J29" s="22"/>
      <c r="K29" s="17"/>
      <c r="L29" s="21"/>
      <c r="M29" s="22"/>
      <c r="N29" s="23">
        <f t="shared" ref="N29:N92" si="10">(1/E29)* 100</f>
        <v>43.183101102231191</v>
      </c>
      <c r="O29" s="24">
        <f t="shared" ref="O29:O92" si="11">(1/F29)* 100</f>
        <v>29.947413767491604</v>
      </c>
      <c r="P29" s="24">
        <f t="shared" ref="P29:P92" si="12">(1/G29)* 100</f>
        <v>26.869485130277187</v>
      </c>
      <c r="Q29" t="s">
        <v>116</v>
      </c>
      <c r="R29" t="s">
        <v>117</v>
      </c>
      <c r="S29" t="s">
        <v>114</v>
      </c>
      <c r="AD29" s="37"/>
      <c r="AE29" s="37"/>
      <c r="AH29" s="37"/>
      <c r="AI29" s="37"/>
      <c r="AJ29" t="s">
        <v>115</v>
      </c>
    </row>
    <row r="30" spans="1:36" s="36" customFormat="1" ht="15" x14ac:dyDescent="0.25">
      <c r="A30">
        <v>2.2200000000000002</v>
      </c>
      <c r="B30">
        <v>3.2</v>
      </c>
      <c r="C30">
        <v>3.68</v>
      </c>
      <c r="D30" s="20">
        <f t="shared" si="0"/>
        <v>3.4689580885232996E-2</v>
      </c>
      <c r="E30" s="17">
        <f>IF(OR($A30="",$B30="",$C30=""),"",A30*'MPTO_working_3-way'!$I29)</f>
        <v>2.2970108695652174</v>
      </c>
      <c r="F30" s="21">
        <f>IF(OR($A30="",$B30="",$C30=""),"",B30*'MPTO_working_3-way'!$I29)</f>
        <v>3.3110066588327456</v>
      </c>
      <c r="G30" s="22">
        <f>IF(OR($A30="",$B30="",$C30=""),"",C30*'MPTO_working_3-way'!$I29)</f>
        <v>3.8076576576576575</v>
      </c>
      <c r="H30" s="17"/>
      <c r="I30" s="21"/>
      <c r="J30" s="22"/>
      <c r="K30" s="17"/>
      <c r="L30" s="21"/>
      <c r="M30" s="22"/>
      <c r="N30" s="23">
        <f t="shared" si="10"/>
        <v>43.534839701880991</v>
      </c>
      <c r="O30" s="24">
        <f t="shared" si="11"/>
        <v>30.202295043179937</v>
      </c>
      <c r="P30" s="24">
        <f t="shared" si="12"/>
        <v>26.262865254939076</v>
      </c>
      <c r="Q30" t="s">
        <v>118</v>
      </c>
      <c r="R30" t="s">
        <v>119</v>
      </c>
      <c r="S30" t="s">
        <v>114</v>
      </c>
      <c r="AD30" s="37"/>
      <c r="AE30" s="37"/>
      <c r="AH30" s="37"/>
      <c r="AI30" s="37"/>
      <c r="AJ30" t="s">
        <v>115</v>
      </c>
    </row>
    <row r="31" spans="1:36" s="36" customFormat="1" ht="15" x14ac:dyDescent="0.25">
      <c r="A31">
        <v>2.0099999999999998</v>
      </c>
      <c r="B31">
        <v>3.75</v>
      </c>
      <c r="C31">
        <v>3.79</v>
      </c>
      <c r="D31" s="20">
        <f t="shared" si="0"/>
        <v>2.8031347221675329E-2</v>
      </c>
      <c r="E31" s="17">
        <f>IF(OR($A31="",$B31="",$C31=""),"",A31*'MPTO_working_3-way'!$I30)</f>
        <v>2.0663430079155671</v>
      </c>
      <c r="F31" s="21">
        <f>IF(OR($A31="",$B31="",$C31=""),"",B31*'MPTO_working_3-way'!$I30)</f>
        <v>3.8551175520812824</v>
      </c>
      <c r="G31" s="22">
        <f>IF(OR($A31="",$B31="",$C31=""),"",C31*'MPTO_working_3-way'!$I30)</f>
        <v>3.8962388059701496</v>
      </c>
      <c r="H31" s="17"/>
      <c r="I31" s="21"/>
      <c r="J31" s="22"/>
      <c r="K31" s="17"/>
      <c r="L31" s="21"/>
      <c r="M31" s="22"/>
      <c r="N31" s="23">
        <f t="shared" si="10"/>
        <v>48.394675819517232</v>
      </c>
      <c r="O31" s="24">
        <f t="shared" si="11"/>
        <v>25.939546239261237</v>
      </c>
      <c r="P31" s="24">
        <f t="shared" si="12"/>
        <v>25.665777941221535</v>
      </c>
      <c r="Q31" t="s">
        <v>120</v>
      </c>
      <c r="R31" t="s">
        <v>121</v>
      </c>
      <c r="S31" t="s">
        <v>114</v>
      </c>
      <c r="AD31" s="37"/>
      <c r="AE31" s="37"/>
      <c r="AH31" s="37"/>
      <c r="AI31" s="37"/>
      <c r="AJ31" t="s">
        <v>298</v>
      </c>
    </row>
    <row r="32" spans="1:36" s="36" customFormat="1" ht="15" x14ac:dyDescent="0.25">
      <c r="A32">
        <v>3.14</v>
      </c>
      <c r="B32">
        <v>3.52</v>
      </c>
      <c r="C32">
        <v>2.38</v>
      </c>
      <c r="D32" s="20">
        <f t="shared" si="0"/>
        <v>2.2730313897417753E-2</v>
      </c>
      <c r="E32" s="17">
        <f>IF(OR($A32="",$B32="",$C32=""),"",A32*'MPTO_working_3-way'!$I31)</f>
        <v>3.2113731856378918</v>
      </c>
      <c r="F32" s="21">
        <f>IF(OR($A32="",$B32="",$C32=""),"",B32*'MPTO_working_3-way'!$I31)</f>
        <v>3.6000107049189105</v>
      </c>
      <c r="G32" s="22">
        <f>IF(OR($A32="",$B32="",$C32=""),"",C32*'MPTO_working_3-way'!$I31)</f>
        <v>2.4340981470758543</v>
      </c>
      <c r="H32" s="17"/>
      <c r="I32" s="21"/>
      <c r="J32" s="22"/>
      <c r="K32" s="17"/>
      <c r="L32" s="21"/>
      <c r="M32" s="22"/>
      <c r="N32" s="23">
        <f t="shared" si="10"/>
        <v>31.139327078903939</v>
      </c>
      <c r="O32" s="24">
        <f t="shared" si="11"/>
        <v>27.777695178340444</v>
      </c>
      <c r="P32" s="24">
        <f t="shared" si="12"/>
        <v>41.08297774275561</v>
      </c>
      <c r="Q32" t="s">
        <v>122</v>
      </c>
      <c r="R32" t="s">
        <v>123</v>
      </c>
      <c r="S32" t="s">
        <v>114</v>
      </c>
      <c r="AD32" s="37"/>
      <c r="AE32" s="37"/>
      <c r="AH32" s="37"/>
      <c r="AI32" s="37"/>
      <c r="AJ32" t="s">
        <v>83</v>
      </c>
    </row>
    <row r="33" spans="1:36" s="36" customFormat="1" ht="15" x14ac:dyDescent="0.25">
      <c r="A33">
        <v>2.2599999999999998</v>
      </c>
      <c r="B33">
        <v>3.52</v>
      </c>
      <c r="C33">
        <v>3.31</v>
      </c>
      <c r="D33" s="20">
        <f t="shared" si="0"/>
        <v>2.8683588822481454E-2</v>
      </c>
      <c r="E33" s="17">
        <f>IF(OR($A33="",$B33="",$C33=""),"",A33*'MPTO_working_3-way'!$I32)</f>
        <v>2.3248249107388079</v>
      </c>
      <c r="F33" s="21">
        <f>IF(OR($A33="",$B33="",$C33=""),"",B33*'MPTO_working_3-way'!$I32)</f>
        <v>3.6209662326551348</v>
      </c>
      <c r="G33" s="22">
        <f>IF(OR($A33="",$B33="",$C33=""),"",C33*'MPTO_working_3-way'!$I32)</f>
        <v>3.4049426790024135</v>
      </c>
      <c r="H33" s="17"/>
      <c r="I33" s="21"/>
      <c r="J33" s="22"/>
      <c r="K33" s="17"/>
      <c r="L33" s="21"/>
      <c r="M33" s="22"/>
      <c r="N33" s="23">
        <f t="shared" si="10"/>
        <v>43.013991951858827</v>
      </c>
      <c r="O33" s="24">
        <f t="shared" si="11"/>
        <v>27.616938014545724</v>
      </c>
      <c r="P33" s="24">
        <f t="shared" si="12"/>
        <v>29.369070033595452</v>
      </c>
      <c r="Q33" t="s">
        <v>124</v>
      </c>
      <c r="R33" t="s">
        <v>84</v>
      </c>
      <c r="S33" t="s">
        <v>114</v>
      </c>
      <c r="AD33" s="37"/>
      <c r="AE33" s="37"/>
      <c r="AH33" s="37"/>
      <c r="AI33" s="37"/>
      <c r="AJ33" t="s">
        <v>83</v>
      </c>
    </row>
    <row r="34" spans="1:36" s="36" customFormat="1" ht="15" x14ac:dyDescent="0.25">
      <c r="A34">
        <v>1.34</v>
      </c>
      <c r="B34">
        <v>5.45</v>
      </c>
      <c r="C34">
        <v>9.75</v>
      </c>
      <c r="D34" s="20">
        <f t="shared" si="0"/>
        <v>3.231899781263059E-2</v>
      </c>
      <c r="E34" s="17">
        <f>IF(OR($A34="",$B34="",$C34=""),"",A34*'MPTO_working_3-way'!$I33)</f>
        <v>1.383307457068925</v>
      </c>
      <c r="F34" s="21">
        <f>IF(OR($A34="",$B34="",$C34=""),"",B34*'MPTO_working_3-way'!$I33)</f>
        <v>5.6261385380788367</v>
      </c>
      <c r="G34" s="22">
        <f>IF(OR($A34="",$B34="",$C34=""),"",C34*'MPTO_working_3-way'!$I33)</f>
        <v>10.065110228673149</v>
      </c>
      <c r="H34" s="17"/>
      <c r="I34" s="21"/>
      <c r="J34" s="22"/>
      <c r="K34" s="17"/>
      <c r="L34" s="21"/>
      <c r="M34" s="22"/>
      <c r="N34" s="23">
        <f t="shared" si="10"/>
        <v>72.290508873485663</v>
      </c>
      <c r="O34" s="24">
        <f t="shared" si="11"/>
        <v>17.774180163389133</v>
      </c>
      <c r="P34" s="24">
        <f t="shared" si="12"/>
        <v>9.9353109631252075</v>
      </c>
      <c r="Q34" t="s">
        <v>95</v>
      </c>
      <c r="R34" t="s">
        <v>96</v>
      </c>
      <c r="S34" t="s">
        <v>114</v>
      </c>
      <c r="AD34" s="37"/>
      <c r="AE34" s="37"/>
      <c r="AH34" s="37"/>
      <c r="AI34" s="37"/>
      <c r="AJ34" t="s">
        <v>83</v>
      </c>
    </row>
    <row r="35" spans="1:36" s="36" customFormat="1" ht="15" x14ac:dyDescent="0.25">
      <c r="A35">
        <v>1.52</v>
      </c>
      <c r="B35">
        <v>4.46</v>
      </c>
      <c r="C35">
        <v>6.78</v>
      </c>
      <c r="D35" s="20">
        <f t="shared" si="0"/>
        <v>2.9602608847608236E-2</v>
      </c>
      <c r="E35" s="17">
        <f>IF(OR($A35="",$B35="",$C35=""),"",A35*'MPTO_working_3-way'!$I34)</f>
        <v>1.5649959654483645</v>
      </c>
      <c r="F35" s="21">
        <f>IF(OR($A35="",$B35="",$C35=""),"",B35*'MPTO_working_3-way'!$I34)</f>
        <v>4.5920276354603331</v>
      </c>
      <c r="G35" s="22">
        <f>IF(OR($A35="",$B35="",$C35=""),"",C35*'MPTO_working_3-way'!$I34)</f>
        <v>6.9807056879867844</v>
      </c>
      <c r="H35" s="17"/>
      <c r="I35" s="21"/>
      <c r="J35" s="22"/>
      <c r="K35" s="17"/>
      <c r="L35" s="21"/>
      <c r="M35" s="22"/>
      <c r="N35" s="23">
        <f t="shared" si="10"/>
        <v>63.897928306384124</v>
      </c>
      <c r="O35" s="24">
        <f t="shared" si="11"/>
        <v>21.776872427287859</v>
      </c>
      <c r="P35" s="24">
        <f t="shared" si="12"/>
        <v>14.325199266328003</v>
      </c>
      <c r="Q35" t="s">
        <v>82</v>
      </c>
      <c r="R35" t="s">
        <v>125</v>
      </c>
      <c r="S35" t="s">
        <v>114</v>
      </c>
      <c r="AD35" s="37"/>
      <c r="AE35" s="37"/>
      <c r="AH35" s="37"/>
      <c r="AI35" s="37"/>
      <c r="AJ35" t="s">
        <v>83</v>
      </c>
    </row>
    <row r="36" spans="1:36" s="36" customFormat="1" ht="15" x14ac:dyDescent="0.25">
      <c r="A36">
        <v>3.5</v>
      </c>
      <c r="B36">
        <v>3.71</v>
      </c>
      <c r="C36">
        <v>2.11</v>
      </c>
      <c r="D36" s="20">
        <f t="shared" si="0"/>
        <v>2.9189713979126397E-2</v>
      </c>
      <c r="E36" s="17">
        <f>IF(OR($A36="",$B36="",$C36=""),"",A36*'MPTO_working_3-way'!$I35)</f>
        <v>3.6021639989269425</v>
      </c>
      <c r="F36" s="21">
        <f>IF(OR($A36="",$B36="",$C36=""),"",B36*'MPTO_working_3-way'!$I35)</f>
        <v>3.8182938388625587</v>
      </c>
      <c r="G36" s="22">
        <f>IF(OR($A36="",$B36="",$C36=""),"",C36*'MPTO_working_3-way'!$I35)</f>
        <v>2.1715902964959564</v>
      </c>
      <c r="H36" s="17"/>
      <c r="I36" s="21"/>
      <c r="J36" s="22"/>
      <c r="K36" s="17"/>
      <c r="L36" s="21"/>
      <c r="M36" s="22"/>
      <c r="N36" s="23">
        <f t="shared" si="10"/>
        <v>27.76109028622496</v>
      </c>
      <c r="O36" s="24">
        <f t="shared" si="11"/>
        <v>26.189707817193359</v>
      </c>
      <c r="P36" s="24">
        <f t="shared" si="12"/>
        <v>46.049201896581692</v>
      </c>
      <c r="Q36" t="s">
        <v>81</v>
      </c>
      <c r="R36" t="s">
        <v>85</v>
      </c>
      <c r="S36" t="s">
        <v>114</v>
      </c>
      <c r="AD36" s="37"/>
      <c r="AE36" s="37"/>
      <c r="AH36" s="37"/>
      <c r="AI36" s="37"/>
      <c r="AJ36" t="s">
        <v>83</v>
      </c>
    </row>
    <row r="37" spans="1:36" s="36" customFormat="1" ht="15" x14ac:dyDescent="0.25">
      <c r="A37">
        <v>2.52</v>
      </c>
      <c r="B37">
        <v>3.52</v>
      </c>
      <c r="C37">
        <v>2.88</v>
      </c>
      <c r="D37" s="20">
        <f t="shared" si="0"/>
        <v>2.813852813852824E-2</v>
      </c>
      <c r="E37" s="17">
        <f>IF(OR($A37="",$B37="",$C37=""),"",A37*'MPTO_working_3-way'!$I36)</f>
        <v>2.5909090909090913</v>
      </c>
      <c r="F37" s="21">
        <f>IF(OR($A37="",$B37="",$C37=""),"",B37*'MPTO_working_3-way'!$I36)</f>
        <v>3.6190476190476195</v>
      </c>
      <c r="G37" s="22">
        <f>IF(OR($A37="",$B37="",$C37=""),"",C37*'MPTO_working_3-way'!$I36)</f>
        <v>2.9610389610389611</v>
      </c>
      <c r="H37" s="17"/>
      <c r="I37" s="21"/>
      <c r="J37" s="22"/>
      <c r="K37" s="17"/>
      <c r="L37" s="21"/>
      <c r="M37" s="22"/>
      <c r="N37" s="23">
        <f t="shared" si="10"/>
        <v>38.596491228070171</v>
      </c>
      <c r="O37" s="24">
        <f t="shared" si="11"/>
        <v>27.631578947368418</v>
      </c>
      <c r="P37" s="24">
        <f t="shared" si="12"/>
        <v>33.771929824561404</v>
      </c>
      <c r="Q37" t="s">
        <v>98</v>
      </c>
      <c r="R37" t="s">
        <v>97</v>
      </c>
      <c r="S37" t="s">
        <v>114</v>
      </c>
      <c r="AD37" s="37"/>
      <c r="AE37" s="37"/>
      <c r="AH37" s="37"/>
      <c r="AI37" s="37"/>
      <c r="AJ37" t="s">
        <v>83</v>
      </c>
    </row>
    <row r="38" spans="1:36" s="36" customFormat="1" ht="15" x14ac:dyDescent="0.25">
      <c r="A38">
        <v>6.26</v>
      </c>
      <c r="B38">
        <v>3.84</v>
      </c>
      <c r="C38">
        <v>1.62</v>
      </c>
      <c r="D38" s="20">
        <f t="shared" si="0"/>
        <v>3.7445026229637524E-2</v>
      </c>
      <c r="E38" s="17">
        <f>IF(OR($A38="",$B38="",$C38=""),"",A38*'MPTO_working_3-way'!$I37)</f>
        <v>6.4944058641975309</v>
      </c>
      <c r="F38" s="21">
        <f>IF(OR($A38="",$B38="",$C38=""),"",B38*'MPTO_working_3-way'!$I37)</f>
        <v>3.9837889007218079</v>
      </c>
      <c r="G38" s="22">
        <f>IF(OR($A38="",$B38="",$C38=""),"",C38*'MPTO_working_3-way'!$I37)</f>
        <v>1.6806609424920129</v>
      </c>
      <c r="H38" s="17"/>
      <c r="I38" s="21"/>
      <c r="J38" s="22"/>
      <c r="K38" s="17"/>
      <c r="L38" s="21"/>
      <c r="M38" s="22"/>
      <c r="N38" s="23">
        <f t="shared" si="10"/>
        <v>15.39786734784804</v>
      </c>
      <c r="O38" s="24">
        <f t="shared" si="11"/>
        <v>25.10173166602311</v>
      </c>
      <c r="P38" s="24">
        <f t="shared" si="12"/>
        <v>59.500400986128845</v>
      </c>
      <c r="Q38" t="s">
        <v>126</v>
      </c>
      <c r="R38" t="s">
        <v>127</v>
      </c>
      <c r="S38" t="s">
        <v>114</v>
      </c>
      <c r="AD38" s="37"/>
      <c r="AE38" s="37"/>
      <c r="AH38" s="37"/>
      <c r="AI38" s="37"/>
      <c r="AJ38" t="s">
        <v>299</v>
      </c>
    </row>
    <row r="39" spans="1:36" s="36" customFormat="1" ht="15" x14ac:dyDescent="0.25">
      <c r="A39">
        <v>3.37</v>
      </c>
      <c r="B39">
        <v>2.91</v>
      </c>
      <c r="C39">
        <v>2.5499999999999998</v>
      </c>
      <c r="D39" s="20">
        <f t="shared" si="0"/>
        <v>3.2535379473457304E-2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10"/>
        <v>#REF!</v>
      </c>
      <c r="O39" s="24" t="e">
        <f t="shared" si="11"/>
        <v>#REF!</v>
      </c>
      <c r="P39" s="24" t="e">
        <f t="shared" si="12"/>
        <v>#REF!</v>
      </c>
      <c r="Q39" t="s">
        <v>128</v>
      </c>
      <c r="R39" t="s">
        <v>129</v>
      </c>
      <c r="S39" t="s">
        <v>114</v>
      </c>
      <c r="AD39" s="37"/>
      <c r="AE39" s="37"/>
      <c r="AH39" s="37"/>
      <c r="AI39" s="37"/>
      <c r="AJ39" t="s">
        <v>299</v>
      </c>
    </row>
    <row r="40" spans="1:36" s="36" customFormat="1" ht="15" x14ac:dyDescent="0.25">
      <c r="A40">
        <v>1.1499999999999999</v>
      </c>
      <c r="B40">
        <v>9</v>
      </c>
      <c r="C40">
        <v>20.14</v>
      </c>
      <c r="D40" s="20">
        <f t="shared" si="0"/>
        <v>3.0328761471630994E-2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10"/>
        <v>#REF!</v>
      </c>
      <c r="O40" s="24" t="e">
        <f t="shared" si="11"/>
        <v>#REF!</v>
      </c>
      <c r="P40" s="24" t="e">
        <f t="shared" si="12"/>
        <v>#REF!</v>
      </c>
      <c r="Q40" t="s">
        <v>130</v>
      </c>
      <c r="R40" t="s">
        <v>131</v>
      </c>
      <c r="S40" t="s">
        <v>114</v>
      </c>
      <c r="AD40" s="37"/>
      <c r="AE40" s="37"/>
      <c r="AH40" s="37"/>
      <c r="AI40" s="37"/>
      <c r="AJ40" t="s">
        <v>300</v>
      </c>
    </row>
    <row r="41" spans="1:36" s="36" customFormat="1" ht="15" x14ac:dyDescent="0.25">
      <c r="A41">
        <v>2.06</v>
      </c>
      <c r="B41">
        <v>3.76</v>
      </c>
      <c r="C41">
        <v>3.55</v>
      </c>
      <c r="D41" s="20">
        <f t="shared" si="0"/>
        <v>3.3084480857464627E-2</v>
      </c>
      <c r="E41" s="17">
        <f>IF(OR($A41="",$B41="",$C41=""),"",A41*'MPTO_working_3-way'!$I40)</f>
        <v>2.1270228817153223</v>
      </c>
      <c r="F41" s="21">
        <f>IF(OR($A41="",$B41="",$C41=""),"",B41*'MPTO_working_3-way'!$I40)</f>
        <v>3.8823330268201994</v>
      </c>
      <c r="G41" s="22">
        <f>IF(OR($A41="",$B41="",$C41=""),"",C41*'MPTO_working_3-way'!$I40)</f>
        <v>3.665500597130773</v>
      </c>
      <c r="H41" s="17"/>
      <c r="I41" s="21"/>
      <c r="J41" s="22"/>
      <c r="K41" s="17"/>
      <c r="L41" s="21"/>
      <c r="M41" s="22"/>
      <c r="N41" s="23">
        <f t="shared" si="10"/>
        <v>47.014068752920849</v>
      </c>
      <c r="O41" s="24">
        <f t="shared" si="11"/>
        <v>25.757707880589621</v>
      </c>
      <c r="P41" s="24">
        <f t="shared" si="12"/>
        <v>27.281403276342807</v>
      </c>
      <c r="Q41" t="s">
        <v>132</v>
      </c>
      <c r="R41" t="s">
        <v>133</v>
      </c>
      <c r="S41" t="s">
        <v>294</v>
      </c>
      <c r="AD41" s="37"/>
      <c r="AE41" s="37"/>
      <c r="AH41" s="37"/>
      <c r="AI41" s="37"/>
      <c r="AJ41" t="s">
        <v>115</v>
      </c>
    </row>
    <row r="42" spans="1:36" s="36" customFormat="1" ht="15" x14ac:dyDescent="0.25">
      <c r="A42">
        <v>2.4900000000000002</v>
      </c>
      <c r="B42">
        <v>3.11</v>
      </c>
      <c r="C42">
        <v>3.22</v>
      </c>
      <c r="D42" s="20">
        <f t="shared" si="0"/>
        <v>3.3708840274119911E-2</v>
      </c>
      <c r="E42" s="17">
        <f>IF(OR($A42="",$B42="",$C42=""),"",A42*'MPTO_working_3-way'!$I41)</f>
        <v>2.5655186160643613</v>
      </c>
      <c r="F42" s="21">
        <f>IF(OR($A42="",$B42="",$C42=""),"",B42*'MPTO_working_3-way'!$I41)</f>
        <v>3.2043224481767725</v>
      </c>
      <c r="G42" s="22">
        <f>IF(OR($A42="",$B42="",$C42=""),"",C42*'MPTO_working_3-way'!$I41)</f>
        <v>3.317658611938652</v>
      </c>
      <c r="H42" s="17"/>
      <c r="I42" s="21"/>
      <c r="J42" s="22"/>
      <c r="K42" s="17"/>
      <c r="L42" s="21"/>
      <c r="M42" s="22"/>
      <c r="N42" s="23">
        <f t="shared" si="10"/>
        <v>38.978473737760353</v>
      </c>
      <c r="O42" s="24">
        <f t="shared" si="11"/>
        <v>31.207845532804917</v>
      </c>
      <c r="P42" s="24">
        <f t="shared" si="12"/>
        <v>30.141739008392328</v>
      </c>
      <c r="Q42" t="s">
        <v>134</v>
      </c>
      <c r="R42" t="s">
        <v>135</v>
      </c>
      <c r="S42" t="s">
        <v>294</v>
      </c>
      <c r="AD42" s="37"/>
      <c r="AE42" s="37"/>
      <c r="AH42" s="37"/>
      <c r="AI42" s="37"/>
      <c r="AJ42" t="s">
        <v>115</v>
      </c>
    </row>
    <row r="43" spans="1:36" s="36" customFormat="1" ht="15" x14ac:dyDescent="0.25">
      <c r="A43">
        <v>2.15</v>
      </c>
      <c r="B43">
        <v>3.78</v>
      </c>
      <c r="C43">
        <v>3.18</v>
      </c>
      <c r="D43" s="20">
        <f t="shared" si="0"/>
        <v>4.4131952425063403E-2</v>
      </c>
      <c r="E43" s="17">
        <f>IF(OR($A43="",$B43="",$C43=""),"",A43*'MPTO_working_3-way'!$I42)</f>
        <v>2.2211316338435489</v>
      </c>
      <c r="F43" s="21">
        <f>IF(OR($A43="",$B43="",$C43=""),"",B43*'MPTO_working_3-way'!$I42)</f>
        <v>3.9050593376412159</v>
      </c>
      <c r="G43" s="22">
        <f>IF(OR($A43="",$B43="",$C43=""),"",C43*'MPTO_working_3-way'!$I42)</f>
        <v>3.2852086491267376</v>
      </c>
      <c r="H43" s="17"/>
      <c r="I43" s="21"/>
      <c r="J43" s="22"/>
      <c r="K43" s="17"/>
      <c r="L43" s="21"/>
      <c r="M43" s="22"/>
      <c r="N43" s="23">
        <f t="shared" si="10"/>
        <v>45.022095258242473</v>
      </c>
      <c r="O43" s="24">
        <f t="shared" si="11"/>
        <v>25.607805504026803</v>
      </c>
      <c r="P43" s="24">
        <f t="shared" si="12"/>
        <v>30.439466919880914</v>
      </c>
      <c r="Q43" t="s">
        <v>136</v>
      </c>
      <c r="R43" t="s">
        <v>137</v>
      </c>
      <c r="S43" t="s">
        <v>294</v>
      </c>
      <c r="AD43" s="37"/>
      <c r="AE43" s="37"/>
      <c r="AH43" s="37"/>
      <c r="AI43" s="37"/>
      <c r="AJ43" t="s">
        <v>115</v>
      </c>
    </row>
    <row r="44" spans="1:36" s="36" customFormat="1" ht="15" x14ac:dyDescent="0.25">
      <c r="A44">
        <v>1.36</v>
      </c>
      <c r="B44">
        <v>4.92</v>
      </c>
      <c r="C44">
        <v>8.74</v>
      </c>
      <c r="D44" s="20">
        <f t="shared" si="0"/>
        <v>5.2962626139924085E-2</v>
      </c>
      <c r="E44" s="17">
        <f>IF(OR($A44="",$B44="",$C44=""),"",A44*'MPTO_working_3-way'!$I43)</f>
        <v>1.4058440227728031</v>
      </c>
      <c r="F44" s="21">
        <f>IF(OR($A44="",$B44="",$C44=""),"",B44*'MPTO_working_3-way'!$I43)</f>
        <v>5.0858474941486698</v>
      </c>
      <c r="G44" s="22">
        <f>IF(OR($A44="",$B44="",$C44=""),"",C44*'MPTO_working_3-way'!$I43)</f>
        <v>9.0346152639958088</v>
      </c>
      <c r="H44" s="17"/>
      <c r="I44" s="21"/>
      <c r="J44" s="22"/>
      <c r="K44" s="17"/>
      <c r="L44" s="21"/>
      <c r="M44" s="22"/>
      <c r="N44" s="23">
        <f t="shared" si="10"/>
        <v>71.131646455889154</v>
      </c>
      <c r="O44" s="24">
        <f t="shared" si="11"/>
        <v>19.662406337400252</v>
      </c>
      <c r="P44" s="24">
        <f t="shared" si="12"/>
        <v>11.068539951946137</v>
      </c>
      <c r="Q44" t="s">
        <v>138</v>
      </c>
      <c r="R44" t="s">
        <v>139</v>
      </c>
      <c r="S44" t="s">
        <v>294</v>
      </c>
      <c r="AD44" s="37"/>
      <c r="AE44" s="37"/>
      <c r="AH44" s="37"/>
      <c r="AI44" s="37"/>
      <c r="AJ44" t="s">
        <v>115</v>
      </c>
    </row>
    <row r="45" spans="1:36" s="36" customFormat="1" ht="15" x14ac:dyDescent="0.25">
      <c r="A45">
        <v>1.4</v>
      </c>
      <c r="B45">
        <v>5.2</v>
      </c>
      <c r="C45">
        <v>7.83</v>
      </c>
      <c r="D45" s="20">
        <f t="shared" si="0"/>
        <v>3.430732741077569E-2</v>
      </c>
      <c r="E45" s="17">
        <f>IF(OR($A45="",$B45="",$C45=""),"",A45*'MPTO_working_3-way'!$I44)</f>
        <v>1.4617847333950886</v>
      </c>
      <c r="F45" s="21">
        <f>IF(OR($A45="",$B45="",$C45=""),"",B45*'MPTO_working_3-way'!$I44)</f>
        <v>5.4294861526103295</v>
      </c>
      <c r="G45" s="22">
        <f>IF(OR($A45="",$B45="",$C45=""),"",C45*'MPTO_working_3-way'!$I44)</f>
        <v>8.1755531874882461</v>
      </c>
      <c r="H45" s="17"/>
      <c r="I45" s="21"/>
      <c r="J45" s="22"/>
      <c r="K45" s="17"/>
      <c r="L45" s="21"/>
      <c r="M45" s="22"/>
      <c r="N45" s="23">
        <f t="shared" si="10"/>
        <v>68.409525503624323</v>
      </c>
      <c r="O45" s="24">
        <f t="shared" si="11"/>
        <v>18.417949174052701</v>
      </c>
      <c r="P45" s="24">
        <f t="shared" si="12"/>
        <v>12.231588212653136</v>
      </c>
      <c r="Q45" t="s">
        <v>140</v>
      </c>
      <c r="R45" t="s">
        <v>141</v>
      </c>
      <c r="S45" t="s">
        <v>294</v>
      </c>
      <c r="AD45" s="37"/>
      <c r="AE45" s="37"/>
      <c r="AH45" s="37"/>
      <c r="AI45" s="37"/>
      <c r="AJ45" t="s">
        <v>301</v>
      </c>
    </row>
    <row r="46" spans="1:36" s="36" customFormat="1" ht="15" x14ac:dyDescent="0.25">
      <c r="A46">
        <v>2.65</v>
      </c>
      <c r="B46">
        <v>3.58</v>
      </c>
      <c r="C46">
        <v>2.69</v>
      </c>
      <c r="D46" s="20">
        <f t="shared" si="0"/>
        <v>2.8435311400496044E-2</v>
      </c>
      <c r="E46" s="17">
        <f>IF(OR($A46="",$B46="",$C46=""),"",A46*'MPTO_working_3-way'!$I45)</f>
        <v>2.7903509592707989</v>
      </c>
      <c r="F46" s="21">
        <f>IF(OR($A46="",$B46="",$C46=""),"",B46*'MPTO_working_3-way'!$I45)</f>
        <v>3.7696062015809284</v>
      </c>
      <c r="G46" s="22">
        <f>IF(OR($A46="",$B46="",$C46=""),"",C46*'MPTO_working_3-way'!$I45)</f>
        <v>2.8324694643163957</v>
      </c>
      <c r="H46" s="17"/>
      <c r="I46" s="21"/>
      <c r="J46" s="22"/>
      <c r="K46" s="17"/>
      <c r="L46" s="21"/>
      <c r="M46" s="22"/>
      <c r="N46" s="23">
        <f t="shared" si="10"/>
        <v>35.83778580531424</v>
      </c>
      <c r="O46" s="24">
        <f t="shared" si="11"/>
        <v>26.527969939687914</v>
      </c>
      <c r="P46" s="24">
        <f t="shared" si="12"/>
        <v>35.304881927168303</v>
      </c>
      <c r="Q46" t="s">
        <v>142</v>
      </c>
      <c r="R46" t="s">
        <v>143</v>
      </c>
      <c r="S46" t="s">
        <v>294</v>
      </c>
      <c r="AD46" s="37"/>
      <c r="AE46" s="37"/>
      <c r="AH46" s="37"/>
      <c r="AI46" s="37"/>
      <c r="AJ46" t="s">
        <v>301</v>
      </c>
    </row>
    <row r="47" spans="1:36" s="36" customFormat="1" ht="15" x14ac:dyDescent="0.25">
      <c r="A47">
        <v>1.1100000000000001</v>
      </c>
      <c r="B47">
        <v>10.58</v>
      </c>
      <c r="C47">
        <v>27.42</v>
      </c>
      <c r="D47" s="20">
        <f t="shared" si="0"/>
        <v>3.188858943699624E-2</v>
      </c>
      <c r="E47" s="17">
        <f>IF(OR($A47="",$B47="",$C47=""),"",A47*'MPTO_working_3-way'!$I46)</f>
        <v>1.1480811334259611</v>
      </c>
      <c r="F47" s="21">
        <f>IF(OR($A47="",$B47="",$C47=""),"",B47*'MPTO_working_3-way'!$I46)</f>
        <v>10.942971524006007</v>
      </c>
      <c r="G47" s="22">
        <f>IF(OR($A47="",$B47="",$C47=""),"",C47*'MPTO_working_3-way'!$I46)</f>
        <v>28.360706917603473</v>
      </c>
      <c r="H47" s="17"/>
      <c r="I47" s="21"/>
      <c r="J47" s="22"/>
      <c r="K47" s="17"/>
      <c r="L47" s="21"/>
      <c r="M47" s="22"/>
      <c r="N47" s="23">
        <f t="shared" si="10"/>
        <v>87.101858125298534</v>
      </c>
      <c r="O47" s="24">
        <f t="shared" si="11"/>
        <v>9.1382856823328336</v>
      </c>
      <c r="P47" s="24">
        <f t="shared" si="12"/>
        <v>3.5260051976324349</v>
      </c>
      <c r="Q47" t="s">
        <v>144</v>
      </c>
      <c r="R47" t="s">
        <v>145</v>
      </c>
      <c r="S47" t="s">
        <v>294</v>
      </c>
      <c r="AD47" s="37"/>
      <c r="AE47" s="37"/>
      <c r="AH47" s="37"/>
      <c r="AI47" s="37"/>
      <c r="AJ47" t="s">
        <v>301</v>
      </c>
    </row>
    <row r="48" spans="1:36" s="36" customFormat="1" ht="15" x14ac:dyDescent="0.25">
      <c r="A48">
        <v>1.28</v>
      </c>
      <c r="B48">
        <v>5.66</v>
      </c>
      <c r="C48">
        <v>12.06</v>
      </c>
      <c r="D48" s="20">
        <f t="shared" si="0"/>
        <v>4.0847184864839514E-2</v>
      </c>
      <c r="E48" s="17">
        <f>IF(OR($A48="",$B48="",$C48=""),"",A48*'MPTO_working_3-way'!$I47)</f>
        <v>1.316397198592635</v>
      </c>
      <c r="F48" s="21">
        <f>IF(OR($A48="",$B48="",$C48=""),"",B48*'MPTO_working_3-way'!$I47)</f>
        <v>5.820943862526808</v>
      </c>
      <c r="G48" s="22">
        <f>IF(OR($A48="",$B48="",$C48=""),"",C48*'MPTO_working_3-way'!$I47)</f>
        <v>12.402929855489983</v>
      </c>
      <c r="H48" s="17"/>
      <c r="I48" s="21"/>
      <c r="J48" s="22"/>
      <c r="K48" s="17"/>
      <c r="L48" s="21"/>
      <c r="M48" s="22"/>
      <c r="N48" s="23">
        <f t="shared" si="10"/>
        <v>75.964914014486169</v>
      </c>
      <c r="O48" s="24">
        <f t="shared" si="11"/>
        <v>17.17934451210995</v>
      </c>
      <c r="P48" s="24">
        <f t="shared" si="12"/>
        <v>8.0626111060151153</v>
      </c>
      <c r="Q48" t="s">
        <v>103</v>
      </c>
      <c r="R48" t="s">
        <v>99</v>
      </c>
      <c r="S48" t="s">
        <v>294</v>
      </c>
      <c r="AD48" s="37"/>
      <c r="AE48" s="37"/>
      <c r="AH48" s="37"/>
      <c r="AI48" s="37"/>
      <c r="AJ48" t="s">
        <v>80</v>
      </c>
    </row>
    <row r="49" spans="1:36" s="36" customFormat="1" ht="15" x14ac:dyDescent="0.25">
      <c r="A49">
        <v>5.4</v>
      </c>
      <c r="B49">
        <v>3.99</v>
      </c>
      <c r="C49">
        <v>1.67</v>
      </c>
      <c r="D49" s="20">
        <f t="shared" si="0"/>
        <v>3.4614146810806101E-2</v>
      </c>
      <c r="E49" s="17">
        <f>IF(OR($A49="",$B49="",$C49=""),"",A49*'MPTO_working_3-way'!$I48)</f>
        <v>5.5721983829597797</v>
      </c>
      <c r="F49" s="21">
        <f>IF(OR($A49="",$B49="",$C49=""),"",B49*'MPTO_working_3-way'!$I48)</f>
        <v>4.1172354718536148</v>
      </c>
      <c r="G49" s="22">
        <f>IF(OR($A49="",$B49="",$C49=""),"",C49*'MPTO_working_3-way'!$I48)</f>
        <v>1.7232539443597836</v>
      </c>
      <c r="H49" s="17"/>
      <c r="I49" s="21"/>
      <c r="J49" s="22"/>
      <c r="K49" s="17"/>
      <c r="L49" s="21"/>
      <c r="M49" s="22"/>
      <c r="N49" s="23">
        <f t="shared" si="10"/>
        <v>17.946238293634316</v>
      </c>
      <c r="O49" s="24">
        <f t="shared" si="11"/>
        <v>24.288142051535164</v>
      </c>
      <c r="P49" s="24">
        <f t="shared" si="12"/>
        <v>58.029752566242699</v>
      </c>
      <c r="Q49" t="s">
        <v>77</v>
      </c>
      <c r="R49" t="s">
        <v>88</v>
      </c>
      <c r="S49" t="s">
        <v>294</v>
      </c>
      <c r="AD49" s="37"/>
      <c r="AE49" s="37"/>
      <c r="AH49" s="37"/>
      <c r="AI49" s="37"/>
      <c r="AJ49" t="s">
        <v>80</v>
      </c>
    </row>
    <row r="50" spans="1:36" s="36" customFormat="1" ht="15" x14ac:dyDescent="0.25">
      <c r="A50">
        <v>2.73</v>
      </c>
      <c r="B50">
        <v>3.35</v>
      </c>
      <c r="C50">
        <v>2.72</v>
      </c>
      <c r="D50" s="20">
        <f t="shared" si="0"/>
        <v>3.2454887810462907E-2</v>
      </c>
      <c r="E50" s="17">
        <f>IF(OR($A50="",$B50="",$C50=""),"",A50*'MPTO_working_3-way'!$I49)</f>
        <v>2.8415128146810118</v>
      </c>
      <c r="F50" s="21">
        <f>IF(OR($A50="",$B50="",$C50=""),"",B50*'MPTO_working_3-way'!$I49)</f>
        <v>3.4868380692972125</v>
      </c>
      <c r="G50" s="22">
        <f>IF(OR($A50="",$B50="",$C50=""),"",C50*'MPTO_working_3-way'!$I49)</f>
        <v>2.8311043428323637</v>
      </c>
      <c r="H50" s="17"/>
      <c r="I50" s="21"/>
      <c r="J50" s="22"/>
      <c r="K50" s="17"/>
      <c r="L50" s="21"/>
      <c r="M50" s="22"/>
      <c r="N50" s="23">
        <f t="shared" si="10"/>
        <v>35.192521210299731</v>
      </c>
      <c r="O50" s="24">
        <f t="shared" si="11"/>
        <v>28.679278478841276</v>
      </c>
      <c r="P50" s="24">
        <f t="shared" si="12"/>
        <v>35.321905479455239</v>
      </c>
      <c r="Q50" t="s">
        <v>73</v>
      </c>
      <c r="R50" t="s">
        <v>90</v>
      </c>
      <c r="S50" t="s">
        <v>294</v>
      </c>
      <c r="AD50" s="37"/>
      <c r="AE50" s="37"/>
      <c r="AH50" s="37"/>
      <c r="AI50" s="37"/>
      <c r="AJ50" t="s">
        <v>80</v>
      </c>
    </row>
    <row r="51" spans="1:36" s="36" customFormat="1" ht="15" x14ac:dyDescent="0.25">
      <c r="A51">
        <v>3.72</v>
      </c>
      <c r="B51">
        <v>3.78</v>
      </c>
      <c r="C51">
        <v>2.02</v>
      </c>
      <c r="D51" s="20">
        <f t="shared" si="0"/>
        <v>2.8416973801834944E-2</v>
      </c>
      <c r="E51" s="17">
        <f>IF(OR($A51="",$B51="",$C51=""),"",A51*'MPTO_working_3-way'!$I50)</f>
        <v>3.848764626136199</v>
      </c>
      <c r="F51" s="21">
        <f>IF(OR($A51="",$B51="",$C51=""),"",B51*'MPTO_working_3-way'!$I50)</f>
        <v>3.910841474944847</v>
      </c>
      <c r="G51" s="22">
        <f>IF(OR($A51="",$B51="",$C51=""),"",C51*'MPTO_working_3-way'!$I50)</f>
        <v>2.0899205765578284</v>
      </c>
      <c r="H51" s="17"/>
      <c r="I51" s="21"/>
      <c r="J51" s="22"/>
      <c r="K51" s="17"/>
      <c r="L51" s="21"/>
      <c r="M51" s="22"/>
      <c r="N51" s="23">
        <f t="shared" si="10"/>
        <v>25.982363099296794</v>
      </c>
      <c r="O51" s="24">
        <f t="shared" si="11"/>
        <v>25.569944637403196</v>
      </c>
      <c r="P51" s="24">
        <f t="shared" si="12"/>
        <v>47.848708281873307</v>
      </c>
      <c r="Q51" t="s">
        <v>146</v>
      </c>
      <c r="R51" t="s">
        <v>147</v>
      </c>
      <c r="S51" t="s">
        <v>294</v>
      </c>
      <c r="AD51" s="37"/>
      <c r="AE51" s="37"/>
      <c r="AH51" s="37"/>
      <c r="AI51" s="37"/>
      <c r="AJ51" t="s">
        <v>302</v>
      </c>
    </row>
    <row r="52" spans="1:36" s="36" customFormat="1" ht="15" x14ac:dyDescent="0.25">
      <c r="A52">
        <v>2.11</v>
      </c>
      <c r="B52">
        <v>3.48</v>
      </c>
      <c r="C52">
        <v>3.73</v>
      </c>
      <c r="D52" s="20">
        <f t="shared" si="0"/>
        <v>2.9386485873488244E-2</v>
      </c>
      <c r="E52" s="17">
        <f>IF(OR($A52="",$B52="",$C52=""),"",A52*'MPTO_working_3-way'!$I51)</f>
        <v>2.1784798132800764</v>
      </c>
      <c r="F52" s="21">
        <f>IF(OR($A52="",$B52="",$C52=""),"",B52*'MPTO_working_3-way'!$I51)</f>
        <v>3.5929430095804107</v>
      </c>
      <c r="G52" s="22">
        <f>IF(OR($A52="",$B52="",$C52=""),"",C52*'MPTO_working_3-way'!$I51)</f>
        <v>3.8510567315330264</v>
      </c>
      <c r="H52" s="17"/>
      <c r="I52" s="21"/>
      <c r="J52" s="22"/>
      <c r="K52" s="17"/>
      <c r="L52" s="21"/>
      <c r="M52" s="22"/>
      <c r="N52" s="23">
        <f t="shared" si="10"/>
        <v>45.903569723436078</v>
      </c>
      <c r="O52" s="24">
        <f t="shared" si="11"/>
        <v>27.832336815071873</v>
      </c>
      <c r="P52" s="24">
        <f t="shared" si="12"/>
        <v>25.966898690737299</v>
      </c>
      <c r="Q52" t="s">
        <v>148</v>
      </c>
      <c r="R52" t="s">
        <v>149</v>
      </c>
      <c r="S52" t="s">
        <v>294</v>
      </c>
      <c r="AD52" s="37"/>
      <c r="AE52" s="37"/>
      <c r="AH52" s="37"/>
      <c r="AI52" s="37"/>
      <c r="AJ52" t="s">
        <v>302</v>
      </c>
    </row>
    <row r="53" spans="1:36" s="36" customFormat="1" ht="15" x14ac:dyDescent="0.25">
      <c r="A53">
        <v>4.83</v>
      </c>
      <c r="B53">
        <v>3.79</v>
      </c>
      <c r="C53">
        <v>1.79</v>
      </c>
      <c r="D53" s="20">
        <f t="shared" si="0"/>
        <v>2.9550798095278275E-2</v>
      </c>
      <c r="E53" s="17">
        <f>IF(OR($A53="",$B53="",$C53=""),"",A53*'MPTO_working_3-way'!$I52)</f>
        <v>4.9672539834628626</v>
      </c>
      <c r="F53" s="21">
        <f>IF(OR($A53="",$B53="",$C53=""),"",B53*'MPTO_working_3-way'!$I52)</f>
        <v>3.8977003307089544</v>
      </c>
      <c r="G53" s="22">
        <f>IF(OR($A53="",$B53="",$C53=""),"",C53*'MPTO_working_3-way'!$I52)</f>
        <v>1.8408663831052845</v>
      </c>
      <c r="H53" s="17"/>
      <c r="I53" s="21"/>
      <c r="J53" s="22"/>
      <c r="K53" s="17"/>
      <c r="L53" s="21"/>
      <c r="M53" s="22"/>
      <c r="N53" s="23">
        <f t="shared" si="10"/>
        <v>20.13184756264188</v>
      </c>
      <c r="O53" s="24">
        <f t="shared" si="11"/>
        <v>25.656154017825934</v>
      </c>
      <c r="P53" s="24">
        <f t="shared" si="12"/>
        <v>54.322247892491781</v>
      </c>
      <c r="Q53" t="s">
        <v>150</v>
      </c>
      <c r="R53" t="s">
        <v>151</v>
      </c>
      <c r="S53" t="s">
        <v>294</v>
      </c>
      <c r="AD53" s="37"/>
      <c r="AE53" s="37"/>
      <c r="AH53" s="37"/>
      <c r="AI53" s="37"/>
      <c r="AJ53" t="s">
        <v>302</v>
      </c>
    </row>
    <row r="54" spans="1:36" s="36" customFormat="1" ht="15" x14ac:dyDescent="0.25">
      <c r="A54">
        <v>2.44</v>
      </c>
      <c r="B54">
        <v>3.64</v>
      </c>
      <c r="C54">
        <v>2.91</v>
      </c>
      <c r="D54" s="20">
        <f t="shared" si="0"/>
        <v>2.8203951982893827E-2</v>
      </c>
      <c r="E54" s="17">
        <f>IF(OR($A54="",$B54="",$C54=""),"",A54*'MPTO_working_3-way'!$I53)</f>
        <v>2.5117030255313111</v>
      </c>
      <c r="F54" s="21">
        <f>IF(OR($A54="",$B54="",$C54=""),"",B54*'MPTO_working_3-way'!$I53)</f>
        <v>3.7469668085794972</v>
      </c>
      <c r="G54" s="22">
        <f>IF(OR($A54="",$B54="",$C54=""),"",C54*'MPTO_working_3-way'!$I53)</f>
        <v>2.9955146738918508</v>
      </c>
      <c r="H54" s="17"/>
      <c r="I54" s="21"/>
      <c r="J54" s="22"/>
      <c r="K54" s="17"/>
      <c r="L54" s="21"/>
      <c r="M54" s="22"/>
      <c r="N54" s="23">
        <f t="shared" si="10"/>
        <v>39.813624056469251</v>
      </c>
      <c r="O54" s="24">
        <f t="shared" si="11"/>
        <v>26.688253488402459</v>
      </c>
      <c r="P54" s="24">
        <f t="shared" si="12"/>
        <v>33.383244913328163</v>
      </c>
      <c r="Q54" t="s">
        <v>152</v>
      </c>
      <c r="R54" t="s">
        <v>153</v>
      </c>
      <c r="S54" t="s">
        <v>294</v>
      </c>
      <c r="AD54" s="37"/>
      <c r="AE54" s="37"/>
      <c r="AH54" s="37"/>
      <c r="AI54" s="37"/>
      <c r="AJ54" t="s">
        <v>302</v>
      </c>
    </row>
    <row r="55" spans="1:36" s="36" customFormat="1" ht="15" x14ac:dyDescent="0.25">
      <c r="A55">
        <v>3.13</v>
      </c>
      <c r="B55">
        <v>4.21</v>
      </c>
      <c r="C55">
        <v>2.12</v>
      </c>
      <c r="D55" s="20">
        <f t="shared" si="0"/>
        <v>2.8716622310322348E-2</v>
      </c>
      <c r="E55" s="17">
        <f>IF(OR($A55="",$B55="",$C55=""),"",A55*'MPTO_working_3-way'!$I54)</f>
        <v>3.222493998038221</v>
      </c>
      <c r="F55" s="21">
        <f>IF(OR($A55="",$B55="",$C55=""),"",B55*'MPTO_working_3-way'!$I54)</f>
        <v>4.3344088599811217</v>
      </c>
      <c r="G55" s="22">
        <f>IF(OR($A55="",$B55="",$C55=""),"",C55*'MPTO_working_3-way'!$I54)</f>
        <v>2.1826476919619902</v>
      </c>
      <c r="H55" s="17"/>
      <c r="I55" s="21"/>
      <c r="J55" s="22"/>
      <c r="K55" s="17"/>
      <c r="L55" s="21"/>
      <c r="M55" s="22"/>
      <c r="N55" s="23">
        <f t="shared" si="10"/>
        <v>31.031865400176901</v>
      </c>
      <c r="O55" s="24">
        <f t="shared" si="11"/>
        <v>23.071196841461685</v>
      </c>
      <c r="P55" s="24">
        <f t="shared" si="12"/>
        <v>45.815914482336645</v>
      </c>
      <c r="Q55" t="s">
        <v>154</v>
      </c>
      <c r="R55" t="s">
        <v>155</v>
      </c>
      <c r="S55" t="s">
        <v>294</v>
      </c>
      <c r="AD55" s="37"/>
      <c r="AE55" s="37"/>
      <c r="AH55" s="37"/>
      <c r="AI55" s="37"/>
      <c r="AJ55" t="s">
        <v>302</v>
      </c>
    </row>
    <row r="56" spans="1:36" s="36" customFormat="1" ht="15" x14ac:dyDescent="0.25">
      <c r="A56">
        <v>3.16</v>
      </c>
      <c r="B56">
        <v>3.51</v>
      </c>
      <c r="C56">
        <v>2.34</v>
      </c>
      <c r="D56" s="20">
        <f t="shared" si="0"/>
        <v>2.8706408453243792E-2</v>
      </c>
      <c r="E56" s="17">
        <f>IF(OR($A56="",$B56="",$C56=""),"",A56*'MPTO_working_3-way'!$I55)</f>
        <v>3.2491244882659447</v>
      </c>
      <c r="F56" s="21">
        <f>IF(OR($A56="",$B56="",$C56=""),"",B56*'MPTO_working_3-way'!$I55)</f>
        <v>3.6089958714599573</v>
      </c>
      <c r="G56" s="22">
        <f>IF(OR($A56="",$B56="",$C56=""),"",C56*'MPTO_working_3-way'!$I55)</f>
        <v>2.4059972476399714</v>
      </c>
      <c r="H56" s="17"/>
      <c r="I56" s="21"/>
      <c r="J56" s="22"/>
      <c r="K56" s="17"/>
      <c r="L56" s="21"/>
      <c r="M56" s="22"/>
      <c r="N56" s="23">
        <f t="shared" si="10"/>
        <v>30.777521871244129</v>
      </c>
      <c r="O56" s="24">
        <f t="shared" si="11"/>
        <v>27.70853820886936</v>
      </c>
      <c r="P56" s="24">
        <f t="shared" si="12"/>
        <v>41.562807313304049</v>
      </c>
      <c r="Q56" t="s">
        <v>156</v>
      </c>
      <c r="R56" t="s">
        <v>157</v>
      </c>
      <c r="S56" t="s">
        <v>294</v>
      </c>
      <c r="AD56" s="37"/>
      <c r="AE56" s="37"/>
      <c r="AH56" s="37"/>
      <c r="AI56" s="37"/>
      <c r="AJ56" t="s">
        <v>302</v>
      </c>
    </row>
    <row r="57" spans="1:36" s="36" customFormat="1" ht="15" x14ac:dyDescent="0.25">
      <c r="A57">
        <v>1.42</v>
      </c>
      <c r="B57">
        <v>4.83</v>
      </c>
      <c r="C57">
        <v>8.24</v>
      </c>
      <c r="D57" s="20">
        <f t="shared" si="0"/>
        <v>3.2623912887767004E-2</v>
      </c>
      <c r="E57" s="17">
        <f>IF(OR($A57="",$B57="",$C57=""),"",A57*'MPTO_working_3-way'!$I56)</f>
        <v>1.4607776036806577</v>
      </c>
      <c r="F57" s="21">
        <f>IF(OR($A57="",$B57="",$C57=""),"",B57*'MPTO_working_3-way'!$I56)</f>
        <v>4.9687012857588568</v>
      </c>
      <c r="G57" s="22">
        <f>IF(OR($A57="",$B57="",$C57=""),"",C57*'MPTO_working_3-way'!$I56)</f>
        <v>8.476624967837056</v>
      </c>
      <c r="H57" s="17"/>
      <c r="I57" s="21"/>
      <c r="J57" s="22"/>
      <c r="K57" s="17"/>
      <c r="L57" s="21"/>
      <c r="M57" s="22"/>
      <c r="N57" s="23">
        <f t="shared" si="10"/>
        <v>68.456690291550444</v>
      </c>
      <c r="O57" s="24">
        <f t="shared" si="11"/>
        <v>20.125983481159757</v>
      </c>
      <c r="P57" s="24">
        <f t="shared" si="12"/>
        <v>11.797148084223497</v>
      </c>
      <c r="Q57" t="s">
        <v>158</v>
      </c>
      <c r="R57" t="s">
        <v>159</v>
      </c>
      <c r="S57" t="s">
        <v>294</v>
      </c>
      <c r="AD57" s="37"/>
      <c r="AE57" s="37"/>
      <c r="AH57" s="37"/>
      <c r="AI57" s="37"/>
      <c r="AJ57" t="s">
        <v>302</v>
      </c>
    </row>
    <row r="58" spans="1:36" s="36" customFormat="1" ht="15" x14ac:dyDescent="0.25">
      <c r="A58">
        <v>2.61</v>
      </c>
      <c r="B58">
        <v>3.37</v>
      </c>
      <c r="C58">
        <v>2.88</v>
      </c>
      <c r="D58" s="20">
        <f t="shared" si="0"/>
        <v>2.7099889718839698E-2</v>
      </c>
      <c r="E58" s="17">
        <f>IF(OR($A58="",$B58="",$C58=""),"",A58*'MPTO_working_3-way'!$I57)</f>
        <v>2.6849237260629661</v>
      </c>
      <c r="F58" s="21">
        <f>IF(OR($A58="",$B58="",$C58=""),"",B58*'MPTO_working_3-way'!$I57)</f>
        <v>3.4667405964874316</v>
      </c>
      <c r="G58" s="22">
        <f>IF(OR($A58="",$B58="",$C58=""),"",C58*'MPTO_working_3-way'!$I57)</f>
        <v>2.9626744563453422</v>
      </c>
      <c r="H58" s="17"/>
      <c r="I58" s="21"/>
      <c r="J58" s="22"/>
      <c r="K58" s="17"/>
      <c r="L58" s="21"/>
      <c r="M58" s="22"/>
      <c r="N58" s="23">
        <f t="shared" si="10"/>
        <v>37.245005893197138</v>
      </c>
      <c r="O58" s="24">
        <f t="shared" si="11"/>
        <v>28.845538688796594</v>
      </c>
      <c r="P58" s="24">
        <f t="shared" si="12"/>
        <v>33.753286590709905</v>
      </c>
      <c r="Q58" t="s">
        <v>160</v>
      </c>
      <c r="R58" t="s">
        <v>161</v>
      </c>
      <c r="S58" t="s">
        <v>294</v>
      </c>
      <c r="AD58" s="37"/>
      <c r="AE58" s="37"/>
      <c r="AH58" s="37"/>
      <c r="AI58" s="37"/>
      <c r="AJ58" t="s">
        <v>302</v>
      </c>
    </row>
    <row r="59" spans="1:36" s="36" customFormat="1" ht="15" x14ac:dyDescent="0.25">
      <c r="A59">
        <v>4.09</v>
      </c>
      <c r="B59">
        <v>3.9</v>
      </c>
      <c r="C59">
        <v>1.89</v>
      </c>
      <c r="D59" s="20">
        <f t="shared" si="0"/>
        <v>3.0009563016898166E-2</v>
      </c>
      <c r="E59" s="17">
        <f>IF(OR($A59="",$B59="",$C59=""),"",A59*'MPTO_working_3-way'!$I58)</f>
        <v>4.2234318037109668</v>
      </c>
      <c r="F59" s="21">
        <f>IF(OR($A59="",$B59="",$C59=""),"",B59*'MPTO_working_3-way'!$I58)</f>
        <v>4.0272332602622916</v>
      </c>
      <c r="G59" s="22">
        <f>IF(OR($A59="",$B59="",$C59=""),"",C59*'MPTO_working_3-way'!$I58)</f>
        <v>1.9516591953578795</v>
      </c>
      <c r="H59" s="17"/>
      <c r="I59" s="21"/>
      <c r="J59" s="22"/>
      <c r="K59" s="17"/>
      <c r="L59" s="21"/>
      <c r="M59" s="22"/>
      <c r="N59" s="23">
        <f t="shared" si="10"/>
        <v>23.67742742102142</v>
      </c>
      <c r="O59" s="24">
        <f t="shared" si="11"/>
        <v>24.830943115891692</v>
      </c>
      <c r="P59" s="24">
        <f t="shared" si="12"/>
        <v>51.238454048665403</v>
      </c>
      <c r="Q59" t="s">
        <v>162</v>
      </c>
      <c r="R59" t="s">
        <v>163</v>
      </c>
      <c r="S59" t="s">
        <v>294</v>
      </c>
      <c r="AD59" s="37"/>
      <c r="AE59" s="37"/>
      <c r="AH59" s="37"/>
      <c r="AI59" s="37"/>
      <c r="AJ59" t="s">
        <v>302</v>
      </c>
    </row>
    <row r="60" spans="1:36" s="36" customFormat="1" ht="15" x14ac:dyDescent="0.25">
      <c r="A60">
        <v>2</v>
      </c>
      <c r="B60">
        <v>3.56</v>
      </c>
      <c r="C60">
        <v>4.04</v>
      </c>
      <c r="D60" s="20">
        <f t="shared" si="0"/>
        <v>2.8423628879741925E-2</v>
      </c>
      <c r="E60" s="17">
        <f>IF(OR($A60="",$B60="",$C60=""),"",A60*'MPTO_working_3-way'!$I59)</f>
        <v>2.0541997794376794</v>
      </c>
      <c r="F60" s="21">
        <f>IF(OR($A60="",$B60="",$C60=""),"",B60*'MPTO_working_3-way'!$I59)</f>
        <v>3.6564756073990692</v>
      </c>
      <c r="G60" s="22">
        <f>IF(OR($A60="",$B60="",$C60=""),"",C60*'MPTO_working_3-way'!$I59)</f>
        <v>4.149483554464112</v>
      </c>
      <c r="H60" s="17"/>
      <c r="I60" s="21"/>
      <c r="J60" s="22"/>
      <c r="K60" s="17"/>
      <c r="L60" s="21"/>
      <c r="M60" s="22"/>
      <c r="N60" s="23">
        <f t="shared" si="10"/>
        <v>48.680756857725974</v>
      </c>
      <c r="O60" s="24">
        <f t="shared" si="11"/>
        <v>27.348739807711226</v>
      </c>
      <c r="P60" s="24">
        <f t="shared" si="12"/>
        <v>24.099384583032666</v>
      </c>
      <c r="Q60" t="s">
        <v>164</v>
      </c>
      <c r="R60" t="s">
        <v>165</v>
      </c>
      <c r="S60" t="s">
        <v>294</v>
      </c>
      <c r="AD60" s="37"/>
      <c r="AE60" s="37"/>
      <c r="AH60" s="37"/>
      <c r="AI60" s="37"/>
      <c r="AJ60" t="s">
        <v>302</v>
      </c>
    </row>
    <row r="61" spans="1:36" s="36" customFormat="1" ht="15" x14ac:dyDescent="0.25">
      <c r="A61">
        <v>1.69</v>
      </c>
      <c r="B61">
        <v>4.16</v>
      </c>
      <c r="C61">
        <v>4.99</v>
      </c>
      <c r="D61" s="20">
        <f t="shared" si="0"/>
        <v>3.250139331918267E-2</v>
      </c>
      <c r="E61" s="17">
        <f>IF(OR($A61="",$B61="",$C61=""),"",A61*'MPTO_working_3-way'!$I60)</f>
        <v>1.7407161614985578</v>
      </c>
      <c r="F61" s="21">
        <f>IF(OR($A61="",$B61="",$C61=""),"",B61*'MPTO_working_3-way'!$I60)</f>
        <v>4.2848397821502964</v>
      </c>
      <c r="G61" s="22">
        <f>IF(OR($A61="",$B61="",$C61=""),"",C61*'MPTO_working_3-way'!$I60)</f>
        <v>5.1397477194543217</v>
      </c>
      <c r="H61" s="17"/>
      <c r="I61" s="21"/>
      <c r="J61" s="22"/>
      <c r="K61" s="17"/>
      <c r="L61" s="21"/>
      <c r="M61" s="22"/>
      <c r="N61" s="23">
        <f t="shared" si="10"/>
        <v>57.447619670464498</v>
      </c>
      <c r="O61" s="24">
        <f t="shared" si="11"/>
        <v>23.3380954911262</v>
      </c>
      <c r="P61" s="24">
        <f t="shared" si="12"/>
        <v>19.456207864345689</v>
      </c>
      <c r="Q61" t="s">
        <v>166</v>
      </c>
      <c r="R61" t="s">
        <v>167</v>
      </c>
      <c r="S61" t="s">
        <v>294</v>
      </c>
      <c r="AD61" s="37"/>
      <c r="AE61" s="37"/>
      <c r="AH61" s="37"/>
      <c r="AI61" s="37"/>
      <c r="AJ61" t="s">
        <v>303</v>
      </c>
    </row>
    <row r="62" spans="1:36" s="36" customFormat="1" ht="15" x14ac:dyDescent="0.25">
      <c r="A62">
        <v>1.53</v>
      </c>
      <c r="B62">
        <v>4.6399999999999997</v>
      </c>
      <c r="C62">
        <v>6.19</v>
      </c>
      <c r="D62" s="20">
        <f t="shared" si="0"/>
        <v>3.0662901151027322E-2</v>
      </c>
      <c r="E62" s="17">
        <f>IF(OR($A62="",$B62="",$C62=""),"",A62*'MPTO_working_3-way'!$I61)</f>
        <v>1.5734881521860051</v>
      </c>
      <c r="F62" s="21">
        <f>IF(OR($A62="",$B62="",$C62=""),"",B62*'MPTO_working_3-way'!$I61)</f>
        <v>4.7718856380020025</v>
      </c>
      <c r="G62" s="22">
        <f>IF(OR($A62="",$B62="",$C62=""),"",C62*'MPTO_working_3-way'!$I61)</f>
        <v>6.3659422627656026</v>
      </c>
      <c r="H62" s="17"/>
      <c r="I62" s="21"/>
      <c r="J62" s="22"/>
      <c r="K62" s="17"/>
      <c r="L62" s="21"/>
      <c r="M62" s="22"/>
      <c r="N62" s="23">
        <f t="shared" si="10"/>
        <v>63.553068296747369</v>
      </c>
      <c r="O62" s="24">
        <f t="shared" si="11"/>
        <v>20.956076399574027</v>
      </c>
      <c r="P62" s="24">
        <f t="shared" si="12"/>
        <v>15.708593617774389</v>
      </c>
      <c r="Q62" t="s">
        <v>168</v>
      </c>
      <c r="R62" t="s">
        <v>169</v>
      </c>
      <c r="S62" t="s">
        <v>294</v>
      </c>
      <c r="AD62" s="37"/>
      <c r="AE62" s="37"/>
      <c r="AH62" s="37"/>
      <c r="AI62" s="37"/>
      <c r="AJ62" t="s">
        <v>303</v>
      </c>
    </row>
    <row r="63" spans="1:36" s="36" customFormat="1" ht="15" x14ac:dyDescent="0.25">
      <c r="A63">
        <v>2.67</v>
      </c>
      <c r="B63">
        <v>3.16</v>
      </c>
      <c r="C63">
        <v>2.97</v>
      </c>
      <c r="D63" s="20">
        <f t="shared" si="0"/>
        <v>2.7687868108860814E-2</v>
      </c>
      <c r="E63" s="17">
        <f>IF(OR($A63="",$B63="",$C63=""),"",A63*'MPTO_working_3-way'!$I62)</f>
        <v>2.7567787201622176</v>
      </c>
      <c r="F63" s="21">
        <f>IF(OR($A63="",$B63="",$C63=""),"",B63*'MPTO_working_3-way'!$I62)</f>
        <v>3.2627044028886174</v>
      </c>
      <c r="G63" s="22">
        <f>IF(OR($A63="",$B63="",$C63=""),"",C63*'MPTO_working_3-way'!$I62)</f>
        <v>3.0665291381579727</v>
      </c>
      <c r="H63" s="17"/>
      <c r="I63" s="21"/>
      <c r="J63" s="22"/>
      <c r="K63" s="17"/>
      <c r="L63" s="21"/>
      <c r="M63" s="22"/>
      <c r="N63" s="23">
        <f t="shared" si="10"/>
        <v>36.274220802936149</v>
      </c>
      <c r="O63" s="24">
        <f t="shared" si="11"/>
        <v>30.649420741721361</v>
      </c>
      <c r="P63" s="24">
        <f t="shared" si="12"/>
        <v>32.610158095568856</v>
      </c>
      <c r="Q63" t="s">
        <v>170</v>
      </c>
      <c r="R63" t="s">
        <v>171</v>
      </c>
      <c r="S63" t="s">
        <v>294</v>
      </c>
      <c r="AD63" s="37"/>
      <c r="AE63" s="37"/>
      <c r="AH63" s="37"/>
      <c r="AI63" s="37"/>
      <c r="AJ63" t="s">
        <v>304</v>
      </c>
    </row>
    <row r="64" spans="1:36" s="36" customFormat="1" ht="15" x14ac:dyDescent="0.25">
      <c r="A64">
        <v>2.44</v>
      </c>
      <c r="B64">
        <v>3.47</v>
      </c>
      <c r="C64">
        <v>2.93</v>
      </c>
      <c r="D64" s="20">
        <f t="shared" si="0"/>
        <v>3.9317431941761294E-2</v>
      </c>
      <c r="E64" s="17">
        <f>IF(OR($A64="",$B64="",$C64=""),"",A64*'MPTO_working_3-way'!$I63)</f>
        <v>2.5148174788085065</v>
      </c>
      <c r="F64" s="21">
        <f>IF(OR($A64="",$B64="",$C64=""),"",B64*'MPTO_working_3-way'!$I63)</f>
        <v>3.5764002669940651</v>
      </c>
      <c r="G64" s="22">
        <f>IF(OR($A64="",$B64="",$C64=""),"",C64*'MPTO_working_3-way'!$I63)</f>
        <v>3.0198423003725101</v>
      </c>
      <c r="H64" s="17"/>
      <c r="I64" s="21"/>
      <c r="J64" s="22"/>
      <c r="K64" s="17"/>
      <c r="L64" s="21"/>
      <c r="M64" s="22"/>
      <c r="N64" s="23">
        <f t="shared" si="10"/>
        <v>39.764317228850707</v>
      </c>
      <c r="O64" s="24">
        <f t="shared" si="11"/>
        <v>27.961076091756691</v>
      </c>
      <c r="P64" s="24">
        <f t="shared" si="12"/>
        <v>33.114311958496835</v>
      </c>
      <c r="Q64" t="s">
        <v>172</v>
      </c>
      <c r="R64" t="s">
        <v>173</v>
      </c>
      <c r="S64" t="s">
        <v>294</v>
      </c>
      <c r="AD64" s="37"/>
      <c r="AE64" s="37"/>
      <c r="AH64" s="37"/>
      <c r="AI64" s="37"/>
      <c r="AJ64" t="s">
        <v>304</v>
      </c>
    </row>
    <row r="65" spans="1:36" s="36" customFormat="1" ht="15" x14ac:dyDescent="0.25">
      <c r="A65">
        <v>3.94</v>
      </c>
      <c r="B65">
        <v>3.55</v>
      </c>
      <c r="C65">
        <v>1.98</v>
      </c>
      <c r="D65" s="20">
        <f t="shared" si="0"/>
        <v>4.0547752494560108E-2</v>
      </c>
      <c r="E65" s="17">
        <f>IF(OR($A65="",$B65="",$C65=""),"",A65*'MPTO_working_3-way'!$I64)</f>
        <v>4.0490902003489113</v>
      </c>
      <c r="F65" s="21">
        <f>IF(OR($A65="",$B65="",$C65=""),"",B65*'MPTO_working_3-way'!$I64)</f>
        <v>3.6482919317864555</v>
      </c>
      <c r="G65" s="22">
        <f>IF(OR($A65="",$B65="",$C65=""),"",C65*'MPTO_working_3-way'!$I64)</f>
        <v>2.0348219788555446</v>
      </c>
      <c r="H65" s="17"/>
      <c r="I65" s="21"/>
      <c r="J65" s="22"/>
      <c r="K65" s="17"/>
      <c r="L65" s="21"/>
      <c r="M65" s="22"/>
      <c r="N65" s="23">
        <f t="shared" si="10"/>
        <v>24.696905984308025</v>
      </c>
      <c r="O65" s="24">
        <f t="shared" si="11"/>
        <v>27.410087205119325</v>
      </c>
      <c r="P65" s="24">
        <f t="shared" si="12"/>
        <v>49.144348271804844</v>
      </c>
      <c r="Q65" t="s">
        <v>174</v>
      </c>
      <c r="R65" t="s">
        <v>175</v>
      </c>
      <c r="S65" t="s">
        <v>294</v>
      </c>
      <c r="AD65" s="37"/>
      <c r="AE65" s="37"/>
      <c r="AH65" s="37"/>
      <c r="AI65" s="37"/>
      <c r="AJ65" t="s">
        <v>304</v>
      </c>
    </row>
    <row r="66" spans="1:36" s="36" customFormat="1" ht="15" x14ac:dyDescent="0.25">
      <c r="A66">
        <v>1.39</v>
      </c>
      <c r="B66">
        <v>4.68</v>
      </c>
      <c r="C66">
        <v>8.91</v>
      </c>
      <c r="D66" s="20">
        <f t="shared" si="0"/>
        <v>4.5333119673647282E-2</v>
      </c>
      <c r="E66" s="17">
        <f>IF(OR($A66="",$B66="",$C66=""),"",A66*'MPTO_working_3-way'!$I65)</f>
        <v>1.4446512303990482</v>
      </c>
      <c r="F66" s="21">
        <f>IF(OR($A66="",$B66="",$C66=""),"",B66*'MPTO_working_3-way'!$I65)</f>
        <v>4.8640055814874428</v>
      </c>
      <c r="G66" s="22">
        <f>IF(OR($A66="",$B66="",$C66=""),"",C66*'MPTO_working_3-way'!$I65)</f>
        <v>9.2603183186010938</v>
      </c>
      <c r="H66" s="17"/>
      <c r="I66" s="21"/>
      <c r="J66" s="22"/>
      <c r="K66" s="17"/>
      <c r="L66" s="21"/>
      <c r="M66" s="22"/>
      <c r="N66" s="23">
        <f t="shared" si="10"/>
        <v>69.220859606631521</v>
      </c>
      <c r="O66" s="24">
        <f t="shared" si="11"/>
        <v>20.559186934448253</v>
      </c>
      <c r="P66" s="24">
        <f t="shared" si="12"/>
        <v>10.798764854457668</v>
      </c>
      <c r="Q66" t="s">
        <v>176</v>
      </c>
      <c r="R66" t="s">
        <v>177</v>
      </c>
      <c r="S66" t="s">
        <v>294</v>
      </c>
      <c r="AD66" s="37"/>
      <c r="AE66" s="37"/>
      <c r="AH66" s="37"/>
      <c r="AI66" s="37"/>
      <c r="AJ66" t="s">
        <v>304</v>
      </c>
    </row>
    <row r="67" spans="1:36" s="36" customFormat="1" ht="15" x14ac:dyDescent="0.25">
      <c r="A67">
        <v>2.2000000000000002</v>
      </c>
      <c r="B67">
        <v>3.09</v>
      </c>
      <c r="C67">
        <v>3.75</v>
      </c>
      <c r="D67" s="20">
        <f t="shared" si="0"/>
        <v>4.4836716681376787E-2</v>
      </c>
      <c r="E67" s="17">
        <f>IF(OR($A67="",$B67="",$C67=""),"",A67*'MPTO_working_3-way'!$I66)</f>
        <v>2.2892050554880323</v>
      </c>
      <c r="F67" s="21">
        <f>IF(OR($A67="",$B67="",$C67=""),"",B67*'MPTO_working_3-way'!$I66)</f>
        <v>3.2152925552081908</v>
      </c>
      <c r="G67" s="22">
        <f>IF(OR($A67="",$B67="",$C67=""),"",C67*'MPTO_working_3-way'!$I66)</f>
        <v>3.9020540718546002</v>
      </c>
      <c r="H67" s="17"/>
      <c r="I67" s="21"/>
      <c r="J67" s="22"/>
      <c r="K67" s="17"/>
      <c r="L67" s="21"/>
      <c r="M67" s="22"/>
      <c r="N67" s="23">
        <f t="shared" si="10"/>
        <v>43.683286370639763</v>
      </c>
      <c r="O67" s="24">
        <f t="shared" si="11"/>
        <v>31.101368937025075</v>
      </c>
      <c r="P67" s="24">
        <f t="shared" si="12"/>
        <v>25.627528004108662</v>
      </c>
      <c r="Q67" t="s">
        <v>178</v>
      </c>
      <c r="R67" t="s">
        <v>179</v>
      </c>
      <c r="S67" t="s">
        <v>294</v>
      </c>
      <c r="AD67" s="37"/>
      <c r="AE67" s="37"/>
      <c r="AH67" s="37"/>
      <c r="AI67" s="37"/>
      <c r="AJ67" t="s">
        <v>299</v>
      </c>
    </row>
    <row r="68" spans="1:36" s="36" customFormat="1" ht="15" x14ac:dyDescent="0.25">
      <c r="A68">
        <v>5.93</v>
      </c>
      <c r="B68">
        <v>3.3</v>
      </c>
      <c r="C68">
        <v>1.74</v>
      </c>
      <c r="D68" s="20">
        <f t="shared" ref="D68:D130" si="13">IF(OR($A68="",$B68="",$C68=""),"",(1/A68)+(1/B68)+(1/C68)-1)</f>
        <v>4.6377010789408146E-2</v>
      </c>
      <c r="E68" s="17">
        <f>IF(OR($A68="",$B68="",$C68=""),"",A68*'MPTO_working_3-way'!$I67)</f>
        <v>6.1988253996647282</v>
      </c>
      <c r="F68" s="21">
        <f>IF(OR($A68="",$B68="",$C68=""),"",B68*'MPTO_working_3-way'!$I67)</f>
        <v>3.4495992949230359</v>
      </c>
      <c r="G68" s="22">
        <f>IF(OR($A68="",$B68="",$C68=""),"",C68*'MPTO_working_3-way'!$I67)</f>
        <v>1.8188796282321462</v>
      </c>
      <c r="H68" s="17"/>
      <c r="I68" s="21"/>
      <c r="J68" s="22"/>
      <c r="K68" s="17"/>
      <c r="L68" s="21"/>
      <c r="M68" s="22"/>
      <c r="N68" s="23">
        <f t="shared" si="10"/>
        <v>16.132088509124429</v>
      </c>
      <c r="O68" s="24">
        <f t="shared" si="11"/>
        <v>28.988874199729654</v>
      </c>
      <c r="P68" s="24">
        <f t="shared" si="12"/>
        <v>54.978899344314854</v>
      </c>
      <c r="Q68" t="s">
        <v>180</v>
      </c>
      <c r="R68" t="s">
        <v>181</v>
      </c>
      <c r="S68" t="s">
        <v>294</v>
      </c>
      <c r="AD68" s="37"/>
      <c r="AE68" s="37"/>
      <c r="AH68" s="37"/>
      <c r="AI68" s="37"/>
      <c r="AJ68" t="s">
        <v>299</v>
      </c>
    </row>
    <row r="69" spans="1:36" s="36" customFormat="1" ht="15" x14ac:dyDescent="0.25">
      <c r="A69">
        <v>1.71</v>
      </c>
      <c r="B69">
        <v>3.54</v>
      </c>
      <c r="C69">
        <v>6.16</v>
      </c>
      <c r="D69" s="20">
        <f t="shared" si="13"/>
        <v>2.9618859681304066E-2</v>
      </c>
      <c r="E69" s="17">
        <f>IF(OR($A69="",$B69="",$C69=""),"",A69*'MPTO_working_3-way'!$I68)</f>
        <v>1.7866707855251542</v>
      </c>
      <c r="F69" s="21">
        <f>IF(OR($A69="",$B69="",$C69=""),"",B69*'MPTO_working_3-way'!$I68)</f>
        <v>3.6987219770520738</v>
      </c>
      <c r="G69" s="22">
        <f>IF(OR($A69="",$B69="",$C69=""),"",C69*'MPTO_working_3-way'!$I68)</f>
        <v>6.4361941747572811</v>
      </c>
      <c r="H69" s="17"/>
      <c r="I69" s="21"/>
      <c r="J69" s="22"/>
      <c r="K69" s="17"/>
      <c r="L69" s="21"/>
      <c r="M69" s="22"/>
      <c r="N69" s="23">
        <f t="shared" si="10"/>
        <v>55.970020224295048</v>
      </c>
      <c r="O69" s="24">
        <f t="shared" si="11"/>
        <v>27.03636570156625</v>
      </c>
      <c r="P69" s="24">
        <f t="shared" si="12"/>
        <v>15.537132237588397</v>
      </c>
      <c r="Q69" t="s">
        <v>182</v>
      </c>
      <c r="R69" t="s">
        <v>183</v>
      </c>
      <c r="S69" t="s">
        <v>294</v>
      </c>
      <c r="AD69" s="37"/>
      <c r="AE69" s="37"/>
      <c r="AH69" s="37"/>
      <c r="AI69" s="37"/>
      <c r="AJ69" t="s">
        <v>300</v>
      </c>
    </row>
    <row r="70" spans="1:36" s="36" customFormat="1" ht="15" x14ac:dyDescent="0.25">
      <c r="A70">
        <v>2.0499999999999998</v>
      </c>
      <c r="B70">
        <v>3.43</v>
      </c>
      <c r="C70">
        <v>4.01</v>
      </c>
      <c r="D70" s="20">
        <f t="shared" si="13"/>
        <v>2.8726626156645008E-2</v>
      </c>
      <c r="E70" s="17">
        <f>IF(OR($A70="",$B70="",$C70=""),"",A70*'MPTO_working_3-way'!$I69)</f>
        <v>2.1450728721182863</v>
      </c>
      <c r="F70" s="21">
        <f>IF(OR($A70="",$B70="",$C70=""),"",B70*'MPTO_working_3-way'!$I69)</f>
        <v>3.58907314700767</v>
      </c>
      <c r="G70" s="22">
        <f>IF(OR($A70="",$B70="",$C70=""),"",C70*'MPTO_working_3-way'!$I69)</f>
        <v>4.1959718132655262</v>
      </c>
      <c r="H70" s="17"/>
      <c r="I70" s="21"/>
      <c r="J70" s="22"/>
      <c r="K70" s="17"/>
      <c r="L70" s="21"/>
      <c r="M70" s="22"/>
      <c r="N70" s="23">
        <f t="shared" si="10"/>
        <v>46.618462850284779</v>
      </c>
      <c r="O70" s="24">
        <f t="shared" si="11"/>
        <v>27.862346601482152</v>
      </c>
      <c r="P70" s="24">
        <f t="shared" si="12"/>
        <v>23.832381257626881</v>
      </c>
      <c r="Q70" t="s">
        <v>184</v>
      </c>
      <c r="R70" t="s">
        <v>185</v>
      </c>
      <c r="S70" t="s">
        <v>294</v>
      </c>
      <c r="AD70" s="37"/>
      <c r="AE70" s="37"/>
      <c r="AH70" s="37"/>
      <c r="AI70" s="37"/>
      <c r="AJ70" t="s">
        <v>300</v>
      </c>
    </row>
    <row r="71" spans="1:36" s="36" customFormat="1" ht="15" x14ac:dyDescent="0.25">
      <c r="A71">
        <v>1.91</v>
      </c>
      <c r="B71">
        <v>4.09</v>
      </c>
      <c r="C71">
        <v>3.82</v>
      </c>
      <c r="D71" s="20">
        <f t="shared" si="13"/>
        <v>2.9839091642238191E-2</v>
      </c>
      <c r="E71" s="17">
        <f>IF(OR($A71="",$B71="",$C71=""),"",A71*'MPTO_working_3-way'!$I70)</f>
        <v>1.9665720219912908</v>
      </c>
      <c r="F71" s="21">
        <f>IF(OR($A71="",$B71="",$C71=""),"",B71*'MPTO_working_3-way'!$I70)</f>
        <v>4.2111411360965336</v>
      </c>
      <c r="G71" s="22">
        <f>IF(OR($A71="",$B71="",$C71=""),"",C71*'MPTO_working_3-way'!$I70)</f>
        <v>3.9331440439825816</v>
      </c>
      <c r="H71" s="17"/>
      <c r="I71" s="21"/>
      <c r="J71" s="22"/>
      <c r="K71" s="17"/>
      <c r="L71" s="21"/>
      <c r="M71" s="22"/>
      <c r="N71" s="23">
        <f t="shared" si="10"/>
        <v>50.849904748844665</v>
      </c>
      <c r="O71" s="24">
        <f t="shared" si="11"/>
        <v>23.74653253552404</v>
      </c>
      <c r="P71" s="24">
        <f t="shared" si="12"/>
        <v>25.424952374422332</v>
      </c>
      <c r="Q71" t="s">
        <v>186</v>
      </c>
      <c r="R71" t="s">
        <v>187</v>
      </c>
      <c r="S71" t="s">
        <v>294</v>
      </c>
      <c r="AD71" s="37"/>
      <c r="AE71" s="37"/>
      <c r="AH71" s="37"/>
      <c r="AI71" s="37"/>
      <c r="AJ71" t="s">
        <v>300</v>
      </c>
    </row>
    <row r="72" spans="1:36" s="36" customFormat="1" ht="15" x14ac:dyDescent="0.25">
      <c r="A72">
        <v>1.43</v>
      </c>
      <c r="B72">
        <v>4.95</v>
      </c>
      <c r="C72">
        <v>7.71</v>
      </c>
      <c r="D72" s="20">
        <f t="shared" si="13"/>
        <v>3.1022587442820937E-2</v>
      </c>
      <c r="E72" s="17">
        <f>IF(OR($A72="",$B72="",$C72=""),"",A72*'MPTO_working_3-way'!$I71)</f>
        <v>1.4710790754040024</v>
      </c>
      <c r="F72" s="21">
        <f>IF(OR($A72="",$B72="",$C72=""),"",B72*'MPTO_working_3-way'!$I71)</f>
        <v>5.0921967994753929</v>
      </c>
      <c r="G72" s="22">
        <f>IF(OR($A72="",$B72="",$C72=""),"",C72*'MPTO_working_3-way'!$I71)</f>
        <v>7.9314822876677331</v>
      </c>
      <c r="H72" s="17"/>
      <c r="I72" s="21"/>
      <c r="J72" s="22"/>
      <c r="K72" s="17"/>
      <c r="L72" s="21"/>
      <c r="M72" s="22"/>
      <c r="N72" s="23">
        <f t="shared" si="10"/>
        <v>67.977311126213252</v>
      </c>
      <c r="O72" s="24">
        <f t="shared" si="11"/>
        <v>19.637889880906052</v>
      </c>
      <c r="P72" s="24">
        <f t="shared" si="12"/>
        <v>12.607983775678983</v>
      </c>
      <c r="Q72" t="s">
        <v>188</v>
      </c>
      <c r="R72" t="s">
        <v>189</v>
      </c>
      <c r="S72" t="s">
        <v>294</v>
      </c>
      <c r="AD72" s="37"/>
      <c r="AE72" s="37"/>
      <c r="AH72" s="37"/>
      <c r="AI72" s="37"/>
      <c r="AJ72" t="s">
        <v>305</v>
      </c>
    </row>
    <row r="73" spans="1:36" s="36" customFormat="1" ht="15" x14ac:dyDescent="0.25">
      <c r="A73">
        <v>3.44</v>
      </c>
      <c r="B73">
        <v>3.88</v>
      </c>
      <c r="C73">
        <v>2.0099999999999998</v>
      </c>
      <c r="D73" s="20">
        <f t="shared" si="13"/>
        <v>4.5942070992436523E-2</v>
      </c>
      <c r="E73" s="17">
        <f>IF(OR($A73="",$B73="",$C73=""),"",A73*'MPTO_working_3-way'!$I72)</f>
        <v>3.5426464752492994</v>
      </c>
      <c r="F73" s="21">
        <f>IF(OR($A73="",$B73="",$C73=""),"",B73*'MPTO_working_3-way'!$I72)</f>
        <v>3.9957756755718843</v>
      </c>
      <c r="G73" s="22">
        <f>IF(OR($A73="",$B73="",$C73=""),"",C73*'MPTO_working_3-way'!$I72)</f>
        <v>2.0699765742008984</v>
      </c>
      <c r="H73" s="17"/>
      <c r="I73" s="21"/>
      <c r="J73" s="22"/>
      <c r="K73" s="17"/>
      <c r="L73" s="21"/>
      <c r="M73" s="22"/>
      <c r="N73" s="23">
        <f t="shared" si="10"/>
        <v>28.227484932140428</v>
      </c>
      <c r="O73" s="24">
        <f t="shared" si="11"/>
        <v>25.026429939835843</v>
      </c>
      <c r="P73" s="24">
        <f t="shared" si="12"/>
        <v>48.309725456001537</v>
      </c>
      <c r="Q73" t="s">
        <v>190</v>
      </c>
      <c r="R73" t="s">
        <v>191</v>
      </c>
      <c r="S73" t="s">
        <v>294</v>
      </c>
      <c r="AD73" s="37"/>
      <c r="AE73" s="37"/>
      <c r="AH73" s="37"/>
      <c r="AI73" s="37"/>
      <c r="AJ73" t="s">
        <v>306</v>
      </c>
    </row>
    <row r="74" spans="1:36" s="36" customFormat="1" ht="15" x14ac:dyDescent="0.25">
      <c r="A74">
        <v>2.38</v>
      </c>
      <c r="B74">
        <v>3.2</v>
      </c>
      <c r="C74">
        <v>3.39</v>
      </c>
      <c r="D74" s="20">
        <f t="shared" si="13"/>
        <v>2.7653317964353885E-2</v>
      </c>
      <c r="E74" s="17">
        <f>IF(OR($A74="",$B74="",$C74=""),"",A74*'MPTO_working_3-way'!$I73)</f>
        <v>2.4538337581139138</v>
      </c>
      <c r="F74" s="21">
        <f>IF(OR($A74="",$B74="",$C74=""),"",B74*'MPTO_working_3-way'!$I73)</f>
        <v>3.2992722798170271</v>
      </c>
      <c r="G74" s="22">
        <f>IF(OR($A74="",$B74="",$C74=""),"",C74*'MPTO_working_3-way'!$I73)</f>
        <v>3.495166571431163</v>
      </c>
      <c r="H74" s="17"/>
      <c r="I74" s="21"/>
      <c r="J74" s="22"/>
      <c r="K74" s="17"/>
      <c r="L74" s="21"/>
      <c r="M74" s="22"/>
      <c r="N74" s="23">
        <f t="shared" si="10"/>
        <v>40.752556960852488</v>
      </c>
      <c r="O74" s="24">
        <f t="shared" si="11"/>
        <v>30.30971423963404</v>
      </c>
      <c r="P74" s="24">
        <f t="shared" si="12"/>
        <v>28.610939695229771</v>
      </c>
      <c r="Q74" t="s">
        <v>192</v>
      </c>
      <c r="R74" t="s">
        <v>193</v>
      </c>
      <c r="S74" t="s">
        <v>294</v>
      </c>
      <c r="AD74" s="37"/>
      <c r="AE74" s="37"/>
      <c r="AH74" s="37"/>
      <c r="AI74" s="37"/>
      <c r="AJ74" t="s">
        <v>307</v>
      </c>
    </row>
    <row r="75" spans="1:36" s="36" customFormat="1" ht="15" x14ac:dyDescent="0.25">
      <c r="A75">
        <v>1.71</v>
      </c>
      <c r="B75">
        <v>3.84</v>
      </c>
      <c r="C75">
        <v>5.36</v>
      </c>
      <c r="D75" s="20">
        <f t="shared" si="13"/>
        <v>3.177915248319807E-2</v>
      </c>
      <c r="E75" s="17">
        <f>IF(OR($A75="",$B75="",$C75=""),"",A75*'MPTO_working_3-way'!$I74)</f>
        <v>1.7885609413970665</v>
      </c>
      <c r="F75" s="21">
        <f>IF(OR($A75="",$B75="",$C75=""),"",B75*'MPTO_working_3-way'!$I74)</f>
        <v>4.0164175526109558</v>
      </c>
      <c r="G75" s="22">
        <f>IF(OR($A75="",$B75="",$C75=""),"",C75*'MPTO_working_3-way'!$I74)</f>
        <v>5.6062495005194597</v>
      </c>
      <c r="H75" s="17"/>
      <c r="I75" s="21"/>
      <c r="J75" s="22"/>
      <c r="K75" s="17"/>
      <c r="L75" s="21"/>
      <c r="M75" s="22"/>
      <c r="N75" s="23">
        <f t="shared" si="10"/>
        <v>55.910870960812098</v>
      </c>
      <c r="O75" s="24">
        <f t="shared" si="11"/>
        <v>24.897809724736643</v>
      </c>
      <c r="P75" s="24">
        <f t="shared" si="12"/>
        <v>17.83723681772177</v>
      </c>
      <c r="Q75" t="s">
        <v>194</v>
      </c>
      <c r="R75" t="s">
        <v>195</v>
      </c>
      <c r="S75" t="s">
        <v>294</v>
      </c>
      <c r="AD75" s="37"/>
      <c r="AE75" s="37"/>
      <c r="AH75" s="37"/>
      <c r="AI75" s="37"/>
      <c r="AJ75" t="s">
        <v>307</v>
      </c>
    </row>
    <row r="76" spans="1:36" s="36" customFormat="1" ht="15" x14ac:dyDescent="0.25">
      <c r="A76">
        <v>3</v>
      </c>
      <c r="B76">
        <v>2.98</v>
      </c>
      <c r="C76">
        <v>2.67</v>
      </c>
      <c r="D76" s="20">
        <f t="shared" si="13"/>
        <v>4.3435638337983473E-2</v>
      </c>
      <c r="E76" s="17">
        <f>IF(OR($A76="",$B76="",$C76=""),"",A76*'MPTO_working_3-way'!$I75)</f>
        <v>3.0829599538930617</v>
      </c>
      <c r="F76" s="21">
        <f>IF(OR($A76="",$B76="",$C76=""),"",B76*'MPTO_working_3-way'!$I75)</f>
        <v>3.0624068875337747</v>
      </c>
      <c r="G76" s="22">
        <f>IF(OR($A76="",$B76="",$C76=""),"",C76*'MPTO_working_3-way'!$I75)</f>
        <v>2.7438343589648246</v>
      </c>
      <c r="H76" s="17"/>
      <c r="I76" s="21"/>
      <c r="J76" s="22"/>
      <c r="K76" s="17"/>
      <c r="L76" s="21"/>
      <c r="M76" s="22"/>
      <c r="N76" s="23">
        <f t="shared" si="10"/>
        <v>32.436360347049998</v>
      </c>
      <c r="O76" s="24">
        <f t="shared" si="11"/>
        <v>32.654054040654366</v>
      </c>
      <c r="P76" s="24">
        <f t="shared" si="12"/>
        <v>36.445348704550561</v>
      </c>
      <c r="Q76" t="s">
        <v>196</v>
      </c>
      <c r="R76" t="s">
        <v>197</v>
      </c>
      <c r="S76" t="s">
        <v>295</v>
      </c>
      <c r="AD76" s="37"/>
      <c r="AE76" s="37"/>
      <c r="AH76" s="37"/>
      <c r="AI76" s="37"/>
      <c r="AJ76" t="s">
        <v>115</v>
      </c>
    </row>
    <row r="77" spans="1:36" s="36" customFormat="1" ht="15" x14ac:dyDescent="0.25">
      <c r="A77">
        <v>3.02</v>
      </c>
      <c r="B77">
        <v>3.11</v>
      </c>
      <c r="C77">
        <v>2.56</v>
      </c>
      <c r="D77" s="20">
        <f t="shared" si="13"/>
        <v>4.3294236174698186E-2</v>
      </c>
      <c r="E77" s="17">
        <f>IF(OR($A77="",$B77="",$C77=""),"",A77*'MPTO_working_3-way'!$I76)</f>
        <v>3.1159730404992581</v>
      </c>
      <c r="F77" s="21">
        <f>IF(OR($A77="",$B77="",$C77=""),"",B77*'MPTO_working_3-way'!$I76)</f>
        <v>3.2088331642227459</v>
      </c>
      <c r="G77" s="22">
        <f>IF(OR($A77="",$B77="",$C77=""),"",C77*'MPTO_working_3-way'!$I76)</f>
        <v>2.6413546303569873</v>
      </c>
      <c r="H77" s="17"/>
      <c r="I77" s="21"/>
      <c r="J77" s="22"/>
      <c r="K77" s="17"/>
      <c r="L77" s="21"/>
      <c r="M77" s="22"/>
      <c r="N77" s="23">
        <f t="shared" si="10"/>
        <v>32.092703852141632</v>
      </c>
      <c r="O77" s="24">
        <f t="shared" si="11"/>
        <v>31.163976087931744</v>
      </c>
      <c r="P77" s="24">
        <f t="shared" si="12"/>
        <v>37.859361575573324</v>
      </c>
      <c r="Q77" t="s">
        <v>198</v>
      </c>
      <c r="R77" t="s">
        <v>199</v>
      </c>
      <c r="S77" t="s">
        <v>295</v>
      </c>
      <c r="AD77" s="37"/>
      <c r="AE77" s="37"/>
      <c r="AH77" s="37"/>
      <c r="AI77" s="37"/>
      <c r="AJ77" t="s">
        <v>115</v>
      </c>
    </row>
    <row r="78" spans="1:36" s="36" customFormat="1" ht="15" x14ac:dyDescent="0.25">
      <c r="A78">
        <v>2.65</v>
      </c>
      <c r="B78">
        <v>2.95</v>
      </c>
      <c r="C78">
        <v>3.05</v>
      </c>
      <c r="D78" s="20">
        <f t="shared" si="13"/>
        <v>4.42103938725118E-2</v>
      </c>
      <c r="E78" s="17">
        <f>IF(OR($A78="",$B78="",$C78=""),"",A78*'MPTO_working_3-way'!$I77)</f>
        <v>2.765104441595656</v>
      </c>
      <c r="F78" s="21">
        <f>IF(OR($A78="",$B78="",$C78=""),"",B78*'MPTO_working_3-way'!$I77)</f>
        <v>3.0781351330970512</v>
      </c>
      <c r="G78" s="22">
        <f>IF(OR($A78="",$B78="",$C78=""),"",C78*'MPTO_working_3-way'!$I77)</f>
        <v>3.1824786969308496</v>
      </c>
      <c r="H78" s="17"/>
      <c r="I78" s="21"/>
      <c r="J78" s="22"/>
      <c r="K78" s="17"/>
      <c r="L78" s="21"/>
      <c r="M78" s="22"/>
      <c r="N78" s="23">
        <f t="shared" si="10"/>
        <v>36.164999229574526</v>
      </c>
      <c r="O78" s="24">
        <f t="shared" si="11"/>
        <v>32.487202697753389</v>
      </c>
      <c r="P78" s="24">
        <f t="shared" si="12"/>
        <v>31.422048510941796</v>
      </c>
      <c r="Q78" t="s">
        <v>200</v>
      </c>
      <c r="R78" t="s">
        <v>201</v>
      </c>
      <c r="S78" t="s">
        <v>295</v>
      </c>
      <c r="AD78" s="37"/>
      <c r="AE78" s="37"/>
      <c r="AH78" s="37"/>
      <c r="AI78" s="37"/>
      <c r="AJ78" t="s">
        <v>115</v>
      </c>
    </row>
    <row r="79" spans="1:36" s="36" customFormat="1" ht="15" x14ac:dyDescent="0.25">
      <c r="A79">
        <v>3.07</v>
      </c>
      <c r="B79">
        <v>3.73</v>
      </c>
      <c r="C79">
        <v>2.2999999999999998</v>
      </c>
      <c r="D79" s="20">
        <f t="shared" si="13"/>
        <v>2.8612022463761821E-2</v>
      </c>
      <c r="E79" s="17">
        <f>IF(OR($A79="",$B79="",$C79=""),"",A79*'MPTO_working_3-way'!$I78)</f>
        <v>3.2029133050563234</v>
      </c>
      <c r="F79" s="21">
        <f>IF(OR($A79="",$B79="",$C79=""),"",B79*'MPTO_working_3-way'!$I78)</f>
        <v>3.8914875009316243</v>
      </c>
      <c r="G79" s="22">
        <f>IF(OR($A79="",$B79="",$C79=""),"",C79*'MPTO_working_3-way'!$I78)</f>
        <v>2.3995767432018056</v>
      </c>
      <c r="H79" s="17"/>
      <c r="I79" s="21"/>
      <c r="J79" s="22"/>
      <c r="K79" s="17"/>
      <c r="L79" s="21"/>
      <c r="M79" s="22"/>
      <c r="N79" s="23">
        <f t="shared" si="10"/>
        <v>31.221575633075556</v>
      </c>
      <c r="O79" s="24">
        <f t="shared" si="11"/>
        <v>25.697114529099718</v>
      </c>
      <c r="P79" s="24">
        <f t="shared" si="12"/>
        <v>41.674016171105201</v>
      </c>
      <c r="Q79" t="s">
        <v>202</v>
      </c>
      <c r="R79" t="s">
        <v>203</v>
      </c>
      <c r="S79" t="s">
        <v>295</v>
      </c>
      <c r="AD79" s="37"/>
      <c r="AE79" s="37"/>
      <c r="AH79" s="37"/>
      <c r="AI79" s="37"/>
      <c r="AJ79" t="s">
        <v>301</v>
      </c>
    </row>
    <row r="80" spans="1:36" s="36" customFormat="1" ht="15" x14ac:dyDescent="0.25">
      <c r="A80">
        <v>3.63</v>
      </c>
      <c r="B80">
        <v>3.98</v>
      </c>
      <c r="C80">
        <v>1.99</v>
      </c>
      <c r="D80" s="20">
        <f t="shared" si="13"/>
        <v>2.9250937885017425E-2</v>
      </c>
      <c r="E80" s="17">
        <f>IF(OR($A80="",$B80="",$C80=""),"",A80*'MPTO_working_3-way'!$I79)</f>
        <v>3.7904837297572178</v>
      </c>
      <c r="F80" s="21">
        <f>IF(OR($A80="",$B80="",$C80=""),"",B80*'MPTO_working_3-way'!$I79)</f>
        <v>4.1559573676125972</v>
      </c>
      <c r="G80" s="22">
        <f>IF(OR($A80="",$B80="",$C80=""),"",C80*'MPTO_working_3-way'!$I79)</f>
        <v>2.0779786838062986</v>
      </c>
      <c r="H80" s="17"/>
      <c r="I80" s="21"/>
      <c r="J80" s="22"/>
      <c r="K80" s="17"/>
      <c r="L80" s="21"/>
      <c r="M80" s="22"/>
      <c r="N80" s="23">
        <f t="shared" si="10"/>
        <v>26.381857074058736</v>
      </c>
      <c r="O80" s="24">
        <f t="shared" si="11"/>
        <v>24.061844517294777</v>
      </c>
      <c r="P80" s="24">
        <f t="shared" si="12"/>
        <v>48.123689034589553</v>
      </c>
      <c r="Q80" t="s">
        <v>204</v>
      </c>
      <c r="R80" t="s">
        <v>205</v>
      </c>
      <c r="S80" t="s">
        <v>295</v>
      </c>
      <c r="AD80" s="37"/>
      <c r="AE80" s="37"/>
      <c r="AH80" s="37"/>
      <c r="AI80" s="37"/>
      <c r="AJ80" t="s">
        <v>301</v>
      </c>
    </row>
    <row r="81" spans="1:36" s="36" customFormat="1" ht="15" x14ac:dyDescent="0.25">
      <c r="A81">
        <v>1.98</v>
      </c>
      <c r="B81">
        <v>3.94</v>
      </c>
      <c r="C81">
        <v>3.7</v>
      </c>
      <c r="D81" s="20">
        <f t="shared" si="13"/>
        <v>2.9127881919760013E-2</v>
      </c>
      <c r="E81" s="17">
        <f>IF(OR($A81="",$B81="",$C81=""),"",A81*'MPTO_working_3-way'!$I80)</f>
        <v>2.0366518044782485</v>
      </c>
      <c r="F81" s="21">
        <f>IF(OR($A81="",$B81="",$C81=""),"",B81*'MPTO_working_3-way'!$I80)</f>
        <v>4.0527313685072217</v>
      </c>
      <c r="G81" s="22">
        <f>IF(OR($A81="",$B81="",$C81=""),"",C81*'MPTO_working_3-way'!$I80)</f>
        <v>3.805864483115919</v>
      </c>
      <c r="H81" s="17"/>
      <c r="I81" s="21"/>
      <c r="J81" s="22"/>
      <c r="K81" s="17"/>
      <c r="L81" s="21"/>
      <c r="M81" s="22"/>
      <c r="N81" s="23">
        <f t="shared" si="10"/>
        <v>49.100194633229464</v>
      </c>
      <c r="O81" s="24">
        <f t="shared" si="11"/>
        <v>24.674717099947802</v>
      </c>
      <c r="P81" s="24">
        <f t="shared" si="12"/>
        <v>26.275239290214685</v>
      </c>
      <c r="Q81" t="s">
        <v>206</v>
      </c>
      <c r="R81" t="s">
        <v>207</v>
      </c>
      <c r="S81" t="s">
        <v>295</v>
      </c>
      <c r="AD81" s="37"/>
      <c r="AE81" s="37"/>
      <c r="AH81" s="37"/>
      <c r="AI81" s="37"/>
      <c r="AJ81" t="s">
        <v>301</v>
      </c>
    </row>
    <row r="82" spans="1:36" s="36" customFormat="1" ht="15" x14ac:dyDescent="0.25">
      <c r="A82">
        <v>1.98</v>
      </c>
      <c r="B82">
        <v>3.94</v>
      </c>
      <c r="C82">
        <v>3.7</v>
      </c>
      <c r="D82" s="20">
        <f t="shared" si="13"/>
        <v>2.9127881919760013E-2</v>
      </c>
      <c r="E82" s="17">
        <f>IF(OR($A82="",$B82="",$C82=""),"",A82*'MPTO_working_3-way'!$I81)</f>
        <v>2.0379168570123345</v>
      </c>
      <c r="F82" s="21">
        <f>IF(OR($A82="",$B82="",$C82=""),"",B82*'MPTO_working_3-way'!$I81)</f>
        <v>4.0552486952669682</v>
      </c>
      <c r="G82" s="22">
        <f>IF(OR($A82="",$B82="",$C82=""),"",C82*'MPTO_working_3-way'!$I81)</f>
        <v>3.8082284701745648</v>
      </c>
      <c r="H82" s="17"/>
      <c r="I82" s="21"/>
      <c r="J82" s="22"/>
      <c r="K82" s="17"/>
      <c r="L82" s="21"/>
      <c r="M82" s="22"/>
      <c r="N82" s="23">
        <f t="shared" si="10"/>
        <v>49.069715310468503</v>
      </c>
      <c r="O82" s="24">
        <f t="shared" si="11"/>
        <v>24.659400079880115</v>
      </c>
      <c r="P82" s="24">
        <f t="shared" si="12"/>
        <v>26.258928733710167</v>
      </c>
      <c r="Q82" t="s">
        <v>206</v>
      </c>
      <c r="R82" t="s">
        <v>207</v>
      </c>
      <c r="S82" t="s">
        <v>295</v>
      </c>
      <c r="AD82" s="37"/>
      <c r="AE82" s="37"/>
      <c r="AH82" s="37"/>
      <c r="AI82" s="37"/>
      <c r="AJ82" t="s">
        <v>301</v>
      </c>
    </row>
    <row r="83" spans="1:36" s="36" customFormat="1" ht="15" x14ac:dyDescent="0.25">
      <c r="A83">
        <v>2.44</v>
      </c>
      <c r="B83">
        <v>3.18</v>
      </c>
      <c r="C83">
        <v>3.24</v>
      </c>
      <c r="D83" s="20">
        <f t="shared" si="13"/>
        <v>3.2943449687443893E-2</v>
      </c>
      <c r="E83" s="17">
        <f>IF(OR($A83="",$B83="",$C83=""),"",A83*'MPTO_working_3-way'!$I82)</f>
        <v>2.5110720318842144</v>
      </c>
      <c r="F83" s="21">
        <f>IF(OR($A83="",$B83="",$C83=""),"",B83*'MPTO_working_3-way'!$I82)</f>
        <v>3.2726266645048372</v>
      </c>
      <c r="G83" s="22">
        <f>IF(OR($A83="",$B83="",$C83=""),"",C83*'MPTO_working_3-way'!$I82)</f>
        <v>3.3343743374200225</v>
      </c>
      <c r="H83" s="17"/>
      <c r="I83" s="21"/>
      <c r="J83" s="22"/>
      <c r="K83" s="17"/>
      <c r="L83" s="21"/>
      <c r="M83" s="22"/>
      <c r="N83" s="23">
        <f t="shared" si="10"/>
        <v>39.823628605732885</v>
      </c>
      <c r="O83" s="24">
        <f t="shared" si="11"/>
        <v>30.556494905027741</v>
      </c>
      <c r="P83" s="24">
        <f t="shared" si="12"/>
        <v>29.990633888267975</v>
      </c>
      <c r="Q83" t="s">
        <v>92</v>
      </c>
      <c r="R83" t="s">
        <v>89</v>
      </c>
      <c r="S83" t="s">
        <v>295</v>
      </c>
      <c r="AD83" s="37"/>
      <c r="AE83" s="37"/>
      <c r="AH83" s="37"/>
      <c r="AI83" s="37"/>
      <c r="AJ83" t="s">
        <v>80</v>
      </c>
    </row>
    <row r="84" spans="1:36" s="36" customFormat="1" ht="15" x14ac:dyDescent="0.25">
      <c r="A84">
        <v>3.19</v>
      </c>
      <c r="B84">
        <v>3.6</v>
      </c>
      <c r="C84">
        <v>2.2599999999999998</v>
      </c>
      <c r="D84" s="20">
        <f t="shared" si="13"/>
        <v>3.3735277708423883E-2</v>
      </c>
      <c r="E84" s="17">
        <f>IF(OR($A84="",$B84="",$C84=""),"",A84*'MPTO_working_3-way'!$I83)</f>
        <v>3.2829179433240343</v>
      </c>
      <c r="F84" s="21">
        <f>IF(OR($A84="",$B84="",$C84=""),"",B84*'MPTO_working_3-way'!$I83)</f>
        <v>3.704860374911136</v>
      </c>
      <c r="G84" s="22">
        <f>IF(OR($A84="",$B84="",$C84=""),"",C84*'MPTO_working_3-way'!$I83)</f>
        <v>2.3258290131386574</v>
      </c>
      <c r="H84" s="17"/>
      <c r="I84" s="21"/>
      <c r="J84" s="22"/>
      <c r="K84" s="17"/>
      <c r="L84" s="21"/>
      <c r="M84" s="22"/>
      <c r="N84" s="23">
        <f t="shared" si="10"/>
        <v>30.460706519745528</v>
      </c>
      <c r="O84" s="24">
        <f t="shared" si="11"/>
        <v>26.991570499441174</v>
      </c>
      <c r="P84" s="24">
        <f t="shared" si="12"/>
        <v>42.995422034508074</v>
      </c>
      <c r="Q84" t="s">
        <v>94</v>
      </c>
      <c r="R84" t="s">
        <v>91</v>
      </c>
      <c r="S84" t="s">
        <v>295</v>
      </c>
      <c r="AD84" s="37"/>
      <c r="AE84" s="37"/>
      <c r="AH84" s="37"/>
      <c r="AI84" s="37"/>
      <c r="AJ84" t="s">
        <v>80</v>
      </c>
    </row>
    <row r="85" spans="1:36" s="36" customFormat="1" ht="15" x14ac:dyDescent="0.25">
      <c r="A85">
        <v>1.84</v>
      </c>
      <c r="B85">
        <v>3.4</v>
      </c>
      <c r="C85">
        <v>5.0599999999999996</v>
      </c>
      <c r="D85" s="20">
        <f t="shared" si="13"/>
        <v>3.5224366426412468E-2</v>
      </c>
      <c r="E85" s="17">
        <f>IF(OR($A85="",$B85="",$C85=""),"",A85*'MPTO_working_3-way'!$I84)</f>
        <v>1.9006159474248969</v>
      </c>
      <c r="F85" s="21">
        <f>IF(OR($A85="",$B85="",$C85=""),"",B85*'MPTO_working_3-way'!$I84)</f>
        <v>3.5120077289373093</v>
      </c>
      <c r="G85" s="22">
        <f>IF(OR($A85="",$B85="",$C85=""),"",C85*'MPTO_working_3-way'!$I84)</f>
        <v>5.2266938554184659</v>
      </c>
      <c r="H85" s="17"/>
      <c r="I85" s="21"/>
      <c r="J85" s="22"/>
      <c r="K85" s="17"/>
      <c r="L85" s="21"/>
      <c r="M85" s="22"/>
      <c r="N85" s="23">
        <f t="shared" si="10"/>
        <v>52.61452222132926</v>
      </c>
      <c r="O85" s="24">
        <f t="shared" si="11"/>
        <v>28.473741437425247</v>
      </c>
      <c r="P85" s="24">
        <f t="shared" si="12"/>
        <v>19.132553535028823</v>
      </c>
      <c r="Q85" t="s">
        <v>79</v>
      </c>
      <c r="R85" t="s">
        <v>75</v>
      </c>
      <c r="S85" t="s">
        <v>295</v>
      </c>
      <c r="AD85" s="37"/>
      <c r="AE85" s="37"/>
      <c r="AH85" s="37"/>
      <c r="AI85" s="37"/>
      <c r="AJ85" t="s">
        <v>80</v>
      </c>
    </row>
    <row r="86" spans="1:36" s="36" customFormat="1" ht="15" x14ac:dyDescent="0.25">
      <c r="A86">
        <v>2.36</v>
      </c>
      <c r="B86">
        <v>3.27</v>
      </c>
      <c r="C86">
        <v>3.3</v>
      </c>
      <c r="D86" s="20">
        <f t="shared" si="13"/>
        <v>3.2569514143141909E-2</v>
      </c>
      <c r="E86" s="17">
        <f>IF(OR($A86="",$B86="",$C86=""),"",A86*'MPTO_working_3-way'!$I85)</f>
        <v>2.4396152553918804</v>
      </c>
      <c r="F86" s="21">
        <f>IF(OR($A86="",$B86="",$C86=""),"",B86*'MPTO_working_3-way'!$I85)</f>
        <v>3.380314358106546</v>
      </c>
      <c r="G86" s="22">
        <f>IF(OR($A86="",$B86="",$C86=""),"",C86*'MPTO_working_3-way'!$I85)</f>
        <v>3.4113264164377988</v>
      </c>
      <c r="H86" s="17"/>
      <c r="I86" s="21"/>
      <c r="J86" s="22"/>
      <c r="K86" s="17"/>
      <c r="L86" s="21"/>
      <c r="M86" s="22"/>
      <c r="N86" s="23">
        <f t="shared" si="10"/>
        <v>40.990069962460865</v>
      </c>
      <c r="O86" s="24">
        <f t="shared" si="11"/>
        <v>29.583047434681237</v>
      </c>
      <c r="P86" s="24">
        <f t="shared" si="12"/>
        <v>29.314110639820495</v>
      </c>
      <c r="Q86" t="s">
        <v>72</v>
      </c>
      <c r="R86" t="s">
        <v>86</v>
      </c>
      <c r="S86" t="s">
        <v>295</v>
      </c>
      <c r="AD86" s="37"/>
      <c r="AE86" s="37"/>
      <c r="AH86" s="37"/>
      <c r="AI86" s="37"/>
      <c r="AJ86" t="s">
        <v>80</v>
      </c>
    </row>
    <row r="87" spans="1:36" s="36" customFormat="1" ht="15" x14ac:dyDescent="0.25">
      <c r="A87">
        <v>1.87</v>
      </c>
      <c r="B87">
        <v>3.5</v>
      </c>
      <c r="C87">
        <v>4.63</v>
      </c>
      <c r="D87" s="20">
        <f t="shared" si="13"/>
        <v>3.6456365385345135E-2</v>
      </c>
      <c r="E87" s="17">
        <f>IF(OR($A87="",$B87="",$C87=""),"",A87*'MPTO_working_3-way'!$I86)</f>
        <v>1.9358695652173914</v>
      </c>
      <c r="F87" s="21">
        <f>IF(OR($A87="",$B87="",$C87=""),"",B87*'MPTO_working_3-way'!$I86)</f>
        <v>3.6232852824924437</v>
      </c>
      <c r="G87" s="22">
        <f>IF(OR($A87="",$B87="",$C87=""),"",C87*'MPTO_working_3-way'!$I86)</f>
        <v>4.79308881655429</v>
      </c>
      <c r="H87" s="17"/>
      <c r="I87" s="21"/>
      <c r="J87" s="22"/>
      <c r="K87" s="17"/>
      <c r="L87" s="21"/>
      <c r="M87" s="22"/>
      <c r="N87" s="23">
        <f t="shared" si="10"/>
        <v>51.656372824256039</v>
      </c>
      <c r="O87" s="24">
        <f t="shared" si="11"/>
        <v>27.599262051816797</v>
      </c>
      <c r="P87" s="24">
        <f t="shared" si="12"/>
        <v>20.863373041330192</v>
      </c>
      <c r="Q87" t="s">
        <v>110</v>
      </c>
      <c r="R87" t="s">
        <v>78</v>
      </c>
      <c r="S87" t="s">
        <v>295</v>
      </c>
      <c r="AD87" s="37"/>
      <c r="AE87" s="37"/>
      <c r="AH87" s="37"/>
      <c r="AI87" s="37"/>
      <c r="AJ87" t="s">
        <v>80</v>
      </c>
    </row>
    <row r="88" spans="1:36" s="36" customFormat="1" ht="15" x14ac:dyDescent="0.25">
      <c r="A88">
        <v>3.12</v>
      </c>
      <c r="B88">
        <v>3.77</v>
      </c>
      <c r="C88">
        <v>2.2000000000000002</v>
      </c>
      <c r="D88" s="20">
        <f t="shared" si="13"/>
        <v>4.031026444819541E-2</v>
      </c>
      <c r="E88" s="17">
        <f>IF(OR($A88="",$B88="",$C88=""),"",A88*'MPTO_working_3-way'!$I87)</f>
        <v>3.2216168841266031</v>
      </c>
      <c r="F88" s="21">
        <f>IF(OR($A88="",$B88="",$C88=""),"",B88*'MPTO_working_3-way'!$I87)</f>
        <v>3.8927870683196448</v>
      </c>
      <c r="G88" s="22">
        <f>IF(OR($A88="",$B88="",$C88=""),"",C88*'MPTO_working_3-way'!$I87)</f>
        <v>2.2716529311149123</v>
      </c>
      <c r="H88" s="17"/>
      <c r="I88" s="21"/>
      <c r="J88" s="22"/>
      <c r="K88" s="17"/>
      <c r="L88" s="21"/>
      <c r="M88" s="22"/>
      <c r="N88" s="23">
        <f t="shared" si="10"/>
        <v>31.040314102125311</v>
      </c>
      <c r="O88" s="24">
        <f t="shared" si="11"/>
        <v>25.688535808655434</v>
      </c>
      <c r="P88" s="24">
        <f t="shared" si="12"/>
        <v>44.020809090286804</v>
      </c>
      <c r="Q88" t="s">
        <v>208</v>
      </c>
      <c r="R88" t="s">
        <v>209</v>
      </c>
      <c r="S88" t="s">
        <v>295</v>
      </c>
      <c r="AD88" s="37"/>
      <c r="AE88" s="37"/>
      <c r="AH88" s="37"/>
      <c r="AI88" s="37"/>
      <c r="AJ88" t="s">
        <v>298</v>
      </c>
    </row>
    <row r="89" spans="1:36" s="36" customFormat="1" ht="15" x14ac:dyDescent="0.25">
      <c r="A89">
        <v>1.49</v>
      </c>
      <c r="B89">
        <v>4.41</v>
      </c>
      <c r="C89">
        <v>6.81</v>
      </c>
      <c r="D89" s="20">
        <f t="shared" si="13"/>
        <v>4.4741187332238974E-2</v>
      </c>
      <c r="E89" s="17">
        <f>IF(OR($A89="",$B89="",$C89=""),"",A89*'MPTO_working_3-way'!$I88)</f>
        <v>1.5443199844241642</v>
      </c>
      <c r="F89" s="21">
        <f>IF(OR($A89="",$B89="",$C89=""),"",B89*'MPTO_working_3-way'!$I88)</f>
        <v>4.5707725713493721</v>
      </c>
      <c r="G89" s="22">
        <f>IF(OR($A89="",$B89="",$C89=""),"",C89*'MPTO_working_3-way'!$I88)</f>
        <v>7.0582678482742001</v>
      </c>
      <c r="H89" s="17"/>
      <c r="I89" s="21"/>
      <c r="J89" s="22"/>
      <c r="K89" s="17"/>
      <c r="L89" s="21"/>
      <c r="M89" s="22"/>
      <c r="N89" s="23">
        <f t="shared" si="10"/>
        <v>64.753419633617796</v>
      </c>
      <c r="O89" s="24">
        <f t="shared" si="11"/>
        <v>21.878139513399208</v>
      </c>
      <c r="P89" s="24">
        <f t="shared" si="12"/>
        <v>14.167781975637372</v>
      </c>
      <c r="Q89" t="s">
        <v>210</v>
      </c>
      <c r="R89" t="s">
        <v>211</v>
      </c>
      <c r="S89" t="s">
        <v>295</v>
      </c>
      <c r="AD89" s="37"/>
      <c r="AE89" s="37"/>
      <c r="AH89" s="37"/>
      <c r="AI89" s="37"/>
      <c r="AJ89" t="s">
        <v>298</v>
      </c>
    </row>
    <row r="90" spans="1:36" s="36" customFormat="1" ht="15" x14ac:dyDescent="0.25">
      <c r="A90">
        <v>1.81</v>
      </c>
      <c r="B90">
        <v>3.69</v>
      </c>
      <c r="C90">
        <v>4.54</v>
      </c>
      <c r="D90" s="20">
        <f t="shared" si="13"/>
        <v>4.3753215053020877E-2</v>
      </c>
      <c r="E90" s="17">
        <f>IF(OR($A90="",$B90="",$C90=""),"",A90*'MPTO_working_3-way'!$I89)</f>
        <v>1.8829615786512337</v>
      </c>
      <c r="F90" s="21">
        <f>IF(OR($A90="",$B90="",$C90=""),"",B90*'MPTO_working_3-way'!$I89)</f>
        <v>3.8387448758138412</v>
      </c>
      <c r="G90" s="22">
        <f>IF(OR($A90="",$B90="",$C90=""),"",C90*'MPTO_working_3-way'!$I89)</f>
        <v>4.7230086005948069</v>
      </c>
      <c r="H90" s="17"/>
      <c r="I90" s="21"/>
      <c r="J90" s="22"/>
      <c r="K90" s="17"/>
      <c r="L90" s="21"/>
      <c r="M90" s="22"/>
      <c r="N90" s="23">
        <f t="shared" si="10"/>
        <v>53.107828186080162</v>
      </c>
      <c r="O90" s="24">
        <f t="shared" si="11"/>
        <v>26.050181305367236</v>
      </c>
      <c r="P90" s="24">
        <f t="shared" si="12"/>
        <v>21.172944717357957</v>
      </c>
      <c r="Q90" t="s">
        <v>212</v>
      </c>
      <c r="R90" t="s">
        <v>213</v>
      </c>
      <c r="S90" t="s">
        <v>295</v>
      </c>
      <c r="AD90" s="37"/>
      <c r="AE90" s="37"/>
      <c r="AH90" s="37"/>
      <c r="AI90" s="37"/>
      <c r="AJ90" t="s">
        <v>298</v>
      </c>
    </row>
    <row r="91" spans="1:36" s="36" customFormat="1" ht="15" x14ac:dyDescent="0.25">
      <c r="A91">
        <v>1.75</v>
      </c>
      <c r="B91">
        <v>3.98</v>
      </c>
      <c r="C91">
        <v>4.5999999999999996</v>
      </c>
      <c r="D91" s="20">
        <f t="shared" si="13"/>
        <v>4.0076157183432715E-2</v>
      </c>
      <c r="E91" s="17">
        <f>IF(OR($A91="",$B91="",$C91=""),"",A91*'MPTO_working_3-way'!$I90)</f>
        <v>1.8282970778314183</v>
      </c>
      <c r="F91" s="21">
        <f>IF(OR($A91="",$B91="",$C91=""),"",B91*'MPTO_working_3-way'!$I90)</f>
        <v>4.1580699255823115</v>
      </c>
      <c r="G91" s="22">
        <f>IF(OR($A91="",$B91="",$C91=""),"",C91*'MPTO_working_3-way'!$I90)</f>
        <v>4.8058094617282991</v>
      </c>
      <c r="H91" s="17"/>
      <c r="I91" s="21"/>
      <c r="J91" s="22"/>
      <c r="K91" s="17"/>
      <c r="L91" s="21"/>
      <c r="M91" s="22"/>
      <c r="N91" s="23">
        <f t="shared" si="10"/>
        <v>54.695706300976042</v>
      </c>
      <c r="O91" s="24">
        <f t="shared" si="11"/>
        <v>24.049619604700524</v>
      </c>
      <c r="P91" s="24">
        <f t="shared" si="12"/>
        <v>20.808149136240889</v>
      </c>
      <c r="Q91" t="s">
        <v>214</v>
      </c>
      <c r="R91" t="s">
        <v>215</v>
      </c>
      <c r="S91" t="s">
        <v>295</v>
      </c>
      <c r="AD91" s="37"/>
      <c r="AE91" s="37"/>
      <c r="AH91" s="37"/>
      <c r="AI91" s="37"/>
      <c r="AJ91" t="s">
        <v>298</v>
      </c>
    </row>
    <row r="92" spans="1:36" s="36" customFormat="1" ht="15" x14ac:dyDescent="0.25">
      <c r="A92">
        <v>1.8</v>
      </c>
      <c r="B92">
        <v>3.66</v>
      </c>
      <c r="C92">
        <v>4.96</v>
      </c>
      <c r="D92" s="20">
        <f t="shared" si="13"/>
        <v>3.0392502497208929E-2</v>
      </c>
      <c r="E92" s="17">
        <f>IF(OR($A92="",$B92="",$C92=""),"",A92*'MPTO_working_3-way'!$I91)</f>
        <v>1.8787557870954377</v>
      </c>
      <c r="F92" s="21">
        <f>IF(OR($A92="",$B92="",$C92=""),"",B92*'MPTO_working_3-way'!$I91)</f>
        <v>3.8201367670940565</v>
      </c>
      <c r="G92" s="22">
        <f>IF(OR($A92="",$B92="",$C92=""),"",C92*'MPTO_working_3-way'!$I91)</f>
        <v>5.1770159466629835</v>
      </c>
      <c r="H92" s="17"/>
      <c r="I92" s="21"/>
      <c r="J92" s="22"/>
      <c r="K92" s="17"/>
      <c r="L92" s="21"/>
      <c r="M92" s="22"/>
      <c r="N92" s="23">
        <f t="shared" si="10"/>
        <v>53.226715620448104</v>
      </c>
      <c r="O92" s="24">
        <f t="shared" si="11"/>
        <v>26.177073255958085</v>
      </c>
      <c r="P92" s="24">
        <f t="shared" si="12"/>
        <v>19.316146797743265</v>
      </c>
      <c r="Q92" t="s">
        <v>216</v>
      </c>
      <c r="R92" t="s">
        <v>217</v>
      </c>
      <c r="S92" t="s">
        <v>295</v>
      </c>
      <c r="AD92" s="37"/>
      <c r="AE92" s="37"/>
      <c r="AH92" s="37"/>
      <c r="AI92" s="37"/>
      <c r="AJ92" t="s">
        <v>308</v>
      </c>
    </row>
    <row r="93" spans="1:36" s="36" customFormat="1" ht="15" x14ac:dyDescent="0.25">
      <c r="A93">
        <v>2.37</v>
      </c>
      <c r="B93">
        <v>3.03</v>
      </c>
      <c r="C93">
        <v>3.56</v>
      </c>
      <c r="D93" s="20">
        <f t="shared" si="13"/>
        <v>3.287280797486658E-2</v>
      </c>
      <c r="E93" s="17">
        <f>IF(OR($A93="",$B93="",$C93=""),"",A93*'MPTO_working_3-way'!$I92)</f>
        <v>2.4649804925247358</v>
      </c>
      <c r="F93" s="21">
        <f>IF(OR($A93="",$B93="",$C93=""),"",B93*'MPTO_working_3-way'!$I92)</f>
        <v>3.151430756265801</v>
      </c>
      <c r="G93" s="22">
        <f>IF(OR($A93="",$B93="",$C93=""),"",C93*'MPTO_working_3-way'!$I92)</f>
        <v>3.7026711195730204</v>
      </c>
      <c r="H93" s="17"/>
      <c r="I93" s="21"/>
      <c r="J93" s="22"/>
      <c r="K93" s="17"/>
      <c r="L93" s="21"/>
      <c r="M93" s="22"/>
      <c r="N93" s="23">
        <f t="shared" ref="N93:N130" si="14">(1/E93)* 100</f>
        <v>40.568272366965395</v>
      </c>
      <c r="O93" s="24">
        <f t="shared" ref="O93:O130" si="15">(1/F93)* 100</f>
        <v>31.731618980101654</v>
      </c>
      <c r="P93" s="24">
        <f t="shared" ref="P93:P130" si="16">(1/G93)* 100</f>
        <v>27.007529637558431</v>
      </c>
      <c r="Q93" t="s">
        <v>218</v>
      </c>
      <c r="R93" t="s">
        <v>219</v>
      </c>
      <c r="S93" t="s">
        <v>295</v>
      </c>
      <c r="AD93" s="37"/>
      <c r="AE93" s="37"/>
      <c r="AH93" s="37"/>
      <c r="AI93" s="37"/>
      <c r="AJ93" t="s">
        <v>308</v>
      </c>
    </row>
    <row r="94" spans="1:36" s="36" customFormat="1" ht="15" x14ac:dyDescent="0.25">
      <c r="A94">
        <v>2.1800000000000002</v>
      </c>
      <c r="B94">
        <v>3.26</v>
      </c>
      <c r="C94">
        <v>3.81</v>
      </c>
      <c r="D94" s="20">
        <f t="shared" si="13"/>
        <v>2.7931254188993782E-2</v>
      </c>
      <c r="E94" s="17">
        <f>IF(OR($A94="",$B94="",$C94=""),"",A94*'MPTO_working_3-way'!$I93)</f>
        <v>2.2462556554439157</v>
      </c>
      <c r="F94" s="21">
        <f>IF(OR($A94="",$B94="",$C94=""),"",B94*'MPTO_working_3-way'!$I93)</f>
        <v>3.359079558140901</v>
      </c>
      <c r="G94" s="22">
        <f>IF(OR($A94="",$B94="",$C94=""),"",C94*'MPTO_working_3-way'!$I93)</f>
        <v>3.9257954345143662</v>
      </c>
      <c r="H94" s="17"/>
      <c r="I94" s="21"/>
      <c r="J94" s="22"/>
      <c r="K94" s="17"/>
      <c r="L94" s="21"/>
      <c r="M94" s="22"/>
      <c r="N94" s="23">
        <f t="shared" si="14"/>
        <v>44.518530095915345</v>
      </c>
      <c r="O94" s="24">
        <f t="shared" si="15"/>
        <v>29.770060002790018</v>
      </c>
      <c r="P94" s="24">
        <f t="shared" si="16"/>
        <v>25.472544779290146</v>
      </c>
      <c r="Q94" t="s">
        <v>220</v>
      </c>
      <c r="R94" t="s">
        <v>221</v>
      </c>
      <c r="S94" t="s">
        <v>295</v>
      </c>
      <c r="AD94" s="37"/>
      <c r="AE94" s="37"/>
      <c r="AH94" s="37"/>
      <c r="AI94" s="37"/>
      <c r="AJ94" t="s">
        <v>308</v>
      </c>
    </row>
    <row r="95" spans="1:36" s="36" customFormat="1" ht="15" x14ac:dyDescent="0.25">
      <c r="A95">
        <v>1.41</v>
      </c>
      <c r="B95">
        <v>5.3</v>
      </c>
      <c r="C95">
        <v>7.36</v>
      </c>
      <c r="D95" s="20">
        <f t="shared" si="13"/>
        <v>3.3768668656438683E-2</v>
      </c>
      <c r="E95" s="17">
        <f>IF(OR($A95="",$B95="",$C95=""),"",A95*'MPTO_working_3-way'!$I94)</f>
        <v>1.4563506592445619</v>
      </c>
      <c r="F95" s="21">
        <f>IF(OR($A95="",$B95="",$C95=""),"",B95*'MPTO_working_3-way'!$I94)</f>
        <v>5.4742258822667926</v>
      </c>
      <c r="G95" s="22">
        <f>IF(OR($A95="",$B95="",$C95=""),"",C95*'MPTO_working_3-way'!$I94)</f>
        <v>7.6019438666950183</v>
      </c>
      <c r="H95" s="17"/>
      <c r="I95" s="21"/>
      <c r="J95" s="22"/>
      <c r="K95" s="17"/>
      <c r="L95" s="21"/>
      <c r="M95" s="22"/>
      <c r="N95" s="23">
        <f t="shared" si="14"/>
        <v>68.664781634302273</v>
      </c>
      <c r="O95" s="24">
        <f t="shared" si="15"/>
        <v>18.267423038559663</v>
      </c>
      <c r="P95" s="24">
        <f t="shared" si="16"/>
        <v>13.15453017722367</v>
      </c>
      <c r="Q95" t="s">
        <v>222</v>
      </c>
      <c r="R95" t="s">
        <v>223</v>
      </c>
      <c r="S95" t="s">
        <v>295</v>
      </c>
      <c r="AD95" s="37"/>
      <c r="AE95" s="37"/>
      <c r="AH95" s="37"/>
      <c r="AI95" s="37"/>
      <c r="AJ95" t="s">
        <v>303</v>
      </c>
    </row>
    <row r="96" spans="1:36" s="36" customFormat="1" ht="15" x14ac:dyDescent="0.25">
      <c r="A96">
        <v>2.84</v>
      </c>
      <c r="B96">
        <v>3.55</v>
      </c>
      <c r="C96">
        <v>2.54</v>
      </c>
      <c r="D96" s="20">
        <f t="shared" si="13"/>
        <v>2.7503604302983264E-2</v>
      </c>
      <c r="E96" s="17">
        <f>IF(OR($A96="",$B96="",$C96=""),"",A96*'MPTO_working_3-way'!$I95)</f>
        <v>2.9193247618967422</v>
      </c>
      <c r="F96" s="21">
        <f>IF(OR($A96="",$B96="",$C96=""),"",B96*'MPTO_working_3-way'!$I95)</f>
        <v>3.6491559523709278</v>
      </c>
      <c r="G96" s="22">
        <f>IF(OR($A96="",$B96="",$C96=""),"",C96*'MPTO_working_3-way'!$I95)</f>
        <v>2.6109453856400444</v>
      </c>
      <c r="H96" s="17"/>
      <c r="I96" s="21"/>
      <c r="J96" s="22"/>
      <c r="K96" s="17"/>
      <c r="L96" s="21"/>
      <c r="M96" s="22"/>
      <c r="N96" s="23">
        <f t="shared" si="14"/>
        <v>34.254496555233565</v>
      </c>
      <c r="O96" s="24">
        <f t="shared" si="15"/>
        <v>27.403597244186852</v>
      </c>
      <c r="P96" s="24">
        <f t="shared" si="16"/>
        <v>38.300303234985556</v>
      </c>
      <c r="Q96" t="s">
        <v>224</v>
      </c>
      <c r="R96" t="s">
        <v>225</v>
      </c>
      <c r="S96" t="s">
        <v>295</v>
      </c>
      <c r="AD96" s="37"/>
      <c r="AE96" s="37"/>
      <c r="AH96" s="37"/>
      <c r="AI96" s="37"/>
      <c r="AJ96" t="s">
        <v>303</v>
      </c>
    </row>
    <row r="97" spans="1:36" s="36" customFormat="1" ht="15" x14ac:dyDescent="0.25">
      <c r="A97">
        <v>2.06</v>
      </c>
      <c r="B97">
        <v>3.68</v>
      </c>
      <c r="C97">
        <v>3.68</v>
      </c>
      <c r="D97" s="20">
        <f t="shared" si="13"/>
        <v>2.891515407344869E-2</v>
      </c>
      <c r="E97" s="17">
        <f>IF(OR($A97="",$B97="",$C97=""),"",A97*'MPTO_working_3-way'!$I96)</f>
        <v>2.1295634574322637</v>
      </c>
      <c r="F97" s="21">
        <f>IF(OR($A97="",$B97="",$C97=""),"",B97*'MPTO_working_3-way'!$I96)</f>
        <v>3.8042687006556943</v>
      </c>
      <c r="G97" s="22">
        <f>IF(OR($A97="",$B97="",$C97=""),"",C97*'MPTO_working_3-way'!$I96)</f>
        <v>3.8042687006556943</v>
      </c>
      <c r="H97" s="17"/>
      <c r="I97" s="21"/>
      <c r="J97" s="22"/>
      <c r="K97" s="17"/>
      <c r="L97" s="21"/>
      <c r="M97" s="22"/>
      <c r="N97" s="23">
        <f t="shared" si="14"/>
        <v>46.957980825129155</v>
      </c>
      <c r="O97" s="24">
        <f t="shared" si="15"/>
        <v>26.286261005371216</v>
      </c>
      <c r="P97" s="24">
        <f t="shared" si="16"/>
        <v>26.286261005371216</v>
      </c>
      <c r="Q97" t="s">
        <v>226</v>
      </c>
      <c r="R97" t="s">
        <v>227</v>
      </c>
      <c r="S97" t="s">
        <v>295</v>
      </c>
      <c r="AD97" s="37"/>
      <c r="AE97" s="37"/>
      <c r="AH97" s="37"/>
      <c r="AI97" s="37"/>
      <c r="AJ97" t="s">
        <v>303</v>
      </c>
    </row>
    <row r="98" spans="1:36" s="36" customFormat="1" ht="15" x14ac:dyDescent="0.25">
      <c r="A98">
        <v>2.94</v>
      </c>
      <c r="B98">
        <v>3.63</v>
      </c>
      <c r="C98">
        <v>2.4300000000000002</v>
      </c>
      <c r="D98" s="20">
        <f t="shared" si="13"/>
        <v>2.7140781830536476E-2</v>
      </c>
      <c r="E98" s="17">
        <f>IF(OR($A98="",$B98="",$C98=""),"",A98*'MPTO_working_3-way'!$I97)</f>
        <v>3.0208605966507709</v>
      </c>
      <c r="F98" s="21">
        <f>IF(OR($A98="",$B98="",$C98=""),"",B98*'MPTO_working_3-way'!$I97)</f>
        <v>3.7298380836198293</v>
      </c>
      <c r="G98" s="22">
        <f>IF(OR($A98="",$B98="",$C98=""),"",C98*'MPTO_working_3-way'!$I97)</f>
        <v>2.4968337584562494</v>
      </c>
      <c r="H98" s="17"/>
      <c r="I98" s="21"/>
      <c r="J98" s="22"/>
      <c r="K98" s="17"/>
      <c r="L98" s="21"/>
      <c r="M98" s="22"/>
      <c r="N98" s="23">
        <f t="shared" si="14"/>
        <v>33.103149516687409</v>
      </c>
      <c r="O98" s="24">
        <f t="shared" si="15"/>
        <v>26.810815311036084</v>
      </c>
      <c r="P98" s="24">
        <f t="shared" si="16"/>
        <v>40.050724106609451</v>
      </c>
      <c r="Q98" t="s">
        <v>228</v>
      </c>
      <c r="R98" t="s">
        <v>229</v>
      </c>
      <c r="S98" t="s">
        <v>295</v>
      </c>
      <c r="AD98" s="37"/>
      <c r="AE98" s="37"/>
      <c r="AH98" s="37"/>
      <c r="AI98" s="37"/>
      <c r="AJ98" t="s">
        <v>303</v>
      </c>
    </row>
    <row r="99" spans="1:36" s="36" customFormat="1" ht="15" x14ac:dyDescent="0.25">
      <c r="A99">
        <v>1.87</v>
      </c>
      <c r="B99">
        <v>3.78</v>
      </c>
      <c r="C99">
        <v>4.24</v>
      </c>
      <c r="D99" s="20">
        <f t="shared" si="13"/>
        <v>3.5158679442808261E-2</v>
      </c>
      <c r="E99" s="17">
        <f>IF(OR($A99="",$B99="",$C99=""),"",A99*'MPTO_working_3-way'!$I98)</f>
        <v>1.9240713381173491</v>
      </c>
      <c r="F99" s="21">
        <f>IF(OR($A99="",$B99="",$C99=""),"",B99*'MPTO_working_3-way'!$I98)</f>
        <v>3.8892992823976358</v>
      </c>
      <c r="G99" s="22">
        <f>IF(OR($A99="",$B99="",$C99=""),"",C99*'MPTO_working_3-way'!$I98)</f>
        <v>4.362600253271423</v>
      </c>
      <c r="H99" s="17"/>
      <c r="I99" s="21"/>
      <c r="J99" s="22"/>
      <c r="K99" s="17"/>
      <c r="L99" s="21"/>
      <c r="M99" s="22"/>
      <c r="N99" s="23">
        <f t="shared" si="14"/>
        <v>51.97312491430138</v>
      </c>
      <c r="O99" s="24">
        <f t="shared" si="15"/>
        <v>25.711572378239044</v>
      </c>
      <c r="P99" s="24">
        <f t="shared" si="16"/>
        <v>22.922109337203675</v>
      </c>
      <c r="Q99" t="s">
        <v>230</v>
      </c>
      <c r="R99" t="s">
        <v>231</v>
      </c>
      <c r="S99" t="s">
        <v>295</v>
      </c>
      <c r="AD99" s="37"/>
      <c r="AE99" s="37"/>
      <c r="AH99" s="37"/>
      <c r="AI99" s="37"/>
      <c r="AJ99" t="s">
        <v>303</v>
      </c>
    </row>
    <row r="100" spans="1:36" s="36" customFormat="1" ht="15" x14ac:dyDescent="0.25">
      <c r="A100">
        <v>1.65</v>
      </c>
      <c r="B100">
        <v>4.32</v>
      </c>
      <c r="C100">
        <v>5.2</v>
      </c>
      <c r="D100" s="20">
        <f t="shared" si="13"/>
        <v>2.9849779849779878E-2</v>
      </c>
      <c r="E100" s="17">
        <f>IF(OR($A100="",$B100="",$C100=""),"",A100*'MPTO_working_3-way'!$I99)</f>
        <v>1.6947822900203851</v>
      </c>
      <c r="F100" s="21">
        <f>IF(OR($A100="",$B100="",$C100=""),"",B100*'MPTO_working_3-way'!$I99)</f>
        <v>4.437248177507918</v>
      </c>
      <c r="G100" s="22">
        <f>IF(OR($A100="",$B100="",$C100=""),"",C100*'MPTO_working_3-way'!$I99)</f>
        <v>5.3411320655187895</v>
      </c>
      <c r="H100" s="17"/>
      <c r="I100" s="21"/>
      <c r="J100" s="22"/>
      <c r="K100" s="17"/>
      <c r="L100" s="21"/>
      <c r="M100" s="22"/>
      <c r="N100" s="23">
        <f t="shared" si="14"/>
        <v>59.004628847518333</v>
      </c>
      <c r="O100" s="24">
        <f t="shared" si="15"/>
        <v>22.536490184816028</v>
      </c>
      <c r="P100" s="24">
        <f t="shared" si="16"/>
        <v>18.722622615077931</v>
      </c>
      <c r="Q100" t="s">
        <v>232</v>
      </c>
      <c r="R100" t="s">
        <v>233</v>
      </c>
      <c r="S100" t="s">
        <v>295</v>
      </c>
      <c r="AD100" s="37"/>
      <c r="AE100" s="37"/>
      <c r="AH100" s="37"/>
      <c r="AI100" s="37"/>
      <c r="AJ100" t="s">
        <v>303</v>
      </c>
    </row>
    <row r="101" spans="1:36" s="36" customFormat="1" ht="15" x14ac:dyDescent="0.25">
      <c r="A101">
        <v>1.76</v>
      </c>
      <c r="B101">
        <v>3.7</v>
      </c>
      <c r="C101">
        <v>4.91</v>
      </c>
      <c r="D101" s="20">
        <f t="shared" si="13"/>
        <v>4.2118076232129154E-2</v>
      </c>
      <c r="E101" s="17">
        <f>IF(OR($A101="",$B101="",$C101=""),"",A101*'MPTO_working_3-way'!$I100)</f>
        <v>1.8218792758193425</v>
      </c>
      <c r="F101" s="21">
        <f>IF(OR($A101="",$B101="",$C101=""),"",B101*'MPTO_working_3-way'!$I100)</f>
        <v>3.830087113938391</v>
      </c>
      <c r="G101" s="22">
        <f>IF(OR($A101="",$B101="",$C101=""),"",C101*'MPTO_working_3-way'!$I100)</f>
        <v>5.0826291160641883</v>
      </c>
      <c r="H101" s="17"/>
      <c r="I101" s="21"/>
      <c r="J101" s="22"/>
      <c r="K101" s="17"/>
      <c r="L101" s="21"/>
      <c r="M101" s="22"/>
      <c r="N101" s="23">
        <f t="shared" si="14"/>
        <v>54.888378899325055</v>
      </c>
      <c r="O101" s="24">
        <f t="shared" si="15"/>
        <v>26.109066719678943</v>
      </c>
      <c r="P101" s="24">
        <f t="shared" si="16"/>
        <v>19.674856794870081</v>
      </c>
      <c r="Q101" t="s">
        <v>234</v>
      </c>
      <c r="R101" t="s">
        <v>235</v>
      </c>
      <c r="S101" t="s">
        <v>295</v>
      </c>
      <c r="AD101" s="37"/>
      <c r="AE101" s="37"/>
      <c r="AH101" s="37"/>
      <c r="AI101" s="37"/>
      <c r="AJ101" t="s">
        <v>304</v>
      </c>
    </row>
    <row r="102" spans="1:36" s="36" customFormat="1" ht="15" x14ac:dyDescent="0.25">
      <c r="A102">
        <v>1.79</v>
      </c>
      <c r="B102">
        <v>3.75</v>
      </c>
      <c r="C102">
        <v>4.5999999999999996</v>
      </c>
      <c r="D102" s="20">
        <f t="shared" si="13"/>
        <v>4.2717188891587821E-2</v>
      </c>
      <c r="E102" s="17">
        <f>IF(OR($A102="",$B102="",$C102=""),"",A102*'MPTO_working_3-way'!$I101)</f>
        <v>1.8434311059311059</v>
      </c>
      <c r="F102" s="21">
        <f>IF(OR($A102="",$B102="",$C102=""),"",B102*'MPTO_working_3-way'!$I101)</f>
        <v>3.8619366744366745</v>
      </c>
      <c r="G102" s="22">
        <f>IF(OR($A102="",$B102="",$C102=""),"",C102*'MPTO_working_3-way'!$I101)</f>
        <v>4.7373089873089871</v>
      </c>
      <c r="H102" s="17"/>
      <c r="I102" s="21"/>
      <c r="J102" s="22"/>
      <c r="K102" s="17"/>
      <c r="L102" s="21"/>
      <c r="M102" s="22"/>
      <c r="N102" s="23">
        <f t="shared" si="14"/>
        <v>54.246670612347401</v>
      </c>
      <c r="O102" s="24">
        <f t="shared" si="15"/>
        <v>25.89374410562716</v>
      </c>
      <c r="P102" s="24">
        <f t="shared" si="16"/>
        <v>21.109030520891707</v>
      </c>
      <c r="Q102" t="s">
        <v>236</v>
      </c>
      <c r="R102" t="s">
        <v>237</v>
      </c>
      <c r="S102" t="s">
        <v>295</v>
      </c>
      <c r="AD102" s="37"/>
      <c r="AE102" s="37"/>
      <c r="AH102" s="37"/>
      <c r="AI102" s="37"/>
      <c r="AJ102" t="s">
        <v>304</v>
      </c>
    </row>
    <row r="103" spans="1:36" s="36" customFormat="1" ht="15" x14ac:dyDescent="0.25">
      <c r="A103">
        <v>3.08</v>
      </c>
      <c r="B103">
        <v>3.45</v>
      </c>
      <c r="C103">
        <v>2.35</v>
      </c>
      <c r="D103" s="20">
        <f t="shared" si="13"/>
        <v>4.0062312032709713E-2</v>
      </c>
      <c r="E103" s="17">
        <f>IF(OR($A103="",$B103="",$C103=""),"",A103*'MPTO_working_3-way'!$I102)</f>
        <v>3.209723674794958</v>
      </c>
      <c r="F103" s="21">
        <f>IF(OR($A103="",$B103="",$C103=""),"",B103*'MPTO_working_3-way'!$I102)</f>
        <v>3.5953073630008459</v>
      </c>
      <c r="G103" s="22">
        <f>IF(OR($A103="",$B103="",$C103=""),"",C103*'MPTO_working_3-way'!$I102)</f>
        <v>2.4489774791455035</v>
      </c>
      <c r="H103" s="17"/>
      <c r="I103" s="21"/>
      <c r="J103" s="22"/>
      <c r="K103" s="17"/>
      <c r="L103" s="21"/>
      <c r="M103" s="22"/>
      <c r="N103" s="23">
        <f t="shared" si="14"/>
        <v>31.155329907453215</v>
      </c>
      <c r="O103" s="24">
        <f t="shared" si="15"/>
        <v>27.814033656508958</v>
      </c>
      <c r="P103" s="24">
        <f t="shared" si="16"/>
        <v>40.833368559555709</v>
      </c>
      <c r="Q103" t="s">
        <v>238</v>
      </c>
      <c r="R103" t="s">
        <v>239</v>
      </c>
      <c r="S103" t="s">
        <v>295</v>
      </c>
      <c r="AD103" s="37"/>
      <c r="AE103" s="37"/>
      <c r="AH103" s="37"/>
      <c r="AI103" s="37"/>
      <c r="AJ103" t="s">
        <v>304</v>
      </c>
    </row>
    <row r="104" spans="1:36" s="36" customFormat="1" ht="15" x14ac:dyDescent="0.25">
      <c r="A104">
        <v>4.6500000000000004</v>
      </c>
      <c r="B104">
        <v>3.11</v>
      </c>
      <c r="C104">
        <v>1.96</v>
      </c>
      <c r="D104" s="20">
        <f t="shared" si="13"/>
        <v>4.6801253433641943E-2</v>
      </c>
      <c r="E104" s="17">
        <f>IF(OR($A104="",$B104="",$C104=""),"",A104*'MPTO_working_3-way'!$I103)</f>
        <v>4.8486349283458834</v>
      </c>
      <c r="F104" s="21">
        <f>IF(OR($A104="",$B104="",$C104=""),"",B104*'MPTO_working_3-way'!$I103)</f>
        <v>3.2428504574528381</v>
      </c>
      <c r="G104" s="22">
        <f>IF(OR($A104="",$B104="",$C104=""),"",C104*'MPTO_working_3-way'!$I103)</f>
        <v>2.0437256902275123</v>
      </c>
      <c r="H104" s="17"/>
      <c r="I104" s="21"/>
      <c r="J104" s="22"/>
      <c r="K104" s="17"/>
      <c r="L104" s="21"/>
      <c r="M104" s="22"/>
      <c r="N104" s="23">
        <f t="shared" si="14"/>
        <v>20.624361594102343</v>
      </c>
      <c r="O104" s="24">
        <f t="shared" si="15"/>
        <v>30.837067978320221</v>
      </c>
      <c r="P104" s="24">
        <f t="shared" si="16"/>
        <v>48.930245618661168</v>
      </c>
      <c r="Q104" t="s">
        <v>240</v>
      </c>
      <c r="R104" t="s">
        <v>241</v>
      </c>
      <c r="S104" t="s">
        <v>295</v>
      </c>
      <c r="AD104" s="37"/>
      <c r="AE104" s="37"/>
      <c r="AH104" s="37"/>
      <c r="AI104" s="37"/>
      <c r="AJ104" t="s">
        <v>299</v>
      </c>
    </row>
    <row r="105" spans="1:36" s="36" customFormat="1" ht="15" x14ac:dyDescent="0.25">
      <c r="A105">
        <v>1.71</v>
      </c>
      <c r="B105">
        <v>3.71</v>
      </c>
      <c r="C105">
        <v>5.17</v>
      </c>
      <c r="D105" s="20">
        <f t="shared" si="13"/>
        <v>4.7760698292085069E-2</v>
      </c>
      <c r="E105" s="17">
        <f>IF(OR($A105="",$B105="",$C105=""),"",A105*'MPTO_working_3-way'!$I104)</f>
        <v>1.7785065535759337</v>
      </c>
      <c r="F105" s="21">
        <f>IF(OR($A105="",$B105="",$C105=""),"",B105*'MPTO_working_3-way'!$I104)</f>
        <v>3.8586311776413531</v>
      </c>
      <c r="G105" s="22">
        <f>IF(OR($A105="",$B105="",$C105=""),"",C105*'MPTO_working_3-way'!$I104)</f>
        <v>5.3771221532091094</v>
      </c>
      <c r="H105" s="17"/>
      <c r="I105" s="21"/>
      <c r="J105" s="22"/>
      <c r="K105" s="17"/>
      <c r="L105" s="21"/>
      <c r="M105" s="22"/>
      <c r="N105" s="23">
        <f t="shared" si="14"/>
        <v>56.226950527079111</v>
      </c>
      <c r="O105" s="24">
        <f t="shared" si="15"/>
        <v>25.915925984179321</v>
      </c>
      <c r="P105" s="24">
        <f t="shared" si="16"/>
        <v>18.597308588260208</v>
      </c>
      <c r="Q105" t="s">
        <v>242</v>
      </c>
      <c r="R105" t="s">
        <v>243</v>
      </c>
      <c r="S105" t="s">
        <v>295</v>
      </c>
      <c r="AD105" s="37"/>
      <c r="AE105" s="37"/>
      <c r="AH105" s="37"/>
      <c r="AI105" s="37"/>
      <c r="AJ105" t="s">
        <v>299</v>
      </c>
    </row>
    <row r="106" spans="1:36" s="36" customFormat="1" ht="15" x14ac:dyDescent="0.25">
      <c r="A106">
        <v>1.47</v>
      </c>
      <c r="B106">
        <v>4.7</v>
      </c>
      <c r="C106">
        <v>7.21</v>
      </c>
      <c r="D106" s="20">
        <f t="shared" si="13"/>
        <v>3.1734321491455386E-2</v>
      </c>
      <c r="E106" s="17">
        <f>IF(OR($A106="",$B106="",$C106=""),"",A106*'MPTO_working_3-way'!$I105)</f>
        <v>1.5387978425474536</v>
      </c>
      <c r="F106" s="21">
        <f>IF(OR($A106="",$B106="",$C106=""),"",B106*'MPTO_working_3-way'!$I105)</f>
        <v>4.9199658911381174</v>
      </c>
      <c r="G106" s="22">
        <f>IF(OR($A106="",$B106="",$C106=""),"",C106*'MPTO_working_3-way'!$I105)</f>
        <v>7.5474370372565582</v>
      </c>
      <c r="H106" s="17"/>
      <c r="I106" s="21"/>
      <c r="J106" s="22"/>
      <c r="K106" s="17"/>
      <c r="L106" s="21"/>
      <c r="M106" s="22"/>
      <c r="N106" s="23">
        <f t="shared" si="14"/>
        <v>64.985794257712044</v>
      </c>
      <c r="O106" s="24">
        <f t="shared" si="15"/>
        <v>20.325344161454616</v>
      </c>
      <c r="P106" s="24">
        <f t="shared" si="16"/>
        <v>13.249530868077214</v>
      </c>
      <c r="Q106" t="s">
        <v>244</v>
      </c>
      <c r="R106" t="s">
        <v>245</v>
      </c>
      <c r="S106" t="s">
        <v>295</v>
      </c>
      <c r="AD106" s="37"/>
      <c r="AE106" s="37"/>
      <c r="AH106" s="37"/>
      <c r="AI106" s="37"/>
      <c r="AJ106" t="s">
        <v>300</v>
      </c>
    </row>
    <row r="107" spans="1:36" s="36" customFormat="1" ht="15" x14ac:dyDescent="0.25">
      <c r="A107">
        <v>1.85</v>
      </c>
      <c r="B107">
        <v>3.58</v>
      </c>
      <c r="C107">
        <v>4.7300000000000004</v>
      </c>
      <c r="D107" s="20">
        <f t="shared" si="13"/>
        <v>3.1286639965345753E-2</v>
      </c>
      <c r="E107" s="17">
        <f>IF(OR($A107="",$B107="",$C107=""),"",A107*'MPTO_working_3-way'!$I106)</f>
        <v>1.9383572918403575</v>
      </c>
      <c r="F107" s="21">
        <f>IF(OR($A107="",$B107="",$C107=""),"",B107*'MPTO_working_3-way'!$I106)</f>
        <v>3.7509832998856645</v>
      </c>
      <c r="G107" s="22">
        <f>IF(OR($A107="",$B107="",$C107=""),"",C107*'MPTO_working_3-way'!$I106)</f>
        <v>4.9559081029215628</v>
      </c>
      <c r="H107" s="17"/>
      <c r="I107" s="21"/>
      <c r="J107" s="22"/>
      <c r="K107" s="17"/>
      <c r="L107" s="21"/>
      <c r="M107" s="22"/>
      <c r="N107" s="23">
        <f t="shared" si="14"/>
        <v>51.590075999381838</v>
      </c>
      <c r="O107" s="24">
        <f t="shared" si="15"/>
        <v>26.659676144931954</v>
      </c>
      <c r="P107" s="24">
        <f t="shared" si="16"/>
        <v>20.177936701660968</v>
      </c>
      <c r="Q107" t="s">
        <v>246</v>
      </c>
      <c r="R107" t="s">
        <v>247</v>
      </c>
      <c r="S107" t="s">
        <v>295</v>
      </c>
      <c r="AD107" s="37"/>
      <c r="AE107" s="37"/>
      <c r="AH107" s="37"/>
      <c r="AI107" s="37"/>
      <c r="AJ107" t="s">
        <v>300</v>
      </c>
    </row>
    <row r="108" spans="1:36" s="36" customFormat="1" ht="15" x14ac:dyDescent="0.25">
      <c r="A108">
        <v>1.45</v>
      </c>
      <c r="B108">
        <v>4.54</v>
      </c>
      <c r="C108">
        <v>8.16</v>
      </c>
      <c r="D108" s="20">
        <f t="shared" si="13"/>
        <v>3.2468509202252971E-2</v>
      </c>
      <c r="E108" s="17">
        <f>IF(OR($A108="",$B108="",$C108=""),"",A108*'MPTO_working_3-way'!$I107)</f>
        <v>1.4960147661626102</v>
      </c>
      <c r="F108" s="21">
        <f>IF(OR($A108="",$B108="",$C108=""),"",B108*'MPTO_working_3-way'!$I107)</f>
        <v>4.6840738195712071</v>
      </c>
      <c r="G108" s="22">
        <f>IF(OR($A108="",$B108="",$C108=""),"",C108*'MPTO_working_3-way'!$I107)</f>
        <v>8.4189520633702752</v>
      </c>
      <c r="H108" s="17"/>
      <c r="I108" s="21"/>
      <c r="J108" s="22"/>
      <c r="K108" s="17"/>
      <c r="L108" s="21"/>
      <c r="M108" s="22"/>
      <c r="N108" s="23">
        <f t="shared" si="14"/>
        <v>66.844260004536906</v>
      </c>
      <c r="O108" s="24">
        <f t="shared" si="15"/>
        <v>21.348937666647249</v>
      </c>
      <c r="P108" s="24">
        <f t="shared" si="16"/>
        <v>11.877962868453249</v>
      </c>
      <c r="Q108" t="s">
        <v>248</v>
      </c>
      <c r="R108" t="s">
        <v>249</v>
      </c>
      <c r="S108" t="s">
        <v>295</v>
      </c>
      <c r="AD108" s="37"/>
      <c r="AE108" s="37"/>
      <c r="AH108" s="37"/>
      <c r="AI108" s="37"/>
      <c r="AJ108" t="s">
        <v>300</v>
      </c>
    </row>
    <row r="109" spans="1:36" s="36" customFormat="1" ht="15" x14ac:dyDescent="0.25">
      <c r="A109">
        <v>1.68</v>
      </c>
      <c r="B109">
        <v>4.0199999999999996</v>
      </c>
      <c r="C109">
        <v>5.39</v>
      </c>
      <c r="D109" s="20">
        <f t="shared" si="13"/>
        <v>2.952307110089647E-2</v>
      </c>
      <c r="E109" s="17">
        <f>IF(OR($A109="",$B109="",$C109=""),"",A109*'MPTO_working_3-way'!$I108)</f>
        <v>1.7325615551417808</v>
      </c>
      <c r="F109" s="21">
        <f>IF(OR($A109="",$B109="",$C109=""),"",B109*'MPTO_working_3-way'!$I108)</f>
        <v>4.1457722926606895</v>
      </c>
      <c r="G109" s="22">
        <f>IF(OR($A109="",$B109="",$C109=""),"",C109*'MPTO_working_3-way'!$I108)</f>
        <v>5.5586349894132132</v>
      </c>
      <c r="H109" s="17"/>
      <c r="I109" s="21"/>
      <c r="J109" s="22"/>
      <c r="K109" s="17"/>
      <c r="L109" s="21"/>
      <c r="M109" s="22"/>
      <c r="N109" s="23">
        <f t="shared" si="14"/>
        <v>57.718007018698216</v>
      </c>
      <c r="O109" s="24">
        <f t="shared" si="15"/>
        <v>24.120958157067911</v>
      </c>
      <c r="P109" s="24">
        <f t="shared" si="16"/>
        <v>17.990028161672171</v>
      </c>
      <c r="Q109" t="s">
        <v>250</v>
      </c>
      <c r="R109" t="s">
        <v>251</v>
      </c>
      <c r="S109" t="s">
        <v>295</v>
      </c>
      <c r="AD109" s="37"/>
      <c r="AE109" s="37"/>
      <c r="AH109" s="37"/>
      <c r="AI109" s="37"/>
      <c r="AJ109" t="s">
        <v>300</v>
      </c>
    </row>
    <row r="110" spans="1:36" s="36" customFormat="1" ht="15" x14ac:dyDescent="0.25">
      <c r="A110">
        <v>3.62</v>
      </c>
      <c r="B110">
        <v>3.8</v>
      </c>
      <c r="C110">
        <v>2.04</v>
      </c>
      <c r="D110" s="20">
        <f t="shared" si="13"/>
        <v>2.9597067090866513E-2</v>
      </c>
      <c r="E110" s="17">
        <f>IF(OR($A110="",$B110="",$C110=""),"",A110*'MPTO_working_3-way'!$I109)</f>
        <v>3.7375360033121559</v>
      </c>
      <c r="F110" s="21">
        <f>IF(OR($A110="",$B110="",$C110=""),"",B110*'MPTO_working_3-way'!$I109)</f>
        <v>3.9233803349685612</v>
      </c>
      <c r="G110" s="22">
        <f>IF(OR($A110="",$B110="",$C110=""),"",C110*'MPTO_working_3-way'!$I109)</f>
        <v>2.1062357587725962</v>
      </c>
      <c r="H110" s="17"/>
      <c r="I110" s="21"/>
      <c r="J110" s="22"/>
      <c r="K110" s="17"/>
      <c r="L110" s="21"/>
      <c r="M110" s="22"/>
      <c r="N110" s="23">
        <f t="shared" si="14"/>
        <v>26.75559510634314</v>
      </c>
      <c r="O110" s="24">
        <f t="shared" si="15"/>
        <v>25.488224811832144</v>
      </c>
      <c r="P110" s="24">
        <f t="shared" si="16"/>
        <v>47.478065825961842</v>
      </c>
      <c r="Q110" t="s">
        <v>252</v>
      </c>
      <c r="R110" t="s">
        <v>253</v>
      </c>
      <c r="S110" t="s">
        <v>295</v>
      </c>
      <c r="AD110" s="37"/>
      <c r="AE110" s="37"/>
      <c r="AH110" s="37"/>
      <c r="AI110" s="37"/>
      <c r="AJ110" t="s">
        <v>305</v>
      </c>
    </row>
    <row r="111" spans="1:36" s="36" customFormat="1" ht="15" x14ac:dyDescent="0.25">
      <c r="A111">
        <v>2.87</v>
      </c>
      <c r="B111">
        <v>3.3</v>
      </c>
      <c r="C111">
        <v>2.66</v>
      </c>
      <c r="D111" s="20">
        <f t="shared" si="13"/>
        <v>2.7402208403492168E-2</v>
      </c>
      <c r="E111" s="17">
        <f>IF(OR($A111="",$B111="",$C111=""),"",A111*'MPTO_working_3-way'!$I110)</f>
        <v>2.954731214059573</v>
      </c>
      <c r="F111" s="21">
        <f>IF(OR($A111="",$B111="",$C111=""),"",B111*'MPTO_working_3-way'!$I110)</f>
        <v>3.397426134632958</v>
      </c>
      <c r="G111" s="22">
        <f>IF(OR($A111="",$B111="",$C111=""),"",C111*'MPTO_working_3-way'!$I110)</f>
        <v>2.7385313691283848</v>
      </c>
      <c r="H111" s="17"/>
      <c r="I111" s="21"/>
      <c r="J111" s="22"/>
      <c r="K111" s="17"/>
      <c r="L111" s="21"/>
      <c r="M111" s="22"/>
      <c r="N111" s="23">
        <f t="shared" si="14"/>
        <v>33.844025989290486</v>
      </c>
      <c r="O111" s="24">
        <f t="shared" si="15"/>
        <v>29.434046845231421</v>
      </c>
      <c r="P111" s="24">
        <f t="shared" si="16"/>
        <v>36.515922777918675</v>
      </c>
      <c r="Q111" t="s">
        <v>254</v>
      </c>
      <c r="R111" t="s">
        <v>255</v>
      </c>
      <c r="S111" t="s">
        <v>295</v>
      </c>
      <c r="AD111" s="37"/>
      <c r="AE111" s="37"/>
      <c r="AH111" s="37"/>
      <c r="AI111" s="37"/>
      <c r="AJ111" t="s">
        <v>305</v>
      </c>
    </row>
    <row r="112" spans="1:36" s="36" customFormat="1" ht="15" x14ac:dyDescent="0.25">
      <c r="A112">
        <v>2.95</v>
      </c>
      <c r="B112">
        <v>3.43</v>
      </c>
      <c r="C112">
        <v>2.52</v>
      </c>
      <c r="D112" s="20">
        <f t="shared" si="13"/>
        <v>2.7353637177227608E-2</v>
      </c>
      <c r="E112" s="17">
        <f>IF(OR($A112="",$B112="",$C112=""),"",A112*'MPTO_working_3-way'!$I111)</f>
        <v>3.0373113479180565</v>
      </c>
      <c r="F112" s="21">
        <f>IF(OR($A112="",$B112="",$C112=""),"",B112*'MPTO_working_3-way'!$I111)</f>
        <v>3.5315179401216725</v>
      </c>
      <c r="G112" s="22">
        <f>IF(OR($A112="",$B112="",$C112=""),"",C112*'MPTO_working_3-way'!$I111)</f>
        <v>2.5945846090689835</v>
      </c>
      <c r="H112" s="17"/>
      <c r="I112" s="21"/>
      <c r="J112" s="22"/>
      <c r="K112" s="17"/>
      <c r="L112" s="21"/>
      <c r="M112" s="22"/>
      <c r="N112" s="23">
        <f t="shared" si="14"/>
        <v>32.923855523914469</v>
      </c>
      <c r="O112" s="24">
        <f t="shared" si="15"/>
        <v>28.316435508906029</v>
      </c>
      <c r="P112" s="24">
        <f t="shared" si="16"/>
        <v>38.541814998233207</v>
      </c>
      <c r="Q112" t="s">
        <v>256</v>
      </c>
      <c r="R112" t="s">
        <v>257</v>
      </c>
      <c r="S112" t="s">
        <v>295</v>
      </c>
      <c r="AD112" s="37"/>
      <c r="AE112" s="37"/>
      <c r="AH112" s="37"/>
      <c r="AI112" s="37"/>
      <c r="AJ112" t="s">
        <v>305</v>
      </c>
    </row>
    <row r="113" spans="1:36" s="36" customFormat="1" ht="15" x14ac:dyDescent="0.25">
      <c r="A113">
        <v>3.54</v>
      </c>
      <c r="B113">
        <v>3.25</v>
      </c>
      <c r="C113">
        <v>2.29</v>
      </c>
      <c r="D113" s="20">
        <f t="shared" si="13"/>
        <v>2.6859406105946171E-2</v>
      </c>
      <c r="E113" s="17">
        <f>IF(OR($A113="",$B113="",$C113=""),"",A113*'MPTO_working_3-way'!$I112)</f>
        <v>3.6370038177483623</v>
      </c>
      <c r="F113" s="21">
        <f>IF(OR($A113="",$B113="",$C113=""),"",B113*'MPTO_working_3-way'!$I112)</f>
        <v>3.3390571773113495</v>
      </c>
      <c r="G113" s="22">
        <f>IF(OR($A113="",$B113="",$C113=""),"",C113*'MPTO_working_3-way'!$I112)</f>
        <v>2.3527510572439971</v>
      </c>
      <c r="H113" s="17"/>
      <c r="I113" s="21"/>
      <c r="J113" s="22"/>
      <c r="K113" s="17"/>
      <c r="L113" s="21"/>
      <c r="M113" s="22"/>
      <c r="N113" s="23">
        <f t="shared" si="14"/>
        <v>27.495159480450898</v>
      </c>
      <c r="O113" s="24">
        <f t="shared" si="15"/>
        <v>29.948573711014209</v>
      </c>
      <c r="P113" s="24">
        <f t="shared" si="16"/>
        <v>42.503434306024538</v>
      </c>
      <c r="Q113" t="s">
        <v>258</v>
      </c>
      <c r="R113" t="s">
        <v>259</v>
      </c>
      <c r="S113" t="s">
        <v>295</v>
      </c>
      <c r="AD113" s="37"/>
      <c r="AE113" s="37"/>
      <c r="AH113" s="37"/>
      <c r="AI113" s="37"/>
      <c r="AJ113" t="s">
        <v>305</v>
      </c>
    </row>
    <row r="114" spans="1:36" s="36" customFormat="1" ht="15" x14ac:dyDescent="0.25">
      <c r="A114">
        <v>1.78</v>
      </c>
      <c r="B114">
        <v>3.99</v>
      </c>
      <c r="C114">
        <v>4.22</v>
      </c>
      <c r="D114" s="20">
        <f t="shared" si="13"/>
        <v>4.9391143869578658E-2</v>
      </c>
      <c r="E114" s="17">
        <f>IF(OR($A114="",$B114="",$C114=""),"",A114*'MPTO_working_3-way'!$I113)</f>
        <v>1.8286894741754651</v>
      </c>
      <c r="F114" s="21">
        <f>IF(OR($A114="",$B114="",$C114=""),"",B114*'MPTO_working_3-way'!$I113)</f>
        <v>4.0991410123371388</v>
      </c>
      <c r="G114" s="22">
        <f>IF(OR($A114="",$B114="",$C114=""),"",C114*'MPTO_working_3-way'!$I113)</f>
        <v>4.3354323488878999</v>
      </c>
      <c r="H114" s="17"/>
      <c r="I114" s="21"/>
      <c r="J114" s="22"/>
      <c r="K114" s="17"/>
      <c r="L114" s="21"/>
      <c r="M114" s="22"/>
      <c r="N114" s="23">
        <f t="shared" si="14"/>
        <v>54.683969811270906</v>
      </c>
      <c r="O114" s="24">
        <f t="shared" si="15"/>
        <v>24.395354953399046</v>
      </c>
      <c r="P114" s="24">
        <f t="shared" si="16"/>
        <v>23.065750299540809</v>
      </c>
      <c r="Q114" t="s">
        <v>260</v>
      </c>
      <c r="R114" t="s">
        <v>261</v>
      </c>
      <c r="S114" t="s">
        <v>295</v>
      </c>
      <c r="AD114" s="37"/>
      <c r="AE114" s="37"/>
      <c r="AH114" s="37"/>
      <c r="AI114" s="37"/>
      <c r="AJ114" t="s">
        <v>306</v>
      </c>
    </row>
    <row r="115" spans="1:36" s="36" customFormat="1" ht="15" x14ac:dyDescent="0.25">
      <c r="A115">
        <v>2.04</v>
      </c>
      <c r="B115">
        <v>3.52</v>
      </c>
      <c r="C115">
        <v>3.67</v>
      </c>
      <c r="D115" s="20">
        <f t="shared" si="13"/>
        <v>4.676655155497933E-2</v>
      </c>
      <c r="E115" s="17">
        <f>IF(OR($A115="",$B115="",$C115=""),"",A115*'MPTO_working_3-way'!$I114)</f>
        <v>2.0947931884561304</v>
      </c>
      <c r="F115" s="21">
        <f>IF(OR($A115="",$B115="",$C115=""),"",B115*'MPTO_working_3-way'!$I114)</f>
        <v>3.6145451094929304</v>
      </c>
      <c r="G115" s="22">
        <f>IF(OR($A115="",$B115="",$C115=""),"",C115*'MPTO_working_3-way'!$I114)</f>
        <v>3.7685740204088223</v>
      </c>
      <c r="H115" s="17"/>
      <c r="I115" s="21"/>
      <c r="J115" s="22"/>
      <c r="K115" s="17"/>
      <c r="L115" s="21"/>
      <c r="M115" s="22"/>
      <c r="N115" s="23">
        <f t="shared" si="14"/>
        <v>47.737409378202308</v>
      </c>
      <c r="O115" s="24">
        <f t="shared" si="15"/>
        <v>27.665998616912706</v>
      </c>
      <c r="P115" s="24">
        <f t="shared" si="16"/>
        <v>26.535235730662869</v>
      </c>
      <c r="Q115" t="s">
        <v>262</v>
      </c>
      <c r="R115" t="s">
        <v>263</v>
      </c>
      <c r="S115" t="s">
        <v>295</v>
      </c>
      <c r="AD115" s="37"/>
      <c r="AE115" s="37"/>
      <c r="AH115" s="37"/>
      <c r="AI115" s="37"/>
      <c r="AJ115" t="s">
        <v>306</v>
      </c>
    </row>
    <row r="116" spans="1:36" s="36" customFormat="1" ht="15" x14ac:dyDescent="0.25">
      <c r="A116">
        <v>1.94</v>
      </c>
      <c r="B116">
        <v>3.82</v>
      </c>
      <c r="C116">
        <v>3.71</v>
      </c>
      <c r="D116" s="20">
        <f t="shared" si="13"/>
        <v>4.6785801213556466E-2</v>
      </c>
      <c r="E116" s="17">
        <f>IF(OR($A116="",$B116="",$C116=""),"",A116*'MPTO_working_3-way'!$I115)</f>
        <v>2.0358188191069826</v>
      </c>
      <c r="F116" s="21">
        <f>IF(OR($A116="",$B116="",$C116=""),"",B116*'MPTO_working_3-way'!$I115)</f>
        <v>4.0086741695817905</v>
      </c>
      <c r="G116" s="22">
        <f>IF(OR($A116="",$B116="",$C116=""),"",C116*'MPTO_working_3-way'!$I115)</f>
        <v>3.8932411437561369</v>
      </c>
      <c r="H116" s="17"/>
      <c r="I116" s="21"/>
      <c r="J116" s="22"/>
      <c r="K116" s="17"/>
      <c r="L116" s="21"/>
      <c r="M116" s="22"/>
      <c r="N116" s="23">
        <f t="shared" si="14"/>
        <v>49.120284703854573</v>
      </c>
      <c r="O116" s="24">
        <f t="shared" si="15"/>
        <v>24.945903750125098</v>
      </c>
      <c r="P116" s="24">
        <f t="shared" si="16"/>
        <v>25.68553971037139</v>
      </c>
      <c r="Q116" t="s">
        <v>264</v>
      </c>
      <c r="R116" t="s">
        <v>265</v>
      </c>
      <c r="S116" t="s">
        <v>295</v>
      </c>
      <c r="AD116" s="37"/>
      <c r="AE116" s="37"/>
      <c r="AH116" s="37"/>
      <c r="AI116" s="37"/>
      <c r="AJ116" t="s">
        <v>306</v>
      </c>
    </row>
    <row r="117" spans="1:36" s="36" customFormat="1" ht="15" x14ac:dyDescent="0.25">
      <c r="A117">
        <v>1.71</v>
      </c>
      <c r="B117">
        <v>3.89</v>
      </c>
      <c r="C117">
        <v>5.27</v>
      </c>
      <c r="D117" s="20">
        <f t="shared" si="13"/>
        <v>3.1618051060898766E-2</v>
      </c>
      <c r="E117" s="17">
        <f>IF(OR($A117="",$B117="",$C117=""),"",A117*'MPTO_working_3-way'!$I116)</f>
        <v>1.7899708031590147</v>
      </c>
      <c r="F117" s="21">
        <f>IF(OR($A117="",$B117="",$C117=""),"",B117*'MPTO_working_3-way'!$I116)</f>
        <v>4.0719218855488695</v>
      </c>
      <c r="G117" s="22">
        <f>IF(OR($A117="",$B117="",$C117=""),"",C117*'MPTO_working_3-way'!$I116)</f>
        <v>5.5164597266947411</v>
      </c>
      <c r="H117" s="17"/>
      <c r="I117" s="21"/>
      <c r="J117" s="22"/>
      <c r="K117" s="17"/>
      <c r="L117" s="21"/>
      <c r="M117" s="22"/>
      <c r="N117" s="23">
        <f t="shared" si="14"/>
        <v>55.866833036335485</v>
      </c>
      <c r="O117" s="24">
        <f t="shared" si="15"/>
        <v>24.558427890008659</v>
      </c>
      <c r="P117" s="24">
        <f t="shared" si="16"/>
        <v>18.127568214826127</v>
      </c>
      <c r="Q117" t="s">
        <v>266</v>
      </c>
      <c r="R117" t="s">
        <v>267</v>
      </c>
      <c r="S117" t="s">
        <v>295</v>
      </c>
      <c r="AD117" s="37"/>
      <c r="AE117" s="37"/>
      <c r="AH117" s="37"/>
      <c r="AI117" s="37"/>
      <c r="AJ117" t="s">
        <v>307</v>
      </c>
    </row>
    <row r="118" spans="1:36" s="36" customFormat="1" ht="15" x14ac:dyDescent="0.25">
      <c r="A118">
        <v>2.09</v>
      </c>
      <c r="B118">
        <v>3.82</v>
      </c>
      <c r="C118">
        <v>3.48</v>
      </c>
      <c r="D118" s="20">
        <f t="shared" si="13"/>
        <v>2.7605326072653424E-2</v>
      </c>
      <c r="E118" s="17">
        <f>IF(OR($A118="",$B118="",$C118=""),"",A118*'MPTO_working_3-way'!$I117)</f>
        <v>2.1877823245363328</v>
      </c>
      <c r="F118" s="21">
        <f>IF(OR($A118="",$B118="",$C118=""),"",B118*'MPTO_working_3-way'!$I117)</f>
        <v>3.9987217606357857</v>
      </c>
      <c r="G118" s="22">
        <f>IF(OR($A118="",$B118="",$C118=""),"",C118*'MPTO_working_3-way'!$I117)</f>
        <v>3.6428145882231764</v>
      </c>
      <c r="H118" s="17"/>
      <c r="I118" s="21"/>
      <c r="J118" s="22"/>
      <c r="K118" s="17"/>
      <c r="L118" s="21"/>
      <c r="M118" s="22"/>
      <c r="N118" s="23">
        <f t="shared" si="14"/>
        <v>45.708386469021079</v>
      </c>
      <c r="O118" s="24">
        <f t="shared" si="15"/>
        <v>25.007991549804725</v>
      </c>
      <c r="P118" s="24">
        <f t="shared" si="16"/>
        <v>27.451301069038518</v>
      </c>
      <c r="Q118" t="s">
        <v>268</v>
      </c>
      <c r="R118" t="s">
        <v>269</v>
      </c>
      <c r="S118" t="s">
        <v>295</v>
      </c>
      <c r="AD118" s="37"/>
      <c r="AE118" s="37"/>
      <c r="AH118" s="37"/>
      <c r="AI118" s="37"/>
      <c r="AJ118" t="s">
        <v>307</v>
      </c>
    </row>
    <row r="119" spans="1:36" s="36" customFormat="1" ht="15" x14ac:dyDescent="0.25">
      <c r="A119">
        <v>6.83</v>
      </c>
      <c r="B119">
        <v>4.16</v>
      </c>
      <c r="C119">
        <v>1.51</v>
      </c>
      <c r="D119" s="20">
        <f t="shared" si="13"/>
        <v>4.9049155347575812E-2</v>
      </c>
      <c r="E119" s="17">
        <f>IF(OR($A119="",$B119="",$C119=""),"",A119*'MPTO_working_3-way'!$I118)</f>
        <v>7.0459512887459388</v>
      </c>
      <c r="F119" s="21">
        <f>IF(OR($A119="",$B119="",$C119=""),"",B119*'MPTO_working_3-way'!$I118)</f>
        <v>4.2915310924133392</v>
      </c>
      <c r="G119" s="22">
        <f>IF(OR($A119="",$B119="",$C119=""),"",C119*'MPTO_working_3-way'!$I118)</f>
        <v>1.5577432571019572</v>
      </c>
      <c r="H119" s="17"/>
      <c r="I119" s="21"/>
      <c r="J119" s="22"/>
      <c r="K119" s="17"/>
      <c r="L119" s="21"/>
      <c r="M119" s="22"/>
      <c r="N119" s="23">
        <f t="shared" si="14"/>
        <v>14.192547734430667</v>
      </c>
      <c r="O119" s="24">
        <f t="shared" si="15"/>
        <v>23.301706977442656</v>
      </c>
      <c r="P119" s="24">
        <f t="shared" si="16"/>
        <v>64.195431143153272</v>
      </c>
      <c r="Q119" t="s">
        <v>270</v>
      </c>
      <c r="R119" t="s">
        <v>271</v>
      </c>
      <c r="S119" t="s">
        <v>296</v>
      </c>
      <c r="AD119" s="37"/>
      <c r="AE119" s="37"/>
      <c r="AH119" s="37"/>
      <c r="AI119" s="37"/>
      <c r="AJ119" t="s">
        <v>115</v>
      </c>
    </row>
    <row r="120" spans="1:36" s="36" customFormat="1" ht="15" x14ac:dyDescent="0.25">
      <c r="A120">
        <v>3.54</v>
      </c>
      <c r="B120">
        <v>3.49</v>
      </c>
      <c r="C120">
        <v>2.13</v>
      </c>
      <c r="D120" s="20">
        <f t="shared" si="13"/>
        <v>3.8502395070730167E-2</v>
      </c>
      <c r="E120" s="17">
        <f>IF(OR($A120="",$B120="",$C120=""),"",A120*'MPTO_working_3-way'!$I119)</f>
        <v>3.6377228542971931</v>
      </c>
      <c r="F120" s="21">
        <f>IF(OR($A120="",$B120="",$C120=""),"",B120*'MPTO_working_3-way'!$I119)</f>
        <v>3.5863425879935606</v>
      </c>
      <c r="G120" s="22">
        <f>IF(OR($A120="",$B120="",$C120=""),"",C120*'MPTO_working_3-way'!$I119)</f>
        <v>2.1887993445347518</v>
      </c>
      <c r="H120" s="17"/>
      <c r="I120" s="21"/>
      <c r="J120" s="22"/>
      <c r="K120" s="17"/>
      <c r="L120" s="21"/>
      <c r="M120" s="22"/>
      <c r="N120" s="23">
        <f t="shared" si="14"/>
        <v>27.489724755109187</v>
      </c>
      <c r="O120" s="24">
        <f t="shared" si="15"/>
        <v>27.883560353319918</v>
      </c>
      <c r="P120" s="24">
        <f t="shared" si="16"/>
        <v>45.687148184547667</v>
      </c>
      <c r="Q120" t="s">
        <v>272</v>
      </c>
      <c r="R120" t="s">
        <v>273</v>
      </c>
      <c r="S120" t="s">
        <v>296</v>
      </c>
      <c r="AD120" s="37"/>
      <c r="AE120" s="37"/>
      <c r="AH120" s="37"/>
      <c r="AI120" s="37"/>
      <c r="AJ120" t="s">
        <v>298</v>
      </c>
    </row>
    <row r="121" spans="1:36" s="36" customFormat="1" ht="15" x14ac:dyDescent="0.25">
      <c r="A121">
        <v>2.4300000000000002</v>
      </c>
      <c r="B121">
        <v>3.13</v>
      </c>
      <c r="C121">
        <v>3.37</v>
      </c>
      <c r="D121" s="20">
        <f t="shared" si="13"/>
        <v>2.7747356680740021E-2</v>
      </c>
      <c r="E121" s="17">
        <f>IF(OR($A121="",$B121="",$C121=""),"",A121*'MPTO_working_3-way'!$I120)</f>
        <v>2.5491894474946095</v>
      </c>
      <c r="F121" s="21">
        <f>IF(OR($A121="",$B121="",$C121=""),"",B121*'MPTO_working_3-way'!$I120)</f>
        <v>3.2835238562379123</v>
      </c>
      <c r="G121" s="22">
        <f>IF(OR($A121="",$B121="",$C121=""),"",C121*'MPTO_working_3-way'!$I120)</f>
        <v>3.5352956535213305</v>
      </c>
      <c r="H121" s="17"/>
      <c r="I121" s="21"/>
      <c r="J121" s="22"/>
      <c r="K121" s="17"/>
      <c r="L121" s="21"/>
      <c r="M121" s="22"/>
      <c r="N121" s="23">
        <f t="shared" si="14"/>
        <v>39.228155482238421</v>
      </c>
      <c r="O121" s="24">
        <f t="shared" si="15"/>
        <v>30.455085566082868</v>
      </c>
      <c r="P121" s="24">
        <f t="shared" si="16"/>
        <v>28.286177395204565</v>
      </c>
      <c r="Q121" t="s">
        <v>274</v>
      </c>
      <c r="R121" t="s">
        <v>275</v>
      </c>
      <c r="S121" t="s">
        <v>296</v>
      </c>
      <c r="AD121" s="37"/>
      <c r="AE121" s="37"/>
      <c r="AH121" s="37"/>
      <c r="AI121" s="37"/>
      <c r="AJ121" t="s">
        <v>308</v>
      </c>
    </row>
    <row r="122" spans="1:36" s="36" customFormat="1" ht="15" x14ac:dyDescent="0.25">
      <c r="A122">
        <v>2.68</v>
      </c>
      <c r="B122">
        <v>3.19</v>
      </c>
      <c r="C122">
        <v>2.84</v>
      </c>
      <c r="D122" s="20">
        <f t="shared" si="13"/>
        <v>3.8726628238998417E-2</v>
      </c>
      <c r="E122" s="17">
        <f>IF(OR($A122="",$B122="",$C122=""),"",A122*'MPTO_working_3-way'!$I121)</f>
        <v>2.783186418789557</v>
      </c>
      <c r="F122" s="21">
        <f>IF(OR($A122="",$B122="",$C122=""),"",B122*'MPTO_working_3-way'!$I121)</f>
        <v>3.3128226402756291</v>
      </c>
      <c r="G122" s="22">
        <f>IF(OR($A122="",$B122="",$C122=""),"",C122*'MPTO_working_3-way'!$I121)</f>
        <v>2.9493468020008735</v>
      </c>
      <c r="H122" s="17"/>
      <c r="I122" s="21"/>
      <c r="J122" s="22"/>
      <c r="K122" s="17"/>
      <c r="L122" s="21"/>
      <c r="M122" s="22"/>
      <c r="N122" s="23">
        <f t="shared" si="14"/>
        <v>35.930040231904862</v>
      </c>
      <c r="O122" s="24">
        <f t="shared" si="15"/>
        <v>30.185739128998446</v>
      </c>
      <c r="P122" s="24">
        <f t="shared" si="16"/>
        <v>33.905812613205995</v>
      </c>
      <c r="Q122" t="s">
        <v>276</v>
      </c>
      <c r="R122" t="s">
        <v>277</v>
      </c>
      <c r="S122" t="s">
        <v>296</v>
      </c>
      <c r="AD122" s="37"/>
      <c r="AE122" s="37"/>
      <c r="AH122" s="37"/>
      <c r="AI122" s="37"/>
      <c r="AJ122" t="s">
        <v>304</v>
      </c>
    </row>
    <row r="123" spans="1:36" s="36" customFormat="1" ht="15" x14ac:dyDescent="0.25">
      <c r="A123">
        <v>3.31</v>
      </c>
      <c r="B123">
        <v>3.28</v>
      </c>
      <c r="C123">
        <v>2.3199999999999998</v>
      </c>
      <c r="D123" s="20">
        <f t="shared" si="13"/>
        <v>3.8027335164486198E-2</v>
      </c>
      <c r="E123" s="17">
        <f>IF(OR($A123="",$B123="",$C123=""),"",A123*'MPTO_working_3-way'!$I122)</f>
        <v>3.4018437506132497</v>
      </c>
      <c r="F123" s="21">
        <f>IF(OR($A123="",$B123="",$C123=""),"",B123*'MPTO_working_3-way'!$I122)</f>
        <v>3.371011329912827</v>
      </c>
      <c r="G123" s="22">
        <f>IF(OR($A123="",$B123="",$C123=""),"",C123*'MPTO_working_3-way'!$I122)</f>
        <v>2.3843738674993169</v>
      </c>
      <c r="H123" s="17"/>
      <c r="I123" s="21"/>
      <c r="J123" s="22"/>
      <c r="K123" s="17"/>
      <c r="L123" s="21"/>
      <c r="M123" s="22"/>
      <c r="N123" s="23">
        <f t="shared" si="14"/>
        <v>29.395823950460105</v>
      </c>
      <c r="O123" s="24">
        <f t="shared" si="15"/>
        <v>29.664688193909438</v>
      </c>
      <c r="P123" s="24">
        <f t="shared" si="16"/>
        <v>41.939731584492648</v>
      </c>
      <c r="Q123" t="s">
        <v>278</v>
      </c>
      <c r="R123" t="s">
        <v>279</v>
      </c>
      <c r="S123" t="s">
        <v>296</v>
      </c>
      <c r="AD123" s="37"/>
      <c r="AE123" s="37"/>
      <c r="AH123" s="37"/>
      <c r="AI123" s="37"/>
      <c r="AJ123" t="s">
        <v>304</v>
      </c>
    </row>
    <row r="124" spans="1:36" s="36" customFormat="1" ht="15" x14ac:dyDescent="0.25">
      <c r="A124">
        <v>2.74</v>
      </c>
      <c r="B124">
        <v>3</v>
      </c>
      <c r="C124">
        <v>2.9</v>
      </c>
      <c r="D124" s="20">
        <f t="shared" si="13"/>
        <v>4.3124423189864869E-2</v>
      </c>
      <c r="E124" s="17">
        <f>IF(OR($A124="",$B124="",$C124=""),"",A124*'MPTO_working_3-way'!$I123)</f>
        <v>2.8461109613748561</v>
      </c>
      <c r="F124" s="21">
        <f>IF(OR($A124="",$B124="",$C124=""),"",B124*'MPTO_working_3-way'!$I123)</f>
        <v>3.1161798847169955</v>
      </c>
      <c r="G124" s="22">
        <f>IF(OR($A124="",$B124="",$C124=""),"",C124*'MPTO_working_3-way'!$I123)</f>
        <v>3.0123072218930953</v>
      </c>
      <c r="H124" s="17"/>
      <c r="I124" s="21"/>
      <c r="J124" s="22"/>
      <c r="K124" s="17"/>
      <c r="L124" s="21"/>
      <c r="M124" s="22"/>
      <c r="N124" s="23">
        <f t="shared" si="14"/>
        <v>35.135664546154423</v>
      </c>
      <c r="O124" s="24">
        <f t="shared" si="15"/>
        <v>32.09057361882104</v>
      </c>
      <c r="P124" s="24">
        <f t="shared" si="16"/>
        <v>33.197145122918322</v>
      </c>
      <c r="Q124" t="s">
        <v>280</v>
      </c>
      <c r="R124" t="s">
        <v>281</v>
      </c>
      <c r="S124" t="s">
        <v>296</v>
      </c>
      <c r="AD124" s="37"/>
      <c r="AE124" s="37"/>
      <c r="AH124" s="37"/>
      <c r="AI124" s="37"/>
      <c r="AJ124" t="s">
        <v>299</v>
      </c>
    </row>
    <row r="125" spans="1:36" s="36" customFormat="1" ht="15" x14ac:dyDescent="0.25">
      <c r="A125">
        <v>1.85</v>
      </c>
      <c r="B125">
        <v>3.64</v>
      </c>
      <c r="C125">
        <v>4.29</v>
      </c>
      <c r="D125" s="20">
        <f t="shared" si="13"/>
        <v>4.8366048366048187E-2</v>
      </c>
      <c r="E125" s="17">
        <f>IF(OR($A125="",$B125="",$C125=""),"",A125*'MPTO_working_3-way'!$I124)</f>
        <v>1.9203505700542995</v>
      </c>
      <c r="F125" s="21">
        <f>IF(OR($A125="",$B125="",$C125=""),"",B125*'MPTO_working_3-way'!$I124)</f>
        <v>3.7784194999987299</v>
      </c>
      <c r="G125" s="22">
        <f>IF(OR($A125="",$B125="",$C125=""),"",C125*'MPTO_working_3-way'!$I124)</f>
        <v>4.453137267855646</v>
      </c>
      <c r="H125" s="17"/>
      <c r="I125" s="21"/>
      <c r="J125" s="22"/>
      <c r="K125" s="17"/>
      <c r="L125" s="21"/>
      <c r="M125" s="22"/>
      <c r="N125" s="23">
        <f t="shared" si="14"/>
        <v>52.073825248049587</v>
      </c>
      <c r="O125" s="24">
        <f t="shared" si="15"/>
        <v>26.466092502442784</v>
      </c>
      <c r="P125" s="24">
        <f t="shared" si="16"/>
        <v>22.45607848692115</v>
      </c>
      <c r="Q125" t="s">
        <v>282</v>
      </c>
      <c r="R125" t="s">
        <v>283</v>
      </c>
      <c r="S125" t="s">
        <v>296</v>
      </c>
      <c r="AD125" s="37"/>
      <c r="AE125" s="37"/>
      <c r="AH125" s="37"/>
      <c r="AI125" s="37"/>
      <c r="AJ125" t="s">
        <v>299</v>
      </c>
    </row>
    <row r="126" spans="1:36" s="36" customFormat="1" ht="15" x14ac:dyDescent="0.25">
      <c r="A126">
        <v>2.87</v>
      </c>
      <c r="B126">
        <v>3.38</v>
      </c>
      <c r="C126">
        <v>2.57</v>
      </c>
      <c r="D126" s="20">
        <f t="shared" si="13"/>
        <v>3.3395102280568079E-2</v>
      </c>
      <c r="E126" s="17">
        <f>IF(OR($A126="",$B126="",$C126=""),"",A126*'MPTO_working_3-way'!$I125)</f>
        <v>2.9937670945549124</v>
      </c>
      <c r="F126" s="21">
        <f>IF(OR($A126="",$B126="",$C126=""),"",B126*'MPTO_working_3-way'!$I125)</f>
        <v>3.5257605503817433</v>
      </c>
      <c r="G126" s="22">
        <f>IF(OR($A126="",$B126="",$C126=""),"",C126*'MPTO_working_3-way'!$I125)</f>
        <v>2.6808297675979524</v>
      </c>
      <c r="H126" s="17"/>
      <c r="I126" s="21"/>
      <c r="J126" s="22"/>
      <c r="K126" s="17"/>
      <c r="L126" s="21"/>
      <c r="M126" s="22"/>
      <c r="N126" s="23">
        <f t="shared" si="14"/>
        <v>33.402732023436563</v>
      </c>
      <c r="O126" s="24">
        <f t="shared" si="15"/>
        <v>28.362674824634006</v>
      </c>
      <c r="P126" s="24">
        <f t="shared" si="16"/>
        <v>37.301883621503087</v>
      </c>
      <c r="Q126" t="s">
        <v>284</v>
      </c>
      <c r="R126" t="s">
        <v>285</v>
      </c>
      <c r="S126" t="s">
        <v>296</v>
      </c>
      <c r="AD126" s="37"/>
      <c r="AE126" s="37"/>
      <c r="AH126" s="37"/>
      <c r="AI126" s="37"/>
      <c r="AJ126" t="s">
        <v>305</v>
      </c>
    </row>
    <row r="127" spans="1:36" s="36" customFormat="1" ht="15" x14ac:dyDescent="0.25">
      <c r="A127">
        <v>4.97</v>
      </c>
      <c r="B127">
        <v>4.09</v>
      </c>
      <c r="C127">
        <v>1.69</v>
      </c>
      <c r="D127" s="20">
        <f t="shared" si="13"/>
        <v>3.7421997298237919E-2</v>
      </c>
      <c r="E127" s="17">
        <f>IF(OR($A127="",$B127="",$C127=""),"",A127*'MPTO_working_3-way'!$I126)</f>
        <v>5.2103792603792591</v>
      </c>
      <c r="F127" s="21">
        <f>IF(OR($A127="",$B127="",$C127=""),"",B127*'MPTO_working_3-way'!$I126)</f>
        <v>4.2878171378171368</v>
      </c>
      <c r="G127" s="22">
        <f>IF(OR($A127="",$B127="",$C127=""),"",C127*'MPTO_working_3-way'!$I126)</f>
        <v>1.7717386217386213</v>
      </c>
      <c r="H127" s="17"/>
      <c r="I127" s="21"/>
      <c r="J127" s="22"/>
      <c r="K127" s="17"/>
      <c r="L127" s="21"/>
      <c r="M127" s="22"/>
      <c r="N127" s="23">
        <f t="shared" si="14"/>
        <v>19.192460856049294</v>
      </c>
      <c r="O127" s="24">
        <f t="shared" si="15"/>
        <v>23.321890086690704</v>
      </c>
      <c r="P127" s="24">
        <f t="shared" si="16"/>
        <v>56.441733996784016</v>
      </c>
      <c r="Q127" t="s">
        <v>286</v>
      </c>
      <c r="R127" t="s">
        <v>287</v>
      </c>
      <c r="S127" t="s">
        <v>296</v>
      </c>
      <c r="AD127" s="37"/>
      <c r="AE127" s="37"/>
      <c r="AH127" s="37"/>
      <c r="AI127" s="37"/>
      <c r="AJ127" t="s">
        <v>305</v>
      </c>
    </row>
    <row r="128" spans="1:36" s="36" customFormat="1" ht="15" x14ac:dyDescent="0.25">
      <c r="A128">
        <v>5.27</v>
      </c>
      <c r="B128">
        <v>4.22</v>
      </c>
      <c r="C128">
        <v>1.64</v>
      </c>
      <c r="D128" s="20">
        <f t="shared" si="13"/>
        <v>3.6476242888637378E-2</v>
      </c>
      <c r="E128" s="17">
        <f>IF(OR($A128="",$B128="",$C128=""),"",A128*'MPTO_working_3-way'!$I127)</f>
        <v>5.4459921890185932</v>
      </c>
      <c r="F128" s="21">
        <f>IF(OR($A128="",$B128="",$C128=""),"",B128*'MPTO_working_3-way'!$I127)</f>
        <v>4.3609273316239969</v>
      </c>
      <c r="G128" s="22">
        <f>IF(OR($A128="",$B128="",$C128=""),"",C128*'MPTO_working_3-way'!$I127)</f>
        <v>1.6947679677401315</v>
      </c>
      <c r="H128" s="17"/>
      <c r="I128" s="21"/>
      <c r="J128" s="22"/>
      <c r="K128" s="17"/>
      <c r="L128" s="21"/>
      <c r="M128" s="22"/>
      <c r="N128" s="23">
        <f t="shared" si="14"/>
        <v>18.362126960380515</v>
      </c>
      <c r="O128" s="24">
        <f t="shared" si="15"/>
        <v>22.930902625878034</v>
      </c>
      <c r="P128" s="24">
        <f t="shared" si="16"/>
        <v>59.00512748853982</v>
      </c>
      <c r="Q128" t="s">
        <v>288</v>
      </c>
      <c r="R128" t="s">
        <v>289</v>
      </c>
      <c r="S128" t="s">
        <v>296</v>
      </c>
      <c r="AD128" s="37"/>
      <c r="AE128" s="37"/>
      <c r="AH128" s="37"/>
      <c r="AI128" s="37"/>
      <c r="AJ128" t="s">
        <v>305</v>
      </c>
    </row>
    <row r="129" spans="1:36" s="36" customFormat="1" ht="15" x14ac:dyDescent="0.25">
      <c r="A129">
        <v>1.92</v>
      </c>
      <c r="B129">
        <v>3.45</v>
      </c>
      <c r="C129">
        <v>4.47</v>
      </c>
      <c r="D129" s="20">
        <f t="shared" si="13"/>
        <v>3.4402052329540078E-2</v>
      </c>
      <c r="E129" s="17">
        <f>IF(OR($A129="",$B129="",$C129=""),"",A129*'MPTO_working_3-way'!$I128)</f>
        <v>1.9918502348126168</v>
      </c>
      <c r="F129" s="21">
        <f>IF(OR($A129="",$B129="",$C129=""),"",B129*'MPTO_working_3-way'!$I128)</f>
        <v>3.579105890678921</v>
      </c>
      <c r="G129" s="22">
        <f>IF(OR($A129="",$B129="",$C129=""),"",C129*'MPTO_working_3-way'!$I128)</f>
        <v>4.6372763279231233</v>
      </c>
      <c r="H129" s="17"/>
      <c r="I129" s="21"/>
      <c r="J129" s="22"/>
      <c r="K129" s="17"/>
      <c r="L129" s="21"/>
      <c r="M129" s="22"/>
      <c r="N129" s="23">
        <f t="shared" si="14"/>
        <v>50.204577760038013</v>
      </c>
      <c r="O129" s="24">
        <f t="shared" si="15"/>
        <v>27.939938927325503</v>
      </c>
      <c r="P129" s="24">
        <f t="shared" si="16"/>
        <v>21.564382393573378</v>
      </c>
      <c r="Q129" t="s">
        <v>290</v>
      </c>
      <c r="R129" t="s">
        <v>291</v>
      </c>
      <c r="S129" t="s">
        <v>297</v>
      </c>
      <c r="AD129" s="37"/>
      <c r="AE129" s="37"/>
      <c r="AH129" s="37"/>
      <c r="AI129" s="37"/>
      <c r="AJ129" t="s">
        <v>307</v>
      </c>
    </row>
    <row r="130" spans="1:36" s="36" customFormat="1" ht="15" x14ac:dyDescent="0.25">
      <c r="A130">
        <v>1.71</v>
      </c>
      <c r="B130">
        <v>3.99</v>
      </c>
      <c r="C130">
        <v>4.9400000000000004</v>
      </c>
      <c r="D130" s="20">
        <f t="shared" si="13"/>
        <v>3.7851037851037717E-2</v>
      </c>
      <c r="E130" s="17">
        <f>IF(OR($A130="",$B130="",$C130=""),"",A130*'MPTO_working_3-way'!$I129)</f>
        <v>1.77237437533957</v>
      </c>
      <c r="F130" s="21">
        <f>IF(OR($A130="",$B130="",$C130=""),"",B130*'MPTO_working_3-way'!$I129)</f>
        <v>4.1355402091256632</v>
      </c>
      <c r="G130" s="22">
        <f>IF(OR($A130="",$B130="",$C130=""),"",C130*'MPTO_working_3-way'!$I129)</f>
        <v>5.1201926398698694</v>
      </c>
      <c r="H130" s="17"/>
      <c r="I130" s="21"/>
      <c r="J130" s="22"/>
      <c r="K130" s="17"/>
      <c r="L130" s="21"/>
      <c r="M130" s="22"/>
      <c r="N130" s="23">
        <f t="shared" si="14"/>
        <v>56.421488254049578</v>
      </c>
      <c r="O130" s="24">
        <f t="shared" si="15"/>
        <v>24.180637823164101</v>
      </c>
      <c r="P130" s="24">
        <f t="shared" si="16"/>
        <v>19.530515164863314</v>
      </c>
      <c r="Q130" t="s">
        <v>292</v>
      </c>
      <c r="R130" t="s">
        <v>293</v>
      </c>
      <c r="S130" t="s">
        <v>297</v>
      </c>
      <c r="AD130" s="37"/>
      <c r="AE130" s="37"/>
      <c r="AH130" s="37"/>
      <c r="AI130" s="37"/>
      <c r="AJ130" t="s">
        <v>307</v>
      </c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58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58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58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58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58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58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58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5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58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58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58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5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5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5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5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5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5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5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5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5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5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58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58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58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58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58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58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58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58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58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5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58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58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58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58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58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58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58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58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8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8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8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8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8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8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8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8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8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8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8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 s="29"/>
      <c r="B247" s="29"/>
      <c r="C247" s="29"/>
      <c r="D247" s="30"/>
      <c r="E247" s="31"/>
      <c r="F247" s="32"/>
      <c r="G247" s="33"/>
      <c r="H247" s="31"/>
      <c r="I247" s="32"/>
      <c r="J247" s="33"/>
      <c r="K247" s="31"/>
      <c r="L247" s="32"/>
      <c r="M247" s="33"/>
      <c r="N247" s="34"/>
      <c r="O247" s="35"/>
      <c r="P247" s="35"/>
      <c r="Q247" s="29"/>
      <c r="R247" s="29"/>
      <c r="S247" s="61"/>
      <c r="AD247" s="37"/>
      <c r="AE247" s="37"/>
      <c r="AF247" s="29"/>
      <c r="AG247" s="29"/>
      <c r="AH247" s="48"/>
      <c r="AI247" s="37"/>
      <c r="AJ247" s="29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7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7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7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2021-11-19T16:27:47Z</dcterms:modified>
</cp:coreProperties>
</file>