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Document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3" i="3" l="1"/>
  <c r="K3" i="3" s="1"/>
  <c r="F3" i="3"/>
  <c r="G3" i="3"/>
  <c r="H3" i="3"/>
  <c r="L3" i="3" s="1"/>
  <c r="I3" i="3"/>
  <c r="J3" i="3"/>
  <c r="E4" i="3"/>
  <c r="F4" i="3"/>
  <c r="G4" i="3"/>
  <c r="H4" i="3"/>
  <c r="I4" i="3"/>
  <c r="J4" i="3"/>
  <c r="E5" i="3"/>
  <c r="K5" i="3" s="1"/>
  <c r="F5" i="3"/>
  <c r="G5" i="3"/>
  <c r="H5" i="3"/>
  <c r="L5" i="3" s="1"/>
  <c r="I5" i="3"/>
  <c r="J5" i="3"/>
  <c r="E6" i="3"/>
  <c r="F6" i="3"/>
  <c r="G6" i="3"/>
  <c r="H6" i="3"/>
  <c r="I6" i="3"/>
  <c r="J6" i="3"/>
  <c r="E7" i="3"/>
  <c r="K7" i="3" s="1"/>
  <c r="AB7" i="3" s="1"/>
  <c r="F7" i="3"/>
  <c r="G7" i="3"/>
  <c r="H7" i="3"/>
  <c r="L7" i="3" s="1"/>
  <c r="I7" i="3"/>
  <c r="J7" i="3"/>
  <c r="E8" i="3"/>
  <c r="F8" i="3"/>
  <c r="G8" i="3"/>
  <c r="H8" i="3"/>
  <c r="I8" i="3"/>
  <c r="J8" i="3"/>
  <c r="E9" i="3"/>
  <c r="F9" i="3"/>
  <c r="G9" i="3"/>
  <c r="H9" i="3"/>
  <c r="L9" i="3" s="1"/>
  <c r="I9" i="3"/>
  <c r="J9" i="3"/>
  <c r="J2" i="3"/>
  <c r="I2" i="3"/>
  <c r="H2" i="3"/>
  <c r="G2" i="3"/>
  <c r="F2" i="3"/>
  <c r="E2" i="3"/>
  <c r="K9" i="3" l="1"/>
  <c r="L8" i="3"/>
  <c r="K8" i="3"/>
  <c r="L6" i="3"/>
  <c r="K6" i="3"/>
  <c r="N6" i="3" s="1"/>
  <c r="AB5" i="3"/>
  <c r="L4" i="3"/>
  <c r="Z4" i="3" s="1"/>
  <c r="K4" i="3"/>
  <c r="T5" i="3"/>
  <c r="AJ5" i="3"/>
  <c r="AZ5" i="3"/>
  <c r="X5" i="3"/>
  <c r="AN5" i="3"/>
  <c r="BD5" i="3"/>
  <c r="P5" i="3"/>
  <c r="AF5" i="3"/>
  <c r="AV5" i="3"/>
  <c r="R8" i="3"/>
  <c r="Z8" i="3"/>
  <c r="AP8" i="3"/>
  <c r="AX8" i="3"/>
  <c r="AH8" i="3"/>
  <c r="BF8" i="3"/>
  <c r="T7" i="3"/>
  <c r="AJ7" i="3"/>
  <c r="AZ7" i="3"/>
  <c r="X7" i="3"/>
  <c r="AN7" i="3"/>
  <c r="BD7" i="3"/>
  <c r="P7" i="3"/>
  <c r="AF7" i="3"/>
  <c r="AV7" i="3"/>
  <c r="T3" i="3"/>
  <c r="AJ3" i="3"/>
  <c r="AZ3" i="3"/>
  <c r="BD3" i="3"/>
  <c r="AR3" i="3"/>
  <c r="BH3" i="3"/>
  <c r="P3" i="3"/>
  <c r="AF3" i="3"/>
  <c r="AV3" i="3"/>
  <c r="M9" i="3"/>
  <c r="Q9" i="3"/>
  <c r="U9" i="3"/>
  <c r="Y9" i="3"/>
  <c r="AC9" i="3"/>
  <c r="AG9" i="3"/>
  <c r="AK9" i="3"/>
  <c r="AO9" i="3"/>
  <c r="AS9" i="3"/>
  <c r="AW9" i="3"/>
  <c r="BA9" i="3"/>
  <c r="BE9" i="3"/>
  <c r="BI9" i="3"/>
  <c r="O9" i="3"/>
  <c r="S9" i="3"/>
  <c r="W9" i="3"/>
  <c r="AA9" i="3"/>
  <c r="AE9" i="3"/>
  <c r="AI9" i="3"/>
  <c r="AM9" i="3"/>
  <c r="AQ9" i="3"/>
  <c r="AU9" i="3"/>
  <c r="AY9" i="3"/>
  <c r="BC9" i="3"/>
  <c r="BG9" i="3"/>
  <c r="T8" i="3"/>
  <c r="P9" i="3"/>
  <c r="X3" i="3"/>
  <c r="BB8" i="3"/>
  <c r="AT8" i="3"/>
  <c r="AL8" i="3"/>
  <c r="AD8" i="3"/>
  <c r="V8" i="3"/>
  <c r="N8" i="3"/>
  <c r="AX6" i="3"/>
  <c r="AH6" i="3"/>
  <c r="R6" i="3"/>
  <c r="BF9" i="3"/>
  <c r="BB9" i="3"/>
  <c r="AX9" i="3"/>
  <c r="AT9" i="3"/>
  <c r="AP9" i="3"/>
  <c r="AL9" i="3"/>
  <c r="AH9" i="3"/>
  <c r="AD9" i="3"/>
  <c r="Z9" i="3"/>
  <c r="V9" i="3"/>
  <c r="R9" i="3"/>
  <c r="N9" i="3"/>
  <c r="BH8" i="3"/>
  <c r="AZ8" i="3"/>
  <c r="AR8" i="3"/>
  <c r="AJ8" i="3"/>
  <c r="AB8" i="3"/>
  <c r="BH7" i="3"/>
  <c r="AR7" i="3"/>
  <c r="AT6" i="3"/>
  <c r="AD6" i="3"/>
  <c r="BH5" i="3"/>
  <c r="AR5" i="3"/>
  <c r="AT4" i="3"/>
  <c r="AD4" i="3"/>
  <c r="AB3" i="3"/>
  <c r="O8" i="3"/>
  <c r="S8" i="3"/>
  <c r="W8" i="3"/>
  <c r="AA8" i="3"/>
  <c r="AE8" i="3"/>
  <c r="AI8" i="3"/>
  <c r="AM8" i="3"/>
  <c r="AQ8" i="3"/>
  <c r="AU8" i="3"/>
  <c r="AY8" i="3"/>
  <c r="BC8" i="3"/>
  <c r="BG8" i="3"/>
  <c r="M8" i="3"/>
  <c r="Q8" i="3"/>
  <c r="U8" i="3"/>
  <c r="Y8" i="3"/>
  <c r="AC8" i="3"/>
  <c r="AG8" i="3"/>
  <c r="AK8" i="3"/>
  <c r="AO8" i="3"/>
  <c r="AS8" i="3"/>
  <c r="AW8" i="3"/>
  <c r="BA8" i="3"/>
  <c r="BE8" i="3"/>
  <c r="BI8" i="3"/>
  <c r="BF6" i="3"/>
  <c r="AP6" i="3"/>
  <c r="O6" i="3"/>
  <c r="S6" i="3"/>
  <c r="W6" i="3"/>
  <c r="AA6" i="3"/>
  <c r="AE6" i="3"/>
  <c r="AI6" i="3"/>
  <c r="AM6" i="3"/>
  <c r="AQ6" i="3"/>
  <c r="AU6" i="3"/>
  <c r="AY6" i="3"/>
  <c r="BC6" i="3"/>
  <c r="BG6" i="3"/>
  <c r="P6" i="3"/>
  <c r="T6" i="3"/>
  <c r="X6" i="3"/>
  <c r="AB6" i="3"/>
  <c r="AF6" i="3"/>
  <c r="AJ6" i="3"/>
  <c r="AN6" i="3"/>
  <c r="AR6" i="3"/>
  <c r="AV6" i="3"/>
  <c r="AZ6" i="3"/>
  <c r="BD6" i="3"/>
  <c r="BH6" i="3"/>
  <c r="M6" i="3"/>
  <c r="Q6" i="3"/>
  <c r="U6" i="3"/>
  <c r="Y6" i="3"/>
  <c r="AC6" i="3"/>
  <c r="AG6" i="3"/>
  <c r="AK6" i="3"/>
  <c r="AO6" i="3"/>
  <c r="AS6" i="3"/>
  <c r="AW6" i="3"/>
  <c r="BA6" i="3"/>
  <c r="BE6" i="3"/>
  <c r="BI6" i="3"/>
  <c r="BF4" i="3"/>
  <c r="AP4" i="3"/>
  <c r="O4" i="3"/>
  <c r="S4" i="3"/>
  <c r="W4" i="3"/>
  <c r="AA4" i="3"/>
  <c r="AE4" i="3"/>
  <c r="AI4" i="3"/>
  <c r="AM4" i="3"/>
  <c r="AQ4" i="3"/>
  <c r="AU4" i="3"/>
  <c r="AY4" i="3"/>
  <c r="BC4" i="3"/>
  <c r="BG4" i="3"/>
  <c r="P4" i="3"/>
  <c r="T4" i="3"/>
  <c r="X4" i="3"/>
  <c r="AB4" i="3"/>
  <c r="AF4" i="3"/>
  <c r="AJ4" i="3"/>
  <c r="AN4" i="3"/>
  <c r="AR4" i="3"/>
  <c r="AV4" i="3"/>
  <c r="AZ4" i="3"/>
  <c r="BD4" i="3"/>
  <c r="BH4" i="3"/>
  <c r="M4" i="3"/>
  <c r="Q4" i="3"/>
  <c r="U4" i="3"/>
  <c r="Y4" i="3"/>
  <c r="AC4" i="3"/>
  <c r="AG4" i="3"/>
  <c r="AK4" i="3"/>
  <c r="AO4" i="3"/>
  <c r="AS4" i="3"/>
  <c r="AW4" i="3"/>
  <c r="BA4" i="3"/>
  <c r="BE4" i="3"/>
  <c r="BI4" i="3"/>
  <c r="AN3" i="3"/>
  <c r="BH9" i="3"/>
  <c r="BD9" i="3"/>
  <c r="AZ9" i="3"/>
  <c r="AV9" i="3"/>
  <c r="AR9" i="3"/>
  <c r="AN9" i="3"/>
  <c r="AJ9" i="3"/>
  <c r="AF9" i="3"/>
  <c r="AB9" i="3"/>
  <c r="X9" i="3"/>
  <c r="T9" i="3"/>
  <c r="BD8" i="3"/>
  <c r="AV8" i="3"/>
  <c r="AN8" i="3"/>
  <c r="AF8" i="3"/>
  <c r="X8" i="3"/>
  <c r="P8" i="3"/>
  <c r="M7" i="3"/>
  <c r="Q7" i="3"/>
  <c r="U7" i="3"/>
  <c r="Y7" i="3"/>
  <c r="AC7" i="3"/>
  <c r="AG7" i="3"/>
  <c r="AK7" i="3"/>
  <c r="AO7" i="3"/>
  <c r="AS7" i="3"/>
  <c r="AW7" i="3"/>
  <c r="BA7" i="3"/>
  <c r="BE7" i="3"/>
  <c r="BI7" i="3"/>
  <c r="N7" i="3"/>
  <c r="R7" i="3"/>
  <c r="V7" i="3"/>
  <c r="Z7" i="3"/>
  <c r="AD7" i="3"/>
  <c r="AH7" i="3"/>
  <c r="AL7" i="3"/>
  <c r="AP7" i="3"/>
  <c r="AT7" i="3"/>
  <c r="AX7" i="3"/>
  <c r="BB7" i="3"/>
  <c r="BF7" i="3"/>
  <c r="O7" i="3"/>
  <c r="S7" i="3"/>
  <c r="W7" i="3"/>
  <c r="AA7" i="3"/>
  <c r="AE7" i="3"/>
  <c r="AI7" i="3"/>
  <c r="AM7" i="3"/>
  <c r="AQ7" i="3"/>
  <c r="AU7" i="3"/>
  <c r="AY7" i="3"/>
  <c r="BC7" i="3"/>
  <c r="BG7" i="3"/>
  <c r="BB6" i="3"/>
  <c r="AL6" i="3"/>
  <c r="V6" i="3"/>
  <c r="M5" i="3"/>
  <c r="Q5" i="3"/>
  <c r="U5" i="3"/>
  <c r="Y5" i="3"/>
  <c r="AC5" i="3"/>
  <c r="AG5" i="3"/>
  <c r="AK5" i="3"/>
  <c r="AO5" i="3"/>
  <c r="AS5" i="3"/>
  <c r="AW5" i="3"/>
  <c r="BA5" i="3"/>
  <c r="BE5" i="3"/>
  <c r="BI5" i="3"/>
  <c r="N5" i="3"/>
  <c r="R5" i="3"/>
  <c r="V5" i="3"/>
  <c r="Z5" i="3"/>
  <c r="AD5" i="3"/>
  <c r="AH5" i="3"/>
  <c r="AL5" i="3"/>
  <c r="AP5" i="3"/>
  <c r="AT5" i="3"/>
  <c r="AX5" i="3"/>
  <c r="BB5" i="3"/>
  <c r="BF5" i="3"/>
  <c r="O5" i="3"/>
  <c r="S5" i="3"/>
  <c r="W5" i="3"/>
  <c r="AA5" i="3"/>
  <c r="AE5" i="3"/>
  <c r="AI5" i="3"/>
  <c r="AM5" i="3"/>
  <c r="AQ5" i="3"/>
  <c r="AU5" i="3"/>
  <c r="AY5" i="3"/>
  <c r="BC5" i="3"/>
  <c r="BG5" i="3"/>
  <c r="BB4" i="3"/>
  <c r="AL4" i="3"/>
  <c r="V4" i="3"/>
  <c r="M3" i="3"/>
  <c r="Q3" i="3"/>
  <c r="U3" i="3"/>
  <c r="Y3" i="3"/>
  <c r="AC3" i="3"/>
  <c r="AG3" i="3"/>
  <c r="AK3" i="3"/>
  <c r="AO3" i="3"/>
  <c r="AS3" i="3"/>
  <c r="AW3" i="3"/>
  <c r="BA3" i="3"/>
  <c r="BE3" i="3"/>
  <c r="BI3" i="3"/>
  <c r="N3" i="3"/>
  <c r="R3" i="3"/>
  <c r="V3" i="3"/>
  <c r="Z3" i="3"/>
  <c r="AD3" i="3"/>
  <c r="AH3" i="3"/>
  <c r="AL3" i="3"/>
  <c r="AP3" i="3"/>
  <c r="AT3" i="3"/>
  <c r="AX3" i="3"/>
  <c r="BB3" i="3"/>
  <c r="BF3" i="3"/>
  <c r="O3" i="3"/>
  <c r="S3" i="3"/>
  <c r="BM3" i="3" s="1"/>
  <c r="W3" i="3"/>
  <c r="AA3" i="3"/>
  <c r="AE3" i="3"/>
  <c r="AI3" i="3"/>
  <c r="AM3" i="3"/>
  <c r="AQ3" i="3"/>
  <c r="AU3" i="3"/>
  <c r="AY3" i="3"/>
  <c r="BC3" i="3"/>
  <c r="BG3" i="3"/>
  <c r="BM9" i="3" l="1"/>
  <c r="BL9" i="3"/>
  <c r="BJ9" i="3"/>
  <c r="BJ8" i="3"/>
  <c r="BL8" i="3"/>
  <c r="BM8" i="3"/>
  <c r="BJ7" i="3"/>
  <c r="BL7" i="3"/>
  <c r="BM7" i="3"/>
  <c r="BJ6" i="3"/>
  <c r="BL6" i="3"/>
  <c r="Z6" i="3"/>
  <c r="BM6" i="3" s="1"/>
  <c r="BM5" i="3"/>
  <c r="BL5" i="3"/>
  <c r="BJ5" i="3"/>
  <c r="N4" i="3"/>
  <c r="BJ4" i="3" s="1"/>
  <c r="R4" i="3"/>
  <c r="BL4" i="3" s="1"/>
  <c r="AH4" i="3"/>
  <c r="BM4" i="3" s="1"/>
  <c r="AX4" i="3"/>
  <c r="BK6" i="3"/>
  <c r="BN6" i="3"/>
  <c r="BL3" i="3"/>
  <c r="BJ3" i="3"/>
  <c r="BK4" i="3"/>
  <c r="BN4" i="3"/>
  <c r="BN3" i="3"/>
  <c r="BK3" i="3"/>
  <c r="BN5" i="3"/>
  <c r="BK5" i="3"/>
  <c r="BN7" i="3"/>
  <c r="BK7" i="3"/>
  <c r="BN9" i="3"/>
  <c r="BK9" i="3"/>
  <c r="BK8" i="3"/>
  <c r="BN8" i="3"/>
  <c r="K2" i="3" l="1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<sst xmlns="http://schemas.openxmlformats.org/spreadsheetml/2006/main" count="2784" uniqueCount="775">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</sst>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613" zoomScale="80" zoomScaleNormal="80" workbookViewId="0">
      <selection activeCell="A623" sqref="A623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  <row r="406" spans="1:5" x14ac:dyDescent="0.25">
      <c r="A406" t="s">
        <v>493</v>
      </c>
      <c r="B406" t="s">
        <v>494</v>
      </c>
      <c r="C406">
        <v>1.3308</v>
      </c>
      <c r="D406">
        <v>0.90169999999999995</v>
      </c>
      <c r="E406">
        <v>1.6251</v>
      </c>
    </row>
    <row r="407" spans="1:5" x14ac:dyDescent="0.25">
      <c r="A407" t="s">
        <v>493</v>
      </c>
      <c r="B407" t="s">
        <v>495</v>
      </c>
      <c r="C407">
        <v>1.3308</v>
      </c>
      <c r="D407">
        <v>0.93930000000000002</v>
      </c>
      <c r="E407">
        <v>0.87060000000000004</v>
      </c>
    </row>
    <row r="408" spans="1:5" x14ac:dyDescent="0.25">
      <c r="A408" t="s">
        <v>493</v>
      </c>
      <c r="B408" t="s">
        <v>496</v>
      </c>
      <c r="C408">
        <v>1.3308</v>
      </c>
      <c r="D408">
        <v>0.60109999999999997</v>
      </c>
      <c r="E408">
        <v>1.3929</v>
      </c>
    </row>
    <row r="409" spans="1:5" x14ac:dyDescent="0.25">
      <c r="A409" t="s">
        <v>493</v>
      </c>
      <c r="B409" t="s">
        <v>497</v>
      </c>
      <c r="C409">
        <v>1.3308</v>
      </c>
      <c r="D409">
        <v>0.75139999999999996</v>
      </c>
      <c r="E409">
        <v>0.46429999999999999</v>
      </c>
    </row>
    <row r="410" spans="1:5" x14ac:dyDescent="0.25">
      <c r="A410" t="s">
        <v>493</v>
      </c>
      <c r="B410" t="s">
        <v>498</v>
      </c>
      <c r="C410">
        <v>1.3308</v>
      </c>
      <c r="D410">
        <v>0.56359999999999999</v>
      </c>
      <c r="E410">
        <v>1.7411000000000001</v>
      </c>
    </row>
    <row r="411" spans="1:5" x14ac:dyDescent="0.25">
      <c r="A411" t="s">
        <v>493</v>
      </c>
      <c r="B411" t="s">
        <v>499</v>
      </c>
      <c r="C411">
        <v>1.3308</v>
      </c>
      <c r="D411">
        <v>0.37569999999999998</v>
      </c>
      <c r="E411">
        <v>0.87060000000000004</v>
      </c>
    </row>
    <row r="412" spans="1:5" x14ac:dyDescent="0.25">
      <c r="A412" t="s">
        <v>493</v>
      </c>
      <c r="B412" t="s">
        <v>500</v>
      </c>
      <c r="C412">
        <v>1.3308</v>
      </c>
      <c r="D412">
        <v>1.2022999999999999</v>
      </c>
      <c r="E412">
        <v>2.3214999999999999</v>
      </c>
    </row>
    <row r="413" spans="1:5" x14ac:dyDescent="0.25">
      <c r="A413" t="s">
        <v>493</v>
      </c>
      <c r="B413" t="s">
        <v>501</v>
      </c>
      <c r="C413">
        <v>1.3308</v>
      </c>
      <c r="D413">
        <v>0.75139999999999996</v>
      </c>
      <c r="E413">
        <v>1.3929</v>
      </c>
    </row>
    <row r="414" spans="1:5" x14ac:dyDescent="0.25">
      <c r="A414" t="s">
        <v>493</v>
      </c>
      <c r="B414" t="s">
        <v>502</v>
      </c>
      <c r="C414">
        <v>1.3308</v>
      </c>
      <c r="D414">
        <v>1.6531</v>
      </c>
      <c r="E414">
        <v>1.6251</v>
      </c>
    </row>
    <row r="415" spans="1:5" x14ac:dyDescent="0.25">
      <c r="A415" t="s">
        <v>493</v>
      </c>
      <c r="B415" t="s">
        <v>503</v>
      </c>
      <c r="C415">
        <v>1.3308</v>
      </c>
      <c r="D415">
        <v>1.2022999999999999</v>
      </c>
      <c r="E415">
        <v>0.46429999999999999</v>
      </c>
    </row>
    <row r="416" spans="1:5" x14ac:dyDescent="0.25">
      <c r="A416" t="s">
        <v>493</v>
      </c>
      <c r="B416" t="s">
        <v>504</v>
      </c>
      <c r="C416">
        <v>1.3308</v>
      </c>
      <c r="D416">
        <v>0.75139999999999996</v>
      </c>
      <c r="E416">
        <v>0.69650000000000001</v>
      </c>
    </row>
    <row r="417" spans="1:5" x14ac:dyDescent="0.25">
      <c r="A417" t="s">
        <v>493</v>
      </c>
      <c r="B417" t="s">
        <v>505</v>
      </c>
      <c r="C417">
        <v>1.3308</v>
      </c>
      <c r="D417">
        <v>1.3775999999999999</v>
      </c>
      <c r="E417">
        <v>1.3542000000000001</v>
      </c>
    </row>
    <row r="418" spans="1:5" x14ac:dyDescent="0.25">
      <c r="A418" t="s">
        <v>493</v>
      </c>
      <c r="B418" t="s">
        <v>506</v>
      </c>
      <c r="C418">
        <v>1.3308</v>
      </c>
      <c r="D418">
        <v>0.75139999999999996</v>
      </c>
      <c r="E418">
        <v>0.77380000000000004</v>
      </c>
    </row>
    <row r="419" spans="1:5" x14ac:dyDescent="0.25">
      <c r="A419" t="s">
        <v>493</v>
      </c>
      <c r="B419" t="s">
        <v>507</v>
      </c>
      <c r="C419">
        <v>1.3308</v>
      </c>
      <c r="D419">
        <v>0.90169999999999995</v>
      </c>
      <c r="E419">
        <v>0</v>
      </c>
    </row>
    <row r="420" spans="1:5" x14ac:dyDescent="0.25">
      <c r="A420" t="s">
        <v>493</v>
      </c>
      <c r="B420" t="s">
        <v>508</v>
      </c>
      <c r="C420">
        <v>1.3308</v>
      </c>
      <c r="D420">
        <v>1.3775999999999999</v>
      </c>
      <c r="E420">
        <v>1.5477000000000001</v>
      </c>
    </row>
    <row r="421" spans="1:5" x14ac:dyDescent="0.25">
      <c r="A421" t="s">
        <v>493</v>
      </c>
      <c r="B421" t="s">
        <v>509</v>
      </c>
      <c r="C421">
        <v>1.3308</v>
      </c>
      <c r="D421">
        <v>1.5028999999999999</v>
      </c>
      <c r="E421">
        <v>1.6251</v>
      </c>
    </row>
    <row r="422" spans="1:5" x14ac:dyDescent="0.25">
      <c r="A422" t="s">
        <v>493</v>
      </c>
      <c r="B422" t="s">
        <v>510</v>
      </c>
      <c r="C422">
        <v>1.3308</v>
      </c>
      <c r="D422">
        <v>0.60109999999999997</v>
      </c>
      <c r="E422">
        <v>0.23219999999999999</v>
      </c>
    </row>
    <row r="423" spans="1:5" x14ac:dyDescent="0.25">
      <c r="A423" t="s">
        <v>493</v>
      </c>
      <c r="B423" t="s">
        <v>511</v>
      </c>
      <c r="C423">
        <v>1.3308</v>
      </c>
      <c r="D423">
        <v>0.75139999999999996</v>
      </c>
      <c r="E423">
        <v>1.6251</v>
      </c>
    </row>
    <row r="424" spans="1:5" x14ac:dyDescent="0.25">
      <c r="A424" t="s">
        <v>493</v>
      </c>
      <c r="B424" t="s">
        <v>512</v>
      </c>
      <c r="C424">
        <v>1.3308</v>
      </c>
      <c r="D424">
        <v>0.45090000000000002</v>
      </c>
      <c r="E424">
        <v>0</v>
      </c>
    </row>
    <row r="425" spans="1:5" x14ac:dyDescent="0.25">
      <c r="A425" t="s">
        <v>493</v>
      </c>
      <c r="B425" t="s">
        <v>513</v>
      </c>
      <c r="C425">
        <v>1.3308</v>
      </c>
      <c r="D425">
        <v>1.3775999999999999</v>
      </c>
      <c r="E425">
        <v>0.77380000000000004</v>
      </c>
    </row>
    <row r="426" spans="1:5" x14ac:dyDescent="0.25">
      <c r="A426" t="s">
        <v>493</v>
      </c>
      <c r="B426" t="s">
        <v>514</v>
      </c>
      <c r="C426">
        <v>1.3308</v>
      </c>
      <c r="D426">
        <v>1.2022999999999999</v>
      </c>
      <c r="E426">
        <v>1.3929</v>
      </c>
    </row>
    <row r="427" spans="1:5" x14ac:dyDescent="0.25">
      <c r="A427" t="s">
        <v>493</v>
      </c>
      <c r="B427" t="s">
        <v>515</v>
      </c>
      <c r="C427">
        <v>1.3308</v>
      </c>
      <c r="D427">
        <v>0.93930000000000002</v>
      </c>
      <c r="E427">
        <v>0.58040000000000003</v>
      </c>
    </row>
    <row r="428" spans="1:5" x14ac:dyDescent="0.25">
      <c r="A428" t="s">
        <v>493</v>
      </c>
      <c r="B428" t="s">
        <v>516</v>
      </c>
      <c r="C428">
        <v>1.3308</v>
      </c>
      <c r="D428">
        <v>0.90169999999999995</v>
      </c>
      <c r="E428">
        <v>1.1608000000000001</v>
      </c>
    </row>
    <row r="429" spans="1:5" x14ac:dyDescent="0.25">
      <c r="A429" t="s">
        <v>493</v>
      </c>
      <c r="B429" t="s">
        <v>517</v>
      </c>
      <c r="C429">
        <v>1.3308</v>
      </c>
      <c r="D429">
        <v>1.1271</v>
      </c>
      <c r="E429">
        <v>0</v>
      </c>
    </row>
    <row r="430" spans="1:5" x14ac:dyDescent="0.25">
      <c r="A430" t="s">
        <v>493</v>
      </c>
      <c r="B430" t="s">
        <v>518</v>
      </c>
      <c r="C430">
        <v>1.3308</v>
      </c>
      <c r="D430">
        <v>1.052</v>
      </c>
      <c r="E430">
        <v>0.92859999999999998</v>
      </c>
    </row>
    <row r="431" spans="1:5" x14ac:dyDescent="0.25">
      <c r="A431" t="s">
        <v>493</v>
      </c>
      <c r="B431" t="s">
        <v>519</v>
      </c>
      <c r="C431">
        <v>1.3308</v>
      </c>
      <c r="D431">
        <v>1.5028999999999999</v>
      </c>
      <c r="E431">
        <v>0.38690000000000002</v>
      </c>
    </row>
    <row r="432" spans="1:5" x14ac:dyDescent="0.25">
      <c r="A432" t="s">
        <v>520</v>
      </c>
      <c r="B432" t="s">
        <v>521</v>
      </c>
      <c r="C432">
        <v>1.6389</v>
      </c>
      <c r="D432">
        <v>1.4237</v>
      </c>
      <c r="E432">
        <v>1.3954</v>
      </c>
    </row>
    <row r="433" spans="1:5" x14ac:dyDescent="0.25">
      <c r="A433" t="s">
        <v>520</v>
      </c>
      <c r="B433" t="s">
        <v>522</v>
      </c>
      <c r="C433">
        <v>1.6389</v>
      </c>
      <c r="D433">
        <v>1.0168999999999999</v>
      </c>
      <c r="E433">
        <v>0.55820000000000003</v>
      </c>
    </row>
    <row r="434" spans="1:5" x14ac:dyDescent="0.25">
      <c r="A434" t="s">
        <v>520</v>
      </c>
      <c r="B434" t="s">
        <v>523</v>
      </c>
      <c r="C434">
        <v>1.6389</v>
      </c>
      <c r="D434">
        <v>0.61019999999999996</v>
      </c>
      <c r="E434">
        <v>1.1163000000000001</v>
      </c>
    </row>
    <row r="435" spans="1:5" x14ac:dyDescent="0.25">
      <c r="A435" t="s">
        <v>520</v>
      </c>
      <c r="B435" t="s">
        <v>524</v>
      </c>
      <c r="C435">
        <v>1.6389</v>
      </c>
      <c r="D435">
        <v>0.61019999999999996</v>
      </c>
      <c r="E435">
        <v>0.83720000000000006</v>
      </c>
    </row>
    <row r="436" spans="1:5" x14ac:dyDescent="0.25">
      <c r="A436" t="s">
        <v>520</v>
      </c>
      <c r="B436" t="s">
        <v>525</v>
      </c>
      <c r="C436">
        <v>1.6389</v>
      </c>
      <c r="D436">
        <v>0.40679999999999999</v>
      </c>
      <c r="E436">
        <v>1.1163000000000001</v>
      </c>
    </row>
    <row r="437" spans="1:5" x14ac:dyDescent="0.25">
      <c r="A437" t="s">
        <v>520</v>
      </c>
      <c r="B437" t="s">
        <v>526</v>
      </c>
      <c r="C437">
        <v>1.6389</v>
      </c>
      <c r="D437">
        <v>0.61019999999999996</v>
      </c>
      <c r="E437">
        <v>1.3954</v>
      </c>
    </row>
    <row r="438" spans="1:5" x14ac:dyDescent="0.25">
      <c r="A438" t="s">
        <v>520</v>
      </c>
      <c r="B438" t="s">
        <v>527</v>
      </c>
      <c r="C438">
        <v>1.6389</v>
      </c>
      <c r="D438">
        <v>1.2202999999999999</v>
      </c>
      <c r="E438">
        <v>0.55820000000000003</v>
      </c>
    </row>
    <row r="439" spans="1:5" x14ac:dyDescent="0.25">
      <c r="A439" t="s">
        <v>520</v>
      </c>
      <c r="B439" t="s">
        <v>528</v>
      </c>
      <c r="C439">
        <v>1.6389</v>
      </c>
      <c r="D439">
        <v>1.0168999999999999</v>
      </c>
      <c r="E439">
        <v>0.55820000000000003</v>
      </c>
    </row>
    <row r="440" spans="1:5" x14ac:dyDescent="0.25">
      <c r="A440" t="s">
        <v>520</v>
      </c>
      <c r="B440" t="s">
        <v>529</v>
      </c>
      <c r="C440">
        <v>1.6389</v>
      </c>
      <c r="D440">
        <v>2.2372999999999998</v>
      </c>
      <c r="E440">
        <v>0.55820000000000003</v>
      </c>
    </row>
    <row r="441" spans="1:5" x14ac:dyDescent="0.25">
      <c r="A441" t="s">
        <v>520</v>
      </c>
      <c r="B441" t="s">
        <v>530</v>
      </c>
      <c r="C441">
        <v>1.6389</v>
      </c>
      <c r="D441">
        <v>1.2202999999999999</v>
      </c>
      <c r="E441">
        <v>1.6745000000000001</v>
      </c>
    </row>
    <row r="442" spans="1:5" x14ac:dyDescent="0.25">
      <c r="A442" t="s">
        <v>520</v>
      </c>
      <c r="B442" t="s">
        <v>531</v>
      </c>
      <c r="C442">
        <v>1.6389</v>
      </c>
      <c r="D442">
        <v>0.40679999999999999</v>
      </c>
      <c r="E442">
        <v>0.55820000000000003</v>
      </c>
    </row>
    <row r="443" spans="1:5" x14ac:dyDescent="0.25">
      <c r="A443" t="s">
        <v>520</v>
      </c>
      <c r="B443" t="s">
        <v>532</v>
      </c>
      <c r="C443">
        <v>1.6389</v>
      </c>
      <c r="D443">
        <v>1.2202999999999999</v>
      </c>
      <c r="E443">
        <v>1.6745000000000001</v>
      </c>
    </row>
    <row r="444" spans="1:5" x14ac:dyDescent="0.25">
      <c r="A444" t="s">
        <v>533</v>
      </c>
      <c r="B444" t="s">
        <v>534</v>
      </c>
      <c r="C444">
        <v>1.1719999999999999</v>
      </c>
      <c r="D444">
        <v>0.59730000000000005</v>
      </c>
      <c r="E444">
        <v>0.66769999999999996</v>
      </c>
    </row>
    <row r="445" spans="1:5" x14ac:dyDescent="0.25">
      <c r="A445" t="s">
        <v>533</v>
      </c>
      <c r="B445" t="s">
        <v>535</v>
      </c>
      <c r="C445">
        <v>1.1719999999999999</v>
      </c>
      <c r="D445">
        <v>1.1376999999999999</v>
      </c>
      <c r="E445">
        <v>1.0598000000000001</v>
      </c>
    </row>
    <row r="446" spans="1:5" x14ac:dyDescent="0.25">
      <c r="A446" t="s">
        <v>533</v>
      </c>
      <c r="B446" t="s">
        <v>536</v>
      </c>
      <c r="C446">
        <v>1.1719999999999999</v>
      </c>
      <c r="D446">
        <v>1.7064999999999999</v>
      </c>
      <c r="E446">
        <v>0.52990000000000004</v>
      </c>
    </row>
    <row r="447" spans="1:5" x14ac:dyDescent="0.25">
      <c r="A447" t="s">
        <v>533</v>
      </c>
      <c r="B447" t="s">
        <v>537</v>
      </c>
      <c r="C447">
        <v>1.1719999999999999</v>
      </c>
      <c r="D447">
        <v>0.68259999999999998</v>
      </c>
      <c r="E447">
        <v>0.7631</v>
      </c>
    </row>
    <row r="448" spans="1:5" x14ac:dyDescent="0.25">
      <c r="A448" t="s">
        <v>533</v>
      </c>
      <c r="B448" t="s">
        <v>538</v>
      </c>
      <c r="C448">
        <v>1.1719999999999999</v>
      </c>
      <c r="D448">
        <v>1.1944999999999999</v>
      </c>
      <c r="E448">
        <v>1.5261</v>
      </c>
    </row>
    <row r="449" spans="1:5" x14ac:dyDescent="0.25">
      <c r="A449" t="s">
        <v>533</v>
      </c>
      <c r="B449" t="s">
        <v>539</v>
      </c>
      <c r="C449">
        <v>1.1719999999999999</v>
      </c>
      <c r="D449">
        <v>1.3272999999999999</v>
      </c>
      <c r="E449">
        <v>1.2718</v>
      </c>
    </row>
    <row r="450" spans="1:5" x14ac:dyDescent="0.25">
      <c r="A450" t="s">
        <v>533</v>
      </c>
      <c r="B450" t="s">
        <v>540</v>
      </c>
      <c r="C450">
        <v>1.1719999999999999</v>
      </c>
      <c r="D450">
        <v>1.1944999999999999</v>
      </c>
      <c r="E450">
        <v>0.95379999999999998</v>
      </c>
    </row>
    <row r="451" spans="1:5" x14ac:dyDescent="0.25">
      <c r="A451" t="s">
        <v>533</v>
      </c>
      <c r="B451" t="s">
        <v>541</v>
      </c>
      <c r="C451">
        <v>1.1719999999999999</v>
      </c>
      <c r="D451">
        <v>0.42659999999999998</v>
      </c>
      <c r="E451">
        <v>1.55</v>
      </c>
    </row>
    <row r="452" spans="1:5" x14ac:dyDescent="0.25">
      <c r="A452" t="s">
        <v>533</v>
      </c>
      <c r="B452" t="s">
        <v>542</v>
      </c>
      <c r="C452">
        <v>1.1719999999999999</v>
      </c>
      <c r="D452">
        <v>0.95989999999999998</v>
      </c>
      <c r="E452">
        <v>1.3115000000000001</v>
      </c>
    </row>
    <row r="453" spans="1:5" x14ac:dyDescent="0.25">
      <c r="A453" t="s">
        <v>533</v>
      </c>
      <c r="B453" t="s">
        <v>543</v>
      </c>
      <c r="C453">
        <v>1.1719999999999999</v>
      </c>
      <c r="D453">
        <v>0.93859999999999999</v>
      </c>
      <c r="E453">
        <v>1.24</v>
      </c>
    </row>
    <row r="454" spans="1:5" x14ac:dyDescent="0.25">
      <c r="A454" t="s">
        <v>533</v>
      </c>
      <c r="B454" t="s">
        <v>544</v>
      </c>
      <c r="C454">
        <v>1.1719999999999999</v>
      </c>
      <c r="D454">
        <v>1.5168999999999999</v>
      </c>
      <c r="E454">
        <v>1.1657999999999999</v>
      </c>
    </row>
    <row r="455" spans="1:5" x14ac:dyDescent="0.25">
      <c r="A455" t="s">
        <v>533</v>
      </c>
      <c r="B455" t="s">
        <v>545</v>
      </c>
      <c r="C455">
        <v>1.1719999999999999</v>
      </c>
      <c r="D455">
        <v>0.75839999999999996</v>
      </c>
      <c r="E455">
        <v>0.84789999999999999</v>
      </c>
    </row>
    <row r="456" spans="1:5" x14ac:dyDescent="0.25">
      <c r="A456" t="s">
        <v>533</v>
      </c>
      <c r="B456" t="s">
        <v>546</v>
      </c>
      <c r="C456">
        <v>1.1719999999999999</v>
      </c>
      <c r="D456">
        <v>1.6116999999999999</v>
      </c>
      <c r="E456">
        <v>0.52990000000000004</v>
      </c>
    </row>
    <row r="457" spans="1:5" x14ac:dyDescent="0.25">
      <c r="A457" t="s">
        <v>533</v>
      </c>
      <c r="B457" t="s">
        <v>547</v>
      </c>
      <c r="C457">
        <v>1.1719999999999999</v>
      </c>
      <c r="D457">
        <v>0.66359999999999997</v>
      </c>
      <c r="E457">
        <v>0.7419</v>
      </c>
    </row>
    <row r="458" spans="1:5" x14ac:dyDescent="0.25">
      <c r="A458" t="s">
        <v>533</v>
      </c>
      <c r="B458" t="s">
        <v>548</v>
      </c>
      <c r="C458">
        <v>1.1719999999999999</v>
      </c>
      <c r="D458">
        <v>1.0428999999999999</v>
      </c>
      <c r="E458">
        <v>1.1657999999999999</v>
      </c>
    </row>
    <row r="459" spans="1:5" x14ac:dyDescent="0.25">
      <c r="A459" t="s">
        <v>533</v>
      </c>
      <c r="B459" t="s">
        <v>549</v>
      </c>
      <c r="C459">
        <v>1.1719999999999999</v>
      </c>
      <c r="D459">
        <v>0.76790000000000003</v>
      </c>
      <c r="E459">
        <v>1.0491999999999999</v>
      </c>
    </row>
    <row r="460" spans="1:5" x14ac:dyDescent="0.25">
      <c r="A460" t="s">
        <v>533</v>
      </c>
      <c r="B460" t="s">
        <v>550</v>
      </c>
      <c r="C460">
        <v>1.1719999999999999</v>
      </c>
      <c r="D460">
        <v>1.6212</v>
      </c>
      <c r="E460">
        <v>1.24</v>
      </c>
    </row>
    <row r="461" spans="1:5" x14ac:dyDescent="0.25">
      <c r="A461" t="s">
        <v>533</v>
      </c>
      <c r="B461" t="s">
        <v>551</v>
      </c>
      <c r="C461">
        <v>1.1719999999999999</v>
      </c>
      <c r="D461">
        <v>0.93859999999999999</v>
      </c>
      <c r="E461">
        <v>0.85850000000000004</v>
      </c>
    </row>
    <row r="462" spans="1:5" x14ac:dyDescent="0.25">
      <c r="A462" t="s">
        <v>533</v>
      </c>
      <c r="B462" t="s">
        <v>552</v>
      </c>
      <c r="C462">
        <v>1.1719999999999999</v>
      </c>
      <c r="D462">
        <v>0.74660000000000004</v>
      </c>
      <c r="E462">
        <v>0.83460000000000001</v>
      </c>
    </row>
    <row r="463" spans="1:5" x14ac:dyDescent="0.25">
      <c r="A463" t="s">
        <v>533</v>
      </c>
      <c r="B463" t="s">
        <v>553</v>
      </c>
      <c r="C463">
        <v>1.1719999999999999</v>
      </c>
      <c r="D463">
        <v>0.1706</v>
      </c>
      <c r="E463">
        <v>0.7631</v>
      </c>
    </row>
    <row r="464" spans="1:5" x14ac:dyDescent="0.25">
      <c r="A464" t="s">
        <v>554</v>
      </c>
      <c r="B464" t="s">
        <v>555</v>
      </c>
      <c r="C464">
        <v>1.4554</v>
      </c>
      <c r="D464">
        <v>1.276</v>
      </c>
      <c r="E464">
        <v>0.69569999999999999</v>
      </c>
    </row>
    <row r="465" spans="1:5" x14ac:dyDescent="0.25">
      <c r="A465" t="s">
        <v>554</v>
      </c>
      <c r="B465" t="s">
        <v>556</v>
      </c>
      <c r="C465">
        <v>1.4554</v>
      </c>
      <c r="D465">
        <v>0.49080000000000001</v>
      </c>
      <c r="E465">
        <v>0.92759999999999998</v>
      </c>
    </row>
    <row r="466" spans="1:5" x14ac:dyDescent="0.25">
      <c r="A466" t="s">
        <v>554</v>
      </c>
      <c r="B466" t="s">
        <v>557</v>
      </c>
      <c r="C466">
        <v>1.4554</v>
      </c>
      <c r="D466">
        <v>1.0797000000000001</v>
      </c>
      <c r="E466">
        <v>0.2319</v>
      </c>
    </row>
    <row r="467" spans="1:5" x14ac:dyDescent="0.25">
      <c r="A467" t="s">
        <v>554</v>
      </c>
      <c r="B467" t="s">
        <v>558</v>
      </c>
      <c r="C467">
        <v>1.4554</v>
      </c>
      <c r="D467">
        <v>1.0797000000000001</v>
      </c>
      <c r="E467">
        <v>1.6232</v>
      </c>
    </row>
    <row r="468" spans="1:5" x14ac:dyDescent="0.25">
      <c r="A468" t="s">
        <v>554</v>
      </c>
      <c r="B468" t="s">
        <v>559</v>
      </c>
      <c r="C468">
        <v>1.4554</v>
      </c>
      <c r="D468">
        <v>0.49080000000000001</v>
      </c>
      <c r="E468">
        <v>1.6232</v>
      </c>
    </row>
    <row r="469" spans="1:5" x14ac:dyDescent="0.25">
      <c r="A469" t="s">
        <v>554</v>
      </c>
      <c r="B469" t="s">
        <v>560</v>
      </c>
      <c r="C469">
        <v>1.4554</v>
      </c>
      <c r="D469">
        <v>1.3742000000000001</v>
      </c>
      <c r="E469">
        <v>1.6232</v>
      </c>
    </row>
    <row r="470" spans="1:5" x14ac:dyDescent="0.25">
      <c r="A470" t="s">
        <v>554</v>
      </c>
      <c r="B470" t="s">
        <v>561</v>
      </c>
      <c r="C470">
        <v>1.4554</v>
      </c>
      <c r="D470">
        <v>2.0613000000000001</v>
      </c>
      <c r="E470">
        <v>0.69569999999999999</v>
      </c>
    </row>
    <row r="471" spans="1:5" x14ac:dyDescent="0.25">
      <c r="A471" t="s">
        <v>554</v>
      </c>
      <c r="B471" t="s">
        <v>562</v>
      </c>
      <c r="C471">
        <v>1.4554</v>
      </c>
      <c r="D471">
        <v>0.7853</v>
      </c>
      <c r="E471">
        <v>0.46379999999999999</v>
      </c>
    </row>
    <row r="472" spans="1:5" x14ac:dyDescent="0.25">
      <c r="A472" t="s">
        <v>554</v>
      </c>
      <c r="B472" t="s">
        <v>563</v>
      </c>
      <c r="C472">
        <v>1.4554</v>
      </c>
      <c r="D472">
        <v>0.88339999999999996</v>
      </c>
      <c r="E472">
        <v>0.69569999999999999</v>
      </c>
    </row>
    <row r="473" spans="1:5" x14ac:dyDescent="0.25">
      <c r="A473" t="s">
        <v>554</v>
      </c>
      <c r="B473" t="s">
        <v>564</v>
      </c>
      <c r="C473">
        <v>1.4554</v>
      </c>
      <c r="D473">
        <v>0.3926</v>
      </c>
      <c r="E473">
        <v>2.0870000000000002</v>
      </c>
    </row>
    <row r="474" spans="1:5" x14ac:dyDescent="0.25">
      <c r="A474" t="s">
        <v>554</v>
      </c>
      <c r="B474" t="s">
        <v>565</v>
      </c>
      <c r="C474">
        <v>1.4554</v>
      </c>
      <c r="D474">
        <v>1.3742000000000001</v>
      </c>
      <c r="E474">
        <v>0.46379999999999999</v>
      </c>
    </row>
    <row r="475" spans="1:5" x14ac:dyDescent="0.25">
      <c r="A475" t="s">
        <v>554</v>
      </c>
      <c r="B475" t="s">
        <v>566</v>
      </c>
      <c r="C475">
        <v>1.4554</v>
      </c>
      <c r="D475">
        <v>1.5705</v>
      </c>
      <c r="E475">
        <v>0.1159</v>
      </c>
    </row>
    <row r="476" spans="1:5" x14ac:dyDescent="0.25">
      <c r="A476" t="s">
        <v>554</v>
      </c>
      <c r="B476" t="s">
        <v>567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554</v>
      </c>
      <c r="B477" t="s">
        <v>568</v>
      </c>
      <c r="C477">
        <v>1.4554</v>
      </c>
      <c r="D477">
        <v>0.7853</v>
      </c>
      <c r="E477">
        <v>0.69569999999999999</v>
      </c>
    </row>
    <row r="478" spans="1:5" x14ac:dyDescent="0.25">
      <c r="A478" t="s">
        <v>554</v>
      </c>
      <c r="B478" t="s">
        <v>569</v>
      </c>
      <c r="C478">
        <v>1.4554</v>
      </c>
      <c r="D478">
        <v>0.88339999999999996</v>
      </c>
      <c r="E478">
        <v>2.2029999999999998</v>
      </c>
    </row>
    <row r="479" spans="1:5" x14ac:dyDescent="0.25">
      <c r="A479" t="s">
        <v>554</v>
      </c>
      <c r="B479" t="s">
        <v>570</v>
      </c>
      <c r="C479">
        <v>1.4554</v>
      </c>
      <c r="D479">
        <v>0.68710000000000004</v>
      </c>
      <c r="E479">
        <v>1.1595</v>
      </c>
    </row>
    <row r="480" spans="1:5" x14ac:dyDescent="0.25">
      <c r="A480" t="s">
        <v>571</v>
      </c>
      <c r="B480" t="s">
        <v>572</v>
      </c>
      <c r="C480">
        <v>1.3095000000000001</v>
      </c>
      <c r="D480">
        <v>1.0182</v>
      </c>
      <c r="E480">
        <v>0.54900000000000004</v>
      </c>
    </row>
    <row r="481" spans="1:5" x14ac:dyDescent="0.25">
      <c r="A481" t="s">
        <v>571</v>
      </c>
      <c r="B481" t="s">
        <v>573</v>
      </c>
      <c r="C481">
        <v>1.3095000000000001</v>
      </c>
      <c r="D481">
        <v>0.9546</v>
      </c>
      <c r="E481">
        <v>1.647</v>
      </c>
    </row>
    <row r="482" spans="1:5" x14ac:dyDescent="0.25">
      <c r="A482" t="s">
        <v>571</v>
      </c>
      <c r="B482" t="s">
        <v>574</v>
      </c>
      <c r="C482">
        <v>1.3095000000000001</v>
      </c>
      <c r="D482">
        <v>0.76370000000000005</v>
      </c>
      <c r="E482">
        <v>0.54900000000000004</v>
      </c>
    </row>
    <row r="483" spans="1:5" x14ac:dyDescent="0.25">
      <c r="A483" t="s">
        <v>571</v>
      </c>
      <c r="B483" t="s">
        <v>575</v>
      </c>
      <c r="C483">
        <v>1.3095000000000001</v>
      </c>
      <c r="D483">
        <v>1.5273000000000001</v>
      </c>
      <c r="E483">
        <v>0.82350000000000001</v>
      </c>
    </row>
    <row r="484" spans="1:5" x14ac:dyDescent="0.25">
      <c r="A484" t="s">
        <v>571</v>
      </c>
      <c r="B484" t="s">
        <v>576</v>
      </c>
      <c r="C484">
        <v>1.3095000000000001</v>
      </c>
      <c r="D484">
        <v>2.0364</v>
      </c>
      <c r="E484">
        <v>0.82350000000000001</v>
      </c>
    </row>
    <row r="485" spans="1:5" x14ac:dyDescent="0.25">
      <c r="A485" t="s">
        <v>571</v>
      </c>
      <c r="B485" t="s">
        <v>577</v>
      </c>
      <c r="C485">
        <v>1.3095000000000001</v>
      </c>
      <c r="D485">
        <v>1.3364</v>
      </c>
      <c r="E485">
        <v>0.82350000000000001</v>
      </c>
    </row>
    <row r="486" spans="1:5" x14ac:dyDescent="0.25">
      <c r="A486" t="s">
        <v>571</v>
      </c>
      <c r="B486" t="s">
        <v>578</v>
      </c>
      <c r="C486">
        <v>1.3095000000000001</v>
      </c>
      <c r="D486">
        <v>0.76370000000000005</v>
      </c>
      <c r="E486">
        <v>1.3725000000000001</v>
      </c>
    </row>
    <row r="487" spans="1:5" x14ac:dyDescent="0.25">
      <c r="A487" t="s">
        <v>571</v>
      </c>
      <c r="B487" t="s">
        <v>579</v>
      </c>
      <c r="C487">
        <v>1.3095000000000001</v>
      </c>
      <c r="D487">
        <v>0.76370000000000005</v>
      </c>
      <c r="E487">
        <v>0.54900000000000004</v>
      </c>
    </row>
    <row r="488" spans="1:5" x14ac:dyDescent="0.25">
      <c r="A488" t="s">
        <v>571</v>
      </c>
      <c r="B488" t="s">
        <v>580</v>
      </c>
      <c r="C488">
        <v>1.3095000000000001</v>
      </c>
      <c r="D488">
        <v>1.1455</v>
      </c>
      <c r="E488">
        <v>0.4118</v>
      </c>
    </row>
    <row r="489" spans="1:5" x14ac:dyDescent="0.25">
      <c r="A489" t="s">
        <v>571</v>
      </c>
      <c r="B489" t="s">
        <v>581</v>
      </c>
      <c r="C489">
        <v>1.3095000000000001</v>
      </c>
      <c r="D489">
        <v>0.57269999999999999</v>
      </c>
      <c r="E489">
        <v>1.2353000000000001</v>
      </c>
    </row>
    <row r="490" spans="1:5" x14ac:dyDescent="0.25">
      <c r="A490" t="s">
        <v>571</v>
      </c>
      <c r="B490" t="s">
        <v>582</v>
      </c>
      <c r="C490">
        <v>1.3095000000000001</v>
      </c>
      <c r="D490">
        <v>0.38179999999999997</v>
      </c>
      <c r="E490">
        <v>1.8529</v>
      </c>
    </row>
    <row r="491" spans="1:5" x14ac:dyDescent="0.25">
      <c r="A491" t="s">
        <v>571</v>
      </c>
      <c r="B491" t="s">
        <v>583</v>
      </c>
      <c r="C491">
        <v>1.3095000000000001</v>
      </c>
      <c r="D491">
        <v>0.76370000000000005</v>
      </c>
      <c r="E491">
        <v>1.0980000000000001</v>
      </c>
    </row>
    <row r="492" spans="1:5" x14ac:dyDescent="0.25">
      <c r="A492" t="s">
        <v>584</v>
      </c>
      <c r="B492" t="s">
        <v>585</v>
      </c>
      <c r="C492">
        <v>1.2019</v>
      </c>
      <c r="D492">
        <v>0.66559999999999997</v>
      </c>
      <c r="E492">
        <v>1.1173</v>
      </c>
    </row>
    <row r="493" spans="1:5" x14ac:dyDescent="0.25">
      <c r="A493" t="s">
        <v>584</v>
      </c>
      <c r="B493" t="s">
        <v>586</v>
      </c>
      <c r="C493">
        <v>1.2019</v>
      </c>
      <c r="D493">
        <v>0.47539999999999999</v>
      </c>
      <c r="E493">
        <v>1.105</v>
      </c>
    </row>
    <row r="494" spans="1:5" x14ac:dyDescent="0.25">
      <c r="A494" t="s">
        <v>584</v>
      </c>
      <c r="B494" t="s">
        <v>587</v>
      </c>
      <c r="C494">
        <v>1.2019</v>
      </c>
      <c r="D494">
        <v>0.83199999999999996</v>
      </c>
      <c r="E494">
        <v>1.5041</v>
      </c>
    </row>
    <row r="495" spans="1:5" x14ac:dyDescent="0.25">
      <c r="A495" t="s">
        <v>584</v>
      </c>
      <c r="B495" t="s">
        <v>588</v>
      </c>
      <c r="C495">
        <v>1.2019</v>
      </c>
      <c r="D495">
        <v>1.5716000000000001</v>
      </c>
      <c r="E495">
        <v>0.47749999999999998</v>
      </c>
    </row>
    <row r="496" spans="1:5" x14ac:dyDescent="0.25">
      <c r="A496" t="s">
        <v>584</v>
      </c>
      <c r="B496" t="s">
        <v>589</v>
      </c>
      <c r="C496">
        <v>1.2019</v>
      </c>
      <c r="D496">
        <v>0.93600000000000005</v>
      </c>
      <c r="E496">
        <v>1.1818</v>
      </c>
    </row>
    <row r="497" spans="1:5" x14ac:dyDescent="0.25">
      <c r="A497" t="s">
        <v>584</v>
      </c>
      <c r="B497" t="s">
        <v>590</v>
      </c>
      <c r="C497">
        <v>1.2019</v>
      </c>
      <c r="D497">
        <v>1.0697000000000001</v>
      </c>
      <c r="E497">
        <v>0.85950000000000004</v>
      </c>
    </row>
    <row r="498" spans="1:5" x14ac:dyDescent="0.25">
      <c r="A498" t="s">
        <v>584</v>
      </c>
      <c r="B498" t="s">
        <v>591</v>
      </c>
      <c r="C498">
        <v>1.2019</v>
      </c>
      <c r="D498">
        <v>1.3867</v>
      </c>
      <c r="E498">
        <v>0.57299999999999995</v>
      </c>
    </row>
    <row r="499" spans="1:5" x14ac:dyDescent="0.25">
      <c r="A499" t="s">
        <v>584</v>
      </c>
      <c r="B499" t="s">
        <v>592</v>
      </c>
      <c r="C499">
        <v>1.2019</v>
      </c>
      <c r="D499">
        <v>0.52</v>
      </c>
      <c r="E499">
        <v>1.7190000000000001</v>
      </c>
    </row>
    <row r="500" spans="1:5" x14ac:dyDescent="0.25">
      <c r="A500" t="s">
        <v>584</v>
      </c>
      <c r="B500" t="s">
        <v>593</v>
      </c>
      <c r="C500">
        <v>1.2019</v>
      </c>
      <c r="D500">
        <v>1.3867</v>
      </c>
      <c r="E500">
        <v>0.47749999999999998</v>
      </c>
    </row>
    <row r="501" spans="1:5" x14ac:dyDescent="0.25">
      <c r="A501" t="s">
        <v>584</v>
      </c>
      <c r="B501" t="s">
        <v>594</v>
      </c>
      <c r="C501">
        <v>1.2019</v>
      </c>
      <c r="D501">
        <v>1.1648000000000001</v>
      </c>
      <c r="E501">
        <v>0.94540000000000002</v>
      </c>
    </row>
    <row r="502" spans="1:5" x14ac:dyDescent="0.25">
      <c r="A502" t="s">
        <v>584</v>
      </c>
      <c r="B502" t="s">
        <v>595</v>
      </c>
      <c r="C502">
        <v>1.2019</v>
      </c>
      <c r="D502">
        <v>0.41599999999999998</v>
      </c>
      <c r="E502">
        <v>1.2891999999999999</v>
      </c>
    </row>
    <row r="503" spans="1:5" x14ac:dyDescent="0.25">
      <c r="A503" t="s">
        <v>584</v>
      </c>
      <c r="B503" t="s">
        <v>596</v>
      </c>
      <c r="C503">
        <v>1.2019</v>
      </c>
      <c r="D503">
        <v>1.4791000000000001</v>
      </c>
      <c r="E503">
        <v>0.85950000000000004</v>
      </c>
    </row>
    <row r="504" spans="1:5" x14ac:dyDescent="0.25">
      <c r="A504" t="s">
        <v>597</v>
      </c>
      <c r="B504" t="s">
        <v>598</v>
      </c>
      <c r="C504">
        <v>1.3226</v>
      </c>
      <c r="D504">
        <v>1.7012</v>
      </c>
      <c r="E504">
        <v>0.83220000000000005</v>
      </c>
    </row>
    <row r="505" spans="1:5" x14ac:dyDescent="0.25">
      <c r="A505" t="s">
        <v>597</v>
      </c>
      <c r="B505" t="s">
        <v>599</v>
      </c>
      <c r="C505">
        <v>1.3226</v>
      </c>
      <c r="D505">
        <v>0.98870000000000002</v>
      </c>
      <c r="E505">
        <v>1.0883</v>
      </c>
    </row>
    <row r="506" spans="1:5" x14ac:dyDescent="0.25">
      <c r="A506" t="s">
        <v>597</v>
      </c>
      <c r="B506" t="s">
        <v>600</v>
      </c>
      <c r="C506">
        <v>1.3226</v>
      </c>
      <c r="D506">
        <v>0.93059999999999998</v>
      </c>
      <c r="E506">
        <v>0.83220000000000005</v>
      </c>
    </row>
    <row r="507" spans="1:5" x14ac:dyDescent="0.25">
      <c r="A507" t="s">
        <v>597</v>
      </c>
      <c r="B507" t="s">
        <v>601</v>
      </c>
      <c r="C507">
        <v>1.3226</v>
      </c>
      <c r="D507">
        <v>0.81910000000000005</v>
      </c>
      <c r="E507">
        <v>1.2483</v>
      </c>
    </row>
    <row r="508" spans="1:5" x14ac:dyDescent="0.25">
      <c r="A508" t="s">
        <v>597</v>
      </c>
      <c r="B508" t="s">
        <v>602</v>
      </c>
      <c r="C508">
        <v>1.3226</v>
      </c>
      <c r="D508">
        <v>0.75609999999999999</v>
      </c>
      <c r="E508">
        <v>1.0403</v>
      </c>
    </row>
    <row r="509" spans="1:5" x14ac:dyDescent="0.25">
      <c r="A509" t="s">
        <v>597</v>
      </c>
      <c r="B509" t="s">
        <v>603</v>
      </c>
      <c r="C509">
        <v>1.3226</v>
      </c>
      <c r="D509">
        <v>0.40710000000000002</v>
      </c>
      <c r="E509">
        <v>1.4084000000000001</v>
      </c>
    </row>
    <row r="510" spans="1:5" x14ac:dyDescent="0.25">
      <c r="A510" t="s">
        <v>597</v>
      </c>
      <c r="B510" t="s">
        <v>604</v>
      </c>
      <c r="C510">
        <v>1.3226</v>
      </c>
      <c r="D510">
        <v>1.2601</v>
      </c>
      <c r="E510">
        <v>0.69350000000000001</v>
      </c>
    </row>
    <row r="511" spans="1:5" x14ac:dyDescent="0.25">
      <c r="A511" t="s">
        <v>597</v>
      </c>
      <c r="B511" t="s">
        <v>605</v>
      </c>
      <c r="C511">
        <v>1.3226</v>
      </c>
      <c r="D511">
        <v>1.0309999999999999</v>
      </c>
      <c r="E511">
        <v>0.68089999999999995</v>
      </c>
    </row>
    <row r="512" spans="1:5" x14ac:dyDescent="0.25">
      <c r="A512" t="s">
        <v>597</v>
      </c>
      <c r="B512" t="s">
        <v>606</v>
      </c>
      <c r="C512">
        <v>1.3226</v>
      </c>
      <c r="D512">
        <v>1.454</v>
      </c>
      <c r="E512">
        <v>0.64019999999999999</v>
      </c>
    </row>
    <row r="513" spans="1:5" x14ac:dyDescent="0.25">
      <c r="A513" t="s">
        <v>597</v>
      </c>
      <c r="B513" t="s">
        <v>607</v>
      </c>
      <c r="C513">
        <v>1.3226</v>
      </c>
      <c r="D513">
        <v>0.69789999999999996</v>
      </c>
      <c r="E513">
        <v>1.4723999999999999</v>
      </c>
    </row>
    <row r="514" spans="1:5" x14ac:dyDescent="0.25">
      <c r="A514" t="s">
        <v>608</v>
      </c>
      <c r="B514" t="s">
        <v>609</v>
      </c>
      <c r="C514">
        <v>1.29</v>
      </c>
      <c r="D514">
        <v>0.99670000000000003</v>
      </c>
      <c r="E514">
        <v>0.84099999999999997</v>
      </c>
    </row>
    <row r="515" spans="1:5" x14ac:dyDescent="0.25">
      <c r="A515" t="s">
        <v>608</v>
      </c>
      <c r="B515" t="s">
        <v>610</v>
      </c>
      <c r="C515">
        <v>1.29</v>
      </c>
      <c r="D515">
        <v>1.1073999999999999</v>
      </c>
      <c r="E515">
        <v>1.1645000000000001</v>
      </c>
    </row>
    <row r="516" spans="1:5" x14ac:dyDescent="0.25">
      <c r="A516" t="s">
        <v>608</v>
      </c>
      <c r="B516" t="s">
        <v>611</v>
      </c>
      <c r="C516">
        <v>1.29</v>
      </c>
      <c r="D516">
        <v>1.339</v>
      </c>
      <c r="E516">
        <v>1.4821</v>
      </c>
    </row>
    <row r="517" spans="1:5" x14ac:dyDescent="0.25">
      <c r="A517" t="s">
        <v>608</v>
      </c>
      <c r="B517" t="s">
        <v>612</v>
      </c>
      <c r="C517">
        <v>1.29</v>
      </c>
      <c r="D517">
        <v>0.59630000000000005</v>
      </c>
      <c r="E517">
        <v>1.1147</v>
      </c>
    </row>
    <row r="518" spans="1:5" x14ac:dyDescent="0.25">
      <c r="A518" t="s">
        <v>608</v>
      </c>
      <c r="B518" t="s">
        <v>613</v>
      </c>
      <c r="C518">
        <v>1.29</v>
      </c>
      <c r="D518">
        <v>1.2735000000000001</v>
      </c>
      <c r="E518">
        <v>1.2939000000000001</v>
      </c>
    </row>
    <row r="519" spans="1:5" x14ac:dyDescent="0.25">
      <c r="A519" t="s">
        <v>608</v>
      </c>
      <c r="B519" t="s">
        <v>614</v>
      </c>
      <c r="C519">
        <v>1.29</v>
      </c>
      <c r="D519">
        <v>1.615</v>
      </c>
      <c r="E519">
        <v>0.90569999999999995</v>
      </c>
    </row>
    <row r="520" spans="1:5" x14ac:dyDescent="0.25">
      <c r="A520" t="s">
        <v>608</v>
      </c>
      <c r="B520" t="s">
        <v>615</v>
      </c>
      <c r="C520">
        <v>1.29</v>
      </c>
      <c r="D520">
        <v>0.94130000000000003</v>
      </c>
      <c r="E520">
        <v>1.4233</v>
      </c>
    </row>
    <row r="521" spans="1:5" x14ac:dyDescent="0.25">
      <c r="A521" t="s">
        <v>608</v>
      </c>
      <c r="B521" t="s">
        <v>616</v>
      </c>
      <c r="C521">
        <v>1.29</v>
      </c>
      <c r="D521">
        <v>1.61</v>
      </c>
      <c r="E521">
        <v>0.69669999999999999</v>
      </c>
    </row>
    <row r="522" spans="1:5" x14ac:dyDescent="0.25">
      <c r="A522" t="s">
        <v>608</v>
      </c>
      <c r="B522" t="s">
        <v>617</v>
      </c>
      <c r="C522">
        <v>1.29</v>
      </c>
      <c r="D522">
        <v>0.71560000000000001</v>
      </c>
      <c r="E522">
        <v>0.69669999999999999</v>
      </c>
    </row>
    <row r="523" spans="1:5" x14ac:dyDescent="0.25">
      <c r="A523" t="s">
        <v>608</v>
      </c>
      <c r="B523" t="s">
        <v>618</v>
      </c>
      <c r="C523">
        <v>1.29</v>
      </c>
      <c r="D523">
        <v>0.55369999999999997</v>
      </c>
      <c r="E523">
        <v>1.1645000000000001</v>
      </c>
    </row>
    <row r="524" spans="1:5" x14ac:dyDescent="0.25">
      <c r="A524" t="s">
        <v>608</v>
      </c>
      <c r="B524" t="s">
        <v>619</v>
      </c>
      <c r="C524">
        <v>1.29</v>
      </c>
      <c r="D524">
        <v>1.3714999999999999</v>
      </c>
      <c r="E524">
        <v>0.69669999999999999</v>
      </c>
    </row>
    <row r="525" spans="1:5" x14ac:dyDescent="0.25">
      <c r="A525" t="s">
        <v>608</v>
      </c>
      <c r="B525" t="s">
        <v>620</v>
      </c>
      <c r="C525">
        <v>1.29</v>
      </c>
      <c r="D525">
        <v>0.8306</v>
      </c>
      <c r="E525">
        <v>0.84099999999999997</v>
      </c>
    </row>
    <row r="526" spans="1:5" x14ac:dyDescent="0.25">
      <c r="A526" t="s">
        <v>608</v>
      </c>
      <c r="B526" t="s">
        <v>621</v>
      </c>
      <c r="C526">
        <v>1.29</v>
      </c>
      <c r="D526">
        <v>0.59630000000000005</v>
      </c>
      <c r="E526">
        <v>1.4631000000000001</v>
      </c>
    </row>
    <row r="527" spans="1:5" x14ac:dyDescent="0.25">
      <c r="A527" t="s">
        <v>608</v>
      </c>
      <c r="B527" t="s">
        <v>622</v>
      </c>
      <c r="C527">
        <v>1.29</v>
      </c>
      <c r="D527">
        <v>0.55369999999999997</v>
      </c>
      <c r="E527">
        <v>0.71160000000000001</v>
      </c>
    </row>
    <row r="528" spans="1:5" x14ac:dyDescent="0.25">
      <c r="A528" t="s">
        <v>608</v>
      </c>
      <c r="B528" t="s">
        <v>623</v>
      </c>
      <c r="C528">
        <v>1.29</v>
      </c>
      <c r="D528">
        <v>0.60909999999999997</v>
      </c>
      <c r="E528">
        <v>0.97040000000000004</v>
      </c>
    </row>
    <row r="529" spans="1:5" x14ac:dyDescent="0.25">
      <c r="A529" t="s">
        <v>608</v>
      </c>
      <c r="B529" t="s">
        <v>624</v>
      </c>
      <c r="C529">
        <v>1.29</v>
      </c>
      <c r="D529">
        <v>1.1073999999999999</v>
      </c>
      <c r="E529">
        <v>0.84099999999999997</v>
      </c>
    </row>
    <row r="530" spans="1:5" x14ac:dyDescent="0.25">
      <c r="A530" t="s">
        <v>608</v>
      </c>
      <c r="B530" t="s">
        <v>625</v>
      </c>
      <c r="C530">
        <v>1.29</v>
      </c>
      <c r="D530">
        <v>0.49830000000000002</v>
      </c>
      <c r="E530">
        <v>1.1645000000000001</v>
      </c>
    </row>
    <row r="531" spans="1:5" x14ac:dyDescent="0.25">
      <c r="A531" t="s">
        <v>608</v>
      </c>
      <c r="B531" t="s">
        <v>626</v>
      </c>
      <c r="C531">
        <v>1.29</v>
      </c>
      <c r="D531">
        <v>1.133</v>
      </c>
      <c r="E531">
        <v>0.627</v>
      </c>
    </row>
    <row r="532" spans="1:5" x14ac:dyDescent="0.25">
      <c r="A532" t="s">
        <v>608</v>
      </c>
      <c r="B532" t="s">
        <v>627</v>
      </c>
      <c r="C532">
        <v>1.29</v>
      </c>
      <c r="D532">
        <v>1.8088</v>
      </c>
      <c r="E532">
        <v>0.54339999999999999</v>
      </c>
    </row>
    <row r="533" spans="1:5" x14ac:dyDescent="0.25">
      <c r="A533" t="s">
        <v>608</v>
      </c>
      <c r="B533" t="s">
        <v>628</v>
      </c>
      <c r="C533">
        <v>1.29</v>
      </c>
      <c r="D533">
        <v>0.83479999999999999</v>
      </c>
      <c r="E533">
        <v>1.4631000000000001</v>
      </c>
    </row>
    <row r="534" spans="1:5" x14ac:dyDescent="0.25">
      <c r="A534" t="s">
        <v>629</v>
      </c>
      <c r="B534" t="s">
        <v>630</v>
      </c>
      <c r="C534">
        <v>1.3976999999999999</v>
      </c>
      <c r="D534">
        <v>0.79959999999999998</v>
      </c>
      <c r="E534">
        <v>1.8339000000000001</v>
      </c>
    </row>
    <row r="535" spans="1:5" x14ac:dyDescent="0.25">
      <c r="A535" t="s">
        <v>629</v>
      </c>
      <c r="B535" t="s">
        <v>631</v>
      </c>
      <c r="C535">
        <v>1.3976999999999999</v>
      </c>
      <c r="D535">
        <v>0.56479999999999997</v>
      </c>
      <c r="E535">
        <v>0.99450000000000005</v>
      </c>
    </row>
    <row r="536" spans="1:5" x14ac:dyDescent="0.25">
      <c r="A536" t="s">
        <v>629</v>
      </c>
      <c r="B536" t="s">
        <v>632</v>
      </c>
      <c r="C536">
        <v>1.3976999999999999</v>
      </c>
      <c r="D536">
        <v>1.4309000000000001</v>
      </c>
      <c r="E536">
        <v>0.89500000000000002</v>
      </c>
    </row>
    <row r="537" spans="1:5" x14ac:dyDescent="0.25">
      <c r="A537" t="s">
        <v>629</v>
      </c>
      <c r="B537" t="s">
        <v>633</v>
      </c>
      <c r="C537">
        <v>1.3976999999999999</v>
      </c>
      <c r="D537">
        <v>1.2264999999999999</v>
      </c>
      <c r="E537">
        <v>0.8548</v>
      </c>
    </row>
    <row r="538" spans="1:5" x14ac:dyDescent="0.25">
      <c r="A538" t="s">
        <v>629</v>
      </c>
      <c r="B538" t="s">
        <v>634</v>
      </c>
      <c r="C538">
        <v>1.3976999999999999</v>
      </c>
      <c r="D538">
        <v>0.8417</v>
      </c>
      <c r="E538">
        <v>1.0003</v>
      </c>
    </row>
    <row r="539" spans="1:5" x14ac:dyDescent="0.25">
      <c r="A539" t="s">
        <v>629</v>
      </c>
      <c r="B539" t="s">
        <v>635</v>
      </c>
      <c r="C539">
        <v>1.3976999999999999</v>
      </c>
      <c r="D539">
        <v>1.2358</v>
      </c>
      <c r="E539">
        <v>0.77300000000000002</v>
      </c>
    </row>
    <row r="540" spans="1:5" x14ac:dyDescent="0.25">
      <c r="A540" t="s">
        <v>629</v>
      </c>
      <c r="B540" t="s">
        <v>636</v>
      </c>
      <c r="C540">
        <v>1.3976999999999999</v>
      </c>
      <c r="D540">
        <v>0.82279999999999998</v>
      </c>
      <c r="E540">
        <v>0.94469999999999998</v>
      </c>
    </row>
    <row r="541" spans="1:5" x14ac:dyDescent="0.25">
      <c r="A541" t="s">
        <v>629</v>
      </c>
      <c r="B541" t="s">
        <v>637</v>
      </c>
      <c r="C541">
        <v>1.3976999999999999</v>
      </c>
      <c r="D541">
        <v>0.58919999999999995</v>
      </c>
      <c r="E541">
        <v>1.0003</v>
      </c>
    </row>
    <row r="542" spans="1:5" x14ac:dyDescent="0.25">
      <c r="A542" t="s">
        <v>629</v>
      </c>
      <c r="B542" t="s">
        <v>638</v>
      </c>
      <c r="C542">
        <v>1.3976999999999999</v>
      </c>
      <c r="D542">
        <v>0.96799999999999997</v>
      </c>
      <c r="E542">
        <v>1.2782</v>
      </c>
    </row>
    <row r="543" spans="1:5" x14ac:dyDescent="0.25">
      <c r="A543" t="s">
        <v>629</v>
      </c>
      <c r="B543" t="s">
        <v>639</v>
      </c>
      <c r="C543">
        <v>1.3976999999999999</v>
      </c>
      <c r="D543">
        <v>0.97909999999999997</v>
      </c>
      <c r="E543">
        <v>0.89500000000000002</v>
      </c>
    </row>
    <row r="544" spans="1:5" x14ac:dyDescent="0.25">
      <c r="A544" t="s">
        <v>629</v>
      </c>
      <c r="B544" t="s">
        <v>640</v>
      </c>
      <c r="C544">
        <v>1.3976999999999999</v>
      </c>
      <c r="D544">
        <v>0.6734</v>
      </c>
      <c r="E544">
        <v>1.2782</v>
      </c>
    </row>
    <row r="545" spans="1:5" x14ac:dyDescent="0.25">
      <c r="A545" t="s">
        <v>629</v>
      </c>
      <c r="B545" t="s">
        <v>641</v>
      </c>
      <c r="C545">
        <v>1.3976999999999999</v>
      </c>
      <c r="D545">
        <v>0.85170000000000001</v>
      </c>
      <c r="E545">
        <v>0.98970000000000002</v>
      </c>
    </row>
    <row r="546" spans="1:5" x14ac:dyDescent="0.25">
      <c r="A546" t="s">
        <v>629</v>
      </c>
      <c r="B546" t="s">
        <v>642</v>
      </c>
      <c r="C546">
        <v>1.3976999999999999</v>
      </c>
      <c r="D546">
        <v>0.93010000000000004</v>
      </c>
      <c r="E546">
        <v>0.89749999999999996</v>
      </c>
    </row>
    <row r="547" spans="1:5" x14ac:dyDescent="0.25">
      <c r="A547" t="s">
        <v>629</v>
      </c>
      <c r="B547" t="s">
        <v>643</v>
      </c>
      <c r="C547">
        <v>1.3976999999999999</v>
      </c>
      <c r="D547">
        <v>1.1783999999999999</v>
      </c>
      <c r="E547">
        <v>0.94469999999999998</v>
      </c>
    </row>
    <row r="548" spans="1:5" x14ac:dyDescent="0.25">
      <c r="A548" t="s">
        <v>629</v>
      </c>
      <c r="B548" t="s">
        <v>644</v>
      </c>
      <c r="C548">
        <v>1.3976999999999999</v>
      </c>
      <c r="D548">
        <v>1.2683</v>
      </c>
      <c r="E548">
        <v>0.73</v>
      </c>
    </row>
    <row r="549" spans="1:5" x14ac:dyDescent="0.25">
      <c r="A549" t="s">
        <v>629</v>
      </c>
      <c r="B549" t="s">
        <v>645</v>
      </c>
      <c r="C549">
        <v>1.3976999999999999</v>
      </c>
      <c r="D549">
        <v>1.3513999999999999</v>
      </c>
      <c r="E549">
        <v>1.1022000000000001</v>
      </c>
    </row>
    <row r="550" spans="1:5" x14ac:dyDescent="0.25">
      <c r="A550" t="s">
        <v>629</v>
      </c>
      <c r="B550" t="s">
        <v>646</v>
      </c>
      <c r="C550">
        <v>1.3976999999999999</v>
      </c>
      <c r="D550">
        <v>1.0544</v>
      </c>
      <c r="E550">
        <v>1.1933</v>
      </c>
    </row>
    <row r="551" spans="1:5" x14ac:dyDescent="0.25">
      <c r="A551" t="s">
        <v>629</v>
      </c>
      <c r="B551" t="s">
        <v>647</v>
      </c>
      <c r="C551">
        <v>1.3976999999999999</v>
      </c>
      <c r="D551">
        <v>1.0731999999999999</v>
      </c>
      <c r="E551">
        <v>0.6613</v>
      </c>
    </row>
    <row r="552" spans="1:5" x14ac:dyDescent="0.25">
      <c r="A552" t="s">
        <v>648</v>
      </c>
      <c r="B552" t="s">
        <v>649</v>
      </c>
      <c r="C552">
        <v>1.8603000000000001</v>
      </c>
      <c r="D552">
        <v>1.4932000000000001</v>
      </c>
      <c r="E552">
        <v>0.82930000000000004</v>
      </c>
    </row>
    <row r="553" spans="1:5" x14ac:dyDescent="0.25">
      <c r="A553" t="s">
        <v>648</v>
      </c>
      <c r="B553" t="s">
        <v>650</v>
      </c>
      <c r="C553">
        <v>1.8603000000000001</v>
      </c>
      <c r="D553">
        <v>0.7167</v>
      </c>
      <c r="E553">
        <v>1.4742</v>
      </c>
    </row>
    <row r="554" spans="1:5" x14ac:dyDescent="0.25">
      <c r="A554" t="s">
        <v>648</v>
      </c>
      <c r="B554" t="s">
        <v>651</v>
      </c>
      <c r="C554">
        <v>1.8603000000000001</v>
      </c>
      <c r="D554">
        <v>1.0750999999999999</v>
      </c>
      <c r="E554">
        <v>0.72560000000000002</v>
      </c>
    </row>
    <row r="555" spans="1:5" x14ac:dyDescent="0.25">
      <c r="A555" t="s">
        <v>648</v>
      </c>
      <c r="B555" t="s">
        <v>652</v>
      </c>
      <c r="C555">
        <v>1.8603000000000001</v>
      </c>
      <c r="D555">
        <v>1.0154000000000001</v>
      </c>
      <c r="E555">
        <v>0.55279999999999996</v>
      </c>
    </row>
    <row r="556" spans="1:5" x14ac:dyDescent="0.25">
      <c r="A556" t="s">
        <v>648</v>
      </c>
      <c r="B556" t="s">
        <v>653</v>
      </c>
      <c r="C556">
        <v>1.8603000000000001</v>
      </c>
      <c r="D556">
        <v>0.73909999999999998</v>
      </c>
      <c r="E556">
        <v>0.72560000000000002</v>
      </c>
    </row>
    <row r="557" spans="1:5" x14ac:dyDescent="0.25">
      <c r="A557" t="s">
        <v>648</v>
      </c>
      <c r="B557" t="s">
        <v>654</v>
      </c>
      <c r="C557">
        <v>1.8603000000000001</v>
      </c>
      <c r="D557">
        <v>0.65700000000000003</v>
      </c>
      <c r="E557">
        <v>1.1978</v>
      </c>
    </row>
    <row r="558" spans="1:5" x14ac:dyDescent="0.25">
      <c r="A558" t="s">
        <v>648</v>
      </c>
      <c r="B558" t="s">
        <v>655</v>
      </c>
      <c r="C558">
        <v>1.8603000000000001</v>
      </c>
      <c r="D558">
        <v>1.8142</v>
      </c>
      <c r="E558">
        <v>0.93289999999999995</v>
      </c>
    </row>
    <row r="559" spans="1:5" x14ac:dyDescent="0.25">
      <c r="A559" t="s">
        <v>648</v>
      </c>
      <c r="B559" t="s">
        <v>656</v>
      </c>
      <c r="C559">
        <v>1.8603000000000001</v>
      </c>
      <c r="D559">
        <v>1.0750999999999999</v>
      </c>
      <c r="E559">
        <v>1.1402000000000001</v>
      </c>
    </row>
    <row r="560" spans="1:5" x14ac:dyDescent="0.25">
      <c r="A560" t="s">
        <v>648</v>
      </c>
      <c r="B560" t="s">
        <v>657</v>
      </c>
      <c r="C560">
        <v>1.8603000000000001</v>
      </c>
      <c r="D560">
        <v>1.3439000000000001</v>
      </c>
      <c r="E560">
        <v>0.82930000000000004</v>
      </c>
    </row>
    <row r="561" spans="1:5" x14ac:dyDescent="0.25">
      <c r="A561" t="s">
        <v>648</v>
      </c>
      <c r="B561" t="s">
        <v>658</v>
      </c>
      <c r="C561">
        <v>1.8603000000000001</v>
      </c>
      <c r="D561">
        <v>0.65700000000000003</v>
      </c>
      <c r="E561">
        <v>1.0135000000000001</v>
      </c>
    </row>
    <row r="562" spans="1:5" x14ac:dyDescent="0.25">
      <c r="A562" t="s">
        <v>648</v>
      </c>
      <c r="B562" t="s">
        <v>659</v>
      </c>
      <c r="C562">
        <v>1.8603000000000001</v>
      </c>
      <c r="D562">
        <v>0.65700000000000003</v>
      </c>
      <c r="E562">
        <v>0.55279999999999996</v>
      </c>
    </row>
    <row r="563" spans="1:5" x14ac:dyDescent="0.25">
      <c r="A563" t="s">
        <v>648</v>
      </c>
      <c r="B563" t="s">
        <v>660</v>
      </c>
      <c r="C563">
        <v>1.8603000000000001</v>
      </c>
      <c r="D563">
        <v>0.67190000000000005</v>
      </c>
      <c r="E563">
        <v>1.4512</v>
      </c>
    </row>
    <row r="564" spans="1:5" x14ac:dyDescent="0.25">
      <c r="A564" t="s">
        <v>648</v>
      </c>
      <c r="B564" t="s">
        <v>661</v>
      </c>
      <c r="C564">
        <v>1.8603000000000001</v>
      </c>
      <c r="D564">
        <v>1.2766999999999999</v>
      </c>
      <c r="E564">
        <v>0.62190000000000001</v>
      </c>
    </row>
    <row r="565" spans="1:5" x14ac:dyDescent="0.25">
      <c r="A565" t="s">
        <v>648</v>
      </c>
      <c r="B565" t="s">
        <v>662</v>
      </c>
      <c r="C565">
        <v>1.8603000000000001</v>
      </c>
      <c r="D565">
        <v>0.60470000000000002</v>
      </c>
      <c r="E565">
        <v>1.7622</v>
      </c>
    </row>
    <row r="566" spans="1:5" x14ac:dyDescent="0.25">
      <c r="A566" t="s">
        <v>648</v>
      </c>
      <c r="B566" t="s">
        <v>663</v>
      </c>
      <c r="C566">
        <v>1.8603000000000001</v>
      </c>
      <c r="D566">
        <v>1.0154000000000001</v>
      </c>
      <c r="E566">
        <v>1.0135000000000001</v>
      </c>
    </row>
    <row r="567" spans="1:5" x14ac:dyDescent="0.25">
      <c r="A567" t="s">
        <v>648</v>
      </c>
      <c r="B567" t="s">
        <v>664</v>
      </c>
      <c r="C567">
        <v>1.8603000000000001</v>
      </c>
      <c r="D567">
        <v>1.2543</v>
      </c>
      <c r="E567">
        <v>1.1978</v>
      </c>
    </row>
    <row r="568" spans="1:5" x14ac:dyDescent="0.25">
      <c r="A568" t="s">
        <v>665</v>
      </c>
      <c r="B568" t="s">
        <v>666</v>
      </c>
      <c r="C568">
        <v>1.4510000000000001</v>
      </c>
      <c r="D568">
        <v>1.0338000000000001</v>
      </c>
      <c r="E568">
        <v>1.3661000000000001</v>
      </c>
    </row>
    <row r="569" spans="1:5" x14ac:dyDescent="0.25">
      <c r="A569" t="s">
        <v>665</v>
      </c>
      <c r="B569" t="s">
        <v>667</v>
      </c>
      <c r="C569">
        <v>1.4510000000000001</v>
      </c>
      <c r="D569">
        <v>0.45950000000000002</v>
      </c>
      <c r="E569">
        <v>1.2142999999999999</v>
      </c>
    </row>
    <row r="570" spans="1:5" x14ac:dyDescent="0.25">
      <c r="A570" t="s">
        <v>665</v>
      </c>
      <c r="B570" t="s">
        <v>668</v>
      </c>
      <c r="C570">
        <v>1.4510000000000001</v>
      </c>
      <c r="D570">
        <v>1.0338000000000001</v>
      </c>
      <c r="E570">
        <v>0.91069999999999995</v>
      </c>
    </row>
    <row r="571" spans="1:5" x14ac:dyDescent="0.25">
      <c r="A571" t="s">
        <v>665</v>
      </c>
      <c r="B571" t="s">
        <v>669</v>
      </c>
      <c r="C571">
        <v>1.4510000000000001</v>
      </c>
      <c r="D571">
        <v>0.86150000000000004</v>
      </c>
      <c r="E571">
        <v>0.22770000000000001</v>
      </c>
    </row>
    <row r="572" spans="1:5" x14ac:dyDescent="0.25">
      <c r="A572" t="s">
        <v>665</v>
      </c>
      <c r="B572" t="s">
        <v>670</v>
      </c>
      <c r="C572">
        <v>1.4510000000000001</v>
      </c>
      <c r="D572">
        <v>1.3784000000000001</v>
      </c>
      <c r="E572">
        <v>0.60719999999999996</v>
      </c>
    </row>
    <row r="573" spans="1:5" x14ac:dyDescent="0.25">
      <c r="A573" t="s">
        <v>665</v>
      </c>
      <c r="B573" t="s">
        <v>671</v>
      </c>
      <c r="C573">
        <v>1.4510000000000001</v>
      </c>
      <c r="D573">
        <v>0.45950000000000002</v>
      </c>
      <c r="E573">
        <v>2.4287000000000001</v>
      </c>
    </row>
    <row r="574" spans="1:5" x14ac:dyDescent="0.25">
      <c r="A574" t="s">
        <v>665</v>
      </c>
      <c r="B574" t="s">
        <v>672</v>
      </c>
      <c r="C574">
        <v>1.4510000000000001</v>
      </c>
      <c r="D574">
        <v>0.68920000000000003</v>
      </c>
      <c r="E574">
        <v>0</v>
      </c>
    </row>
    <row r="575" spans="1:5" x14ac:dyDescent="0.25">
      <c r="A575" t="s">
        <v>665</v>
      </c>
      <c r="B575" t="s">
        <v>673</v>
      </c>
      <c r="C575">
        <v>1.4510000000000001</v>
      </c>
      <c r="D575">
        <v>1.6081000000000001</v>
      </c>
      <c r="E575">
        <v>2.1251000000000002</v>
      </c>
    </row>
    <row r="576" spans="1:5" x14ac:dyDescent="0.25">
      <c r="A576" t="s">
        <v>665</v>
      </c>
      <c r="B576" t="s">
        <v>674</v>
      </c>
      <c r="C576">
        <v>1.4510000000000001</v>
      </c>
      <c r="D576">
        <v>1.6081000000000001</v>
      </c>
      <c r="E576">
        <v>0.30359999999999998</v>
      </c>
    </row>
    <row r="577" spans="1:5" x14ac:dyDescent="0.25">
      <c r="A577" t="s">
        <v>665</v>
      </c>
      <c r="B577" t="s">
        <v>675</v>
      </c>
      <c r="C577">
        <v>1.4510000000000001</v>
      </c>
      <c r="D577">
        <v>1.3784000000000001</v>
      </c>
      <c r="E577">
        <v>0.45540000000000003</v>
      </c>
    </row>
    <row r="578" spans="1:5" x14ac:dyDescent="0.25">
      <c r="A578" t="s">
        <v>665</v>
      </c>
      <c r="B578" t="s">
        <v>676</v>
      </c>
      <c r="C578">
        <v>1.4510000000000001</v>
      </c>
      <c r="D578">
        <v>0</v>
      </c>
      <c r="E578">
        <v>0</v>
      </c>
    </row>
    <row r="579" spans="1:5" x14ac:dyDescent="0.25">
      <c r="A579" t="s">
        <v>665</v>
      </c>
      <c r="B579" t="s">
        <v>677</v>
      </c>
      <c r="C579">
        <v>1.4510000000000001</v>
      </c>
      <c r="D579">
        <v>0.68920000000000003</v>
      </c>
      <c r="E579">
        <v>0.91069999999999995</v>
      </c>
    </row>
    <row r="580" spans="1:5" x14ac:dyDescent="0.25">
      <c r="A580" t="s">
        <v>665</v>
      </c>
      <c r="B580" t="s">
        <v>678</v>
      </c>
      <c r="C580">
        <v>1.4510000000000001</v>
      </c>
      <c r="D580">
        <v>0.91890000000000005</v>
      </c>
      <c r="E580">
        <v>0.91069999999999995</v>
      </c>
    </row>
    <row r="581" spans="1:5" x14ac:dyDescent="0.25">
      <c r="A581" t="s">
        <v>665</v>
      </c>
      <c r="B581" t="s">
        <v>679</v>
      </c>
      <c r="C581">
        <v>1.4510000000000001</v>
      </c>
      <c r="D581">
        <v>0.86150000000000004</v>
      </c>
      <c r="E581">
        <v>1.8214999999999999</v>
      </c>
    </row>
    <row r="582" spans="1:5" x14ac:dyDescent="0.25">
      <c r="A582" t="s">
        <v>665</v>
      </c>
      <c r="B582" t="s">
        <v>680</v>
      </c>
      <c r="C582">
        <v>1.4510000000000001</v>
      </c>
      <c r="D582">
        <v>0.45950000000000002</v>
      </c>
      <c r="E582">
        <v>1.2142999999999999</v>
      </c>
    </row>
    <row r="583" spans="1:5" x14ac:dyDescent="0.25">
      <c r="A583" t="s">
        <v>665</v>
      </c>
      <c r="B583" t="s">
        <v>681</v>
      </c>
      <c r="C583">
        <v>1.4510000000000001</v>
      </c>
      <c r="D583">
        <v>1.1486000000000001</v>
      </c>
      <c r="E583">
        <v>0.60719999999999996</v>
      </c>
    </row>
    <row r="584" spans="1:5" x14ac:dyDescent="0.25">
      <c r="A584" t="s">
        <v>665</v>
      </c>
      <c r="B584" t="s">
        <v>682</v>
      </c>
      <c r="C584">
        <v>1.4510000000000001</v>
      </c>
      <c r="D584">
        <v>1.3784000000000001</v>
      </c>
      <c r="E584">
        <v>0.30359999999999998</v>
      </c>
    </row>
    <row r="585" spans="1:5" x14ac:dyDescent="0.25">
      <c r="A585" t="s">
        <v>665</v>
      </c>
      <c r="B585" t="s">
        <v>683</v>
      </c>
      <c r="C585">
        <v>1.4510000000000001</v>
      </c>
      <c r="D585">
        <v>1.3784000000000001</v>
      </c>
      <c r="E585">
        <v>1.2142999999999999</v>
      </c>
    </row>
    <row r="586" spans="1:5" x14ac:dyDescent="0.25">
      <c r="A586" t="s">
        <v>684</v>
      </c>
      <c r="B586" t="s">
        <v>685</v>
      </c>
      <c r="C586">
        <v>1.1607000000000001</v>
      </c>
      <c r="D586">
        <v>0.86150000000000004</v>
      </c>
      <c r="E586">
        <v>1.9858</v>
      </c>
    </row>
    <row r="587" spans="1:5" x14ac:dyDescent="0.25">
      <c r="A587" t="s">
        <v>684</v>
      </c>
      <c r="B587" t="s">
        <v>686</v>
      </c>
      <c r="C587">
        <v>1.1607000000000001</v>
      </c>
      <c r="D587">
        <v>1.9384999999999999</v>
      </c>
      <c r="E587">
        <v>0.89359999999999995</v>
      </c>
    </row>
    <row r="588" spans="1:5" x14ac:dyDescent="0.25">
      <c r="A588" t="s">
        <v>684</v>
      </c>
      <c r="B588" t="s">
        <v>687</v>
      </c>
      <c r="C588">
        <v>1.1607000000000001</v>
      </c>
      <c r="D588">
        <v>1.1487000000000001</v>
      </c>
      <c r="E588">
        <v>1.1915</v>
      </c>
    </row>
    <row r="589" spans="1:5" x14ac:dyDescent="0.25">
      <c r="A589" t="s">
        <v>684</v>
      </c>
      <c r="B589" t="s">
        <v>688</v>
      </c>
      <c r="C589">
        <v>1.1607000000000001</v>
      </c>
      <c r="D589">
        <v>1.2923</v>
      </c>
      <c r="E589">
        <v>1.7871999999999999</v>
      </c>
    </row>
    <row r="590" spans="1:5" x14ac:dyDescent="0.25">
      <c r="A590" t="s">
        <v>684</v>
      </c>
      <c r="B590" t="s">
        <v>689</v>
      </c>
      <c r="C590">
        <v>1.1607000000000001</v>
      </c>
      <c r="D590">
        <v>1.7231000000000001</v>
      </c>
      <c r="E590">
        <v>0</v>
      </c>
    </row>
    <row r="591" spans="1:5" x14ac:dyDescent="0.25">
      <c r="A591" t="s">
        <v>684</v>
      </c>
      <c r="B591" t="s">
        <v>690</v>
      </c>
      <c r="C591">
        <v>1.1607000000000001</v>
      </c>
      <c r="D591">
        <v>0</v>
      </c>
      <c r="E591">
        <v>1.1915</v>
      </c>
    </row>
    <row r="592" spans="1:5" x14ac:dyDescent="0.25">
      <c r="A592" t="s">
        <v>684</v>
      </c>
      <c r="B592" t="s">
        <v>691</v>
      </c>
      <c r="C592">
        <v>1.1607000000000001</v>
      </c>
      <c r="D592">
        <v>0.57440000000000002</v>
      </c>
      <c r="E592">
        <v>1.1915</v>
      </c>
    </row>
    <row r="593" spans="1:5" x14ac:dyDescent="0.25">
      <c r="A593" t="s">
        <v>684</v>
      </c>
      <c r="B593" t="s">
        <v>692</v>
      </c>
      <c r="C593">
        <v>1.1607000000000001</v>
      </c>
      <c r="D593">
        <v>0.6462</v>
      </c>
      <c r="E593">
        <v>0.59570000000000001</v>
      </c>
    </row>
    <row r="594" spans="1:5" x14ac:dyDescent="0.25">
      <c r="A594" t="s">
        <v>684</v>
      </c>
      <c r="B594" t="s">
        <v>693</v>
      </c>
      <c r="C594">
        <v>1.1607000000000001</v>
      </c>
      <c r="D594">
        <v>2.0103</v>
      </c>
      <c r="E594">
        <v>1.1915</v>
      </c>
    </row>
    <row r="595" spans="1:5" x14ac:dyDescent="0.25">
      <c r="A595" t="s">
        <v>684</v>
      </c>
      <c r="B595" t="s">
        <v>694</v>
      </c>
      <c r="C595">
        <v>1.1607000000000001</v>
      </c>
      <c r="D595">
        <v>1.0769</v>
      </c>
      <c r="E595">
        <v>0.89359999999999995</v>
      </c>
    </row>
    <row r="596" spans="1:5" x14ac:dyDescent="0.25">
      <c r="A596" t="s">
        <v>684</v>
      </c>
      <c r="B596" t="s">
        <v>695</v>
      </c>
      <c r="C596">
        <v>1.1607000000000001</v>
      </c>
      <c r="D596">
        <v>0.6462</v>
      </c>
      <c r="E596">
        <v>1.1915</v>
      </c>
    </row>
    <row r="597" spans="1:5" x14ac:dyDescent="0.25">
      <c r="A597" t="s">
        <v>684</v>
      </c>
      <c r="B597" t="s">
        <v>696</v>
      </c>
      <c r="C597">
        <v>1.1607000000000001</v>
      </c>
      <c r="D597">
        <v>0.28720000000000001</v>
      </c>
      <c r="E597">
        <v>1.1915</v>
      </c>
    </row>
    <row r="598" spans="1:5" x14ac:dyDescent="0.25">
      <c r="A598" t="s">
        <v>684</v>
      </c>
      <c r="B598" t="s">
        <v>697</v>
      </c>
      <c r="C598">
        <v>1.1607000000000001</v>
      </c>
      <c r="D598">
        <v>0.86150000000000004</v>
      </c>
      <c r="E598">
        <v>1.4893000000000001</v>
      </c>
    </row>
    <row r="599" spans="1:5" x14ac:dyDescent="0.25">
      <c r="A599" t="s">
        <v>684</v>
      </c>
      <c r="B599" t="s">
        <v>698</v>
      </c>
      <c r="C599">
        <v>1.1607000000000001</v>
      </c>
      <c r="D599">
        <v>0.57440000000000002</v>
      </c>
      <c r="E599">
        <v>0.3972</v>
      </c>
    </row>
    <row r="600" spans="1:5" x14ac:dyDescent="0.25">
      <c r="A600" t="s">
        <v>684</v>
      </c>
      <c r="B600" t="s">
        <v>699</v>
      </c>
      <c r="C600">
        <v>1.1607000000000001</v>
      </c>
      <c r="D600">
        <v>1.2923</v>
      </c>
      <c r="E600">
        <v>0.59570000000000001</v>
      </c>
    </row>
    <row r="601" spans="1:5" x14ac:dyDescent="0.25">
      <c r="A601" t="s">
        <v>684</v>
      </c>
      <c r="B601" t="s">
        <v>700</v>
      </c>
      <c r="C601">
        <v>1.1607000000000001</v>
      </c>
      <c r="D601">
        <v>0.86150000000000004</v>
      </c>
      <c r="E601">
        <v>0.2979</v>
      </c>
    </row>
    <row r="602" spans="1:5" x14ac:dyDescent="0.25">
      <c r="A602" t="s">
        <v>701</v>
      </c>
      <c r="B602" t="s">
        <v>702</v>
      </c>
      <c r="C602">
        <v>1.2707999999999999</v>
      </c>
      <c r="D602">
        <v>1.3115000000000001</v>
      </c>
      <c r="E602">
        <v>1.0322</v>
      </c>
    </row>
    <row r="603" spans="1:5" x14ac:dyDescent="0.25">
      <c r="A603" t="s">
        <v>701</v>
      </c>
      <c r="B603" t="s">
        <v>703</v>
      </c>
      <c r="C603">
        <v>1.2707999999999999</v>
      </c>
      <c r="D603">
        <v>0.78690000000000004</v>
      </c>
      <c r="E603">
        <v>1.2903</v>
      </c>
    </row>
    <row r="604" spans="1:5" x14ac:dyDescent="0.25">
      <c r="A604" t="s">
        <v>701</v>
      </c>
      <c r="B604" t="s">
        <v>704</v>
      </c>
      <c r="C604">
        <v>1.2707999999999999</v>
      </c>
      <c r="D604">
        <v>1.0491999999999999</v>
      </c>
      <c r="E604">
        <v>0.5161</v>
      </c>
    </row>
    <row r="605" spans="1:5" x14ac:dyDescent="0.25">
      <c r="A605" t="s">
        <v>701</v>
      </c>
      <c r="B605" t="s">
        <v>705</v>
      </c>
      <c r="C605">
        <v>1.2707999999999999</v>
      </c>
      <c r="D605">
        <v>1.1803999999999999</v>
      </c>
      <c r="E605">
        <v>0.7742</v>
      </c>
    </row>
    <row r="606" spans="1:5" x14ac:dyDescent="0.25">
      <c r="A606" t="s">
        <v>701</v>
      </c>
      <c r="B606" t="s">
        <v>706</v>
      </c>
      <c r="C606">
        <v>1.2707999999999999</v>
      </c>
      <c r="D606">
        <v>0.52459999999999996</v>
      </c>
      <c r="E606">
        <v>0.7742</v>
      </c>
    </row>
    <row r="607" spans="1:5" x14ac:dyDescent="0.25">
      <c r="A607" t="s">
        <v>701</v>
      </c>
      <c r="B607" t="s">
        <v>707</v>
      </c>
      <c r="C607">
        <v>1.2707999999999999</v>
      </c>
      <c r="D607">
        <v>0.78690000000000004</v>
      </c>
      <c r="E607">
        <v>2.3224999999999998</v>
      </c>
    </row>
    <row r="608" spans="1:5" x14ac:dyDescent="0.25">
      <c r="A608" t="s">
        <v>701</v>
      </c>
      <c r="B608" t="s">
        <v>708</v>
      </c>
      <c r="C608">
        <v>1.2707999999999999</v>
      </c>
      <c r="D608">
        <v>0.78690000000000004</v>
      </c>
      <c r="E608">
        <v>1.1613</v>
      </c>
    </row>
    <row r="609" spans="1:5" x14ac:dyDescent="0.25">
      <c r="A609" t="s">
        <v>701</v>
      </c>
      <c r="B609" t="s">
        <v>709</v>
      </c>
      <c r="C609">
        <v>1.2707999999999999</v>
      </c>
      <c r="D609">
        <v>1.3115000000000001</v>
      </c>
      <c r="E609">
        <v>0.7742</v>
      </c>
    </row>
    <row r="610" spans="1:5" x14ac:dyDescent="0.25">
      <c r="A610" t="s">
        <v>701</v>
      </c>
      <c r="B610" t="s">
        <v>710</v>
      </c>
      <c r="C610">
        <v>1.2707999999999999</v>
      </c>
      <c r="D610">
        <v>1.5738000000000001</v>
      </c>
      <c r="E610">
        <v>0.7742</v>
      </c>
    </row>
    <row r="611" spans="1:5" x14ac:dyDescent="0.25">
      <c r="A611" t="s">
        <v>701</v>
      </c>
      <c r="B611" t="s">
        <v>711</v>
      </c>
      <c r="C611">
        <v>1.2707999999999999</v>
      </c>
      <c r="D611">
        <v>0.78690000000000004</v>
      </c>
      <c r="E611">
        <v>1.0322</v>
      </c>
    </row>
    <row r="612" spans="1:5" x14ac:dyDescent="0.25">
      <c r="A612" t="s">
        <v>701</v>
      </c>
      <c r="B612" t="s">
        <v>712</v>
      </c>
      <c r="C612">
        <v>1.2707999999999999</v>
      </c>
      <c r="D612">
        <v>1.0491999999999999</v>
      </c>
      <c r="E612">
        <v>0.5161</v>
      </c>
    </row>
    <row r="613" spans="1:5" x14ac:dyDescent="0.25">
      <c r="A613" t="s">
        <v>701</v>
      </c>
      <c r="B613" t="s">
        <v>713</v>
      </c>
      <c r="C613">
        <v>1.2707999999999999</v>
      </c>
      <c r="D613">
        <v>1.9673</v>
      </c>
      <c r="E613">
        <v>0</v>
      </c>
    </row>
    <row r="614" spans="1:5" x14ac:dyDescent="0.25">
      <c r="A614" t="s">
        <v>701</v>
      </c>
      <c r="B614" t="s">
        <v>714</v>
      </c>
      <c r="C614">
        <v>1.2707999999999999</v>
      </c>
      <c r="D614">
        <v>0.78690000000000004</v>
      </c>
      <c r="E614">
        <v>1.0322</v>
      </c>
    </row>
    <row r="615" spans="1:5" x14ac:dyDescent="0.25">
      <c r="A615" t="s">
        <v>701</v>
      </c>
      <c r="B615" t="s">
        <v>715</v>
      </c>
      <c r="C615">
        <v>1.2707999999999999</v>
      </c>
      <c r="D615">
        <v>0.98360000000000003</v>
      </c>
      <c r="E615">
        <v>1.3548</v>
      </c>
    </row>
    <row r="616" spans="1:5" x14ac:dyDescent="0.25">
      <c r="A616" t="s">
        <v>701</v>
      </c>
      <c r="B616" t="s">
        <v>716</v>
      </c>
      <c r="C616">
        <v>1.2707999999999999</v>
      </c>
      <c r="D616">
        <v>0.39350000000000002</v>
      </c>
      <c r="E616">
        <v>1.1613</v>
      </c>
    </row>
    <row r="617" spans="1:5" x14ac:dyDescent="0.25">
      <c r="A617" t="s">
        <v>701</v>
      </c>
      <c r="B617" t="s">
        <v>717</v>
      </c>
      <c r="C617">
        <v>1.2707999999999999</v>
      </c>
      <c r="D617">
        <v>1.5738000000000001</v>
      </c>
      <c r="E617">
        <v>0.7742</v>
      </c>
    </row>
    <row r="618" spans="1:5" x14ac:dyDescent="0.25">
      <c r="A618" t="s">
        <v>718</v>
      </c>
      <c r="B618" t="s">
        <v>719</v>
      </c>
      <c r="C618">
        <v>1.4559</v>
      </c>
      <c r="D618">
        <v>1.1677</v>
      </c>
      <c r="E618">
        <v>0.46899999999999997</v>
      </c>
    </row>
    <row r="619" spans="1:5" x14ac:dyDescent="0.25">
      <c r="A619" t="s">
        <v>718</v>
      </c>
      <c r="B619" t="s">
        <v>720</v>
      </c>
      <c r="C619">
        <v>1.4559</v>
      </c>
      <c r="D619">
        <v>1.0303</v>
      </c>
      <c r="E619">
        <v>1.1724000000000001</v>
      </c>
    </row>
    <row r="620" spans="1:5" x14ac:dyDescent="0.25">
      <c r="A620" t="s">
        <v>718</v>
      </c>
      <c r="B620" t="s">
        <v>721</v>
      </c>
      <c r="C620">
        <v>1.4559</v>
      </c>
      <c r="D620">
        <v>1.2974000000000001</v>
      </c>
      <c r="E620">
        <v>0.72950000000000004</v>
      </c>
    </row>
    <row r="621" spans="1:5" x14ac:dyDescent="0.25">
      <c r="A621" t="s">
        <v>718</v>
      </c>
      <c r="B621" t="s">
        <v>722</v>
      </c>
      <c r="C621">
        <v>1.4559</v>
      </c>
      <c r="D621">
        <v>1.2211000000000001</v>
      </c>
      <c r="E621">
        <v>1.0421</v>
      </c>
    </row>
    <row r="622" spans="1:5" x14ac:dyDescent="0.25">
      <c r="A622" t="s">
        <v>718</v>
      </c>
      <c r="B622" t="s">
        <v>723</v>
      </c>
      <c r="C622">
        <v>1.4559</v>
      </c>
      <c r="D622">
        <v>0.91579999999999995</v>
      </c>
      <c r="E622">
        <v>1.3548</v>
      </c>
    </row>
    <row r="623" spans="1:5" x14ac:dyDescent="0.25">
      <c r="A623" t="s">
        <v>718</v>
      </c>
      <c r="B623" t="s">
        <v>724</v>
      </c>
      <c r="C623">
        <v>1.4559</v>
      </c>
      <c r="D623">
        <v>1.5454000000000001</v>
      </c>
      <c r="E623">
        <v>1.4069</v>
      </c>
    </row>
    <row r="624" spans="1:5" x14ac:dyDescent="0.25">
      <c r="A624" t="s">
        <v>718</v>
      </c>
      <c r="B624" t="s">
        <v>725</v>
      </c>
      <c r="C624">
        <v>1.4559</v>
      </c>
      <c r="D624">
        <v>0.5151</v>
      </c>
      <c r="E624">
        <v>0.46899999999999997</v>
      </c>
    </row>
    <row r="625" spans="1:5" x14ac:dyDescent="0.25">
      <c r="A625" t="s">
        <v>718</v>
      </c>
      <c r="B625" t="s">
        <v>726</v>
      </c>
      <c r="C625">
        <v>1.4559</v>
      </c>
      <c r="D625">
        <v>1.3736999999999999</v>
      </c>
      <c r="E625">
        <v>1.1463000000000001</v>
      </c>
    </row>
    <row r="626" spans="1:5" x14ac:dyDescent="0.25">
      <c r="A626" t="s">
        <v>718</v>
      </c>
      <c r="B626" t="s">
        <v>727</v>
      </c>
      <c r="C626">
        <v>1.4559</v>
      </c>
      <c r="D626">
        <v>0.53420000000000001</v>
      </c>
      <c r="E626">
        <v>0.93789999999999996</v>
      </c>
    </row>
    <row r="627" spans="1:5" x14ac:dyDescent="0.25">
      <c r="A627" t="s">
        <v>718</v>
      </c>
      <c r="B627" t="s">
        <v>728</v>
      </c>
      <c r="C627">
        <v>1.4559</v>
      </c>
      <c r="D627">
        <v>1.8029999999999999</v>
      </c>
      <c r="E627">
        <v>1.1724000000000001</v>
      </c>
    </row>
    <row r="628" spans="1:5" x14ac:dyDescent="0.25">
      <c r="A628" t="s">
        <v>718</v>
      </c>
      <c r="B628" t="s">
        <v>729</v>
      </c>
      <c r="C628">
        <v>1.4559</v>
      </c>
      <c r="D628">
        <v>0.2944</v>
      </c>
      <c r="E628">
        <v>0.66990000000000005</v>
      </c>
    </row>
    <row r="629" spans="1:5" x14ac:dyDescent="0.25">
      <c r="A629" t="s">
        <v>718</v>
      </c>
      <c r="B629" t="s">
        <v>730</v>
      </c>
      <c r="C629">
        <v>1.4559</v>
      </c>
      <c r="D629">
        <v>1.1161000000000001</v>
      </c>
      <c r="E629">
        <v>0.93789999999999996</v>
      </c>
    </row>
    <row r="630" spans="1:5" x14ac:dyDescent="0.25">
      <c r="A630" t="s">
        <v>718</v>
      </c>
      <c r="B630" t="s">
        <v>731</v>
      </c>
      <c r="C630">
        <v>1.4559</v>
      </c>
      <c r="D630">
        <v>0.5151</v>
      </c>
      <c r="E630">
        <v>1.2896000000000001</v>
      </c>
    </row>
    <row r="631" spans="1:5" x14ac:dyDescent="0.25">
      <c r="A631" t="s">
        <v>718</v>
      </c>
      <c r="B631" t="s">
        <v>732</v>
      </c>
      <c r="C631">
        <v>1.4559</v>
      </c>
      <c r="D631">
        <v>1.0684</v>
      </c>
      <c r="E631">
        <v>1.2504999999999999</v>
      </c>
    </row>
    <row r="632" spans="1:5" x14ac:dyDescent="0.25">
      <c r="A632" t="s">
        <v>718</v>
      </c>
      <c r="B632" t="s">
        <v>733</v>
      </c>
      <c r="C632">
        <v>1.4559</v>
      </c>
      <c r="D632">
        <v>0.68689999999999996</v>
      </c>
      <c r="E632">
        <v>0.82069999999999999</v>
      </c>
    </row>
    <row r="633" spans="1:5" x14ac:dyDescent="0.25">
      <c r="A633" t="s">
        <v>718</v>
      </c>
      <c r="B633" t="s">
        <v>734</v>
      </c>
      <c r="C633">
        <v>1.4559</v>
      </c>
      <c r="D633">
        <v>0.76319999999999999</v>
      </c>
      <c r="E633">
        <v>1.1463000000000001</v>
      </c>
    </row>
    <row r="634" spans="1:5" x14ac:dyDescent="0.25">
      <c r="A634" t="s">
        <v>735</v>
      </c>
      <c r="B634" t="s">
        <v>736</v>
      </c>
      <c r="C634">
        <v>1.5758000000000001</v>
      </c>
      <c r="D634">
        <v>0.63460000000000005</v>
      </c>
      <c r="E634">
        <v>0.80030000000000001</v>
      </c>
    </row>
    <row r="635" spans="1:5" x14ac:dyDescent="0.25">
      <c r="A635" t="s">
        <v>735</v>
      </c>
      <c r="B635" t="s">
        <v>737</v>
      </c>
      <c r="C635">
        <v>1.5758000000000001</v>
      </c>
      <c r="D635">
        <v>0.88839999999999997</v>
      </c>
      <c r="E635">
        <v>1.3338000000000001</v>
      </c>
    </row>
    <row r="636" spans="1:5" x14ac:dyDescent="0.25">
      <c r="A636" t="s">
        <v>735</v>
      </c>
      <c r="B636" t="s">
        <v>738</v>
      </c>
      <c r="C636">
        <v>1.5758000000000001</v>
      </c>
      <c r="D636">
        <v>0.87870000000000004</v>
      </c>
      <c r="E636">
        <v>1.026</v>
      </c>
    </row>
    <row r="637" spans="1:5" x14ac:dyDescent="0.25">
      <c r="A637" t="s">
        <v>735</v>
      </c>
      <c r="B637" t="s">
        <v>739</v>
      </c>
      <c r="C637">
        <v>1.5758000000000001</v>
      </c>
      <c r="D637">
        <v>1.2692000000000001</v>
      </c>
      <c r="E637">
        <v>1.1559999999999999</v>
      </c>
    </row>
    <row r="638" spans="1:5" x14ac:dyDescent="0.25">
      <c r="A638" t="s">
        <v>735</v>
      </c>
      <c r="B638" t="s">
        <v>740</v>
      </c>
      <c r="C638">
        <v>1.5758000000000001</v>
      </c>
      <c r="D638">
        <v>1.1423000000000001</v>
      </c>
      <c r="E638">
        <v>0.80030000000000001</v>
      </c>
    </row>
    <row r="639" spans="1:5" x14ac:dyDescent="0.25">
      <c r="A639" t="s">
        <v>735</v>
      </c>
      <c r="B639" t="s">
        <v>741</v>
      </c>
      <c r="C639">
        <v>1.5758000000000001</v>
      </c>
      <c r="D639">
        <v>1.0961000000000001</v>
      </c>
      <c r="E639">
        <v>1.2934000000000001</v>
      </c>
    </row>
    <row r="640" spans="1:5" x14ac:dyDescent="0.25">
      <c r="A640" t="s">
        <v>735</v>
      </c>
      <c r="B640" t="s">
        <v>742</v>
      </c>
      <c r="C640">
        <v>1.5758000000000001</v>
      </c>
      <c r="D640">
        <v>1.1423000000000001</v>
      </c>
      <c r="E640">
        <v>0.71140000000000003</v>
      </c>
    </row>
    <row r="641" spans="1:5" x14ac:dyDescent="0.25">
      <c r="A641" t="s">
        <v>735</v>
      </c>
      <c r="B641" t="s">
        <v>743</v>
      </c>
      <c r="C641">
        <v>1.5758000000000001</v>
      </c>
      <c r="D641">
        <v>0.42309999999999998</v>
      </c>
      <c r="E641">
        <v>1.0868</v>
      </c>
    </row>
    <row r="642" spans="1:5" x14ac:dyDescent="0.25">
      <c r="A642" t="s">
        <v>735</v>
      </c>
      <c r="B642" t="s">
        <v>744</v>
      </c>
      <c r="C642">
        <v>1.5758000000000001</v>
      </c>
      <c r="D642">
        <v>1.0384</v>
      </c>
      <c r="E642">
        <v>0.88919999999999999</v>
      </c>
    </row>
    <row r="643" spans="1:5" x14ac:dyDescent="0.25">
      <c r="A643" t="s">
        <v>735</v>
      </c>
      <c r="B643" t="s">
        <v>745</v>
      </c>
      <c r="C643">
        <v>1.5758000000000001</v>
      </c>
      <c r="D643">
        <v>0.75</v>
      </c>
      <c r="E643">
        <v>1.2125999999999999</v>
      </c>
    </row>
    <row r="644" spans="1:5" x14ac:dyDescent="0.25">
      <c r="A644" t="s">
        <v>735</v>
      </c>
      <c r="B644" t="s">
        <v>746</v>
      </c>
      <c r="C644">
        <v>1.5758000000000001</v>
      </c>
      <c r="D644">
        <v>0.86539999999999995</v>
      </c>
      <c r="E644">
        <v>1.7784</v>
      </c>
    </row>
    <row r="645" spans="1:5" x14ac:dyDescent="0.25">
      <c r="A645" t="s">
        <v>735</v>
      </c>
      <c r="B645" t="s">
        <v>747</v>
      </c>
      <c r="C645">
        <v>1.5758000000000001</v>
      </c>
      <c r="D645">
        <v>1.2162999999999999</v>
      </c>
      <c r="E645">
        <v>1.2597</v>
      </c>
    </row>
    <row r="646" spans="1:5" x14ac:dyDescent="0.25">
      <c r="A646" t="s">
        <v>735</v>
      </c>
      <c r="B646" t="s">
        <v>748</v>
      </c>
      <c r="C646">
        <v>1.5758000000000001</v>
      </c>
      <c r="D646">
        <v>1.0577000000000001</v>
      </c>
      <c r="E646">
        <v>1.0374000000000001</v>
      </c>
    </row>
    <row r="647" spans="1:5" x14ac:dyDescent="0.25">
      <c r="A647" t="s">
        <v>735</v>
      </c>
      <c r="B647" t="s">
        <v>749</v>
      </c>
      <c r="C647">
        <v>1.5758000000000001</v>
      </c>
      <c r="D647">
        <v>0.69230000000000003</v>
      </c>
      <c r="E647">
        <v>0.56589999999999996</v>
      </c>
    </row>
    <row r="648" spans="1:5" x14ac:dyDescent="0.25">
      <c r="A648" t="s">
        <v>735</v>
      </c>
      <c r="B648" t="s">
        <v>750</v>
      </c>
      <c r="C648">
        <v>1.5758000000000001</v>
      </c>
      <c r="D648">
        <v>1.4052</v>
      </c>
      <c r="E648">
        <v>0.88919999999999999</v>
      </c>
    </row>
    <row r="649" spans="1:5" x14ac:dyDescent="0.25">
      <c r="A649" t="s">
        <v>735</v>
      </c>
      <c r="B649" t="s">
        <v>751</v>
      </c>
      <c r="C649">
        <v>1.5758000000000001</v>
      </c>
      <c r="D649">
        <v>1.3269</v>
      </c>
      <c r="E649">
        <v>0.97</v>
      </c>
    </row>
    <row r="650" spans="1:5" x14ac:dyDescent="0.25">
      <c r="A650" t="s">
        <v>735</v>
      </c>
      <c r="B650" t="s">
        <v>752</v>
      </c>
      <c r="C650">
        <v>1.5758000000000001</v>
      </c>
      <c r="D650">
        <v>1.5</v>
      </c>
      <c r="E650">
        <v>0.64670000000000005</v>
      </c>
    </row>
    <row r="651" spans="1:5" x14ac:dyDescent="0.25">
      <c r="A651" t="s">
        <v>735</v>
      </c>
      <c r="B651" t="s">
        <v>753</v>
      </c>
      <c r="C651">
        <v>1.5758000000000001</v>
      </c>
      <c r="D651">
        <v>0.82499999999999996</v>
      </c>
      <c r="E651">
        <v>0.71140000000000003</v>
      </c>
    </row>
    <row r="652" spans="1:5" x14ac:dyDescent="0.25">
      <c r="A652" t="s">
        <v>735</v>
      </c>
      <c r="B652" t="s">
        <v>754</v>
      </c>
      <c r="C652">
        <v>1.5758000000000001</v>
      </c>
      <c r="D652">
        <v>1.1105</v>
      </c>
      <c r="E652">
        <v>0.66690000000000005</v>
      </c>
    </row>
    <row r="653" spans="1:5" x14ac:dyDescent="0.25">
      <c r="A653" t="s">
        <v>735</v>
      </c>
      <c r="B653" t="s">
        <v>755</v>
      </c>
      <c r="C653">
        <v>1.5758000000000001</v>
      </c>
      <c r="D653">
        <v>0.79320000000000002</v>
      </c>
      <c r="E653">
        <v>0.66690000000000005</v>
      </c>
    </row>
    <row r="654" spans="1:5" x14ac:dyDescent="0.25">
      <c r="A654" t="s">
        <v>735</v>
      </c>
      <c r="B654" t="s">
        <v>756</v>
      </c>
      <c r="C654">
        <v>1.5758000000000001</v>
      </c>
      <c r="D654">
        <v>1.0788</v>
      </c>
      <c r="E654">
        <v>1.3338000000000001</v>
      </c>
    </row>
    <row r="655" spans="1:5" x14ac:dyDescent="0.25">
      <c r="A655" t="s">
        <v>735</v>
      </c>
      <c r="B655" t="s">
        <v>757</v>
      </c>
      <c r="C655">
        <v>1.5758000000000001</v>
      </c>
      <c r="D655">
        <v>1.0577000000000001</v>
      </c>
      <c r="E655">
        <v>0.88919999999999999</v>
      </c>
    </row>
    <row r="656" spans="1:5" x14ac:dyDescent="0.25">
      <c r="A656" t="s">
        <v>735</v>
      </c>
      <c r="B656" t="s">
        <v>758</v>
      </c>
      <c r="C656">
        <v>1.5758000000000001</v>
      </c>
      <c r="D656">
        <v>0.75</v>
      </c>
      <c r="E656">
        <v>1.2125999999999999</v>
      </c>
    </row>
    <row r="657" spans="1:5" x14ac:dyDescent="0.25">
      <c r="A657" t="s">
        <v>735</v>
      </c>
      <c r="B657" t="s">
        <v>759</v>
      </c>
      <c r="C657">
        <v>1.5758000000000001</v>
      </c>
      <c r="D657">
        <v>0.95189999999999997</v>
      </c>
      <c r="E657">
        <v>0.81510000000000005</v>
      </c>
    </row>
    <row r="658" spans="1:5" x14ac:dyDescent="0.25">
      <c r="A658" t="s">
        <v>735</v>
      </c>
      <c r="B658" t="s">
        <v>760</v>
      </c>
      <c r="C658">
        <v>1.5758000000000001</v>
      </c>
      <c r="D658">
        <v>1.0961000000000001</v>
      </c>
      <c r="E658">
        <v>0.97</v>
      </c>
    </row>
    <row r="659" spans="1:5" x14ac:dyDescent="0.25">
      <c r="A659" t="s">
        <v>735</v>
      </c>
      <c r="B659" t="s">
        <v>761</v>
      </c>
      <c r="C659">
        <v>1.5758000000000001</v>
      </c>
      <c r="D659">
        <v>0.84609999999999996</v>
      </c>
      <c r="E659">
        <v>1.3832</v>
      </c>
    </row>
    <row r="660" spans="1:5" x14ac:dyDescent="0.25">
      <c r="A660" t="s">
        <v>735</v>
      </c>
      <c r="B660" t="s">
        <v>762</v>
      </c>
      <c r="C660">
        <v>1.5758000000000001</v>
      </c>
      <c r="D660">
        <v>0.92310000000000003</v>
      </c>
      <c r="E660">
        <v>1.0508999999999999</v>
      </c>
    </row>
    <row r="661" spans="1:5" x14ac:dyDescent="0.25">
      <c r="A661" t="s">
        <v>763</v>
      </c>
      <c r="B661" t="s">
        <v>764</v>
      </c>
      <c r="C661">
        <v>1.9167000000000001</v>
      </c>
      <c r="D661">
        <v>2.0869</v>
      </c>
      <c r="E661">
        <v>0.64859999999999995</v>
      </c>
    </row>
    <row r="662" spans="1:5" x14ac:dyDescent="0.25">
      <c r="A662" t="s">
        <v>763</v>
      </c>
      <c r="B662" t="s">
        <v>765</v>
      </c>
      <c r="C662">
        <v>1.9167000000000001</v>
      </c>
      <c r="D662">
        <v>0.6956</v>
      </c>
      <c r="E662">
        <v>0.86480000000000001</v>
      </c>
    </row>
    <row r="663" spans="1:5" x14ac:dyDescent="0.25">
      <c r="A663" t="s">
        <v>763</v>
      </c>
      <c r="B663" t="s">
        <v>766</v>
      </c>
      <c r="C663">
        <v>1.9167000000000001</v>
      </c>
      <c r="D663">
        <v>0.78259999999999996</v>
      </c>
      <c r="E663">
        <v>1.2972999999999999</v>
      </c>
    </row>
    <row r="664" spans="1:5" x14ac:dyDescent="0.25">
      <c r="A664" t="s">
        <v>763</v>
      </c>
      <c r="B664" t="s">
        <v>767</v>
      </c>
      <c r="C664">
        <v>1.9167000000000001</v>
      </c>
      <c r="D664">
        <v>0.52170000000000005</v>
      </c>
      <c r="E664">
        <v>0.97299999999999998</v>
      </c>
    </row>
    <row r="665" spans="1:5" x14ac:dyDescent="0.25">
      <c r="A665" t="s">
        <v>763</v>
      </c>
      <c r="B665" t="s">
        <v>768</v>
      </c>
      <c r="C665">
        <v>1.9167000000000001</v>
      </c>
      <c r="D665">
        <v>0.86960000000000004</v>
      </c>
      <c r="E665">
        <v>1.7297</v>
      </c>
    </row>
    <row r="666" spans="1:5" x14ac:dyDescent="0.25">
      <c r="A666" t="s">
        <v>763</v>
      </c>
      <c r="B666" t="s">
        <v>769</v>
      </c>
      <c r="C666">
        <v>1.9167000000000001</v>
      </c>
      <c r="D666">
        <v>1.0435000000000001</v>
      </c>
      <c r="E666">
        <v>0.97299999999999998</v>
      </c>
    </row>
    <row r="667" spans="1:5" x14ac:dyDescent="0.25">
      <c r="A667" t="s">
        <v>763</v>
      </c>
      <c r="B667" t="s">
        <v>770</v>
      </c>
      <c r="C667">
        <v>1.9167000000000001</v>
      </c>
      <c r="D667">
        <v>0.86960000000000004</v>
      </c>
      <c r="E667">
        <v>0.86480000000000001</v>
      </c>
    </row>
    <row r="668" spans="1:5" x14ac:dyDescent="0.25">
      <c r="A668" t="s">
        <v>763</v>
      </c>
      <c r="B668" t="s">
        <v>771</v>
      </c>
      <c r="C668">
        <v>1.9167000000000001</v>
      </c>
      <c r="D668">
        <v>1.0435000000000001</v>
      </c>
      <c r="E668">
        <v>1.2972999999999999</v>
      </c>
    </row>
    <row r="669" spans="1:5" x14ac:dyDescent="0.25">
      <c r="A669" t="s">
        <v>763</v>
      </c>
      <c r="B669" t="s">
        <v>772</v>
      </c>
      <c r="C669">
        <v>1.9167000000000001</v>
      </c>
      <c r="D669">
        <v>0</v>
      </c>
      <c r="E669">
        <v>0</v>
      </c>
    </row>
    <row r="670" spans="1:5" x14ac:dyDescent="0.25">
      <c r="A670" t="s">
        <v>763</v>
      </c>
      <c r="B670" t="s">
        <v>773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665" zoomScale="80" zoomScaleNormal="80" workbookViewId="0">
      <selection activeCell="G405" sqref="G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  <row r="406" spans="1:5" x14ac:dyDescent="0.25">
      <c r="A406" t="s">
        <v>493</v>
      </c>
      <c r="B406" t="s">
        <v>494</v>
      </c>
      <c r="C406">
        <v>0.86150000000000004</v>
      </c>
      <c r="D406">
        <v>1.1608000000000001</v>
      </c>
      <c r="E406">
        <v>1.052</v>
      </c>
    </row>
    <row r="407" spans="1:5" x14ac:dyDescent="0.25">
      <c r="A407" t="s">
        <v>493</v>
      </c>
      <c r="B407" t="s">
        <v>495</v>
      </c>
      <c r="C407">
        <v>0.86150000000000004</v>
      </c>
      <c r="D407">
        <v>0.58040000000000003</v>
      </c>
      <c r="E407">
        <v>0.501</v>
      </c>
    </row>
    <row r="408" spans="1:5" x14ac:dyDescent="0.25">
      <c r="A408" t="s">
        <v>493</v>
      </c>
      <c r="B408" t="s">
        <v>496</v>
      </c>
      <c r="C408">
        <v>0.86150000000000004</v>
      </c>
      <c r="D408">
        <v>0.23219999999999999</v>
      </c>
      <c r="E408">
        <v>1.8033999999999999</v>
      </c>
    </row>
    <row r="409" spans="1:5" x14ac:dyDescent="0.25">
      <c r="A409" t="s">
        <v>493</v>
      </c>
      <c r="B409" t="s">
        <v>497</v>
      </c>
      <c r="C409">
        <v>0.86150000000000004</v>
      </c>
      <c r="D409">
        <v>1.3929</v>
      </c>
      <c r="E409">
        <v>1.5028999999999999</v>
      </c>
    </row>
    <row r="410" spans="1:5" x14ac:dyDescent="0.25">
      <c r="A410" t="s">
        <v>493</v>
      </c>
      <c r="B410" t="s">
        <v>498</v>
      </c>
      <c r="C410">
        <v>0.86150000000000004</v>
      </c>
      <c r="D410">
        <v>0.77380000000000004</v>
      </c>
      <c r="E410">
        <v>0.62619999999999998</v>
      </c>
    </row>
    <row r="411" spans="1:5" x14ac:dyDescent="0.25">
      <c r="A411" t="s">
        <v>493</v>
      </c>
      <c r="B411" t="s">
        <v>499</v>
      </c>
      <c r="C411">
        <v>0.86150000000000004</v>
      </c>
      <c r="D411">
        <v>1.1608000000000001</v>
      </c>
      <c r="E411">
        <v>0.501</v>
      </c>
    </row>
    <row r="412" spans="1:5" x14ac:dyDescent="0.25">
      <c r="A412" t="s">
        <v>493</v>
      </c>
      <c r="B412" t="s">
        <v>500</v>
      </c>
      <c r="C412">
        <v>0.86150000000000004</v>
      </c>
      <c r="D412">
        <v>0.46429999999999999</v>
      </c>
      <c r="E412">
        <v>0.60109999999999997</v>
      </c>
    </row>
    <row r="413" spans="1:5" x14ac:dyDescent="0.25">
      <c r="A413" t="s">
        <v>493</v>
      </c>
      <c r="B413" t="s">
        <v>501</v>
      </c>
      <c r="C413">
        <v>0.86150000000000004</v>
      </c>
      <c r="D413">
        <v>0.92859999999999998</v>
      </c>
      <c r="E413">
        <v>1.2022999999999999</v>
      </c>
    </row>
    <row r="414" spans="1:5" x14ac:dyDescent="0.25">
      <c r="A414" t="s">
        <v>493</v>
      </c>
      <c r="B414" t="s">
        <v>502</v>
      </c>
      <c r="C414">
        <v>0.86150000000000004</v>
      </c>
      <c r="D414">
        <v>0.23219999999999999</v>
      </c>
      <c r="E414">
        <v>0.45090000000000002</v>
      </c>
    </row>
    <row r="415" spans="1:5" x14ac:dyDescent="0.25">
      <c r="A415" t="s">
        <v>493</v>
      </c>
      <c r="B415" t="s">
        <v>503</v>
      </c>
      <c r="C415">
        <v>0.86150000000000004</v>
      </c>
      <c r="D415">
        <v>1.8572</v>
      </c>
      <c r="E415">
        <v>1.2022999999999999</v>
      </c>
    </row>
    <row r="416" spans="1:5" x14ac:dyDescent="0.25">
      <c r="A416" t="s">
        <v>493</v>
      </c>
      <c r="B416" t="s">
        <v>504</v>
      </c>
      <c r="C416">
        <v>0.86150000000000004</v>
      </c>
      <c r="D416">
        <v>0.46429999999999999</v>
      </c>
      <c r="E416">
        <v>1.5028999999999999</v>
      </c>
    </row>
    <row r="417" spans="1:5" x14ac:dyDescent="0.25">
      <c r="A417" t="s">
        <v>493</v>
      </c>
      <c r="B417" t="s">
        <v>505</v>
      </c>
      <c r="C417">
        <v>0.86150000000000004</v>
      </c>
      <c r="D417">
        <v>0.87060000000000004</v>
      </c>
      <c r="E417">
        <v>1.5028999999999999</v>
      </c>
    </row>
    <row r="418" spans="1:5" x14ac:dyDescent="0.25">
      <c r="A418" t="s">
        <v>493</v>
      </c>
      <c r="B418" t="s">
        <v>506</v>
      </c>
      <c r="C418">
        <v>0.86150000000000004</v>
      </c>
      <c r="D418">
        <v>0.58040000000000003</v>
      </c>
      <c r="E418">
        <v>0.56359999999999999</v>
      </c>
    </row>
    <row r="419" spans="1:5" x14ac:dyDescent="0.25">
      <c r="A419" t="s">
        <v>493</v>
      </c>
      <c r="B419" t="s">
        <v>507</v>
      </c>
      <c r="C419">
        <v>0.86150000000000004</v>
      </c>
      <c r="D419">
        <v>1.1608000000000001</v>
      </c>
      <c r="E419">
        <v>0.75139999999999996</v>
      </c>
    </row>
    <row r="420" spans="1:5" x14ac:dyDescent="0.25">
      <c r="A420" t="s">
        <v>493</v>
      </c>
      <c r="B420" t="s">
        <v>508</v>
      </c>
      <c r="C420">
        <v>0.86150000000000004</v>
      </c>
      <c r="D420">
        <v>2.6116999999999999</v>
      </c>
      <c r="E420">
        <v>1.5028999999999999</v>
      </c>
    </row>
    <row r="421" spans="1:5" x14ac:dyDescent="0.25">
      <c r="A421" t="s">
        <v>493</v>
      </c>
      <c r="B421" t="s">
        <v>509</v>
      </c>
      <c r="C421">
        <v>0.86150000000000004</v>
      </c>
      <c r="D421">
        <v>0.23219999999999999</v>
      </c>
      <c r="E421">
        <v>0.90169999999999995</v>
      </c>
    </row>
    <row r="422" spans="1:5" x14ac:dyDescent="0.25">
      <c r="A422" t="s">
        <v>493</v>
      </c>
      <c r="B422" t="s">
        <v>510</v>
      </c>
      <c r="C422">
        <v>0.86150000000000004</v>
      </c>
      <c r="D422">
        <v>0.92859999999999998</v>
      </c>
      <c r="E422">
        <v>1.2022999999999999</v>
      </c>
    </row>
    <row r="423" spans="1:5" x14ac:dyDescent="0.25">
      <c r="A423" t="s">
        <v>493</v>
      </c>
      <c r="B423" t="s">
        <v>511</v>
      </c>
      <c r="C423">
        <v>0.86150000000000004</v>
      </c>
      <c r="D423">
        <v>1.8572</v>
      </c>
      <c r="E423">
        <v>1.2022999999999999</v>
      </c>
    </row>
    <row r="424" spans="1:5" x14ac:dyDescent="0.25">
      <c r="A424" t="s">
        <v>493</v>
      </c>
      <c r="B424" t="s">
        <v>512</v>
      </c>
      <c r="C424">
        <v>0.86150000000000004</v>
      </c>
      <c r="D424">
        <v>1.1608000000000001</v>
      </c>
      <c r="E424">
        <v>0.15029999999999999</v>
      </c>
    </row>
    <row r="425" spans="1:5" x14ac:dyDescent="0.25">
      <c r="A425" t="s">
        <v>493</v>
      </c>
      <c r="B425" t="s">
        <v>513</v>
      </c>
      <c r="C425">
        <v>0.86150000000000004</v>
      </c>
      <c r="D425">
        <v>2.0312999999999999</v>
      </c>
      <c r="E425">
        <v>0.75139999999999996</v>
      </c>
    </row>
    <row r="426" spans="1:5" x14ac:dyDescent="0.25">
      <c r="A426" t="s">
        <v>493</v>
      </c>
      <c r="B426" t="s">
        <v>514</v>
      </c>
      <c r="C426">
        <v>0.86150000000000004</v>
      </c>
      <c r="D426">
        <v>1.3929</v>
      </c>
      <c r="E426">
        <v>1.052</v>
      </c>
    </row>
    <row r="427" spans="1:5" x14ac:dyDescent="0.25">
      <c r="A427" t="s">
        <v>493</v>
      </c>
      <c r="B427" t="s">
        <v>515</v>
      </c>
      <c r="C427">
        <v>0.86150000000000004</v>
      </c>
      <c r="D427">
        <v>0.77380000000000004</v>
      </c>
      <c r="E427">
        <v>1.2524</v>
      </c>
    </row>
    <row r="428" spans="1:5" x14ac:dyDescent="0.25">
      <c r="A428" t="s">
        <v>493</v>
      </c>
      <c r="B428" t="s">
        <v>516</v>
      </c>
      <c r="C428">
        <v>0.86150000000000004</v>
      </c>
      <c r="D428">
        <v>0.92859999999999998</v>
      </c>
      <c r="E428">
        <v>1.3526</v>
      </c>
    </row>
    <row r="429" spans="1:5" x14ac:dyDescent="0.25">
      <c r="A429" t="s">
        <v>493</v>
      </c>
      <c r="B429" t="s">
        <v>517</v>
      </c>
      <c r="C429">
        <v>0.86150000000000004</v>
      </c>
      <c r="D429">
        <v>1.5477000000000001</v>
      </c>
      <c r="E429">
        <v>0.87670000000000003</v>
      </c>
    </row>
    <row r="430" spans="1:5" x14ac:dyDescent="0.25">
      <c r="A430" t="s">
        <v>493</v>
      </c>
      <c r="B430" t="s">
        <v>518</v>
      </c>
      <c r="C430">
        <v>0.86150000000000004</v>
      </c>
      <c r="D430">
        <v>0.69650000000000001</v>
      </c>
      <c r="E430">
        <v>1.5028999999999999</v>
      </c>
    </row>
    <row r="431" spans="1:5" x14ac:dyDescent="0.25">
      <c r="A431" t="s">
        <v>493</v>
      </c>
      <c r="B431" t="s">
        <v>519</v>
      </c>
      <c r="C431">
        <v>0.86150000000000004</v>
      </c>
      <c r="D431">
        <v>0.29020000000000001</v>
      </c>
      <c r="E431">
        <v>0.75139999999999996</v>
      </c>
    </row>
    <row r="432" spans="1:5" x14ac:dyDescent="0.25">
      <c r="A432" t="s">
        <v>520</v>
      </c>
      <c r="B432" t="s">
        <v>521</v>
      </c>
      <c r="C432">
        <v>1.1943999999999999</v>
      </c>
      <c r="D432">
        <v>0.55820000000000003</v>
      </c>
      <c r="E432">
        <v>1.6271</v>
      </c>
    </row>
    <row r="433" spans="1:5" x14ac:dyDescent="0.25">
      <c r="A433" t="s">
        <v>520</v>
      </c>
      <c r="B433" t="s">
        <v>522</v>
      </c>
      <c r="C433">
        <v>1.1943999999999999</v>
      </c>
      <c r="D433">
        <v>0.55820000000000003</v>
      </c>
      <c r="E433">
        <v>1.2202999999999999</v>
      </c>
    </row>
    <row r="434" spans="1:5" x14ac:dyDescent="0.25">
      <c r="A434" t="s">
        <v>520</v>
      </c>
      <c r="B434" t="s">
        <v>523</v>
      </c>
      <c r="C434">
        <v>1.1943999999999999</v>
      </c>
      <c r="D434">
        <v>0.83720000000000006</v>
      </c>
      <c r="E434">
        <v>0.81359999999999999</v>
      </c>
    </row>
    <row r="435" spans="1:5" x14ac:dyDescent="0.25">
      <c r="A435" t="s">
        <v>520</v>
      </c>
      <c r="B435" t="s">
        <v>524</v>
      </c>
      <c r="C435">
        <v>1.1943999999999999</v>
      </c>
      <c r="D435">
        <v>0.83720000000000006</v>
      </c>
      <c r="E435">
        <v>1.0168999999999999</v>
      </c>
    </row>
    <row r="436" spans="1:5" x14ac:dyDescent="0.25">
      <c r="A436" t="s">
        <v>520</v>
      </c>
      <c r="B436" t="s">
        <v>525</v>
      </c>
      <c r="C436">
        <v>1.1943999999999999</v>
      </c>
      <c r="D436">
        <v>1.6745000000000001</v>
      </c>
      <c r="E436">
        <v>1.0168999999999999</v>
      </c>
    </row>
    <row r="437" spans="1:5" x14ac:dyDescent="0.25">
      <c r="A437" t="s">
        <v>520</v>
      </c>
      <c r="B437" t="s">
        <v>526</v>
      </c>
      <c r="C437">
        <v>1.1943999999999999</v>
      </c>
      <c r="D437">
        <v>0.55820000000000003</v>
      </c>
      <c r="E437">
        <v>0.40679999999999999</v>
      </c>
    </row>
    <row r="438" spans="1:5" x14ac:dyDescent="0.25">
      <c r="A438" t="s">
        <v>520</v>
      </c>
      <c r="B438" t="s">
        <v>527</v>
      </c>
      <c r="C438">
        <v>1.1943999999999999</v>
      </c>
      <c r="D438">
        <v>0.83720000000000006</v>
      </c>
      <c r="E438">
        <v>0.81359999999999999</v>
      </c>
    </row>
    <row r="439" spans="1:5" x14ac:dyDescent="0.25">
      <c r="A439" t="s">
        <v>520</v>
      </c>
      <c r="B439" t="s">
        <v>528</v>
      </c>
      <c r="C439">
        <v>1.1943999999999999</v>
      </c>
      <c r="D439">
        <v>0.55820000000000003</v>
      </c>
      <c r="E439">
        <v>2.2372999999999998</v>
      </c>
    </row>
    <row r="440" spans="1:5" x14ac:dyDescent="0.25">
      <c r="A440" t="s">
        <v>520</v>
      </c>
      <c r="B440" t="s">
        <v>529</v>
      </c>
      <c r="C440">
        <v>1.1943999999999999</v>
      </c>
      <c r="D440">
        <v>1.3954</v>
      </c>
      <c r="E440">
        <v>0.2034</v>
      </c>
    </row>
    <row r="441" spans="1:5" x14ac:dyDescent="0.25">
      <c r="A441" t="s">
        <v>520</v>
      </c>
      <c r="B441" t="s">
        <v>530</v>
      </c>
      <c r="C441">
        <v>1.1943999999999999</v>
      </c>
      <c r="D441">
        <v>2.2326000000000001</v>
      </c>
      <c r="E441">
        <v>0.61019999999999996</v>
      </c>
    </row>
    <row r="442" spans="1:5" x14ac:dyDescent="0.25">
      <c r="A442" t="s">
        <v>520</v>
      </c>
      <c r="B442" t="s">
        <v>531</v>
      </c>
      <c r="C442">
        <v>1.1943999999999999</v>
      </c>
      <c r="D442">
        <v>1.1163000000000001</v>
      </c>
      <c r="E442">
        <v>1.0168999999999999</v>
      </c>
    </row>
    <row r="443" spans="1:5" x14ac:dyDescent="0.25">
      <c r="A443" t="s">
        <v>520</v>
      </c>
      <c r="B443" t="s">
        <v>532</v>
      </c>
      <c r="C443">
        <v>1.1943999999999999</v>
      </c>
      <c r="D443">
        <v>0.83720000000000006</v>
      </c>
      <c r="E443">
        <v>1.0168999999999999</v>
      </c>
    </row>
    <row r="444" spans="1:5" x14ac:dyDescent="0.25">
      <c r="A444" t="s">
        <v>533</v>
      </c>
      <c r="B444" t="s">
        <v>534</v>
      </c>
      <c r="C444">
        <v>1.0484</v>
      </c>
      <c r="D444">
        <v>0.95379999999999998</v>
      </c>
      <c r="E444">
        <v>1.5998000000000001</v>
      </c>
    </row>
    <row r="445" spans="1:5" x14ac:dyDescent="0.25">
      <c r="A445" t="s">
        <v>533</v>
      </c>
      <c r="B445" t="s">
        <v>535</v>
      </c>
      <c r="C445">
        <v>1.0484</v>
      </c>
      <c r="D445">
        <v>1.24</v>
      </c>
      <c r="E445">
        <v>0.93859999999999999</v>
      </c>
    </row>
    <row r="446" spans="1:5" x14ac:dyDescent="0.25">
      <c r="A446" t="s">
        <v>533</v>
      </c>
      <c r="B446" t="s">
        <v>536</v>
      </c>
      <c r="C446">
        <v>1.0484</v>
      </c>
      <c r="D446">
        <v>1.0491999999999999</v>
      </c>
      <c r="E446">
        <v>0.68259999999999998</v>
      </c>
    </row>
    <row r="447" spans="1:5" x14ac:dyDescent="0.25">
      <c r="A447" t="s">
        <v>533</v>
      </c>
      <c r="B447" t="s">
        <v>537</v>
      </c>
      <c r="C447">
        <v>1.0484</v>
      </c>
      <c r="D447">
        <v>0.95379999999999998</v>
      </c>
      <c r="E447">
        <v>0.94799999999999995</v>
      </c>
    </row>
    <row r="448" spans="1:5" x14ac:dyDescent="0.25">
      <c r="A448" t="s">
        <v>533</v>
      </c>
      <c r="B448" t="s">
        <v>538</v>
      </c>
      <c r="C448">
        <v>1.0484</v>
      </c>
      <c r="D448">
        <v>1.0598000000000001</v>
      </c>
      <c r="E448">
        <v>1.5168999999999999</v>
      </c>
    </row>
    <row r="449" spans="1:5" x14ac:dyDescent="0.25">
      <c r="A449" t="s">
        <v>533</v>
      </c>
      <c r="B449" t="s">
        <v>539</v>
      </c>
      <c r="C449">
        <v>1.0484</v>
      </c>
      <c r="D449">
        <v>1.5261</v>
      </c>
      <c r="E449">
        <v>0.76790000000000003</v>
      </c>
    </row>
    <row r="450" spans="1:5" x14ac:dyDescent="0.25">
      <c r="A450" t="s">
        <v>533</v>
      </c>
      <c r="B450" t="s">
        <v>540</v>
      </c>
      <c r="C450">
        <v>1.0484</v>
      </c>
      <c r="D450">
        <v>0.52990000000000004</v>
      </c>
      <c r="E450">
        <v>1.0428999999999999</v>
      </c>
    </row>
    <row r="451" spans="1:5" x14ac:dyDescent="0.25">
      <c r="A451" t="s">
        <v>533</v>
      </c>
      <c r="B451" t="s">
        <v>541</v>
      </c>
      <c r="C451">
        <v>1.0484</v>
      </c>
      <c r="D451">
        <v>0.95379999999999998</v>
      </c>
      <c r="E451">
        <v>1.3652</v>
      </c>
    </row>
    <row r="452" spans="1:5" x14ac:dyDescent="0.25">
      <c r="A452" t="s">
        <v>533</v>
      </c>
      <c r="B452" t="s">
        <v>542</v>
      </c>
      <c r="C452">
        <v>1.0484</v>
      </c>
      <c r="D452">
        <v>0.7631</v>
      </c>
      <c r="E452">
        <v>0.34129999999999999</v>
      </c>
    </row>
    <row r="453" spans="1:5" x14ac:dyDescent="0.25">
      <c r="A453" t="s">
        <v>533</v>
      </c>
      <c r="B453" t="s">
        <v>543</v>
      </c>
      <c r="C453">
        <v>1.0484</v>
      </c>
      <c r="D453">
        <v>0.84789999999999999</v>
      </c>
      <c r="E453">
        <v>0.56879999999999997</v>
      </c>
    </row>
    <row r="454" spans="1:5" x14ac:dyDescent="0.25">
      <c r="A454" t="s">
        <v>533</v>
      </c>
      <c r="B454" t="s">
        <v>544</v>
      </c>
      <c r="C454">
        <v>1.0484</v>
      </c>
      <c r="D454">
        <v>2.2654000000000001</v>
      </c>
      <c r="E454">
        <v>0.5333</v>
      </c>
    </row>
    <row r="455" spans="1:5" x14ac:dyDescent="0.25">
      <c r="A455" t="s">
        <v>533</v>
      </c>
      <c r="B455" t="s">
        <v>545</v>
      </c>
      <c r="C455">
        <v>1.0484</v>
      </c>
      <c r="D455">
        <v>0.84789999999999999</v>
      </c>
      <c r="E455">
        <v>1.0428999999999999</v>
      </c>
    </row>
    <row r="456" spans="1:5" x14ac:dyDescent="0.25">
      <c r="A456" t="s">
        <v>533</v>
      </c>
      <c r="B456" t="s">
        <v>546</v>
      </c>
      <c r="C456">
        <v>1.0484</v>
      </c>
      <c r="D456">
        <v>1.0405</v>
      </c>
      <c r="E456">
        <v>1.3186</v>
      </c>
    </row>
    <row r="457" spans="1:5" x14ac:dyDescent="0.25">
      <c r="A457" t="s">
        <v>533</v>
      </c>
      <c r="B457" t="s">
        <v>547</v>
      </c>
      <c r="C457">
        <v>1.0484</v>
      </c>
      <c r="D457">
        <v>0.59609999999999996</v>
      </c>
      <c r="E457">
        <v>1.1732</v>
      </c>
    </row>
    <row r="458" spans="1:5" x14ac:dyDescent="0.25">
      <c r="A458" t="s">
        <v>533</v>
      </c>
      <c r="B458" t="s">
        <v>548</v>
      </c>
      <c r="C458">
        <v>1.0484</v>
      </c>
      <c r="D458">
        <v>1.24</v>
      </c>
      <c r="E458">
        <v>1.0239</v>
      </c>
    </row>
    <row r="459" spans="1:5" x14ac:dyDescent="0.25">
      <c r="A459" t="s">
        <v>533</v>
      </c>
      <c r="B459" t="s">
        <v>549</v>
      </c>
      <c r="C459">
        <v>1.0484</v>
      </c>
      <c r="D459">
        <v>0.71540000000000004</v>
      </c>
      <c r="E459">
        <v>0.95989999999999998</v>
      </c>
    </row>
    <row r="460" spans="1:5" x14ac:dyDescent="0.25">
      <c r="A460" t="s">
        <v>533</v>
      </c>
      <c r="B460" t="s">
        <v>550</v>
      </c>
      <c r="C460">
        <v>1.0484</v>
      </c>
      <c r="D460">
        <v>1.1922999999999999</v>
      </c>
      <c r="E460">
        <v>0.74660000000000004</v>
      </c>
    </row>
    <row r="461" spans="1:5" x14ac:dyDescent="0.25">
      <c r="A461" t="s">
        <v>533</v>
      </c>
      <c r="B461" t="s">
        <v>551</v>
      </c>
      <c r="C461">
        <v>1.0484</v>
      </c>
      <c r="D461">
        <v>0.95379999999999998</v>
      </c>
      <c r="E461">
        <v>1.5168999999999999</v>
      </c>
    </row>
    <row r="462" spans="1:5" x14ac:dyDescent="0.25">
      <c r="A462" t="s">
        <v>533</v>
      </c>
      <c r="B462" t="s">
        <v>552</v>
      </c>
      <c r="C462">
        <v>1.0484</v>
      </c>
      <c r="D462">
        <v>0.78039999999999998</v>
      </c>
      <c r="E462">
        <v>1.1635</v>
      </c>
    </row>
    <row r="463" spans="1:5" x14ac:dyDescent="0.25">
      <c r="A463" t="s">
        <v>533</v>
      </c>
      <c r="B463" t="s">
        <v>553</v>
      </c>
      <c r="C463">
        <v>1.0484</v>
      </c>
      <c r="D463">
        <v>0.57230000000000003</v>
      </c>
      <c r="E463">
        <v>0.76790000000000003</v>
      </c>
    </row>
    <row r="464" spans="1:5" x14ac:dyDescent="0.25">
      <c r="A464" t="s">
        <v>554</v>
      </c>
      <c r="B464" t="s">
        <v>555</v>
      </c>
      <c r="C464">
        <v>1.2321</v>
      </c>
      <c r="D464">
        <v>0.69569999999999999</v>
      </c>
      <c r="E464">
        <v>0.98160000000000003</v>
      </c>
    </row>
    <row r="465" spans="1:5" x14ac:dyDescent="0.25">
      <c r="A465" t="s">
        <v>554</v>
      </c>
      <c r="B465" t="s">
        <v>556</v>
      </c>
      <c r="C465">
        <v>1.2321</v>
      </c>
      <c r="D465">
        <v>0.92759999999999998</v>
      </c>
      <c r="E465">
        <v>1.4722999999999999</v>
      </c>
    </row>
    <row r="466" spans="1:5" x14ac:dyDescent="0.25">
      <c r="A466" t="s">
        <v>554</v>
      </c>
      <c r="B466" t="s">
        <v>557</v>
      </c>
      <c r="C466">
        <v>1.2321</v>
      </c>
      <c r="D466">
        <v>1.3914</v>
      </c>
      <c r="E466">
        <v>0.88339999999999996</v>
      </c>
    </row>
    <row r="467" spans="1:5" x14ac:dyDescent="0.25">
      <c r="A467" t="s">
        <v>554</v>
      </c>
      <c r="B467" t="s">
        <v>558</v>
      </c>
      <c r="C467">
        <v>1.2321</v>
      </c>
      <c r="D467">
        <v>0.57969999999999999</v>
      </c>
      <c r="E467">
        <v>1.3742000000000001</v>
      </c>
    </row>
    <row r="468" spans="1:5" x14ac:dyDescent="0.25">
      <c r="A468" t="s">
        <v>554</v>
      </c>
      <c r="B468" t="s">
        <v>559</v>
      </c>
      <c r="C468">
        <v>1.2321</v>
      </c>
      <c r="D468">
        <v>0.81159999999999999</v>
      </c>
      <c r="E468">
        <v>1.4722999999999999</v>
      </c>
    </row>
    <row r="469" spans="1:5" x14ac:dyDescent="0.25">
      <c r="A469" t="s">
        <v>554</v>
      </c>
      <c r="B469" t="s">
        <v>560</v>
      </c>
      <c r="C469">
        <v>1.2321</v>
      </c>
      <c r="D469">
        <v>0.81159999999999999</v>
      </c>
      <c r="E469">
        <v>0.68710000000000004</v>
      </c>
    </row>
    <row r="470" spans="1:5" x14ac:dyDescent="0.25">
      <c r="A470" t="s">
        <v>554</v>
      </c>
      <c r="B470" t="s">
        <v>561</v>
      </c>
      <c r="C470">
        <v>1.2321</v>
      </c>
      <c r="D470">
        <v>2.0870000000000002</v>
      </c>
      <c r="E470">
        <v>0.7853</v>
      </c>
    </row>
    <row r="471" spans="1:5" x14ac:dyDescent="0.25">
      <c r="A471" t="s">
        <v>554</v>
      </c>
      <c r="B471" t="s">
        <v>562</v>
      </c>
      <c r="C471">
        <v>1.2321</v>
      </c>
      <c r="D471">
        <v>0.46379999999999999</v>
      </c>
      <c r="E471">
        <v>0.68710000000000004</v>
      </c>
    </row>
    <row r="472" spans="1:5" x14ac:dyDescent="0.25">
      <c r="A472" t="s">
        <v>554</v>
      </c>
      <c r="B472" t="s">
        <v>563</v>
      </c>
      <c r="C472">
        <v>1.2321</v>
      </c>
      <c r="D472">
        <v>0.46379999999999999</v>
      </c>
      <c r="E472">
        <v>0.7853</v>
      </c>
    </row>
    <row r="473" spans="1:5" x14ac:dyDescent="0.25">
      <c r="A473" t="s">
        <v>554</v>
      </c>
      <c r="B473" t="s">
        <v>564</v>
      </c>
      <c r="C473">
        <v>1.2321</v>
      </c>
      <c r="D473">
        <v>0.2319</v>
      </c>
      <c r="E473">
        <v>1.5705</v>
      </c>
    </row>
    <row r="474" spans="1:5" x14ac:dyDescent="0.25">
      <c r="A474" t="s">
        <v>554</v>
      </c>
      <c r="B474" t="s">
        <v>565</v>
      </c>
      <c r="C474">
        <v>1.2321</v>
      </c>
      <c r="D474">
        <v>1.8551</v>
      </c>
      <c r="E474">
        <v>0.58889999999999998</v>
      </c>
    </row>
    <row r="475" spans="1:5" x14ac:dyDescent="0.25">
      <c r="A475" t="s">
        <v>554</v>
      </c>
      <c r="B475" t="s">
        <v>566</v>
      </c>
      <c r="C475">
        <v>1.2321</v>
      </c>
      <c r="D475">
        <v>1.6232</v>
      </c>
      <c r="E475">
        <v>0.58889999999999998</v>
      </c>
    </row>
    <row r="476" spans="1:5" x14ac:dyDescent="0.25">
      <c r="A476" t="s">
        <v>554</v>
      </c>
      <c r="B476" t="s">
        <v>567</v>
      </c>
      <c r="C476">
        <v>1.2321</v>
      </c>
      <c r="D476">
        <v>1.5073000000000001</v>
      </c>
      <c r="E476">
        <v>1.0797000000000001</v>
      </c>
    </row>
    <row r="477" spans="1:5" x14ac:dyDescent="0.25">
      <c r="A477" t="s">
        <v>554</v>
      </c>
      <c r="B477" t="s">
        <v>568</v>
      </c>
      <c r="C477">
        <v>1.2321</v>
      </c>
      <c r="D477">
        <v>1.8551</v>
      </c>
      <c r="E477">
        <v>1.1778999999999999</v>
      </c>
    </row>
    <row r="478" spans="1:5" x14ac:dyDescent="0.25">
      <c r="A478" t="s">
        <v>554</v>
      </c>
      <c r="B478" t="s">
        <v>569</v>
      </c>
      <c r="C478">
        <v>1.2321</v>
      </c>
      <c r="D478">
        <v>0.2319</v>
      </c>
      <c r="E478">
        <v>0.98160000000000003</v>
      </c>
    </row>
    <row r="479" spans="1:5" x14ac:dyDescent="0.25">
      <c r="A479" t="s">
        <v>554</v>
      </c>
      <c r="B479" t="s">
        <v>570</v>
      </c>
      <c r="C479">
        <v>1.2321</v>
      </c>
      <c r="D479">
        <v>0.46379999999999999</v>
      </c>
      <c r="E479">
        <v>0.88339999999999996</v>
      </c>
    </row>
    <row r="480" spans="1:5" x14ac:dyDescent="0.25">
      <c r="A480" t="s">
        <v>571</v>
      </c>
      <c r="B480" t="s">
        <v>572</v>
      </c>
      <c r="C480">
        <v>1.2142999999999999</v>
      </c>
      <c r="D480">
        <v>0.82350000000000001</v>
      </c>
      <c r="E480">
        <v>0.57269999999999999</v>
      </c>
    </row>
    <row r="481" spans="1:5" x14ac:dyDescent="0.25">
      <c r="A481" t="s">
        <v>571</v>
      </c>
      <c r="B481" t="s">
        <v>573</v>
      </c>
      <c r="C481">
        <v>1.2142999999999999</v>
      </c>
      <c r="D481">
        <v>0</v>
      </c>
      <c r="E481">
        <v>1.0182</v>
      </c>
    </row>
    <row r="482" spans="1:5" x14ac:dyDescent="0.25">
      <c r="A482" t="s">
        <v>571</v>
      </c>
      <c r="B482" t="s">
        <v>574</v>
      </c>
      <c r="C482">
        <v>1.2142999999999999</v>
      </c>
      <c r="D482">
        <v>1.4412</v>
      </c>
      <c r="E482">
        <v>1.7181999999999999</v>
      </c>
    </row>
    <row r="483" spans="1:5" x14ac:dyDescent="0.25">
      <c r="A483" t="s">
        <v>571</v>
      </c>
      <c r="B483" t="s">
        <v>575</v>
      </c>
      <c r="C483">
        <v>1.2142999999999999</v>
      </c>
      <c r="D483">
        <v>2.4706000000000001</v>
      </c>
      <c r="E483">
        <v>0.25459999999999999</v>
      </c>
    </row>
    <row r="484" spans="1:5" x14ac:dyDescent="0.25">
      <c r="A484" t="s">
        <v>571</v>
      </c>
      <c r="B484" t="s">
        <v>576</v>
      </c>
      <c r="C484">
        <v>1.2142999999999999</v>
      </c>
      <c r="D484">
        <v>1.0294000000000001</v>
      </c>
      <c r="E484">
        <v>0.38179999999999997</v>
      </c>
    </row>
    <row r="485" spans="1:5" x14ac:dyDescent="0.25">
      <c r="A485" t="s">
        <v>571</v>
      </c>
      <c r="B485" t="s">
        <v>577</v>
      </c>
      <c r="C485">
        <v>1.2142999999999999</v>
      </c>
      <c r="D485">
        <v>1.0980000000000001</v>
      </c>
      <c r="E485">
        <v>0.5091</v>
      </c>
    </row>
    <row r="486" spans="1:5" x14ac:dyDescent="0.25">
      <c r="A486" t="s">
        <v>571</v>
      </c>
      <c r="B486" t="s">
        <v>578</v>
      </c>
      <c r="C486">
        <v>1.2142999999999999</v>
      </c>
      <c r="D486">
        <v>1.2353000000000001</v>
      </c>
      <c r="E486">
        <v>1.3364</v>
      </c>
    </row>
    <row r="487" spans="1:5" x14ac:dyDescent="0.25">
      <c r="A487" t="s">
        <v>571</v>
      </c>
      <c r="B487" t="s">
        <v>579</v>
      </c>
      <c r="C487">
        <v>1.2142999999999999</v>
      </c>
      <c r="D487">
        <v>1.4412</v>
      </c>
      <c r="E487">
        <v>0.76370000000000005</v>
      </c>
    </row>
    <row r="488" spans="1:5" x14ac:dyDescent="0.25">
      <c r="A488" t="s">
        <v>571</v>
      </c>
      <c r="B488" t="s">
        <v>580</v>
      </c>
      <c r="C488">
        <v>1.2142999999999999</v>
      </c>
      <c r="D488">
        <v>0.27450000000000002</v>
      </c>
      <c r="E488">
        <v>1.0182</v>
      </c>
    </row>
    <row r="489" spans="1:5" x14ac:dyDescent="0.25">
      <c r="A489" t="s">
        <v>571</v>
      </c>
      <c r="B489" t="s">
        <v>581</v>
      </c>
      <c r="C489">
        <v>1.2142999999999999</v>
      </c>
      <c r="D489">
        <v>0</v>
      </c>
      <c r="E489">
        <v>0.76370000000000005</v>
      </c>
    </row>
    <row r="490" spans="1:5" x14ac:dyDescent="0.25">
      <c r="A490" t="s">
        <v>571</v>
      </c>
      <c r="B490" t="s">
        <v>582</v>
      </c>
      <c r="C490">
        <v>1.2142999999999999</v>
      </c>
      <c r="D490">
        <v>0.54900000000000004</v>
      </c>
      <c r="E490">
        <v>2.0364</v>
      </c>
    </row>
    <row r="491" spans="1:5" x14ac:dyDescent="0.25">
      <c r="A491" t="s">
        <v>571</v>
      </c>
      <c r="B491" t="s">
        <v>583</v>
      </c>
      <c r="C491">
        <v>1.2142999999999999</v>
      </c>
      <c r="D491">
        <v>1.2353000000000001</v>
      </c>
      <c r="E491">
        <v>1.5273000000000001</v>
      </c>
    </row>
    <row r="492" spans="1:5" x14ac:dyDescent="0.25">
      <c r="A492" t="s">
        <v>584</v>
      </c>
      <c r="B492" t="s">
        <v>585</v>
      </c>
      <c r="C492">
        <v>1.1635</v>
      </c>
      <c r="D492">
        <v>0.85950000000000004</v>
      </c>
      <c r="E492">
        <v>1.456</v>
      </c>
    </row>
    <row r="493" spans="1:5" x14ac:dyDescent="0.25">
      <c r="A493" t="s">
        <v>584</v>
      </c>
      <c r="B493" t="s">
        <v>586</v>
      </c>
      <c r="C493">
        <v>1.1635</v>
      </c>
      <c r="D493">
        <v>0.77349999999999997</v>
      </c>
      <c r="E493">
        <v>1.1648000000000001</v>
      </c>
    </row>
    <row r="494" spans="1:5" x14ac:dyDescent="0.25">
      <c r="A494" t="s">
        <v>584</v>
      </c>
      <c r="B494" t="s">
        <v>587</v>
      </c>
      <c r="C494">
        <v>1.1635</v>
      </c>
      <c r="D494">
        <v>1.105</v>
      </c>
      <c r="E494">
        <v>0.23769999999999999</v>
      </c>
    </row>
    <row r="495" spans="1:5" x14ac:dyDescent="0.25">
      <c r="A495" t="s">
        <v>584</v>
      </c>
      <c r="B495" t="s">
        <v>588</v>
      </c>
      <c r="C495">
        <v>1.1635</v>
      </c>
      <c r="D495">
        <v>1.1459999999999999</v>
      </c>
      <c r="E495">
        <v>0.27729999999999999</v>
      </c>
    </row>
    <row r="496" spans="1:5" x14ac:dyDescent="0.25">
      <c r="A496" t="s">
        <v>584</v>
      </c>
      <c r="B496" t="s">
        <v>589</v>
      </c>
      <c r="C496">
        <v>1.1635</v>
      </c>
      <c r="D496">
        <v>1.3752</v>
      </c>
      <c r="E496">
        <v>1.3311999999999999</v>
      </c>
    </row>
    <row r="497" spans="1:5" x14ac:dyDescent="0.25">
      <c r="A497" t="s">
        <v>584</v>
      </c>
      <c r="B497" t="s">
        <v>590</v>
      </c>
      <c r="C497">
        <v>1.1635</v>
      </c>
      <c r="D497">
        <v>0.60160000000000002</v>
      </c>
      <c r="E497">
        <v>1.3311999999999999</v>
      </c>
    </row>
    <row r="498" spans="1:5" x14ac:dyDescent="0.25">
      <c r="A498" t="s">
        <v>584</v>
      </c>
      <c r="B498" t="s">
        <v>591</v>
      </c>
      <c r="C498">
        <v>1.1635</v>
      </c>
      <c r="D498">
        <v>1.2415</v>
      </c>
      <c r="E498">
        <v>1.0168999999999999</v>
      </c>
    </row>
    <row r="499" spans="1:5" x14ac:dyDescent="0.25">
      <c r="A499" t="s">
        <v>584</v>
      </c>
      <c r="B499" t="s">
        <v>592</v>
      </c>
      <c r="C499">
        <v>1.1635</v>
      </c>
      <c r="D499">
        <v>0.76400000000000001</v>
      </c>
      <c r="E499">
        <v>1.5716000000000001</v>
      </c>
    </row>
    <row r="500" spans="1:5" x14ac:dyDescent="0.25">
      <c r="A500" t="s">
        <v>584</v>
      </c>
      <c r="B500" t="s">
        <v>593</v>
      </c>
      <c r="C500">
        <v>1.1635</v>
      </c>
      <c r="D500">
        <v>1.6234999999999999</v>
      </c>
      <c r="E500">
        <v>0.73960000000000004</v>
      </c>
    </row>
    <row r="501" spans="1:5" x14ac:dyDescent="0.25">
      <c r="A501" t="s">
        <v>584</v>
      </c>
      <c r="B501" t="s">
        <v>594</v>
      </c>
      <c r="C501">
        <v>1.1635</v>
      </c>
      <c r="D501">
        <v>1.0743</v>
      </c>
      <c r="E501">
        <v>0.83199999999999996</v>
      </c>
    </row>
    <row r="502" spans="1:5" x14ac:dyDescent="0.25">
      <c r="A502" t="s">
        <v>584</v>
      </c>
      <c r="B502" t="s">
        <v>595</v>
      </c>
      <c r="C502">
        <v>1.1635</v>
      </c>
      <c r="D502">
        <v>0.64459999999999995</v>
      </c>
      <c r="E502">
        <v>1.248</v>
      </c>
    </row>
    <row r="503" spans="1:5" x14ac:dyDescent="0.25">
      <c r="A503" t="s">
        <v>584</v>
      </c>
      <c r="B503" t="s">
        <v>596</v>
      </c>
      <c r="C503">
        <v>1.1635</v>
      </c>
      <c r="D503">
        <v>0.73670000000000002</v>
      </c>
      <c r="E503">
        <v>0.47539999999999999</v>
      </c>
    </row>
    <row r="504" spans="1:5" x14ac:dyDescent="0.25">
      <c r="A504" t="s">
        <v>597</v>
      </c>
      <c r="B504" t="s">
        <v>598</v>
      </c>
      <c r="C504">
        <v>1.2016</v>
      </c>
      <c r="D504">
        <v>0.66579999999999995</v>
      </c>
      <c r="E504">
        <v>0.9073</v>
      </c>
    </row>
    <row r="505" spans="1:5" x14ac:dyDescent="0.25">
      <c r="A505" t="s">
        <v>597</v>
      </c>
      <c r="B505" t="s">
        <v>599</v>
      </c>
      <c r="C505">
        <v>1.2016</v>
      </c>
      <c r="D505">
        <v>0.97089999999999999</v>
      </c>
      <c r="E505">
        <v>0.75609999999999999</v>
      </c>
    </row>
    <row r="506" spans="1:5" x14ac:dyDescent="0.25">
      <c r="A506" t="s">
        <v>597</v>
      </c>
      <c r="B506" t="s">
        <v>600</v>
      </c>
      <c r="C506">
        <v>1.2016</v>
      </c>
      <c r="D506">
        <v>1.3444</v>
      </c>
      <c r="E506">
        <v>1.105</v>
      </c>
    </row>
    <row r="507" spans="1:5" x14ac:dyDescent="0.25">
      <c r="A507" t="s">
        <v>597</v>
      </c>
      <c r="B507" t="s">
        <v>601</v>
      </c>
      <c r="C507">
        <v>1.2016</v>
      </c>
      <c r="D507">
        <v>1.0403</v>
      </c>
      <c r="E507">
        <v>1.0710999999999999</v>
      </c>
    </row>
    <row r="508" spans="1:5" x14ac:dyDescent="0.25">
      <c r="A508" t="s">
        <v>597</v>
      </c>
      <c r="B508" t="s">
        <v>602</v>
      </c>
      <c r="C508">
        <v>1.2016</v>
      </c>
      <c r="D508">
        <v>0.8962</v>
      </c>
      <c r="E508">
        <v>1.0468999999999999</v>
      </c>
    </row>
    <row r="509" spans="1:5" x14ac:dyDescent="0.25">
      <c r="A509" t="s">
        <v>597</v>
      </c>
      <c r="B509" t="s">
        <v>603</v>
      </c>
      <c r="C509">
        <v>1.2016</v>
      </c>
      <c r="D509">
        <v>0.70420000000000005</v>
      </c>
      <c r="E509">
        <v>1.5122</v>
      </c>
    </row>
    <row r="510" spans="1:5" x14ac:dyDescent="0.25">
      <c r="A510" t="s">
        <v>597</v>
      </c>
      <c r="B510" t="s">
        <v>604</v>
      </c>
      <c r="C510">
        <v>1.2016</v>
      </c>
      <c r="D510">
        <v>1.387</v>
      </c>
      <c r="E510">
        <v>0.63009999999999999</v>
      </c>
    </row>
    <row r="511" spans="1:5" x14ac:dyDescent="0.25">
      <c r="A511" t="s">
        <v>597</v>
      </c>
      <c r="B511" t="s">
        <v>605</v>
      </c>
      <c r="C511">
        <v>1.2016</v>
      </c>
      <c r="D511">
        <v>0.83220000000000005</v>
      </c>
      <c r="E511">
        <v>0.52339999999999998</v>
      </c>
    </row>
    <row r="512" spans="1:5" x14ac:dyDescent="0.25">
      <c r="A512" t="s">
        <v>597</v>
      </c>
      <c r="B512" t="s">
        <v>606</v>
      </c>
      <c r="C512">
        <v>1.2016</v>
      </c>
      <c r="D512">
        <v>1.3444</v>
      </c>
      <c r="E512">
        <v>1.1632</v>
      </c>
    </row>
    <row r="513" spans="1:5" x14ac:dyDescent="0.25">
      <c r="A513" t="s">
        <v>597</v>
      </c>
      <c r="B513" t="s">
        <v>607</v>
      </c>
      <c r="C513">
        <v>1.2016</v>
      </c>
      <c r="D513">
        <v>0.76819999999999999</v>
      </c>
      <c r="E513">
        <v>1.2214</v>
      </c>
    </row>
    <row r="514" spans="1:5" x14ac:dyDescent="0.25">
      <c r="A514" t="s">
        <v>608</v>
      </c>
      <c r="B514" t="s">
        <v>609</v>
      </c>
      <c r="C514">
        <v>1.1041000000000001</v>
      </c>
      <c r="D514">
        <v>0.83599999999999997</v>
      </c>
      <c r="E514">
        <v>1.0137</v>
      </c>
    </row>
    <row r="515" spans="1:5" x14ac:dyDescent="0.25">
      <c r="A515" t="s">
        <v>608</v>
      </c>
      <c r="B515" t="s">
        <v>610</v>
      </c>
      <c r="C515">
        <v>1.1041000000000001</v>
      </c>
      <c r="D515">
        <v>1.1321000000000001</v>
      </c>
      <c r="E515">
        <v>1.0982000000000001</v>
      </c>
    </row>
    <row r="516" spans="1:5" x14ac:dyDescent="0.25">
      <c r="A516" t="s">
        <v>608</v>
      </c>
      <c r="B516" t="s">
        <v>611</v>
      </c>
      <c r="C516">
        <v>1.1041000000000001</v>
      </c>
      <c r="D516">
        <v>0.96230000000000004</v>
      </c>
      <c r="E516">
        <v>0.8236</v>
      </c>
    </row>
    <row r="517" spans="1:5" x14ac:dyDescent="0.25">
      <c r="A517" t="s">
        <v>608</v>
      </c>
      <c r="B517" t="s">
        <v>612</v>
      </c>
      <c r="C517">
        <v>1.1041000000000001</v>
      </c>
      <c r="D517">
        <v>0.58220000000000005</v>
      </c>
      <c r="E517">
        <v>0.60909999999999997</v>
      </c>
    </row>
    <row r="518" spans="1:5" x14ac:dyDescent="0.25">
      <c r="A518" t="s">
        <v>608</v>
      </c>
      <c r="B518" t="s">
        <v>613</v>
      </c>
      <c r="C518">
        <v>1.1041000000000001</v>
      </c>
      <c r="D518">
        <v>0.75480000000000003</v>
      </c>
      <c r="E518">
        <v>1.0336000000000001</v>
      </c>
    </row>
    <row r="519" spans="1:5" x14ac:dyDescent="0.25">
      <c r="A519" t="s">
        <v>608</v>
      </c>
      <c r="B519" t="s">
        <v>614</v>
      </c>
      <c r="C519">
        <v>1.1041000000000001</v>
      </c>
      <c r="D519">
        <v>1.268</v>
      </c>
      <c r="E519">
        <v>0.67179999999999995</v>
      </c>
    </row>
    <row r="520" spans="1:5" x14ac:dyDescent="0.25">
      <c r="A520" t="s">
        <v>608</v>
      </c>
      <c r="B520" t="s">
        <v>615</v>
      </c>
      <c r="C520">
        <v>1.1041000000000001</v>
      </c>
      <c r="D520">
        <v>0.76639999999999997</v>
      </c>
      <c r="E520">
        <v>0.89449999999999996</v>
      </c>
    </row>
    <row r="521" spans="1:5" x14ac:dyDescent="0.25">
      <c r="A521" t="s">
        <v>608</v>
      </c>
      <c r="B521" t="s">
        <v>616</v>
      </c>
      <c r="C521">
        <v>1.1041000000000001</v>
      </c>
      <c r="D521">
        <v>2.0055000000000001</v>
      </c>
      <c r="E521">
        <v>0.3876</v>
      </c>
    </row>
    <row r="522" spans="1:5" x14ac:dyDescent="0.25">
      <c r="A522" t="s">
        <v>608</v>
      </c>
      <c r="B522" t="s">
        <v>617</v>
      </c>
      <c r="C522">
        <v>1.1041000000000001</v>
      </c>
      <c r="D522">
        <v>1.0350999999999999</v>
      </c>
      <c r="E522">
        <v>0.60909999999999997</v>
      </c>
    </row>
    <row r="523" spans="1:5" x14ac:dyDescent="0.25">
      <c r="A523" t="s">
        <v>608</v>
      </c>
      <c r="B523" t="s">
        <v>618</v>
      </c>
      <c r="C523">
        <v>1.1041000000000001</v>
      </c>
      <c r="D523">
        <v>0.55740000000000001</v>
      </c>
      <c r="E523">
        <v>1.7293000000000001</v>
      </c>
    </row>
    <row r="524" spans="1:5" x14ac:dyDescent="0.25">
      <c r="A524" t="s">
        <v>608</v>
      </c>
      <c r="B524" t="s">
        <v>619</v>
      </c>
      <c r="C524">
        <v>1.1041000000000001</v>
      </c>
      <c r="D524">
        <v>0.84099999999999997</v>
      </c>
      <c r="E524">
        <v>0.66449999999999998</v>
      </c>
    </row>
    <row r="525" spans="1:5" x14ac:dyDescent="0.25">
      <c r="A525" t="s">
        <v>608</v>
      </c>
      <c r="B525" t="s">
        <v>620</v>
      </c>
      <c r="C525">
        <v>1.1041000000000001</v>
      </c>
      <c r="D525">
        <v>1.1147</v>
      </c>
      <c r="E525">
        <v>0.83479999999999999</v>
      </c>
    </row>
    <row r="526" spans="1:5" x14ac:dyDescent="0.25">
      <c r="A526" t="s">
        <v>608</v>
      </c>
      <c r="B526" t="s">
        <v>621</v>
      </c>
      <c r="C526">
        <v>1.1041000000000001</v>
      </c>
      <c r="D526">
        <v>1.0350999999999999</v>
      </c>
      <c r="E526">
        <v>0.99670000000000003</v>
      </c>
    </row>
    <row r="527" spans="1:5" x14ac:dyDescent="0.25">
      <c r="A527" t="s">
        <v>608</v>
      </c>
      <c r="B527" t="s">
        <v>622</v>
      </c>
      <c r="C527">
        <v>1.1041000000000001</v>
      </c>
      <c r="D527">
        <v>1.2541</v>
      </c>
      <c r="E527">
        <v>1.3119000000000001</v>
      </c>
    </row>
    <row r="528" spans="1:5" x14ac:dyDescent="0.25">
      <c r="A528" t="s">
        <v>608</v>
      </c>
      <c r="B528" t="s">
        <v>623</v>
      </c>
      <c r="C528">
        <v>1.1041000000000001</v>
      </c>
      <c r="D528">
        <v>0.627</v>
      </c>
      <c r="E528">
        <v>1.3119000000000001</v>
      </c>
    </row>
    <row r="529" spans="1:5" x14ac:dyDescent="0.25">
      <c r="A529" t="s">
        <v>608</v>
      </c>
      <c r="B529" t="s">
        <v>624</v>
      </c>
      <c r="C529">
        <v>1.1041000000000001</v>
      </c>
      <c r="D529">
        <v>0.76639999999999997</v>
      </c>
      <c r="E529">
        <v>0.7752</v>
      </c>
    </row>
    <row r="530" spans="1:5" x14ac:dyDescent="0.25">
      <c r="A530" t="s">
        <v>608</v>
      </c>
      <c r="B530" t="s">
        <v>625</v>
      </c>
      <c r="C530">
        <v>1.1041000000000001</v>
      </c>
      <c r="D530">
        <v>0.69669999999999999</v>
      </c>
      <c r="E530">
        <v>1.5504</v>
      </c>
    </row>
    <row r="531" spans="1:5" x14ac:dyDescent="0.25">
      <c r="A531" t="s">
        <v>608</v>
      </c>
      <c r="B531" t="s">
        <v>626</v>
      </c>
      <c r="C531">
        <v>1.1041000000000001</v>
      </c>
      <c r="D531">
        <v>1.4233</v>
      </c>
      <c r="E531">
        <v>0.94130000000000003</v>
      </c>
    </row>
    <row r="532" spans="1:5" x14ac:dyDescent="0.25">
      <c r="A532" t="s">
        <v>608</v>
      </c>
      <c r="B532" t="s">
        <v>627</v>
      </c>
      <c r="C532">
        <v>1.1041000000000001</v>
      </c>
      <c r="D532">
        <v>1.8869</v>
      </c>
      <c r="E532">
        <v>0.90439999999999998</v>
      </c>
    </row>
    <row r="533" spans="1:5" x14ac:dyDescent="0.25">
      <c r="A533" t="s">
        <v>608</v>
      </c>
      <c r="B533" t="s">
        <v>628</v>
      </c>
      <c r="C533">
        <v>1.1041000000000001</v>
      </c>
      <c r="D533">
        <v>0.45290000000000002</v>
      </c>
      <c r="E533">
        <v>1.9934000000000001</v>
      </c>
    </row>
    <row r="534" spans="1:5" x14ac:dyDescent="0.25">
      <c r="A534" t="s">
        <v>629</v>
      </c>
      <c r="B534" t="s">
        <v>630</v>
      </c>
      <c r="C534">
        <v>1.0585</v>
      </c>
      <c r="D534">
        <v>0.94469999999999998</v>
      </c>
      <c r="E534">
        <v>1.4730000000000001</v>
      </c>
    </row>
    <row r="535" spans="1:5" x14ac:dyDescent="0.25">
      <c r="A535" t="s">
        <v>629</v>
      </c>
      <c r="B535" t="s">
        <v>631</v>
      </c>
      <c r="C535">
        <v>1.0585</v>
      </c>
      <c r="D535">
        <v>0.89219999999999999</v>
      </c>
      <c r="E535">
        <v>0.71550000000000002</v>
      </c>
    </row>
    <row r="536" spans="1:5" x14ac:dyDescent="0.25">
      <c r="A536" t="s">
        <v>629</v>
      </c>
      <c r="B536" t="s">
        <v>632</v>
      </c>
      <c r="C536">
        <v>1.0585</v>
      </c>
      <c r="D536">
        <v>1.3425</v>
      </c>
      <c r="E536">
        <v>0.86609999999999998</v>
      </c>
    </row>
    <row r="537" spans="1:5" x14ac:dyDescent="0.25">
      <c r="A537" t="s">
        <v>629</v>
      </c>
      <c r="B537" t="s">
        <v>633</v>
      </c>
      <c r="C537">
        <v>1.0585</v>
      </c>
      <c r="D537">
        <v>1.2282</v>
      </c>
      <c r="E537">
        <v>0.85860000000000003</v>
      </c>
    </row>
    <row r="538" spans="1:5" x14ac:dyDescent="0.25">
      <c r="A538" t="s">
        <v>629</v>
      </c>
      <c r="B538" t="s">
        <v>634</v>
      </c>
      <c r="C538">
        <v>1.0585</v>
      </c>
      <c r="D538">
        <v>0.61129999999999995</v>
      </c>
      <c r="E538">
        <v>1.2625999999999999</v>
      </c>
    </row>
    <row r="539" spans="1:5" x14ac:dyDescent="0.25">
      <c r="A539" t="s">
        <v>629</v>
      </c>
      <c r="B539" t="s">
        <v>635</v>
      </c>
      <c r="C539">
        <v>1.0585</v>
      </c>
      <c r="D539">
        <v>1.0736000000000001</v>
      </c>
      <c r="E539">
        <v>0.6179</v>
      </c>
    </row>
    <row r="540" spans="1:5" x14ac:dyDescent="0.25">
      <c r="A540" t="s">
        <v>629</v>
      </c>
      <c r="B540" t="s">
        <v>636</v>
      </c>
      <c r="C540">
        <v>1.0585</v>
      </c>
      <c r="D540">
        <v>1.1809000000000001</v>
      </c>
      <c r="E540">
        <v>0.89429999999999998</v>
      </c>
    </row>
    <row r="541" spans="1:5" x14ac:dyDescent="0.25">
      <c r="A541" t="s">
        <v>629</v>
      </c>
      <c r="B541" t="s">
        <v>637</v>
      </c>
      <c r="C541">
        <v>1.0585</v>
      </c>
      <c r="D541">
        <v>0.83360000000000001</v>
      </c>
      <c r="E541">
        <v>1.2625999999999999</v>
      </c>
    </row>
    <row r="542" spans="1:5" x14ac:dyDescent="0.25">
      <c r="A542" t="s">
        <v>629</v>
      </c>
      <c r="B542" t="s">
        <v>638</v>
      </c>
      <c r="C542">
        <v>1.0585</v>
      </c>
      <c r="D542">
        <v>1.1114999999999999</v>
      </c>
      <c r="E542">
        <v>1.4309000000000001</v>
      </c>
    </row>
    <row r="543" spans="1:5" x14ac:dyDescent="0.25">
      <c r="A543" t="s">
        <v>629</v>
      </c>
      <c r="B543" t="s">
        <v>639</v>
      </c>
      <c r="C543">
        <v>1.0585</v>
      </c>
      <c r="D543">
        <v>1.3646</v>
      </c>
      <c r="E543">
        <v>0.8347</v>
      </c>
    </row>
    <row r="544" spans="1:5" x14ac:dyDescent="0.25">
      <c r="A544" t="s">
        <v>629</v>
      </c>
      <c r="B544" t="s">
        <v>640</v>
      </c>
      <c r="C544">
        <v>1.0585</v>
      </c>
      <c r="D544">
        <v>0.73480000000000001</v>
      </c>
      <c r="E544">
        <v>1.0731999999999999</v>
      </c>
    </row>
    <row r="545" spans="1:5" x14ac:dyDescent="0.25">
      <c r="A545" t="s">
        <v>629</v>
      </c>
      <c r="B545" t="s">
        <v>641</v>
      </c>
      <c r="C545">
        <v>1.0585</v>
      </c>
      <c r="D545">
        <v>1.1247</v>
      </c>
      <c r="E545">
        <v>0.68140000000000001</v>
      </c>
    </row>
    <row r="546" spans="1:5" x14ac:dyDescent="0.25">
      <c r="A546" t="s">
        <v>629</v>
      </c>
      <c r="B546" t="s">
        <v>642</v>
      </c>
      <c r="C546">
        <v>1.0585</v>
      </c>
      <c r="D546">
        <v>1.2146999999999999</v>
      </c>
      <c r="E546">
        <v>0.98799999999999999</v>
      </c>
    </row>
    <row r="547" spans="1:5" x14ac:dyDescent="0.25">
      <c r="A547" t="s">
        <v>629</v>
      </c>
      <c r="B547" t="s">
        <v>643</v>
      </c>
      <c r="C547">
        <v>1.0585</v>
      </c>
      <c r="D547">
        <v>0.73480000000000001</v>
      </c>
      <c r="E547">
        <v>1.6296999999999999</v>
      </c>
    </row>
    <row r="548" spans="1:5" x14ac:dyDescent="0.25">
      <c r="A548" t="s">
        <v>629</v>
      </c>
      <c r="B548" t="s">
        <v>644</v>
      </c>
      <c r="C548">
        <v>1.0585</v>
      </c>
      <c r="D548">
        <v>0.70850000000000002</v>
      </c>
      <c r="E548">
        <v>0.85860000000000003</v>
      </c>
    </row>
    <row r="549" spans="1:5" x14ac:dyDescent="0.25">
      <c r="A549" t="s">
        <v>629</v>
      </c>
      <c r="B549" t="s">
        <v>645</v>
      </c>
      <c r="C549">
        <v>1.0585</v>
      </c>
      <c r="D549">
        <v>0.99199999999999999</v>
      </c>
      <c r="E549">
        <v>1.3951</v>
      </c>
    </row>
    <row r="550" spans="1:5" x14ac:dyDescent="0.25">
      <c r="A550" t="s">
        <v>629</v>
      </c>
      <c r="B550" t="s">
        <v>646</v>
      </c>
      <c r="C550">
        <v>1.0585</v>
      </c>
      <c r="D550">
        <v>1.0939000000000001</v>
      </c>
      <c r="E550">
        <v>0.6401</v>
      </c>
    </row>
    <row r="551" spans="1:5" x14ac:dyDescent="0.25">
      <c r="A551" t="s">
        <v>629</v>
      </c>
      <c r="B551" t="s">
        <v>647</v>
      </c>
      <c r="C551">
        <v>1.0585</v>
      </c>
      <c r="D551">
        <v>0.70850000000000002</v>
      </c>
      <c r="E551">
        <v>0.78700000000000003</v>
      </c>
    </row>
    <row r="552" spans="1:5" x14ac:dyDescent="0.25">
      <c r="A552" t="s">
        <v>648</v>
      </c>
      <c r="B552" t="s">
        <v>649</v>
      </c>
      <c r="C552">
        <v>1.2059</v>
      </c>
      <c r="D552">
        <v>1.1402000000000001</v>
      </c>
      <c r="E552">
        <v>0.53749999999999998</v>
      </c>
    </row>
    <row r="553" spans="1:5" x14ac:dyDescent="0.25">
      <c r="A553" t="s">
        <v>648</v>
      </c>
      <c r="B553" t="s">
        <v>650</v>
      </c>
      <c r="C553">
        <v>1.2059</v>
      </c>
      <c r="D553">
        <v>0.62190000000000001</v>
      </c>
      <c r="E553">
        <v>1.2766999999999999</v>
      </c>
    </row>
    <row r="554" spans="1:5" x14ac:dyDescent="0.25">
      <c r="A554" t="s">
        <v>648</v>
      </c>
      <c r="B554" t="s">
        <v>651</v>
      </c>
      <c r="C554">
        <v>1.2059</v>
      </c>
      <c r="D554">
        <v>1.0135000000000001</v>
      </c>
      <c r="E554">
        <v>1.0750999999999999</v>
      </c>
    </row>
    <row r="555" spans="1:5" x14ac:dyDescent="0.25">
      <c r="A555" t="s">
        <v>648</v>
      </c>
      <c r="B555" t="s">
        <v>652</v>
      </c>
      <c r="C555">
        <v>1.2059</v>
      </c>
      <c r="D555">
        <v>0.51829999999999998</v>
      </c>
      <c r="E555">
        <v>0.87350000000000005</v>
      </c>
    </row>
    <row r="556" spans="1:5" x14ac:dyDescent="0.25">
      <c r="A556" t="s">
        <v>648</v>
      </c>
      <c r="B556" t="s">
        <v>653</v>
      </c>
      <c r="C556">
        <v>1.2059</v>
      </c>
      <c r="D556">
        <v>1.3821000000000001</v>
      </c>
      <c r="E556">
        <v>0.7167</v>
      </c>
    </row>
    <row r="557" spans="1:5" x14ac:dyDescent="0.25">
      <c r="A557" t="s">
        <v>648</v>
      </c>
      <c r="B557" t="s">
        <v>654</v>
      </c>
      <c r="C557">
        <v>1.2059</v>
      </c>
      <c r="D557">
        <v>0.93289999999999995</v>
      </c>
      <c r="E557">
        <v>0.67190000000000005</v>
      </c>
    </row>
    <row r="558" spans="1:5" x14ac:dyDescent="0.25">
      <c r="A558" t="s">
        <v>648</v>
      </c>
      <c r="B558" t="s">
        <v>655</v>
      </c>
      <c r="C558">
        <v>1.2059</v>
      </c>
      <c r="D558">
        <v>1.29</v>
      </c>
      <c r="E558">
        <v>0.77649999999999997</v>
      </c>
    </row>
    <row r="559" spans="1:5" x14ac:dyDescent="0.25">
      <c r="A559" t="s">
        <v>648</v>
      </c>
      <c r="B559" t="s">
        <v>656</v>
      </c>
      <c r="C559">
        <v>1.2059</v>
      </c>
      <c r="D559">
        <v>0.73709999999999998</v>
      </c>
      <c r="E559">
        <v>1.2543</v>
      </c>
    </row>
    <row r="560" spans="1:5" x14ac:dyDescent="0.25">
      <c r="A560" t="s">
        <v>648</v>
      </c>
      <c r="B560" t="s">
        <v>657</v>
      </c>
      <c r="C560">
        <v>1.2059</v>
      </c>
      <c r="D560">
        <v>1.29</v>
      </c>
      <c r="E560">
        <v>0.83620000000000005</v>
      </c>
    </row>
    <row r="561" spans="1:5" x14ac:dyDescent="0.25">
      <c r="A561" t="s">
        <v>648</v>
      </c>
      <c r="B561" t="s">
        <v>658</v>
      </c>
      <c r="C561">
        <v>1.2059</v>
      </c>
      <c r="D561">
        <v>1.1402000000000001</v>
      </c>
      <c r="E561">
        <v>1.3439000000000001</v>
      </c>
    </row>
    <row r="562" spans="1:5" x14ac:dyDescent="0.25">
      <c r="A562" t="s">
        <v>648</v>
      </c>
      <c r="B562" t="s">
        <v>659</v>
      </c>
      <c r="C562">
        <v>1.2059</v>
      </c>
      <c r="D562">
        <v>0.72560000000000002</v>
      </c>
      <c r="E562">
        <v>1.0750999999999999</v>
      </c>
    </row>
    <row r="563" spans="1:5" x14ac:dyDescent="0.25">
      <c r="A563" t="s">
        <v>648</v>
      </c>
      <c r="B563" t="s">
        <v>660</v>
      </c>
      <c r="C563">
        <v>1.2059</v>
      </c>
      <c r="D563">
        <v>1.1056999999999999</v>
      </c>
      <c r="E563">
        <v>1.4335</v>
      </c>
    </row>
    <row r="564" spans="1:5" x14ac:dyDescent="0.25">
      <c r="A564" t="s">
        <v>648</v>
      </c>
      <c r="B564" t="s">
        <v>661</v>
      </c>
      <c r="C564">
        <v>1.2059</v>
      </c>
      <c r="D564">
        <v>0.55279999999999996</v>
      </c>
      <c r="E564">
        <v>1.1348</v>
      </c>
    </row>
    <row r="565" spans="1:5" x14ac:dyDescent="0.25">
      <c r="A565" t="s">
        <v>648</v>
      </c>
      <c r="B565" t="s">
        <v>662</v>
      </c>
      <c r="C565">
        <v>1.2059</v>
      </c>
      <c r="D565">
        <v>0.9214</v>
      </c>
      <c r="E565">
        <v>0.83620000000000005</v>
      </c>
    </row>
    <row r="566" spans="1:5" x14ac:dyDescent="0.25">
      <c r="A566" t="s">
        <v>648</v>
      </c>
      <c r="B566" t="s">
        <v>663</v>
      </c>
      <c r="C566">
        <v>1.2059</v>
      </c>
      <c r="D566">
        <v>1.3474999999999999</v>
      </c>
      <c r="E566">
        <v>0.80630000000000002</v>
      </c>
    </row>
    <row r="567" spans="1:5" x14ac:dyDescent="0.25">
      <c r="A567" t="s">
        <v>648</v>
      </c>
      <c r="B567" t="s">
        <v>664</v>
      </c>
      <c r="C567">
        <v>1.2059</v>
      </c>
      <c r="D567">
        <v>1.2439</v>
      </c>
      <c r="E567">
        <v>1.3439000000000001</v>
      </c>
    </row>
    <row r="568" spans="1:5" x14ac:dyDescent="0.25">
      <c r="A568" t="s">
        <v>665</v>
      </c>
      <c r="B568" t="s">
        <v>666</v>
      </c>
      <c r="C568">
        <v>1.0980000000000001</v>
      </c>
      <c r="D568">
        <v>0.68310000000000004</v>
      </c>
      <c r="E568">
        <v>1.2060999999999999</v>
      </c>
    </row>
    <row r="569" spans="1:5" x14ac:dyDescent="0.25">
      <c r="A569" t="s">
        <v>665</v>
      </c>
      <c r="B569" t="s">
        <v>667</v>
      </c>
      <c r="C569">
        <v>1.0980000000000001</v>
      </c>
      <c r="D569">
        <v>1.3661000000000001</v>
      </c>
      <c r="E569">
        <v>1.0338000000000001</v>
      </c>
    </row>
    <row r="570" spans="1:5" x14ac:dyDescent="0.25">
      <c r="A570" t="s">
        <v>665</v>
      </c>
      <c r="B570" t="s">
        <v>668</v>
      </c>
      <c r="C570">
        <v>1.0980000000000001</v>
      </c>
      <c r="D570">
        <v>0.91069999999999995</v>
      </c>
      <c r="E570">
        <v>1.0338000000000001</v>
      </c>
    </row>
    <row r="571" spans="1:5" x14ac:dyDescent="0.25">
      <c r="A571" t="s">
        <v>665</v>
      </c>
      <c r="B571" t="s">
        <v>669</v>
      </c>
      <c r="C571">
        <v>1.0980000000000001</v>
      </c>
      <c r="D571">
        <v>2.7322000000000002</v>
      </c>
      <c r="E571">
        <v>0.68920000000000003</v>
      </c>
    </row>
    <row r="572" spans="1:5" x14ac:dyDescent="0.25">
      <c r="A572" t="s">
        <v>665</v>
      </c>
      <c r="B572" t="s">
        <v>670</v>
      </c>
      <c r="C572">
        <v>1.0980000000000001</v>
      </c>
      <c r="D572">
        <v>0.60719999999999996</v>
      </c>
      <c r="E572">
        <v>0.91890000000000005</v>
      </c>
    </row>
    <row r="573" spans="1:5" x14ac:dyDescent="0.25">
      <c r="A573" t="s">
        <v>665</v>
      </c>
      <c r="B573" t="s">
        <v>671</v>
      </c>
      <c r="C573">
        <v>1.0980000000000001</v>
      </c>
      <c r="D573">
        <v>0.30359999999999998</v>
      </c>
      <c r="E573">
        <v>1.1486000000000001</v>
      </c>
    </row>
    <row r="574" spans="1:5" x14ac:dyDescent="0.25">
      <c r="A574" t="s">
        <v>665</v>
      </c>
      <c r="B574" t="s">
        <v>672</v>
      </c>
      <c r="C574">
        <v>1.0980000000000001</v>
      </c>
      <c r="D574">
        <v>0.68310000000000004</v>
      </c>
      <c r="E574">
        <v>0.68920000000000003</v>
      </c>
    </row>
    <row r="575" spans="1:5" x14ac:dyDescent="0.25">
      <c r="A575" t="s">
        <v>665</v>
      </c>
      <c r="B575" t="s">
        <v>673</v>
      </c>
      <c r="C575">
        <v>1.0980000000000001</v>
      </c>
      <c r="D575">
        <v>0.91069999999999995</v>
      </c>
      <c r="E575">
        <v>0.22969999999999999</v>
      </c>
    </row>
    <row r="576" spans="1:5" x14ac:dyDescent="0.25">
      <c r="A576" t="s">
        <v>665</v>
      </c>
      <c r="B576" t="s">
        <v>674</v>
      </c>
      <c r="C576">
        <v>1.0980000000000001</v>
      </c>
      <c r="D576">
        <v>0.60719999999999996</v>
      </c>
      <c r="E576">
        <v>0.91890000000000005</v>
      </c>
    </row>
    <row r="577" spans="1:5" x14ac:dyDescent="0.25">
      <c r="A577" t="s">
        <v>665</v>
      </c>
      <c r="B577" t="s">
        <v>675</v>
      </c>
      <c r="C577">
        <v>1.0980000000000001</v>
      </c>
      <c r="D577">
        <v>0.60719999999999996</v>
      </c>
      <c r="E577">
        <v>0.68920000000000003</v>
      </c>
    </row>
    <row r="578" spans="1:5" x14ac:dyDescent="0.25">
      <c r="A578" t="s">
        <v>665</v>
      </c>
      <c r="B578" t="s">
        <v>676</v>
      </c>
      <c r="C578">
        <v>1.0980000000000001</v>
      </c>
      <c r="D578">
        <v>1.3661000000000001</v>
      </c>
      <c r="E578">
        <v>1.2060999999999999</v>
      </c>
    </row>
    <row r="579" spans="1:5" x14ac:dyDescent="0.25">
      <c r="A579" t="s">
        <v>665</v>
      </c>
      <c r="B579" t="s">
        <v>677</v>
      </c>
      <c r="C579">
        <v>1.0980000000000001</v>
      </c>
      <c r="D579">
        <v>1.8214999999999999</v>
      </c>
      <c r="E579">
        <v>0.68920000000000003</v>
      </c>
    </row>
    <row r="580" spans="1:5" x14ac:dyDescent="0.25">
      <c r="A580" t="s">
        <v>665</v>
      </c>
      <c r="B580" t="s">
        <v>678</v>
      </c>
      <c r="C580">
        <v>1.0980000000000001</v>
      </c>
      <c r="D580">
        <v>0.60719999999999996</v>
      </c>
      <c r="E580">
        <v>1.3784000000000001</v>
      </c>
    </row>
    <row r="581" spans="1:5" x14ac:dyDescent="0.25">
      <c r="A581" t="s">
        <v>665</v>
      </c>
      <c r="B581" t="s">
        <v>679</v>
      </c>
      <c r="C581">
        <v>1.0980000000000001</v>
      </c>
      <c r="D581">
        <v>0</v>
      </c>
      <c r="E581">
        <v>0.68920000000000003</v>
      </c>
    </row>
    <row r="582" spans="1:5" x14ac:dyDescent="0.25">
      <c r="A582" t="s">
        <v>665</v>
      </c>
      <c r="B582" t="s">
        <v>680</v>
      </c>
      <c r="C582">
        <v>1.0980000000000001</v>
      </c>
      <c r="D582">
        <v>1.8214999999999999</v>
      </c>
      <c r="E582">
        <v>0.68920000000000003</v>
      </c>
    </row>
    <row r="583" spans="1:5" x14ac:dyDescent="0.25">
      <c r="A583" t="s">
        <v>665</v>
      </c>
      <c r="B583" t="s">
        <v>681</v>
      </c>
      <c r="C583">
        <v>1.0980000000000001</v>
      </c>
      <c r="D583">
        <v>1.8214999999999999</v>
      </c>
      <c r="E583">
        <v>1.1486000000000001</v>
      </c>
    </row>
    <row r="584" spans="1:5" x14ac:dyDescent="0.25">
      <c r="A584" t="s">
        <v>665</v>
      </c>
      <c r="B584" t="s">
        <v>682</v>
      </c>
      <c r="C584">
        <v>1.0980000000000001</v>
      </c>
      <c r="D584">
        <v>0.91069999999999995</v>
      </c>
      <c r="E584">
        <v>1.3784000000000001</v>
      </c>
    </row>
    <row r="585" spans="1:5" x14ac:dyDescent="0.25">
      <c r="A585" t="s">
        <v>665</v>
      </c>
      <c r="B585" t="s">
        <v>683</v>
      </c>
      <c r="C585">
        <v>1.0980000000000001</v>
      </c>
      <c r="D585">
        <v>0</v>
      </c>
      <c r="E585">
        <v>2.4121000000000001</v>
      </c>
    </row>
    <row r="586" spans="1:5" x14ac:dyDescent="0.25">
      <c r="A586" t="s">
        <v>684</v>
      </c>
      <c r="B586" t="s">
        <v>685</v>
      </c>
      <c r="C586">
        <v>0.83930000000000005</v>
      </c>
      <c r="D586">
        <v>0.89359999999999995</v>
      </c>
      <c r="E586">
        <v>1.7231000000000001</v>
      </c>
    </row>
    <row r="587" spans="1:5" x14ac:dyDescent="0.25">
      <c r="A587" t="s">
        <v>684</v>
      </c>
      <c r="B587" t="s">
        <v>686</v>
      </c>
      <c r="C587">
        <v>0.83930000000000005</v>
      </c>
      <c r="D587">
        <v>1.5886</v>
      </c>
      <c r="E587">
        <v>0.28720000000000001</v>
      </c>
    </row>
    <row r="588" spans="1:5" x14ac:dyDescent="0.25">
      <c r="A588" t="s">
        <v>684</v>
      </c>
      <c r="B588" t="s">
        <v>687</v>
      </c>
      <c r="C588">
        <v>0.83930000000000005</v>
      </c>
      <c r="D588">
        <v>0.2979</v>
      </c>
      <c r="E588">
        <v>0.86150000000000004</v>
      </c>
    </row>
    <row r="589" spans="1:5" x14ac:dyDescent="0.25">
      <c r="A589" t="s">
        <v>684</v>
      </c>
      <c r="B589" t="s">
        <v>688</v>
      </c>
      <c r="C589">
        <v>0.83930000000000005</v>
      </c>
      <c r="D589">
        <v>0</v>
      </c>
      <c r="E589">
        <v>1.4359</v>
      </c>
    </row>
    <row r="590" spans="1:5" x14ac:dyDescent="0.25">
      <c r="A590" t="s">
        <v>684</v>
      </c>
      <c r="B590" t="s">
        <v>689</v>
      </c>
      <c r="C590">
        <v>0.83930000000000005</v>
      </c>
      <c r="D590">
        <v>0.2979</v>
      </c>
      <c r="E590">
        <v>0.43080000000000002</v>
      </c>
    </row>
    <row r="591" spans="1:5" x14ac:dyDescent="0.25">
      <c r="A591" t="s">
        <v>684</v>
      </c>
      <c r="B591" t="s">
        <v>690</v>
      </c>
      <c r="C591">
        <v>0.83930000000000005</v>
      </c>
      <c r="D591">
        <v>1.7871999999999999</v>
      </c>
      <c r="E591">
        <v>0.6462</v>
      </c>
    </row>
    <row r="592" spans="1:5" x14ac:dyDescent="0.25">
      <c r="A592" t="s">
        <v>684</v>
      </c>
      <c r="B592" t="s">
        <v>691</v>
      </c>
      <c r="C592">
        <v>0.83930000000000005</v>
      </c>
      <c r="D592">
        <v>1.4893000000000001</v>
      </c>
      <c r="E592">
        <v>0.43080000000000002</v>
      </c>
    </row>
    <row r="593" spans="1:5" x14ac:dyDescent="0.25">
      <c r="A593" t="s">
        <v>684</v>
      </c>
      <c r="B593" t="s">
        <v>692</v>
      </c>
      <c r="C593">
        <v>0.83930000000000005</v>
      </c>
      <c r="D593">
        <v>1.9858</v>
      </c>
      <c r="E593">
        <v>0</v>
      </c>
    </row>
    <row r="594" spans="1:5" x14ac:dyDescent="0.25">
      <c r="A594" t="s">
        <v>684</v>
      </c>
      <c r="B594" t="s">
        <v>693</v>
      </c>
      <c r="C594">
        <v>0.83930000000000005</v>
      </c>
      <c r="D594">
        <v>0.59570000000000001</v>
      </c>
      <c r="E594">
        <v>1.2923</v>
      </c>
    </row>
    <row r="595" spans="1:5" x14ac:dyDescent="0.25">
      <c r="A595" t="s">
        <v>684</v>
      </c>
      <c r="B595" t="s">
        <v>694</v>
      </c>
      <c r="C595">
        <v>0.83930000000000005</v>
      </c>
      <c r="D595">
        <v>0.79430000000000001</v>
      </c>
      <c r="E595">
        <v>2.2974999999999999</v>
      </c>
    </row>
    <row r="596" spans="1:5" x14ac:dyDescent="0.25">
      <c r="A596" t="s">
        <v>684</v>
      </c>
      <c r="B596" t="s">
        <v>695</v>
      </c>
      <c r="C596">
        <v>0.83930000000000005</v>
      </c>
      <c r="D596">
        <v>0.3972</v>
      </c>
      <c r="E596">
        <v>1.4359</v>
      </c>
    </row>
    <row r="597" spans="1:5" x14ac:dyDescent="0.25">
      <c r="A597" t="s">
        <v>684</v>
      </c>
      <c r="B597" t="s">
        <v>696</v>
      </c>
      <c r="C597">
        <v>0.83930000000000005</v>
      </c>
      <c r="D597">
        <v>1.1915</v>
      </c>
      <c r="E597">
        <v>0.6462</v>
      </c>
    </row>
    <row r="598" spans="1:5" x14ac:dyDescent="0.25">
      <c r="A598" t="s">
        <v>684</v>
      </c>
      <c r="B598" t="s">
        <v>697</v>
      </c>
      <c r="C598">
        <v>0.83930000000000005</v>
      </c>
      <c r="D598">
        <v>0.79430000000000001</v>
      </c>
      <c r="E598">
        <v>0.86150000000000004</v>
      </c>
    </row>
    <row r="599" spans="1:5" x14ac:dyDescent="0.25">
      <c r="A599" t="s">
        <v>684</v>
      </c>
      <c r="B599" t="s">
        <v>698</v>
      </c>
      <c r="C599">
        <v>0.83930000000000005</v>
      </c>
      <c r="D599">
        <v>1.4893000000000001</v>
      </c>
      <c r="E599">
        <v>1.5077</v>
      </c>
    </row>
    <row r="600" spans="1:5" x14ac:dyDescent="0.25">
      <c r="A600" t="s">
        <v>684</v>
      </c>
      <c r="B600" t="s">
        <v>699</v>
      </c>
      <c r="C600">
        <v>0.83930000000000005</v>
      </c>
      <c r="D600">
        <v>1.1915</v>
      </c>
      <c r="E600">
        <v>1.7231000000000001</v>
      </c>
    </row>
    <row r="601" spans="1:5" x14ac:dyDescent="0.25">
      <c r="A601" t="s">
        <v>684</v>
      </c>
      <c r="B601" t="s">
        <v>700</v>
      </c>
      <c r="C601">
        <v>0.83930000000000005</v>
      </c>
      <c r="D601">
        <v>1.1915</v>
      </c>
      <c r="E601">
        <v>0.57440000000000002</v>
      </c>
    </row>
    <row r="602" spans="1:5" x14ac:dyDescent="0.25">
      <c r="A602" t="s">
        <v>701</v>
      </c>
      <c r="B602" t="s">
        <v>702</v>
      </c>
      <c r="C602">
        <v>1.2917000000000001</v>
      </c>
      <c r="D602">
        <v>0.7742</v>
      </c>
      <c r="E602">
        <v>1.3115000000000001</v>
      </c>
    </row>
    <row r="603" spans="1:5" x14ac:dyDescent="0.25">
      <c r="A603" t="s">
        <v>701</v>
      </c>
      <c r="B603" t="s">
        <v>703</v>
      </c>
      <c r="C603">
        <v>1.2917000000000001</v>
      </c>
      <c r="D603">
        <v>1.0322</v>
      </c>
      <c r="E603">
        <v>2.0983999999999998</v>
      </c>
    </row>
    <row r="604" spans="1:5" x14ac:dyDescent="0.25">
      <c r="A604" t="s">
        <v>701</v>
      </c>
      <c r="B604" t="s">
        <v>704</v>
      </c>
      <c r="C604">
        <v>1.2917000000000001</v>
      </c>
      <c r="D604">
        <v>1.0322</v>
      </c>
      <c r="E604">
        <v>1.0491999999999999</v>
      </c>
    </row>
    <row r="605" spans="1:5" x14ac:dyDescent="0.25">
      <c r="A605" t="s">
        <v>701</v>
      </c>
      <c r="B605" t="s">
        <v>705</v>
      </c>
      <c r="C605">
        <v>1.2917000000000001</v>
      </c>
      <c r="D605">
        <v>1.3548</v>
      </c>
      <c r="E605">
        <v>0.78690000000000004</v>
      </c>
    </row>
    <row r="606" spans="1:5" x14ac:dyDescent="0.25">
      <c r="A606" t="s">
        <v>701</v>
      </c>
      <c r="B606" t="s">
        <v>706</v>
      </c>
      <c r="C606">
        <v>1.2917000000000001</v>
      </c>
      <c r="D606">
        <v>1.0322</v>
      </c>
      <c r="E606">
        <v>1.0491999999999999</v>
      </c>
    </row>
    <row r="607" spans="1:5" x14ac:dyDescent="0.25">
      <c r="A607" t="s">
        <v>701</v>
      </c>
      <c r="B607" t="s">
        <v>707</v>
      </c>
      <c r="C607">
        <v>1.2917000000000001</v>
      </c>
      <c r="D607">
        <v>1.0322</v>
      </c>
      <c r="E607">
        <v>0.78690000000000004</v>
      </c>
    </row>
    <row r="608" spans="1:5" x14ac:dyDescent="0.25">
      <c r="A608" t="s">
        <v>701</v>
      </c>
      <c r="B608" t="s">
        <v>708</v>
      </c>
      <c r="C608">
        <v>1.2917000000000001</v>
      </c>
      <c r="D608">
        <v>0.3871</v>
      </c>
      <c r="E608">
        <v>1.1803999999999999</v>
      </c>
    </row>
    <row r="609" spans="1:5" x14ac:dyDescent="0.25">
      <c r="A609" t="s">
        <v>701</v>
      </c>
      <c r="B609" t="s">
        <v>709</v>
      </c>
      <c r="C609">
        <v>1.2917000000000001</v>
      </c>
      <c r="D609">
        <v>1.5483</v>
      </c>
      <c r="E609">
        <v>1.3115000000000001</v>
      </c>
    </row>
    <row r="610" spans="1:5" x14ac:dyDescent="0.25">
      <c r="A610" t="s">
        <v>701</v>
      </c>
      <c r="B610" t="s">
        <v>710</v>
      </c>
      <c r="C610">
        <v>1.2917000000000001</v>
      </c>
      <c r="D610">
        <v>1.0322</v>
      </c>
      <c r="E610">
        <v>0.78690000000000004</v>
      </c>
    </row>
    <row r="611" spans="1:5" x14ac:dyDescent="0.25">
      <c r="A611" t="s">
        <v>701</v>
      </c>
      <c r="B611" t="s">
        <v>711</v>
      </c>
      <c r="C611">
        <v>1.2917000000000001</v>
      </c>
      <c r="D611">
        <v>1.0322</v>
      </c>
      <c r="E611">
        <v>0.78690000000000004</v>
      </c>
    </row>
    <row r="612" spans="1:5" x14ac:dyDescent="0.25">
      <c r="A612" t="s">
        <v>701</v>
      </c>
      <c r="B612" t="s">
        <v>712</v>
      </c>
      <c r="C612">
        <v>1.2917000000000001</v>
      </c>
      <c r="D612">
        <v>1.0322</v>
      </c>
      <c r="E612">
        <v>0.78690000000000004</v>
      </c>
    </row>
    <row r="613" spans="1:5" x14ac:dyDescent="0.25">
      <c r="A613" t="s">
        <v>701</v>
      </c>
      <c r="B613" t="s">
        <v>713</v>
      </c>
      <c r="C613">
        <v>1.2917000000000001</v>
      </c>
      <c r="D613">
        <v>0.7742</v>
      </c>
      <c r="E613">
        <v>0.78690000000000004</v>
      </c>
    </row>
    <row r="614" spans="1:5" x14ac:dyDescent="0.25">
      <c r="A614" t="s">
        <v>701</v>
      </c>
      <c r="B614" t="s">
        <v>714</v>
      </c>
      <c r="C614">
        <v>1.2917000000000001</v>
      </c>
      <c r="D614">
        <v>0.5161</v>
      </c>
      <c r="E614">
        <v>0.52459999999999996</v>
      </c>
    </row>
    <row r="615" spans="1:5" x14ac:dyDescent="0.25">
      <c r="A615" t="s">
        <v>701</v>
      </c>
      <c r="B615" t="s">
        <v>715</v>
      </c>
      <c r="C615">
        <v>1.2917000000000001</v>
      </c>
      <c r="D615">
        <v>0.7742</v>
      </c>
      <c r="E615">
        <v>0.78690000000000004</v>
      </c>
    </row>
    <row r="616" spans="1:5" x14ac:dyDescent="0.25">
      <c r="A616" t="s">
        <v>701</v>
      </c>
      <c r="B616" t="s">
        <v>716</v>
      </c>
      <c r="C616">
        <v>1.2917000000000001</v>
      </c>
      <c r="D616">
        <v>0</v>
      </c>
      <c r="E616">
        <v>1.1803999999999999</v>
      </c>
    </row>
    <row r="617" spans="1:5" x14ac:dyDescent="0.25">
      <c r="A617" t="s">
        <v>701</v>
      </c>
      <c r="B617" t="s">
        <v>717</v>
      </c>
      <c r="C617">
        <v>1.2917000000000001</v>
      </c>
      <c r="D617">
        <v>1.7419</v>
      </c>
      <c r="E617">
        <v>0.98360000000000003</v>
      </c>
    </row>
    <row r="618" spans="1:5" x14ac:dyDescent="0.25">
      <c r="A618" t="s">
        <v>718</v>
      </c>
      <c r="B618" t="s">
        <v>719</v>
      </c>
      <c r="C618">
        <v>1.0662</v>
      </c>
      <c r="D618">
        <v>1.2059</v>
      </c>
      <c r="E618">
        <v>0.8831</v>
      </c>
    </row>
    <row r="619" spans="1:5" x14ac:dyDescent="0.25">
      <c r="A619" t="s">
        <v>718</v>
      </c>
      <c r="B619" t="s">
        <v>720</v>
      </c>
      <c r="C619">
        <v>1.0662</v>
      </c>
      <c r="D619">
        <v>0.52110000000000001</v>
      </c>
      <c r="E619">
        <v>1.45</v>
      </c>
    </row>
    <row r="620" spans="1:5" x14ac:dyDescent="0.25">
      <c r="A620" t="s">
        <v>718</v>
      </c>
      <c r="B620" t="s">
        <v>721</v>
      </c>
      <c r="C620">
        <v>1.0662</v>
      </c>
      <c r="D620">
        <v>1.0550999999999999</v>
      </c>
      <c r="E620">
        <v>0.5151</v>
      </c>
    </row>
    <row r="621" spans="1:5" x14ac:dyDescent="0.25">
      <c r="A621" t="s">
        <v>718</v>
      </c>
      <c r="B621" t="s">
        <v>722</v>
      </c>
      <c r="C621">
        <v>1.0662</v>
      </c>
      <c r="D621">
        <v>1.5241</v>
      </c>
      <c r="E621">
        <v>0.42930000000000001</v>
      </c>
    </row>
    <row r="622" spans="1:5" x14ac:dyDescent="0.25">
      <c r="A622" t="s">
        <v>718</v>
      </c>
      <c r="B622" t="s">
        <v>723</v>
      </c>
      <c r="C622">
        <v>1.0662</v>
      </c>
      <c r="D622">
        <v>1.0550999999999999</v>
      </c>
      <c r="E622">
        <v>0.85860000000000003</v>
      </c>
    </row>
    <row r="623" spans="1:5" x14ac:dyDescent="0.25">
      <c r="A623" t="s">
        <v>718</v>
      </c>
      <c r="B623" t="s">
        <v>724</v>
      </c>
      <c r="C623">
        <v>1.0662</v>
      </c>
      <c r="D623">
        <v>0.93789999999999996</v>
      </c>
      <c r="E623">
        <v>0.99209999999999998</v>
      </c>
    </row>
    <row r="624" spans="1:5" x14ac:dyDescent="0.25">
      <c r="A624" t="s">
        <v>718</v>
      </c>
      <c r="B624" t="s">
        <v>725</v>
      </c>
      <c r="C624">
        <v>1.0662</v>
      </c>
      <c r="D624">
        <v>0.72950000000000004</v>
      </c>
      <c r="E624">
        <v>0.76319999999999999</v>
      </c>
    </row>
    <row r="625" spans="1:5" x14ac:dyDescent="0.25">
      <c r="A625" t="s">
        <v>718</v>
      </c>
      <c r="B625" t="s">
        <v>726</v>
      </c>
      <c r="C625">
        <v>1.0662</v>
      </c>
      <c r="D625">
        <v>1.2896000000000001</v>
      </c>
      <c r="E625">
        <v>0.94440000000000002</v>
      </c>
    </row>
    <row r="626" spans="1:5" x14ac:dyDescent="0.25">
      <c r="A626" t="s">
        <v>718</v>
      </c>
      <c r="B626" t="s">
        <v>727</v>
      </c>
      <c r="C626">
        <v>1.0662</v>
      </c>
      <c r="D626">
        <v>1.0550999999999999</v>
      </c>
      <c r="E626">
        <v>0.85860000000000003</v>
      </c>
    </row>
    <row r="627" spans="1:5" x14ac:dyDescent="0.25">
      <c r="A627" t="s">
        <v>718</v>
      </c>
      <c r="B627" t="s">
        <v>728</v>
      </c>
      <c r="C627">
        <v>1.0662</v>
      </c>
      <c r="D627">
        <v>1.6674</v>
      </c>
      <c r="E627">
        <v>0.83950000000000002</v>
      </c>
    </row>
    <row r="628" spans="1:5" x14ac:dyDescent="0.25">
      <c r="A628" t="s">
        <v>718</v>
      </c>
      <c r="B628" t="s">
        <v>729</v>
      </c>
      <c r="C628">
        <v>1.0662</v>
      </c>
      <c r="D628">
        <v>0.93789999999999996</v>
      </c>
      <c r="E628">
        <v>0.96160000000000001</v>
      </c>
    </row>
    <row r="629" spans="1:5" x14ac:dyDescent="0.25">
      <c r="A629" t="s">
        <v>718</v>
      </c>
      <c r="B629" t="s">
        <v>730</v>
      </c>
      <c r="C629">
        <v>1.0662</v>
      </c>
      <c r="D629">
        <v>1.1463000000000001</v>
      </c>
      <c r="E629">
        <v>0.76319999999999999</v>
      </c>
    </row>
    <row r="630" spans="1:5" x14ac:dyDescent="0.25">
      <c r="A630" t="s">
        <v>718</v>
      </c>
      <c r="B630" t="s">
        <v>731</v>
      </c>
      <c r="C630">
        <v>1.0662</v>
      </c>
      <c r="D630">
        <v>0.62529999999999997</v>
      </c>
      <c r="E630">
        <v>1.5264</v>
      </c>
    </row>
    <row r="631" spans="1:5" x14ac:dyDescent="0.25">
      <c r="A631" t="s">
        <v>718</v>
      </c>
      <c r="B631" t="s">
        <v>732</v>
      </c>
      <c r="C631">
        <v>1.0662</v>
      </c>
      <c r="D631">
        <v>0.23449999999999999</v>
      </c>
      <c r="E631">
        <v>1.5454000000000001</v>
      </c>
    </row>
    <row r="632" spans="1:5" x14ac:dyDescent="0.25">
      <c r="A632" t="s">
        <v>718</v>
      </c>
      <c r="B632" t="s">
        <v>733</v>
      </c>
      <c r="C632">
        <v>1.0662</v>
      </c>
      <c r="D632">
        <v>0.93789999999999996</v>
      </c>
      <c r="E632">
        <v>1.5264</v>
      </c>
    </row>
    <row r="633" spans="1:5" x14ac:dyDescent="0.25">
      <c r="A633" t="s">
        <v>718</v>
      </c>
      <c r="B633" t="s">
        <v>734</v>
      </c>
      <c r="C633">
        <v>1.0662</v>
      </c>
      <c r="D633">
        <v>1.1724000000000001</v>
      </c>
      <c r="E633">
        <v>1.0303</v>
      </c>
    </row>
    <row r="634" spans="1:5" x14ac:dyDescent="0.25">
      <c r="A634" t="s">
        <v>735</v>
      </c>
      <c r="B634" t="s">
        <v>736</v>
      </c>
      <c r="C634">
        <v>1.1246</v>
      </c>
      <c r="D634">
        <v>1.1114999999999999</v>
      </c>
      <c r="E634">
        <v>1.0047999999999999</v>
      </c>
    </row>
    <row r="635" spans="1:5" x14ac:dyDescent="0.25">
      <c r="A635" t="s">
        <v>735</v>
      </c>
      <c r="B635" t="s">
        <v>737</v>
      </c>
      <c r="C635">
        <v>1.1246</v>
      </c>
      <c r="D635">
        <v>0.51870000000000005</v>
      </c>
      <c r="E635">
        <v>0.84609999999999996</v>
      </c>
    </row>
    <row r="636" spans="1:5" x14ac:dyDescent="0.25">
      <c r="A636" t="s">
        <v>735</v>
      </c>
      <c r="B636" t="s">
        <v>738</v>
      </c>
      <c r="C636">
        <v>1.1246</v>
      </c>
      <c r="D636">
        <v>0.59279999999999999</v>
      </c>
      <c r="E636">
        <v>1.2692000000000001</v>
      </c>
    </row>
    <row r="637" spans="1:5" x14ac:dyDescent="0.25">
      <c r="A637" t="s">
        <v>735</v>
      </c>
      <c r="B637" t="s">
        <v>739</v>
      </c>
      <c r="C637">
        <v>1.1246</v>
      </c>
      <c r="D637">
        <v>0.74099999999999999</v>
      </c>
      <c r="E637">
        <v>0.74039999999999995</v>
      </c>
    </row>
    <row r="638" spans="1:5" x14ac:dyDescent="0.25">
      <c r="A638" t="s">
        <v>735</v>
      </c>
      <c r="B638" t="s">
        <v>740</v>
      </c>
      <c r="C638">
        <v>1.1246</v>
      </c>
      <c r="D638">
        <v>1.0508999999999999</v>
      </c>
      <c r="E638">
        <v>0.63460000000000005</v>
      </c>
    </row>
    <row r="639" spans="1:5" x14ac:dyDescent="0.25">
      <c r="A639" t="s">
        <v>735</v>
      </c>
      <c r="B639" t="s">
        <v>741</v>
      </c>
      <c r="C639">
        <v>1.1246</v>
      </c>
      <c r="D639">
        <v>0.59279999999999999</v>
      </c>
      <c r="E639">
        <v>0.84609999999999996</v>
      </c>
    </row>
    <row r="640" spans="1:5" x14ac:dyDescent="0.25">
      <c r="A640" t="s">
        <v>735</v>
      </c>
      <c r="B640" t="s">
        <v>742</v>
      </c>
      <c r="C640">
        <v>1.1246</v>
      </c>
      <c r="D640">
        <v>1.2597</v>
      </c>
      <c r="E640">
        <v>1.2692000000000001</v>
      </c>
    </row>
    <row r="641" spans="1:5" x14ac:dyDescent="0.25">
      <c r="A641" t="s">
        <v>735</v>
      </c>
      <c r="B641" t="s">
        <v>743</v>
      </c>
      <c r="C641">
        <v>1.1246</v>
      </c>
      <c r="D641">
        <v>1.1114999999999999</v>
      </c>
      <c r="E641">
        <v>1.4278</v>
      </c>
    </row>
    <row r="642" spans="1:5" x14ac:dyDescent="0.25">
      <c r="A642" t="s">
        <v>735</v>
      </c>
      <c r="B642" t="s">
        <v>744</v>
      </c>
      <c r="C642">
        <v>1.1246</v>
      </c>
      <c r="D642">
        <v>1.0374000000000001</v>
      </c>
      <c r="E642">
        <v>1.3221000000000001</v>
      </c>
    </row>
    <row r="643" spans="1:5" x14ac:dyDescent="0.25">
      <c r="A643" t="s">
        <v>735</v>
      </c>
      <c r="B643" t="s">
        <v>745</v>
      </c>
      <c r="C643">
        <v>1.1246</v>
      </c>
      <c r="D643">
        <v>0.81510000000000005</v>
      </c>
      <c r="E643">
        <v>1.1105</v>
      </c>
    </row>
    <row r="644" spans="1:5" x14ac:dyDescent="0.25">
      <c r="A644" t="s">
        <v>735</v>
      </c>
      <c r="B644" t="s">
        <v>746</v>
      </c>
      <c r="C644">
        <v>1.1246</v>
      </c>
      <c r="D644">
        <v>0.62239999999999995</v>
      </c>
      <c r="E644">
        <v>0.57110000000000005</v>
      </c>
    </row>
    <row r="645" spans="1:5" x14ac:dyDescent="0.25">
      <c r="A645" t="s">
        <v>735</v>
      </c>
      <c r="B645" t="s">
        <v>747</v>
      </c>
      <c r="C645">
        <v>1.1246</v>
      </c>
      <c r="D645">
        <v>0.80030000000000001</v>
      </c>
      <c r="E645">
        <v>0.88839999999999997</v>
      </c>
    </row>
    <row r="646" spans="1:5" x14ac:dyDescent="0.25">
      <c r="A646" t="s">
        <v>735</v>
      </c>
      <c r="B646" t="s">
        <v>748</v>
      </c>
      <c r="C646">
        <v>1.1246</v>
      </c>
      <c r="D646">
        <v>1.3338000000000001</v>
      </c>
      <c r="E646">
        <v>1.3327</v>
      </c>
    </row>
    <row r="647" spans="1:5" x14ac:dyDescent="0.25">
      <c r="A647" t="s">
        <v>735</v>
      </c>
      <c r="B647" t="s">
        <v>749</v>
      </c>
      <c r="C647">
        <v>1.1246</v>
      </c>
      <c r="D647">
        <v>1.0669999999999999</v>
      </c>
      <c r="E647">
        <v>1.0788</v>
      </c>
    </row>
    <row r="648" spans="1:5" x14ac:dyDescent="0.25">
      <c r="A648" t="s">
        <v>735</v>
      </c>
      <c r="B648" t="s">
        <v>750</v>
      </c>
      <c r="C648">
        <v>1.1246</v>
      </c>
      <c r="D648">
        <v>0.66690000000000005</v>
      </c>
      <c r="E648">
        <v>0.55530000000000002</v>
      </c>
    </row>
    <row r="649" spans="1:5" x14ac:dyDescent="0.25">
      <c r="A649" t="s">
        <v>735</v>
      </c>
      <c r="B649" t="s">
        <v>751</v>
      </c>
      <c r="C649">
        <v>1.1246</v>
      </c>
      <c r="D649">
        <v>1.5047999999999999</v>
      </c>
      <c r="E649">
        <v>0.78100000000000003</v>
      </c>
    </row>
    <row r="650" spans="1:5" x14ac:dyDescent="0.25">
      <c r="A650" t="s">
        <v>735</v>
      </c>
      <c r="B650" t="s">
        <v>752</v>
      </c>
      <c r="C650">
        <v>1.1246</v>
      </c>
      <c r="D650">
        <v>0.97809999999999997</v>
      </c>
      <c r="E650">
        <v>0.88839999999999997</v>
      </c>
    </row>
    <row r="651" spans="1:5" x14ac:dyDescent="0.25">
      <c r="A651" t="s">
        <v>735</v>
      </c>
      <c r="B651" t="s">
        <v>753</v>
      </c>
      <c r="C651">
        <v>1.1246</v>
      </c>
      <c r="D651">
        <v>0.88919999999999999</v>
      </c>
      <c r="E651">
        <v>1.0788</v>
      </c>
    </row>
    <row r="652" spans="1:5" x14ac:dyDescent="0.25">
      <c r="A652" t="s">
        <v>735</v>
      </c>
      <c r="B652" t="s">
        <v>754</v>
      </c>
      <c r="C652">
        <v>1.1246</v>
      </c>
      <c r="D652">
        <v>1.0669999999999999</v>
      </c>
      <c r="E652">
        <v>1.0788</v>
      </c>
    </row>
    <row r="653" spans="1:5" x14ac:dyDescent="0.25">
      <c r="A653" t="s">
        <v>735</v>
      </c>
      <c r="B653" t="s">
        <v>755</v>
      </c>
      <c r="C653">
        <v>1.1246</v>
      </c>
      <c r="D653">
        <v>1.0508999999999999</v>
      </c>
      <c r="E653">
        <v>0.86539999999999995</v>
      </c>
    </row>
    <row r="654" spans="1:5" x14ac:dyDescent="0.25">
      <c r="A654" t="s">
        <v>735</v>
      </c>
      <c r="B654" t="s">
        <v>756</v>
      </c>
      <c r="C654">
        <v>1.1246</v>
      </c>
      <c r="D654">
        <v>1.0374000000000001</v>
      </c>
      <c r="E654">
        <v>1.2692000000000001</v>
      </c>
    </row>
    <row r="655" spans="1:5" x14ac:dyDescent="0.25">
      <c r="A655" t="s">
        <v>735</v>
      </c>
      <c r="B655" t="s">
        <v>757</v>
      </c>
      <c r="C655">
        <v>1.1246</v>
      </c>
      <c r="D655">
        <v>1.2448999999999999</v>
      </c>
      <c r="E655">
        <v>1.0788</v>
      </c>
    </row>
    <row r="656" spans="1:5" x14ac:dyDescent="0.25">
      <c r="A656" t="s">
        <v>735</v>
      </c>
      <c r="B656" t="s">
        <v>758</v>
      </c>
      <c r="C656">
        <v>1.1246</v>
      </c>
      <c r="D656">
        <v>0.88919999999999999</v>
      </c>
      <c r="E656">
        <v>0.86539999999999995</v>
      </c>
    </row>
    <row r="657" spans="1:5" x14ac:dyDescent="0.25">
      <c r="A657" t="s">
        <v>735</v>
      </c>
      <c r="B657" t="s">
        <v>759</v>
      </c>
      <c r="C657">
        <v>1.1246</v>
      </c>
      <c r="D657">
        <v>1.5116000000000001</v>
      </c>
      <c r="E657">
        <v>0.50770000000000004</v>
      </c>
    </row>
    <row r="658" spans="1:5" x14ac:dyDescent="0.25">
      <c r="A658" t="s">
        <v>735</v>
      </c>
      <c r="B658" t="s">
        <v>760</v>
      </c>
      <c r="C658">
        <v>1.1246</v>
      </c>
      <c r="D658">
        <v>1.3338000000000001</v>
      </c>
      <c r="E658">
        <v>0.74039999999999995</v>
      </c>
    </row>
    <row r="659" spans="1:5" x14ac:dyDescent="0.25">
      <c r="A659" t="s">
        <v>735</v>
      </c>
      <c r="B659" t="s">
        <v>761</v>
      </c>
      <c r="C659">
        <v>1.1246</v>
      </c>
      <c r="D659">
        <v>0.95760000000000001</v>
      </c>
      <c r="E659">
        <v>1.6109</v>
      </c>
    </row>
    <row r="660" spans="1:5" x14ac:dyDescent="0.25">
      <c r="A660" t="s">
        <v>735</v>
      </c>
      <c r="B660" t="s">
        <v>762</v>
      </c>
      <c r="C660">
        <v>1.1246</v>
      </c>
      <c r="D660">
        <v>1.0508999999999999</v>
      </c>
      <c r="E660">
        <v>1.0961000000000001</v>
      </c>
    </row>
    <row r="661" spans="1:5" x14ac:dyDescent="0.25">
      <c r="A661" t="s">
        <v>763</v>
      </c>
      <c r="B661" t="s">
        <v>764</v>
      </c>
      <c r="C661">
        <v>1.5417000000000001</v>
      </c>
      <c r="D661">
        <v>1.2972999999999999</v>
      </c>
      <c r="E661">
        <v>0.52170000000000005</v>
      </c>
    </row>
    <row r="662" spans="1:5" x14ac:dyDescent="0.25">
      <c r="A662" t="s">
        <v>763</v>
      </c>
      <c r="B662" t="s">
        <v>765</v>
      </c>
      <c r="C662">
        <v>1.5417000000000001</v>
      </c>
      <c r="D662">
        <v>0.32429999999999998</v>
      </c>
      <c r="E662">
        <v>0.52170000000000005</v>
      </c>
    </row>
    <row r="663" spans="1:5" x14ac:dyDescent="0.25">
      <c r="A663" t="s">
        <v>763</v>
      </c>
      <c r="B663" t="s">
        <v>766</v>
      </c>
      <c r="C663">
        <v>1.5417000000000001</v>
      </c>
      <c r="D663">
        <v>0.64859999999999995</v>
      </c>
      <c r="E663">
        <v>1.2174</v>
      </c>
    </row>
    <row r="664" spans="1:5" x14ac:dyDescent="0.25">
      <c r="A664" t="s">
        <v>763</v>
      </c>
      <c r="B664" t="s">
        <v>767</v>
      </c>
      <c r="C664">
        <v>1.5417000000000001</v>
      </c>
      <c r="D664">
        <v>1.2972999999999999</v>
      </c>
      <c r="E664">
        <v>0.78259999999999996</v>
      </c>
    </row>
    <row r="665" spans="1:5" x14ac:dyDescent="0.25">
      <c r="A665" t="s">
        <v>763</v>
      </c>
      <c r="B665" t="s">
        <v>768</v>
      </c>
      <c r="C665">
        <v>1.5417000000000001</v>
      </c>
      <c r="D665">
        <v>0.97299999999999998</v>
      </c>
      <c r="E665">
        <v>1.5651999999999999</v>
      </c>
    </row>
    <row r="666" spans="1:5" x14ac:dyDescent="0.25">
      <c r="A666" t="s">
        <v>763</v>
      </c>
      <c r="B666" t="s">
        <v>769</v>
      </c>
      <c r="C666">
        <v>1.5417000000000001</v>
      </c>
      <c r="D666">
        <v>0.86480000000000001</v>
      </c>
      <c r="E666">
        <v>1.2174</v>
      </c>
    </row>
    <row r="667" spans="1:5" x14ac:dyDescent="0.25">
      <c r="A667" t="s">
        <v>763</v>
      </c>
      <c r="B667" t="s">
        <v>770</v>
      </c>
      <c r="C667">
        <v>1.5417000000000001</v>
      </c>
      <c r="D667">
        <v>0.64859999999999995</v>
      </c>
      <c r="E667">
        <v>1.8261000000000001</v>
      </c>
    </row>
    <row r="668" spans="1:5" x14ac:dyDescent="0.25">
      <c r="A668" t="s">
        <v>763</v>
      </c>
      <c r="B668" t="s">
        <v>771</v>
      </c>
      <c r="C668">
        <v>1.5417000000000001</v>
      </c>
      <c r="D668">
        <v>0.97299999999999998</v>
      </c>
      <c r="E668">
        <v>0.78259999999999996</v>
      </c>
    </row>
    <row r="669" spans="1:5" x14ac:dyDescent="0.25">
      <c r="A669" t="s">
        <v>763</v>
      </c>
      <c r="B669" t="s">
        <v>772</v>
      </c>
      <c r="C669">
        <v>1.5417000000000001</v>
      </c>
      <c r="D669">
        <v>1.0810999999999999</v>
      </c>
      <c r="E669">
        <v>0.86960000000000004</v>
      </c>
    </row>
    <row r="670" spans="1:5" x14ac:dyDescent="0.25">
      <c r="A670" t="s">
        <v>763</v>
      </c>
      <c r="B670" t="s">
        <v>773</v>
      </c>
      <c r="C670">
        <v>1.5417000000000001</v>
      </c>
      <c r="D670">
        <v>1.7297</v>
      </c>
      <c r="E670">
        <v>0.6956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C2" activePane="bottomRight" state="frozen"/>
      <selection pane="topRight" activeCell="M1" sqref="M1"/>
      <selection pane="bottomLeft" activeCell="A2" sqref="A2"/>
      <selection pane="bottomRight" activeCell="I16" sqref="I16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354</v>
      </c>
      <c r="C2" t="s">
        <v>248</v>
      </c>
      <c r="D2" t="s">
        <v>774</v>
      </c>
      <c r="E2" s="1">
        <f>VLOOKUP(A2,home!$A$2:$E$670,3,FALSE)</f>
        <v>1.4837</v>
      </c>
      <c r="F2">
        <f>VLOOKUP(B2,home!$B$2:$E$670,3,FALSE)</f>
        <v>1.6922999999999999</v>
      </c>
      <c r="G2">
        <f>VLOOKUP(C2,away!$B$2:$E$670,4,FALSE)</f>
        <v>0.83260000000000001</v>
      </c>
      <c r="H2">
        <f>VLOOKUP(A2,away!$A$2:$E$670,3,FALSE)</f>
        <v>1.2190000000000001</v>
      </c>
      <c r="I2">
        <f>VLOOKUP(C2,away!$B$2:$E$670,3,FALSE)</f>
        <v>1.5924</v>
      </c>
      <c r="J2">
        <f>VLOOKUP(B2,home!$B$2:$E$670,4,FALSE)</f>
        <v>0.92379999999999995</v>
      </c>
      <c r="K2" s="3">
        <f>E2*F2*G2</f>
        <v>2.090546623626</v>
      </c>
      <c r="L2" s="3">
        <f>H2*I2*J2</f>
        <v>1.7932210672800002</v>
      </c>
      <c r="M2" s="5">
        <f>_xlfn.POISSON.DIST(0,$K2,FALSE) * _xlfn.POISSON.DIST(0,$L2,FALSE)</f>
        <v>2.0573165645905379E-2</v>
      </c>
      <c r="N2" s="5">
        <f>_xlfn.POISSON.DIST(1,K2,FALSE) * _xlfn.POISSON.DIST(0,L2,FALSE)</f>
        <v>4.3009161978345901E-2</v>
      </c>
      <c r="O2" s="5">
        <f>_xlfn.POISSON.DIST(0,K2,FALSE) * _xlfn.POISSON.DIST(1,L2,FALSE)</f>
        <v>3.6892234056878671E-2</v>
      </c>
      <c r="P2" s="5">
        <f>_xlfn.POISSON.DIST(1,K2,FALSE) * _xlfn.POISSON.DIST(1,L2,FALSE)</f>
        <v>7.7124935345627824E-2</v>
      </c>
      <c r="Q2" s="5">
        <f>_xlfn.POISSON.DIST(2,K2,FALSE) * _xlfn.POISSON.DIST(0,L2,FALSE)</f>
        <v>4.4956329179407388E-2</v>
      </c>
      <c r="R2" s="5">
        <f>_xlfn.POISSON.DIST(0,K2,FALSE) * _xlfn.POISSON.DIST(2,L2,FALSE)</f>
        <v>3.3077965664909781E-2</v>
      </c>
      <c r="S2" s="5">
        <f>_xlfn.POISSON.DIST(2,K2,FALSE) * _xlfn.POISSON.DIST(2,L2,FALSE)</f>
        <v>7.228172555509392E-2</v>
      </c>
      <c r="T2" s="5">
        <f>_xlfn.POISSON.DIST(2,K2,FALSE) * _xlfn.POISSON.DIST(1,L2,FALSE)</f>
        <v>8.0616636592087912E-2</v>
      </c>
      <c r="U2" s="5">
        <f>_xlfn.POISSON.DIST(1,K2,FALSE) * _xlfn.POISSON.DIST(2,L2,FALSE)</f>
        <v>6.9151029437193881E-2</v>
      </c>
      <c r="V2" s="5">
        <f>_xlfn.POISSON.DIST(3,K2,FALSE) * _xlfn.POISSON.DIST(3,L2,FALSE)</f>
        <v>3.0107846448871389E-2</v>
      </c>
      <c r="W2" s="5">
        <f>_xlfn.POISSON.DIST(3,K2,FALSE) * _xlfn.POISSON.DIST(0,L2,FALSE)</f>
        <v>3.1327767392209722E-2</v>
      </c>
      <c r="X2" s="5">
        <f>_xlfn.POISSON.DIST(3,K2,FALSE) * _xlfn.POISSON.DIST(1,L2,FALSE)</f>
        <v>5.617761247855789E-2</v>
      </c>
      <c r="Y2" s="5">
        <f>_xlfn.POISSON.DIST(3,K2,FALSE) * _xlfn.POISSON.DIST(2,L2,FALSE)</f>
        <v>5.0369439103020934E-2</v>
      </c>
      <c r="Z2" s="5">
        <f>_xlfn.POISSON.DIST(0,K2,FALSE) * _xlfn.POISSON.DIST(3,L2,FALSE)</f>
        <v>1.9772034964360238E-2</v>
      </c>
      <c r="AA2" s="5">
        <f>_xlfn.POISSON.DIST(1,K2,FALSE) * _xlfn.POISSON.DIST(3,L2,FALSE)</f>
        <v>4.1334360936958504E-2</v>
      </c>
      <c r="AB2" s="5">
        <f>_xlfn.POISSON.DIST(2,K2,FALSE) * _xlfn.POISSON.DIST(3,L2,FALSE)</f>
        <v>4.3205704348248525E-2</v>
      </c>
      <c r="AC2" s="5">
        <f>_xlfn.POISSON.DIST(4,K2,FALSE) * _xlfn.POISSON.DIST(4,L2,FALSE)</f>
        <v>7.0542914698067229E-3</v>
      </c>
      <c r="AD2" s="5">
        <f>_xlfn.POISSON.DIST(4,K2,FALSE) * _xlfn.POISSON.DIST(0,L2,FALSE)</f>
        <v>1.6373039586881178E-2</v>
      </c>
      <c r="AE2" s="5">
        <f>_xlfn.POISSON.DIST(4,K2,FALSE) * _xlfn.POISSON.DIST(1,L2,FALSE)</f>
        <v>2.9360479522604756E-2</v>
      </c>
      <c r="AF2" s="5">
        <f>_xlfn.POISSON.DIST(4,K2,FALSE) * _xlfn.POISSON.DIST(2,L2,FALSE)</f>
        <v>2.6324915212688951E-2</v>
      </c>
      <c r="AG2" s="5">
        <f>_xlfn.POISSON.DIST(4,K2,FALSE) * _xlfn.POISSON.DIST(3,L2,FALSE)</f>
        <v>1.5735464184584529E-2</v>
      </c>
      <c r="AH2" s="5">
        <f>_xlfn.POISSON.DIST(0,K2,FALSE) * _xlfn.POISSON.DIST(4,L2,FALSE)</f>
        <v>8.8639074102718866E-3</v>
      </c>
      <c r="AI2" s="5">
        <f>_xlfn.POISSON.DIST(1,K2,FALSE) * _xlfn.POISSON.DIST(4,L2,FALSE)</f>
        <v>1.853041170867737E-2</v>
      </c>
      <c r="AJ2" s="5">
        <f>_xlfn.POISSON.DIST(2,K2,FALSE) * _xlfn.POISSON.DIST(4,L2,FALSE)</f>
        <v>1.9369344815987594E-2</v>
      </c>
      <c r="AK2" s="5">
        <f>_xlfn.POISSON.DIST(3,K2,FALSE) * _xlfn.POISSON.DIST(4,L2,FALSE)</f>
        <v>1.3497506135636878E-2</v>
      </c>
      <c r="AL2" s="5">
        <f>_xlfn.POISSON.DIST(5,K2,FALSE) * _xlfn.POISSON.DIST(5,L2,FALSE)</f>
        <v>1.0578085704109239E-3</v>
      </c>
      <c r="AM2" s="5">
        <f>_xlfn.POISSON.DIST(5,K2,FALSE) * _xlfn.POISSON.DIST(0,L2,FALSE)</f>
        <v>6.8457205253698566E-3</v>
      </c>
      <c r="AN2" s="5">
        <f>_xlfn.POISSON.DIST(5,K2,FALSE) * _xlfn.POISSON.DIST(1,L2,FALSE)</f>
        <v>1.2275890266804335E-2</v>
      </c>
      <c r="AO2" s="5">
        <f>_xlfn.POISSON.DIST(5,K2,FALSE) * _xlfn.POISSON.DIST(2,L2,FALSE)</f>
        <v>1.1006692523025521E-2</v>
      </c>
      <c r="AP2" s="5">
        <f>_xlfn.POISSON.DIST(5,K2,FALSE) * _xlfn.POISSON.DIST(3,L2,FALSE)</f>
        <v>6.5791443044542069E-3</v>
      </c>
      <c r="AQ2" s="5">
        <f>_xlfn.POISSON.DIST(5,K2,FALSE) * _xlfn.POISSON.DIST(4,L2,FALSE)</f>
        <v>2.9494650428556267E-3</v>
      </c>
      <c r="AR2" s="5">
        <f>_xlfn.POISSON.DIST(0,K2,FALSE) * _xlfn.POISSON.DIST(5,L2,FALSE)</f>
        <v>3.1789891013037715E-3</v>
      </c>
      <c r="AS2" s="5">
        <f>_xlfn.POISSON.DIST(1,K2,FALSE) * _xlfn.POISSON.DIST(5,L2,FALSE)</f>
        <v>6.6458249322744502E-3</v>
      </c>
      <c r="AT2" s="5">
        <f>_xlfn.POISSON.DIST(2,K2,FALSE) * _xlfn.POISSON.DIST(5,L2,FALSE)</f>
        <v>6.9467034366879222E-3</v>
      </c>
      <c r="AU2" s="5">
        <f>_xlfn.POISSON.DIST(3,K2,FALSE) * _xlfn.POISSON.DIST(5,L2,FALSE)</f>
        <v>4.8408024716330234E-3</v>
      </c>
      <c r="AV2" s="5">
        <f>_xlfn.POISSON.DIST(4,K2,FALSE) * _xlfn.POISSON.DIST(5,L2,FALSE)</f>
        <v>2.5299808156782027E-3</v>
      </c>
      <c r="AW2" s="5">
        <f>_xlfn.POISSON.DIST(6,K2,FALSE) * _xlfn.POISSON.DIST(6,L2,FALSE)</f>
        <v>1.1015349234419264E-4</v>
      </c>
      <c r="AX2" s="5">
        <f>_xlfn.POISSON.DIST(6,K2,FALSE) * _xlfn.POISSON.DIST(0,L2,FALSE)</f>
        <v>2.3852163217665291E-3</v>
      </c>
      <c r="AY2" s="5">
        <f>_xlfn.POISSON.DIST(6,K2,FALSE) * _xlfn.POISSON.DIST(1,L2,FALSE)</f>
        <v>4.2772201582118516E-3</v>
      </c>
      <c r="AZ2" s="5">
        <f>_xlfn.POISSON.DIST(6,K2,FALSE) * _xlfn.POISSON.DIST(2,L2,FALSE)</f>
        <v>3.8350006485500946E-3</v>
      </c>
      <c r="BA2" s="5">
        <f>_xlfn.POISSON.DIST(6,K2,FALSE) * _xlfn.POISSON.DIST(3,L2,FALSE)</f>
        <v>2.2923346520041642E-3</v>
      </c>
      <c r="BB2" s="5">
        <f>_xlfn.POISSON.DIST(6,K2,FALSE) * _xlfn.POISSON.DIST(4,L2,FALSE)</f>
        <v>1.0276656978074588E-3</v>
      </c>
      <c r="BC2" s="5">
        <f>_xlfn.POISSON.DIST(6,K2,FALSE) * _xlfn.POISSON.DIST(5,L2,FALSE)</f>
        <v>3.6856635588586756E-4</v>
      </c>
      <c r="BD2" s="5">
        <f>_xlfn.POISSON.DIST(0,K2,FALSE) * _xlfn.POISSON.DIST(6,L2,FALSE)</f>
        <v>9.5010503818523972E-4</v>
      </c>
      <c r="BE2" s="5">
        <f>_xlfn.POISSON.DIST(1,K2,FALSE) * _xlfn.POISSON.DIST(6,L2,FALSE)</f>
        <v>1.9862388796682041E-3</v>
      </c>
      <c r="BF2" s="5">
        <f>_xlfn.POISSON.DIST(2,K2,FALSE) * _xlfn.POISSON.DIST(6,L2,FALSE)</f>
        <v>2.076162491802527E-3</v>
      </c>
      <c r="BG2" s="5">
        <f>_xlfn.POISSON.DIST(3,K2,FALSE) * _xlfn.POISSON.DIST(6,L2,FALSE)</f>
        <v>1.4467714957789057E-3</v>
      </c>
      <c r="BH2" s="5">
        <f>_xlfn.POISSON.DIST(4,K2,FALSE) * _xlfn.POISSON.DIST(6,L2,FALSE)</f>
        <v>7.5613581641473216E-4</v>
      </c>
      <c r="BI2" s="5">
        <f>_xlfn.POISSON.DIST(5,K2,FALSE) * _xlfn.POISSON.DIST(6,L2,FALSE)</f>
        <v>3.1614743560170138E-4</v>
      </c>
      <c r="BJ2" s="8">
        <f>SUM(N2,Q2,T2,W2,X2,Y2,AD2,AE2,AF2,AG2,AM2,AN2,AO2,AP2,AQ2,AX2,AY2,AZ2,BA2,BB2,BC2)</f>
        <v>0.44809376172712467</v>
      </c>
      <c r="BK2" s="8">
        <f>SUM(M2,P2,S2,V2,AC2,AL2,AY2)</f>
        <v>0.21247699319392802</v>
      </c>
      <c r="BL2" s="8">
        <f>SUM(O2,R2,U2,AA2,AB2,AH2,AI2,AJ2,AK2,AR2,AS2,AT2,AU2,AV2,BD2,BE2,BF2,BG2,BH2,BI2)</f>
        <v>0.31559632642979174</v>
      </c>
      <c r="BM2" s="8">
        <f>SUM(S2:BI2)</f>
        <v>0.73613825777826236</v>
      </c>
      <c r="BN2" s="8">
        <f>SUM(M2:R2)</f>
        <v>0.25563379187107493</v>
      </c>
    </row>
    <row r="3" spans="1:88" x14ac:dyDescent="0.25">
      <c r="A3" t="s">
        <v>69</v>
      </c>
      <c r="B3" t="s">
        <v>772</v>
      </c>
      <c r="C3" t="s">
        <v>261</v>
      </c>
      <c r="D3" t="s">
        <v>774</v>
      </c>
      <c r="E3" s="1">
        <f>VLOOKUP(A3,home!$A$2:$E$670,3,FALSE)</f>
        <v>1.3526</v>
      </c>
      <c r="F3">
        <f>VLOOKUP(B3,home!$B$2:$E$670,3,FALSE)</f>
        <v>0</v>
      </c>
      <c r="G3">
        <f>VLOOKUP(C3,away!$B$2:$E$670,4,FALSE)</f>
        <v>0.62260000000000004</v>
      </c>
      <c r="H3">
        <f>VLOOKUP(A3,away!$A$2:$E$670,3,FALSE)</f>
        <v>1.3421000000000001</v>
      </c>
      <c r="I3">
        <f>VLOOKUP(C3,away!$B$2:$E$670,3,FALSE)</f>
        <v>1.3726</v>
      </c>
      <c r="J3">
        <f>VLOOKUP(B3,home!$B$2:$E$670,4,FALSE)</f>
        <v>0</v>
      </c>
      <c r="K3" s="3">
        <f t="shared" ref="K3:K9" si="0">E3*F3*G3</f>
        <v>0</v>
      </c>
      <c r="L3" s="3">
        <f t="shared" ref="L3:L9" si="1">H3*I3*J3</f>
        <v>0</v>
      </c>
      <c r="M3" s="5">
        <f t="shared" ref="M3:M9" si="2">_xlfn.POISSON.DIST(0,$K3,FALSE) * _xlfn.POISSON.DIST(0,$L3,FALSE)</f>
        <v>1</v>
      </c>
      <c r="N3" s="5">
        <f t="shared" ref="N3:N9" si="3">_xlfn.POISSON.DIST(1,K3,FALSE) * _xlfn.POISSON.DIST(0,L3,FALSE)</f>
        <v>0</v>
      </c>
      <c r="O3" s="5">
        <f t="shared" ref="O3:O9" si="4">_xlfn.POISSON.DIST(0,K3,FALSE) * _xlfn.POISSON.DIST(1,L3,FALSE)</f>
        <v>0</v>
      </c>
      <c r="P3" s="5">
        <f t="shared" ref="P3:P9" si="5">_xlfn.POISSON.DIST(1,K3,FALSE) * _xlfn.POISSON.DIST(1,L3,FALSE)</f>
        <v>0</v>
      </c>
      <c r="Q3" s="5">
        <f t="shared" ref="Q3:Q9" si="6">_xlfn.POISSON.DIST(2,K3,FALSE) * _xlfn.POISSON.DIST(0,L3,FALSE)</f>
        <v>0</v>
      </c>
      <c r="R3" s="5">
        <f t="shared" ref="R3:R9" si="7">_xlfn.POISSON.DIST(0,K3,FALSE) * _xlfn.POISSON.DIST(2,L3,FALSE)</f>
        <v>0</v>
      </c>
      <c r="S3" s="5">
        <f t="shared" ref="S3:S9" si="8">_xlfn.POISSON.DIST(2,K3,FALSE) * _xlfn.POISSON.DIST(2,L3,FALSE)</f>
        <v>0</v>
      </c>
      <c r="T3" s="5">
        <f t="shared" ref="T3:T9" si="9">_xlfn.POISSON.DIST(2,K3,FALSE) * _xlfn.POISSON.DIST(1,L3,FALSE)</f>
        <v>0</v>
      </c>
      <c r="U3" s="5">
        <f t="shared" ref="U3:U9" si="10">_xlfn.POISSON.DIST(1,K3,FALSE) * _xlfn.POISSON.DIST(2,L3,FALSE)</f>
        <v>0</v>
      </c>
      <c r="V3" s="5">
        <f t="shared" ref="V3:V9" si="11">_xlfn.POISSON.DIST(3,K3,FALSE) * _xlfn.POISSON.DIST(3,L3,FALSE)</f>
        <v>0</v>
      </c>
      <c r="W3" s="5">
        <f t="shared" ref="W3:W9" si="12">_xlfn.POISSON.DIST(3,K3,FALSE) * _xlfn.POISSON.DIST(0,L3,FALSE)</f>
        <v>0</v>
      </c>
      <c r="X3" s="5">
        <f t="shared" ref="X3:X9" si="13">_xlfn.POISSON.DIST(3,K3,FALSE) * _xlfn.POISSON.DIST(1,L3,FALSE)</f>
        <v>0</v>
      </c>
      <c r="Y3" s="5">
        <f t="shared" ref="Y3:Y9" si="14">_xlfn.POISSON.DIST(3,K3,FALSE) * _xlfn.POISSON.DIST(2,L3,FALSE)</f>
        <v>0</v>
      </c>
      <c r="Z3" s="5">
        <f t="shared" ref="Z3:Z9" si="15">_xlfn.POISSON.DIST(0,K3,FALSE) * _xlfn.POISSON.DIST(3,L3,FALSE)</f>
        <v>0</v>
      </c>
      <c r="AA3" s="5">
        <f t="shared" ref="AA3:AA9" si="16">_xlfn.POISSON.DIST(1,K3,FALSE) * _xlfn.POISSON.DIST(3,L3,FALSE)</f>
        <v>0</v>
      </c>
      <c r="AB3" s="5">
        <f t="shared" ref="AB3:AB9" si="17">_xlfn.POISSON.DIST(2,K3,FALSE) * _xlfn.POISSON.DIST(3,L3,FALSE)</f>
        <v>0</v>
      </c>
      <c r="AC3" s="5">
        <f t="shared" ref="AC3:AC9" si="18">_xlfn.POISSON.DIST(4,K3,FALSE) * _xlfn.POISSON.DIST(4,L3,FALSE)</f>
        <v>0</v>
      </c>
      <c r="AD3" s="5">
        <f t="shared" ref="AD3:AD9" si="19">_xlfn.POISSON.DIST(4,K3,FALSE) * _xlfn.POISSON.DIST(0,L3,FALSE)</f>
        <v>0</v>
      </c>
      <c r="AE3" s="5">
        <f t="shared" ref="AE3:AE9" si="20">_xlfn.POISSON.DIST(4,K3,FALSE) * _xlfn.POISSON.DIST(1,L3,FALSE)</f>
        <v>0</v>
      </c>
      <c r="AF3" s="5">
        <f t="shared" ref="AF3:AF9" si="21">_xlfn.POISSON.DIST(4,K3,FALSE) * _xlfn.POISSON.DIST(2,L3,FALSE)</f>
        <v>0</v>
      </c>
      <c r="AG3" s="5">
        <f t="shared" ref="AG3:AG9" si="22">_xlfn.POISSON.DIST(4,K3,FALSE) * _xlfn.POISSON.DIST(3,L3,FALSE)</f>
        <v>0</v>
      </c>
      <c r="AH3" s="5">
        <f t="shared" ref="AH3:AH9" si="23">_xlfn.POISSON.DIST(0,K3,FALSE) * _xlfn.POISSON.DIST(4,L3,FALSE)</f>
        <v>0</v>
      </c>
      <c r="AI3" s="5">
        <f t="shared" ref="AI3:AI9" si="24">_xlfn.POISSON.DIST(1,K3,FALSE) * _xlfn.POISSON.DIST(4,L3,FALSE)</f>
        <v>0</v>
      </c>
      <c r="AJ3" s="5">
        <f t="shared" ref="AJ3:AJ9" si="25">_xlfn.POISSON.DIST(2,K3,FALSE) * _xlfn.POISSON.DIST(4,L3,FALSE)</f>
        <v>0</v>
      </c>
      <c r="AK3" s="5">
        <f t="shared" ref="AK3:AK9" si="26">_xlfn.POISSON.DIST(3,K3,FALSE) * _xlfn.POISSON.DIST(4,L3,FALSE)</f>
        <v>0</v>
      </c>
      <c r="AL3" s="5">
        <f t="shared" ref="AL3:AL9" si="27">_xlfn.POISSON.DIST(5,K3,FALSE) * _xlfn.POISSON.DIST(5,L3,FALSE)</f>
        <v>0</v>
      </c>
      <c r="AM3" s="5">
        <f t="shared" ref="AM3:AM9" si="28">_xlfn.POISSON.DIST(5,K3,FALSE) * _xlfn.POISSON.DIST(0,L3,FALSE)</f>
        <v>0</v>
      </c>
      <c r="AN3" s="5">
        <f t="shared" ref="AN3:AN9" si="29">_xlfn.POISSON.DIST(5,K3,FALSE) * _xlfn.POISSON.DIST(1,L3,FALSE)</f>
        <v>0</v>
      </c>
      <c r="AO3" s="5">
        <f t="shared" ref="AO3:AO9" si="30">_xlfn.POISSON.DIST(5,K3,FALSE) * _xlfn.POISSON.DIST(2,L3,FALSE)</f>
        <v>0</v>
      </c>
      <c r="AP3" s="5">
        <f t="shared" ref="AP3:AP9" si="31">_xlfn.POISSON.DIST(5,K3,FALSE) * _xlfn.POISSON.DIST(3,L3,FALSE)</f>
        <v>0</v>
      </c>
      <c r="AQ3" s="5">
        <f t="shared" ref="AQ3:AQ9" si="32">_xlfn.POISSON.DIST(5,K3,FALSE) * _xlfn.POISSON.DIST(4,L3,FALSE)</f>
        <v>0</v>
      </c>
      <c r="AR3" s="5">
        <f t="shared" ref="AR3:AR9" si="33">_xlfn.POISSON.DIST(0,K3,FALSE) * _xlfn.POISSON.DIST(5,L3,FALSE)</f>
        <v>0</v>
      </c>
      <c r="AS3" s="5">
        <f t="shared" ref="AS3:AS9" si="34">_xlfn.POISSON.DIST(1,K3,FALSE) * _xlfn.POISSON.DIST(5,L3,FALSE)</f>
        <v>0</v>
      </c>
      <c r="AT3" s="5">
        <f t="shared" ref="AT3:AT9" si="35">_xlfn.POISSON.DIST(2,K3,FALSE) * _xlfn.POISSON.DIST(5,L3,FALSE)</f>
        <v>0</v>
      </c>
      <c r="AU3" s="5">
        <f t="shared" ref="AU3:AU9" si="36">_xlfn.POISSON.DIST(3,K3,FALSE) * _xlfn.POISSON.DIST(5,L3,FALSE)</f>
        <v>0</v>
      </c>
      <c r="AV3" s="5">
        <f t="shared" ref="AV3:AV9" si="37">_xlfn.POISSON.DIST(4,K3,FALSE) * _xlfn.POISSON.DIST(5,L3,FALSE)</f>
        <v>0</v>
      </c>
      <c r="AW3" s="5">
        <f t="shared" ref="AW3:AW9" si="38">_xlfn.POISSON.DIST(6,K3,FALSE) * _xlfn.POISSON.DIST(6,L3,FALSE)</f>
        <v>0</v>
      </c>
      <c r="AX3" s="5">
        <f t="shared" ref="AX3:AX9" si="39">_xlfn.POISSON.DIST(6,K3,FALSE) * _xlfn.POISSON.DIST(0,L3,FALSE)</f>
        <v>0</v>
      </c>
      <c r="AY3" s="5">
        <f t="shared" ref="AY3:AY9" si="40">_xlfn.POISSON.DIST(6,K3,FALSE) * _xlfn.POISSON.DIST(1,L3,FALSE)</f>
        <v>0</v>
      </c>
      <c r="AZ3" s="5">
        <f t="shared" ref="AZ3:AZ9" si="41">_xlfn.POISSON.DIST(6,K3,FALSE) * _xlfn.POISSON.DIST(2,L3,FALSE)</f>
        <v>0</v>
      </c>
      <c r="BA3" s="5">
        <f t="shared" ref="BA3:BA9" si="42">_xlfn.POISSON.DIST(6,K3,FALSE) * _xlfn.POISSON.DIST(3,L3,FALSE)</f>
        <v>0</v>
      </c>
      <c r="BB3" s="5">
        <f t="shared" ref="BB3:BB9" si="43">_xlfn.POISSON.DIST(6,K3,FALSE) * _xlfn.POISSON.DIST(4,L3,FALSE)</f>
        <v>0</v>
      </c>
      <c r="BC3" s="5">
        <f t="shared" ref="BC3:BC9" si="44">_xlfn.POISSON.DIST(6,K3,FALSE) * _xlfn.POISSON.DIST(5,L3,FALSE)</f>
        <v>0</v>
      </c>
      <c r="BD3" s="5">
        <f t="shared" ref="BD3:BD9" si="45">_xlfn.POISSON.DIST(0,K3,FALSE) * _xlfn.POISSON.DIST(6,L3,FALSE)</f>
        <v>0</v>
      </c>
      <c r="BE3" s="5">
        <f t="shared" ref="BE3:BE9" si="46">_xlfn.POISSON.DIST(1,K3,FALSE) * _xlfn.POISSON.DIST(6,L3,FALSE)</f>
        <v>0</v>
      </c>
      <c r="BF3" s="5">
        <f t="shared" ref="BF3:BF9" si="47">_xlfn.POISSON.DIST(2,K3,FALSE) * _xlfn.POISSON.DIST(6,L3,FALSE)</f>
        <v>0</v>
      </c>
      <c r="BG3" s="5">
        <f t="shared" ref="BG3:BG9" si="48">_xlfn.POISSON.DIST(3,K3,FALSE) * _xlfn.POISSON.DIST(6,L3,FALSE)</f>
        <v>0</v>
      </c>
      <c r="BH3" s="5">
        <f t="shared" ref="BH3:BH9" si="49">_xlfn.POISSON.DIST(4,K3,FALSE) * _xlfn.POISSON.DIST(6,L3,FALSE)</f>
        <v>0</v>
      </c>
      <c r="BI3" s="5">
        <f t="shared" ref="BI3:BI9" si="50">_xlfn.POISSON.DIST(5,K3,FALSE) * _xlfn.POISSON.DIST(6,L3,FALSE)</f>
        <v>0</v>
      </c>
      <c r="BJ3" s="8">
        <f t="shared" ref="BJ3:BJ9" si="51">SUM(N3,Q3,T3,W3,X3,Y3,AD3,AE3,AF3,AG3,AM3,AN3,AO3,AP3,AQ3,AX3,AY3,AZ3,BA3,BB3,BC3)</f>
        <v>0</v>
      </c>
      <c r="BK3" s="8">
        <f t="shared" ref="BK3:BK9" si="52">SUM(M3,P3,S3,V3,AC3,AL3,AY3)</f>
        <v>1</v>
      </c>
      <c r="BL3" s="8">
        <f t="shared" ref="BL3:BL9" si="53">SUM(O3,R3,U3,AA3,AB3,AH3,AI3,AJ3,AK3,AR3,AS3,AT3,AU3,AV3,BD3,BE3,BF3,BG3,BH3,BI3)</f>
        <v>0</v>
      </c>
      <c r="BM3" s="8">
        <f t="shared" ref="BM3:BM9" si="54">SUM(S3:BI3)</f>
        <v>0</v>
      </c>
      <c r="BN3" s="8">
        <f t="shared" ref="BN3:BN9" si="55">SUM(M3:R3)</f>
        <v>1</v>
      </c>
    </row>
    <row r="4" spans="1:88" x14ac:dyDescent="0.25">
      <c r="A4" t="s">
        <v>340</v>
      </c>
      <c r="B4" t="s">
        <v>415</v>
      </c>
      <c r="C4" t="s">
        <v>529</v>
      </c>
      <c r="D4" t="s">
        <v>774</v>
      </c>
      <c r="E4" s="1">
        <f>VLOOKUP(A4,home!$A$2:$E$670,3,FALSE)</f>
        <v>1.3684000000000001</v>
      </c>
      <c r="F4">
        <f>VLOOKUP(B4,home!$B$2:$E$670,3,FALSE)</f>
        <v>1.0385</v>
      </c>
      <c r="G4">
        <f>VLOOKUP(C4,away!$B$2:$E$670,4,FALSE)</f>
        <v>0.2034</v>
      </c>
      <c r="H4">
        <f>VLOOKUP(A4,away!$A$2:$E$670,3,FALSE)</f>
        <v>1.1395</v>
      </c>
      <c r="I4">
        <f>VLOOKUP(C4,away!$B$2:$E$670,3,FALSE)</f>
        <v>1.3954</v>
      </c>
      <c r="J4">
        <f>VLOOKUP(B4,home!$B$2:$E$670,4,FALSE)</f>
        <v>0.5081</v>
      </c>
      <c r="K4" s="3">
        <f t="shared" si="0"/>
        <v>0.28904836356000002</v>
      </c>
      <c r="L4" s="3">
        <f t="shared" si="1"/>
        <v>0.80790862222999993</v>
      </c>
      <c r="M4" s="5">
        <f t="shared" si="2"/>
        <v>0.33388555788272034</v>
      </c>
      <c r="N4" s="5">
        <f t="shared" si="3"/>
        <v>9.6509074122317975E-2</v>
      </c>
      <c r="O4" s="5">
        <f t="shared" si="4"/>
        <v>0.26974902105152349</v>
      </c>
      <c r="P4" s="5">
        <f t="shared" si="5"/>
        <v>7.797051310685485E-2</v>
      </c>
      <c r="Q4" s="5">
        <f t="shared" si="6"/>
        <v>1.3947894971873378E-2</v>
      </c>
      <c r="R4" s="5">
        <f t="shared" si="7"/>
        <v>0.10896627997281379</v>
      </c>
      <c r="S4" s="5">
        <f t="shared" si="8"/>
        <v>4.5520094914390224E-3</v>
      </c>
      <c r="T4" s="5">
        <f t="shared" si="9"/>
        <v>1.1268624609734964E-2</v>
      </c>
      <c r="U4" s="5">
        <f t="shared" si="10"/>
        <v>3.1496524909362625E-2</v>
      </c>
      <c r="V4" s="5">
        <f t="shared" si="11"/>
        <v>1.1811183247785595E-4</v>
      </c>
      <c r="W4" s="5">
        <f t="shared" si="12"/>
        <v>1.3438720722422509E-3</v>
      </c>
      <c r="X4" s="5">
        <f t="shared" si="13"/>
        <v>1.0857258343386117E-3</v>
      </c>
      <c r="Y4" s="5">
        <f t="shared" si="14"/>
        <v>4.3858363147001244E-4</v>
      </c>
      <c r="Z4" s="5">
        <f t="shared" si="15"/>
        <v>2.9344932374121478E-2</v>
      </c>
      <c r="AA4" s="5">
        <f t="shared" si="16"/>
        <v>8.482104681518679E-3</v>
      </c>
      <c r="AB4" s="5">
        <f t="shared" si="17"/>
        <v>1.2258692388687946E-3</v>
      </c>
      <c r="AC4" s="5">
        <f t="shared" si="18"/>
        <v>1.7238766331883619E-6</v>
      </c>
      <c r="AD4" s="5">
        <f t="shared" si="19"/>
        <v>9.7111005828902152E-5</v>
      </c>
      <c r="AE4" s="5">
        <f t="shared" si="20"/>
        <v>7.8456818922597834E-5</v>
      </c>
      <c r="AF4" s="5">
        <f t="shared" si="21"/>
        <v>3.16929702401523E-5</v>
      </c>
      <c r="AG4" s="5">
        <f t="shared" si="22"/>
        <v>8.5350079736992787E-6</v>
      </c>
      <c r="AH4" s="5">
        <f t="shared" si="23"/>
        <v>5.9270059709522508E-3</v>
      </c>
      <c r="AI4" s="5">
        <f t="shared" si="24"/>
        <v>1.7131913767140967E-3</v>
      </c>
      <c r="AJ4" s="5">
        <f t="shared" si="25"/>
        <v>2.4759758195215661E-4</v>
      </c>
      <c r="AK4" s="5">
        <f t="shared" si="26"/>
        <v>2.3855891961561287E-5</v>
      </c>
      <c r="AL4" s="5">
        <f t="shared" si="27"/>
        <v>1.6102708541808454E-8</v>
      </c>
      <c r="AM4" s="5">
        <f t="shared" si="28"/>
        <v>5.6139554637019598E-6</v>
      </c>
      <c r="AN4" s="5">
        <f t="shared" si="29"/>
        <v>4.5355630239400309E-6</v>
      </c>
      <c r="AO4" s="5">
        <f t="shared" si="30"/>
        <v>1.832160236854361E-6</v>
      </c>
      <c r="AP4" s="5">
        <f t="shared" si="31"/>
        <v>4.9340601755386577E-7</v>
      </c>
      <c r="AQ4" s="5">
        <f t="shared" si="32"/>
        <v>9.9656743960483704E-8</v>
      </c>
      <c r="AR4" s="5">
        <f t="shared" si="33"/>
        <v>9.5769584558820335E-4</v>
      </c>
      <c r="AS4" s="5">
        <f t="shared" si="34"/>
        <v>2.7682041695548061E-4</v>
      </c>
      <c r="AT4" s="5">
        <f t="shared" si="35"/>
        <v>4.0007244260489275E-5</v>
      </c>
      <c r="AU4" s="5">
        <f t="shared" si="36"/>
        <v>3.8546761613465431E-6</v>
      </c>
      <c r="AV4" s="5">
        <f t="shared" si="37"/>
        <v>2.7854695912274015E-7</v>
      </c>
      <c r="AW4" s="5">
        <f t="shared" si="38"/>
        <v>1.0445498945612734E-10</v>
      </c>
      <c r="AX4" s="5">
        <f t="shared" si="39"/>
        <v>2.7045077331362865E-7</v>
      </c>
      <c r="AY4" s="5">
        <f t="shared" si="40"/>
        <v>2.1849951164885173E-7</v>
      </c>
      <c r="AZ4" s="5">
        <f t="shared" si="41"/>
        <v>8.8263819707075808E-8</v>
      </c>
      <c r="BA4" s="5">
        <f t="shared" si="42"/>
        <v>2.3769700324100247E-8</v>
      </c>
      <c r="BB4" s="5">
        <f t="shared" si="43"/>
        <v>4.8009364599159532E-9</v>
      </c>
      <c r="BC4" s="5">
        <f t="shared" si="44"/>
        <v>7.7574359214889438E-10</v>
      </c>
      <c r="BD4" s="5">
        <f t="shared" si="45"/>
        <v>1.2895512185409332E-4</v>
      </c>
      <c r="BE4" s="5">
        <f t="shared" si="46"/>
        <v>3.7274266944606064E-5</v>
      </c>
      <c r="BF4" s="5">
        <f t="shared" si="47"/>
        <v>5.387032931618492E-6</v>
      </c>
      <c r="BG4" s="5">
        <f t="shared" si="48"/>
        <v>5.1903768444271822E-7</v>
      </c>
      <c r="BH4" s="5">
        <f t="shared" si="49"/>
        <v>3.7506748328534836E-8</v>
      </c>
      <c r="BI4" s="5">
        <f t="shared" si="50"/>
        <v>2.1682528453639528E-9</v>
      </c>
      <c r="BJ4" s="8">
        <f t="shared" si="51"/>
        <v>0.12482275234691359</v>
      </c>
      <c r="BK4" s="8">
        <f t="shared" si="52"/>
        <v>0.41652815079234545</v>
      </c>
      <c r="BL4" s="8">
        <f t="shared" si="53"/>
        <v>0.42928228254000794</v>
      </c>
      <c r="BM4" s="8">
        <f t="shared" si="54"/>
        <v>9.8949558550228078E-2</v>
      </c>
      <c r="BN4" s="8">
        <f t="shared" si="55"/>
        <v>0.90102834110810393</v>
      </c>
    </row>
    <row r="5" spans="1:88" x14ac:dyDescent="0.25">
      <c r="A5" t="s">
        <v>340</v>
      </c>
      <c r="B5" t="s">
        <v>431</v>
      </c>
      <c r="C5" t="s">
        <v>292</v>
      </c>
      <c r="D5" t="s">
        <v>774</v>
      </c>
      <c r="E5" s="1">
        <f>VLOOKUP(A5,home!$A$2:$E$670,3,FALSE)</f>
        <v>1.3684000000000001</v>
      </c>
      <c r="F5">
        <f>VLOOKUP(B5,home!$B$2:$E$670,3,FALSE)</f>
        <v>1.1153999999999999</v>
      </c>
      <c r="G5">
        <f>VLOOKUP(C5,away!$B$2:$E$670,4,FALSE)</f>
        <v>0.74429999999999996</v>
      </c>
      <c r="H5">
        <f>VLOOKUP(A5,away!$A$2:$E$670,3,FALSE)</f>
        <v>1.1395</v>
      </c>
      <c r="I5">
        <f>VLOOKUP(C5,away!$B$2:$E$670,3,FALSE)</f>
        <v>1.5128999999999999</v>
      </c>
      <c r="J5">
        <f>VLOOKUP(B5,home!$B$2:$E$670,4,FALSE)</f>
        <v>1.0623</v>
      </c>
      <c r="K5" s="3">
        <f t="shared" si="0"/>
        <v>1.1360350338480001</v>
      </c>
      <c r="L5" s="3">
        <f t="shared" si="1"/>
        <v>1.831351606965</v>
      </c>
      <c r="M5" s="5">
        <f t="shared" si="2"/>
        <v>5.1437559653741541E-2</v>
      </c>
      <c r="N5" s="5">
        <f t="shared" si="3"/>
        <v>5.8434869822296794E-2</v>
      </c>
      <c r="O5" s="5">
        <f t="shared" si="4"/>
        <v>9.4200257530237613E-2</v>
      </c>
      <c r="P5" s="5">
        <f t="shared" si="5"/>
        <v>0.10701479275185381</v>
      </c>
      <c r="Q5" s="5">
        <f t="shared" si="6"/>
        <v>3.3192029658238212E-2</v>
      </c>
      <c r="R5" s="5">
        <f t="shared" si="7"/>
        <v>8.6256896502258776E-2</v>
      </c>
      <c r="S5" s="5">
        <f t="shared" si="8"/>
        <v>5.566052289812122E-2</v>
      </c>
      <c r="T5" s="5">
        <f t="shared" si="9"/>
        <v>6.0786276853044482E-2</v>
      </c>
      <c r="U5" s="5">
        <f t="shared" si="10"/>
        <v>9.7990856337566989E-2</v>
      </c>
      <c r="V5" s="5">
        <f t="shared" si="11"/>
        <v>1.2866731285463574E-2</v>
      </c>
      <c r="W5" s="5">
        <f t="shared" si="12"/>
        <v>1.2569102845426823E-2</v>
      </c>
      <c r="X5" s="5">
        <f t="shared" si="13"/>
        <v>2.3018446694080767E-2</v>
      </c>
      <c r="Y5" s="5">
        <f t="shared" si="14"/>
        <v>2.1077434671521508E-2</v>
      </c>
      <c r="Z5" s="5">
        <f t="shared" si="15"/>
        <v>5.2655568673741771E-2</v>
      </c>
      <c r="AA5" s="5">
        <f t="shared" si="16"/>
        <v>5.981857074055992E-2</v>
      </c>
      <c r="AB5" s="5">
        <f t="shared" si="17"/>
        <v>3.397799601799549E-2</v>
      </c>
      <c r="AC5" s="5">
        <f t="shared" si="18"/>
        <v>1.6730607351620357E-3</v>
      </c>
      <c r="AD5" s="5">
        <f t="shared" si="19"/>
        <v>3.5697352941108642E-3</v>
      </c>
      <c r="AE5" s="5">
        <f t="shared" si="20"/>
        <v>6.5374404673096079E-3</v>
      </c>
      <c r="AF5" s="5">
        <f t="shared" si="21"/>
        <v>5.9861760526227371E-3</v>
      </c>
      <c r="AG5" s="5">
        <f t="shared" si="22"/>
        <v>3.6542643778486837E-3</v>
      </c>
      <c r="AH5" s="5">
        <f t="shared" si="23"/>
        <v>2.4107715076578228E-2</v>
      </c>
      <c r="AI5" s="5">
        <f t="shared" si="24"/>
        <v>2.7387208913018487E-2</v>
      </c>
      <c r="AJ5" s="5">
        <f t="shared" si="25"/>
        <v>1.5556414402251605E-2</v>
      </c>
      <c r="AK5" s="5">
        <f t="shared" si="26"/>
        <v>5.8908772540051391E-3</v>
      </c>
      <c r="AL5" s="5">
        <f t="shared" si="27"/>
        <v>1.3923074814581018E-4</v>
      </c>
      <c r="AM5" s="5">
        <f t="shared" si="28"/>
        <v>8.1106887113472715E-4</v>
      </c>
      <c r="AN5" s="5">
        <f t="shared" si="29"/>
        <v>1.485352280511871E-3</v>
      </c>
      <c r="AO5" s="5">
        <f t="shared" si="30"/>
        <v>1.3601011429122717E-3</v>
      </c>
      <c r="AP5" s="5">
        <f t="shared" si="31"/>
        <v>8.3027447123577402E-4</v>
      </c>
      <c r="AQ5" s="5">
        <f t="shared" si="32"/>
        <v>3.8013112177991257E-4</v>
      </c>
      <c r="AR5" s="5">
        <f t="shared" si="33"/>
        <v>8.8299405491491772E-3</v>
      </c>
      <c r="AS5" s="5">
        <f t="shared" si="34"/>
        <v>1.0031121810628513E-2</v>
      </c>
      <c r="AT5" s="5">
        <f t="shared" si="35"/>
        <v>5.6978529028353887E-3</v>
      </c>
      <c r="AU5" s="5">
        <f t="shared" si="36"/>
        <v>2.1576535051111754E-3</v>
      </c>
      <c r="AV5" s="5">
        <f t="shared" si="37"/>
        <v>6.1279249317780764E-4</v>
      </c>
      <c r="AW5" s="5">
        <f t="shared" si="38"/>
        <v>8.0462980304065066E-6</v>
      </c>
      <c r="AX5" s="5">
        <f t="shared" si="39"/>
        <v>1.5356710874543325E-4</v>
      </c>
      <c r="AY5" s="5">
        <f t="shared" si="40"/>
        <v>2.8123537137791807E-4</v>
      </c>
      <c r="AZ5" s="5">
        <f t="shared" si="41"/>
        <v>2.5752042465417447E-4</v>
      </c>
      <c r="BA5" s="5">
        <f t="shared" si="42"/>
        <v>1.5720348117224389E-4</v>
      </c>
      <c r="BB5" s="5">
        <f t="shared" si="43"/>
        <v>7.1973711966320247E-5</v>
      </c>
      <c r="BC5" s="5">
        <f t="shared" si="44"/>
        <v>2.6361834613751321E-5</v>
      </c>
      <c r="BD5" s="5">
        <f t="shared" si="45"/>
        <v>2.6951209690149599E-3</v>
      </c>
      <c r="BE5" s="5">
        <f t="shared" si="46"/>
        <v>3.0617518412593644E-3</v>
      </c>
      <c r="BF5" s="5">
        <f t="shared" si="47"/>
        <v>1.7391286783096295E-3</v>
      </c>
      <c r="BG5" s="5">
        <f t="shared" si="48"/>
        <v>6.585703689765026E-4</v>
      </c>
      <c r="BH5" s="5">
        <f t="shared" si="49"/>
        <v>1.8703975285287779E-4</v>
      </c>
      <c r="BI5" s="5">
        <f t="shared" si="50"/>
        <v>4.2496742392628107E-5</v>
      </c>
      <c r="BJ5" s="8">
        <f t="shared" si="51"/>
        <v>0.23464056655660484</v>
      </c>
      <c r="BK5" s="8">
        <f t="shared" si="52"/>
        <v>0.22907313344386593</v>
      </c>
      <c r="BL5" s="8">
        <f t="shared" si="53"/>
        <v>0.48090026238818023</v>
      </c>
      <c r="BM5" s="8">
        <f t="shared" si="54"/>
        <v>0.56645993607041856</v>
      </c>
      <c r="BN5" s="8">
        <f t="shared" si="55"/>
        <v>0.43053640591862674</v>
      </c>
    </row>
    <row r="6" spans="1:88" x14ac:dyDescent="0.25">
      <c r="A6" t="s">
        <v>701</v>
      </c>
      <c r="B6" t="s">
        <v>705</v>
      </c>
      <c r="C6" t="s">
        <v>36</v>
      </c>
      <c r="D6" t="s">
        <v>774</v>
      </c>
      <c r="E6" s="1">
        <f>VLOOKUP(A6,home!$A$2:$E$670,3,FALSE)</f>
        <v>1.2707999999999999</v>
      </c>
      <c r="F6">
        <f>VLOOKUP(B6,home!$B$2:$E$670,3,FALSE)</f>
        <v>1.1803999999999999</v>
      </c>
      <c r="G6">
        <f>VLOOKUP(C6,away!$B$2:$E$670,4,FALSE)</f>
        <v>0.55669999999999997</v>
      </c>
      <c r="H6">
        <f>VLOOKUP(A6,away!$A$2:$E$670,3,FALSE)</f>
        <v>1.2917000000000001</v>
      </c>
      <c r="I6">
        <f>VLOOKUP(C6,away!$B$2:$E$670,3,FALSE)</f>
        <v>1.9486000000000001</v>
      </c>
      <c r="J6">
        <f>VLOOKUP(B6,home!$B$2:$E$670,4,FALSE)</f>
        <v>0.7742</v>
      </c>
      <c r="K6" s="3">
        <f t="shared" si="0"/>
        <v>0.83507912654399985</v>
      </c>
      <c r="L6" s="3">
        <f t="shared" si="1"/>
        <v>1.9486665252040001</v>
      </c>
      <c r="M6" s="5">
        <f t="shared" si="2"/>
        <v>6.1806567388144655E-2</v>
      </c>
      <c r="N6" s="5">
        <f t="shared" si="3"/>
        <v>5.1613374309174703E-2</v>
      </c>
      <c r="O6" s="5">
        <f t="shared" si="4"/>
        <v>0.12044038890704271</v>
      </c>
      <c r="P6" s="5">
        <f t="shared" si="5"/>
        <v>0.10057725476911288</v>
      </c>
      <c r="Q6" s="5">
        <f t="shared" si="6"/>
        <v>2.1550625768047064E-2</v>
      </c>
      <c r="R6" s="5">
        <f t="shared" si="7"/>
        <v>0.11734907707285266</v>
      </c>
      <c r="S6" s="5">
        <f t="shared" si="8"/>
        <v>4.0917108829891857E-2</v>
      </c>
      <c r="T6" s="5">
        <f t="shared" si="9"/>
        <v>4.1994983031392055E-2</v>
      </c>
      <c r="U6" s="5">
        <f t="shared" si="10"/>
        <v>9.7995764782742328E-2</v>
      </c>
      <c r="V6" s="5">
        <f t="shared" si="11"/>
        <v>7.3982258108867584E-3</v>
      </c>
      <c r="W6" s="5">
        <f t="shared" si="12"/>
        <v>5.998825914285787E-3</v>
      </c>
      <c r="X6" s="5">
        <f t="shared" si="13"/>
        <v>1.1689711249694994E-2</v>
      </c>
      <c r="Y6" s="5">
        <f t="shared" si="14"/>
        <v>1.1389674500790627E-2</v>
      </c>
      <c r="Z6" s="5">
        <f t="shared" si="15"/>
        <v>7.6224739418484067E-2</v>
      </c>
      <c r="AA6" s="5">
        <f t="shared" si="16"/>
        <v>6.3653688814631668E-2</v>
      </c>
      <c r="AB6" s="5">
        <f t="shared" si="17"/>
        <v>2.6577933428313088E-2</v>
      </c>
      <c r="AC6" s="5">
        <f t="shared" si="18"/>
        <v>7.5244152205954703E-4</v>
      </c>
      <c r="AD6" s="5">
        <f t="shared" si="19"/>
        <v>1.2523735761978214E-3</v>
      </c>
      <c r="AE6" s="5">
        <f t="shared" si="20"/>
        <v>2.4404584649867153E-3</v>
      </c>
      <c r="AF6" s="5">
        <f t="shared" si="21"/>
        <v>2.3778198584351756E-3</v>
      </c>
      <c r="AG6" s="5">
        <f t="shared" si="22"/>
        <v>1.544525987032647E-3</v>
      </c>
      <c r="AH6" s="5">
        <f t="shared" si="23"/>
        <v>3.7134149524299449E-2</v>
      </c>
      <c r="AI6" s="5">
        <f t="shared" si="24"/>
        <v>3.1009953149706272E-2</v>
      </c>
      <c r="AJ6" s="5">
        <f t="shared" si="25"/>
        <v>1.2947882295213533E-2</v>
      </c>
      <c r="AK6" s="5">
        <f t="shared" si="26"/>
        <v>3.6041687458938133E-3</v>
      </c>
      <c r="AL6" s="5">
        <f t="shared" si="27"/>
        <v>4.8977644843326681E-5</v>
      </c>
      <c r="AM6" s="5">
        <f t="shared" si="28"/>
        <v>2.0916620642361249E-4</v>
      </c>
      <c r="AN6" s="5">
        <f t="shared" si="29"/>
        <v>4.0759518466160357E-4</v>
      </c>
      <c r="AO6" s="5">
        <f t="shared" si="30"/>
        <v>3.9713354609220491E-4</v>
      </c>
      <c r="AP6" s="5">
        <f t="shared" si="31"/>
        <v>2.5796028243514651E-4</v>
      </c>
      <c r="AQ6" s="5">
        <f t="shared" si="32"/>
        <v>1.2566964180338493E-4</v>
      </c>
      <c r="AR6" s="5">
        <f t="shared" si="33"/>
        <v>1.4472414823984474E-2</v>
      </c>
      <c r="AS6" s="5">
        <f t="shared" si="34"/>
        <v>1.2085611530195389E-2</v>
      </c>
      <c r="AT6" s="5">
        <f t="shared" si="35"/>
        <v>5.0462209601928286E-3</v>
      </c>
      <c r="AU6" s="5">
        <f t="shared" si="36"/>
        <v>1.404664597261951E-3</v>
      </c>
      <c r="AV6" s="5">
        <f t="shared" si="37"/>
        <v>2.9325152124219726E-4</v>
      </c>
      <c r="AW6" s="5">
        <f t="shared" si="38"/>
        <v>2.213912997511395E-6</v>
      </c>
      <c r="AX6" s="5">
        <f t="shared" si="39"/>
        <v>2.9111722160458704E-5</v>
      </c>
      <c r="AY6" s="5">
        <f t="shared" si="40"/>
        <v>5.672903846512535E-5</v>
      </c>
      <c r="AZ6" s="5">
        <f t="shared" si="41"/>
        <v>5.5272989131999942E-5</v>
      </c>
      <c r="BA6" s="5">
        <f t="shared" si="42"/>
        <v>3.5902874556497591E-5</v>
      </c>
      <c r="BB6" s="5">
        <f t="shared" si="43"/>
        <v>1.7490682451711326E-5</v>
      </c>
      <c r="BC6" s="5">
        <f t="shared" si="44"/>
        <v>6.8167014793245774E-6</v>
      </c>
      <c r="BD6" s="5">
        <f t="shared" si="45"/>
        <v>4.7003183843941062E-3</v>
      </c>
      <c r="BE6" s="5">
        <f t="shared" si="46"/>
        <v>3.9251377709185352E-3</v>
      </c>
      <c r="BF6" s="5">
        <f t="shared" si="47"/>
        <v>1.6389003106517563E-3</v>
      </c>
      <c r="BG6" s="5">
        <f t="shared" si="48"/>
        <v>4.5620381330391962E-4</v>
      </c>
      <c r="BH6" s="5">
        <f t="shared" si="49"/>
        <v>9.5241570484969775E-5</v>
      </c>
      <c r="BI6" s="5">
        <f t="shared" si="50"/>
        <v>1.5906849498253476E-5</v>
      </c>
      <c r="BJ6" s="8">
        <f t="shared" si="51"/>
        <v>0.15345122152969864</v>
      </c>
      <c r="BK6" s="8">
        <f t="shared" si="52"/>
        <v>0.21155730500340414</v>
      </c>
      <c r="BL6" s="8">
        <f t="shared" si="53"/>
        <v>0.5548468788528238</v>
      </c>
      <c r="BM6" s="8">
        <f t="shared" si="54"/>
        <v>0.52268834146456844</v>
      </c>
      <c r="BN6" s="8">
        <f t="shared" si="55"/>
        <v>0.47333728821437471</v>
      </c>
    </row>
    <row r="7" spans="1:88" x14ac:dyDescent="0.25">
      <c r="A7" t="s">
        <v>21</v>
      </c>
      <c r="B7" t="s">
        <v>272</v>
      </c>
      <c r="C7" t="s">
        <v>59</v>
      </c>
      <c r="D7" t="s">
        <v>774</v>
      </c>
      <c r="E7" s="1">
        <f>VLOOKUP(A7,home!$A$2:$E$670,3,FALSE)</f>
        <v>1.3974</v>
      </c>
      <c r="F7">
        <f>VLOOKUP(B7,home!$B$2:$E$670,3,FALSE)</f>
        <v>1.0546</v>
      </c>
      <c r="G7">
        <f>VLOOKUP(C7,away!$B$2:$E$670,4,FALSE)</f>
        <v>0.75329999999999997</v>
      </c>
      <c r="H7">
        <f>VLOOKUP(A7,away!$A$2:$E$670,3,FALSE)</f>
        <v>1.3632</v>
      </c>
      <c r="I7">
        <f>VLOOKUP(C7,away!$B$2:$E$670,3,FALSE)</f>
        <v>1.3028999999999999</v>
      </c>
      <c r="J7">
        <f>VLOOKUP(B7,home!$B$2:$E$670,4,FALSE)</f>
        <v>0.42470000000000002</v>
      </c>
      <c r="K7" s="3">
        <f t="shared" si="0"/>
        <v>1.1101367335319998</v>
      </c>
      <c r="L7" s="3">
        <f t="shared" si="1"/>
        <v>0.75431531001600005</v>
      </c>
      <c r="M7" s="5">
        <f t="shared" si="2"/>
        <v>0.15498110952103122</v>
      </c>
      <c r="N7" s="5">
        <f t="shared" si="3"/>
        <v>0.17205022268284276</v>
      </c>
      <c r="O7" s="5">
        <f t="shared" si="4"/>
        <v>0.11690462367498032</v>
      </c>
      <c r="P7" s="5">
        <f t="shared" si="5"/>
        <v>0.12978011706133036</v>
      </c>
      <c r="Q7" s="5">
        <f t="shared" si="6"/>
        <v>9.5499636106292141E-2</v>
      </c>
      <c r="R7" s="5">
        <f t="shared" si="7"/>
        <v>4.4091473724848299E-2</v>
      </c>
      <c r="S7" s="5">
        <f t="shared" si="8"/>
        <v>2.7169244749417353E-2</v>
      </c>
      <c r="T7" s="5">
        <f t="shared" si="9"/>
        <v>7.2036837615932936E-2</v>
      </c>
      <c r="U7" s="5">
        <f t="shared" si="10"/>
        <v>4.8947564617515094E-2</v>
      </c>
      <c r="V7" s="5">
        <f t="shared" si="11"/>
        <v>2.5279265575186686E-3</v>
      </c>
      <c r="W7" s="5">
        <f t="shared" si="12"/>
        <v>3.5339218026844581E-2</v>
      </c>
      <c r="X7" s="5">
        <f t="shared" si="13"/>
        <v>2.6656913201642287E-2</v>
      </c>
      <c r="Y7" s="5">
        <f t="shared" si="14"/>
        <v>1.0053858872883202E-2</v>
      </c>
      <c r="Z7" s="5">
        <f t="shared" si="15"/>
        <v>1.1086291223940422E-2</v>
      </c>
      <c r="AA7" s="5">
        <f t="shared" si="16"/>
        <v>1.2307299126329697E-2</v>
      </c>
      <c r="AB7" s="5">
        <f t="shared" si="17"/>
        <v>6.8313924253524446E-3</v>
      </c>
      <c r="AC7" s="5">
        <f t="shared" si="18"/>
        <v>1.323042714573136E-4</v>
      </c>
      <c r="AD7" s="5">
        <f t="shared" si="19"/>
        <v>9.8078410164741028E-3</v>
      </c>
      <c r="AE7" s="5">
        <f t="shared" si="20"/>
        <v>7.3982046369293029E-3</v>
      </c>
      <c r="AF7" s="5">
        <f t="shared" si="21"/>
        <v>2.7902895121335678E-3</v>
      </c>
      <c r="AG7" s="5">
        <f t="shared" si="22"/>
        <v>7.0158603279314193E-4</v>
      </c>
      <c r="AH7" s="5">
        <f t="shared" si="23"/>
        <v>2.0906398003785699E-3</v>
      </c>
      <c r="AI7" s="5">
        <f t="shared" si="24"/>
        <v>2.3208960389842579E-3</v>
      </c>
      <c r="AJ7" s="5">
        <f t="shared" si="25"/>
        <v>1.2882559737926707E-3</v>
      </c>
      <c r="AK7" s="5">
        <f t="shared" si="26"/>
        <v>4.767134262330935E-4</v>
      </c>
      <c r="AL7" s="5">
        <f t="shared" si="27"/>
        <v>4.431627542352604E-6</v>
      </c>
      <c r="AM7" s="5">
        <f t="shared" si="28"/>
        <v>2.1776089178059447E-3</v>
      </c>
      <c r="AN7" s="5">
        <f t="shared" si="29"/>
        <v>1.6426037459283975E-3</v>
      </c>
      <c r="AO7" s="5">
        <f t="shared" si="30"/>
        <v>6.1952057692171107E-4</v>
      </c>
      <c r="AP7" s="5">
        <f t="shared" si="31"/>
        <v>1.5577128534733056E-4</v>
      </c>
      <c r="AQ7" s="5">
        <f t="shared" si="32"/>
        <v>2.9375166349590609E-5</v>
      </c>
      <c r="AR7" s="5">
        <f t="shared" si="33"/>
        <v>3.1540032183086997E-4</v>
      </c>
      <c r="AS7" s="5">
        <f t="shared" si="34"/>
        <v>3.5013748303226348E-4</v>
      </c>
      <c r="AT7" s="5">
        <f t="shared" si="35"/>
        <v>1.9435024085027655E-4</v>
      </c>
      <c r="AU7" s="5">
        <f t="shared" si="36"/>
        <v>7.191844717956112E-5</v>
      </c>
      <c r="AV7" s="5">
        <f t="shared" si="37"/>
        <v>1.9959827508152912E-5</v>
      </c>
      <c r="AW7" s="5">
        <f t="shared" si="38"/>
        <v>1.0308373549456654E-7</v>
      </c>
      <c r="AX7" s="5">
        <f t="shared" si="39"/>
        <v>4.0290727515387341E-4</v>
      </c>
      <c r="AY7" s="5">
        <f t="shared" si="40"/>
        <v>3.0391912616539583E-4</v>
      </c>
      <c r="AZ7" s="5">
        <f t="shared" si="41"/>
        <v>1.1462542493662119E-4</v>
      </c>
      <c r="BA7" s="5">
        <f t="shared" si="42"/>
        <v>2.8821237648927718E-5</v>
      </c>
      <c r="BB7" s="5">
        <f t="shared" si="43"/>
        <v>5.4350752030489303E-6</v>
      </c>
      <c r="BC7" s="5">
        <f t="shared" si="44"/>
        <v>8.1995208734962591E-7</v>
      </c>
      <c r="BD7" s="5">
        <f t="shared" si="45"/>
        <v>3.9651881923499796E-5</v>
      </c>
      <c r="BE7" s="5">
        <f t="shared" si="46"/>
        <v>4.4019010676950616E-5</v>
      </c>
      <c r="BF7" s="5">
        <f t="shared" si="47"/>
        <v>2.4433560363110099E-5</v>
      </c>
      <c r="BG7" s="5">
        <f t="shared" si="48"/>
        <v>9.0415309633533258E-6</v>
      </c>
      <c r="BH7" s="5">
        <f t="shared" si="49"/>
        <v>2.5093339124463741E-6</v>
      </c>
      <c r="BI7" s="5">
        <f t="shared" si="50"/>
        <v>5.5714075058085797E-7</v>
      </c>
      <c r="BJ7" s="8">
        <f t="shared" si="51"/>
        <v>0.43781601548831611</v>
      </c>
      <c r="BK7" s="8">
        <f t="shared" si="52"/>
        <v>0.31489905291446268</v>
      </c>
      <c r="BL7" s="8">
        <f t="shared" si="53"/>
        <v>0.23633083758740545</v>
      </c>
      <c r="BM7" s="8">
        <f t="shared" si="54"/>
        <v>0.28652119840036983</v>
      </c>
      <c r="BN7" s="8">
        <f t="shared" si="55"/>
        <v>0.7133071827713251</v>
      </c>
    </row>
    <row r="8" spans="1:88" x14ac:dyDescent="0.25">
      <c r="A8" t="s">
        <v>718</v>
      </c>
      <c r="B8" t="s">
        <v>728</v>
      </c>
      <c r="C8" t="s">
        <v>295</v>
      </c>
      <c r="D8" t="s">
        <v>774</v>
      </c>
      <c r="E8" s="1">
        <f>VLOOKUP(A8,home!$A$2:$E$670,3,FALSE)</f>
        <v>1.4559</v>
      </c>
      <c r="F8">
        <f>VLOOKUP(B8,home!$B$2:$E$670,3,FALSE)</f>
        <v>1.8029999999999999</v>
      </c>
      <c r="G8">
        <f>VLOOKUP(C8,away!$B$2:$E$670,4,FALSE)</f>
        <v>0.64729999999999999</v>
      </c>
      <c r="H8">
        <f>VLOOKUP(A8,away!$A$2:$E$670,3,FALSE)</f>
        <v>1.0662</v>
      </c>
      <c r="I8">
        <f>VLOOKUP(C8,away!$B$2:$E$670,3,FALSE)</f>
        <v>1.3653</v>
      </c>
      <c r="J8">
        <f>VLOOKUP(B8,home!$B$2:$E$670,4,FALSE)</f>
        <v>1.1724000000000001</v>
      </c>
      <c r="K8" s="3">
        <f t="shared" si="0"/>
        <v>1.6991545382099997</v>
      </c>
      <c r="L8" s="3">
        <f t="shared" si="1"/>
        <v>1.7066425850640001</v>
      </c>
      <c r="M8" s="5">
        <f t="shared" si="2"/>
        <v>3.3180360699943498E-2</v>
      </c>
      <c r="N8" s="5">
        <f t="shared" si="3"/>
        <v>5.6378560462753718E-2</v>
      </c>
      <c r="O8" s="5">
        <f t="shared" si="4"/>
        <v>5.6627016558307534E-2</v>
      </c>
      <c r="P8" s="5">
        <f t="shared" si="5"/>
        <v>9.6218052170341045E-2</v>
      </c>
      <c r="Q8" s="5">
        <f t="shared" si="6"/>
        <v>4.7897943434017431E-2</v>
      </c>
      <c r="R8" s="5">
        <f t="shared" si="7"/>
        <v>4.8321038961765962E-2</v>
      </c>
      <c r="S8" s="5">
        <f t="shared" si="8"/>
        <v>6.9754467463265385E-2</v>
      </c>
      <c r="T8" s="5">
        <f t="shared" si="9"/>
        <v>8.1744670001480765E-2</v>
      </c>
      <c r="U8" s="5">
        <f t="shared" si="10"/>
        <v>8.2104912642906855E-2</v>
      </c>
      <c r="V8" s="5">
        <f t="shared" si="11"/>
        <v>2.247527301596498E-2</v>
      </c>
      <c r="W8" s="5">
        <f t="shared" si="12"/>
        <v>2.7128669318945527E-2</v>
      </c>
      <c r="X8" s="5">
        <f t="shared" si="13"/>
        <v>4.6298942335831622E-2</v>
      </c>
      <c r="Y8" s="5">
        <f t="shared" si="14"/>
        <v>3.9507873316876385E-2</v>
      </c>
      <c r="Z8" s="5">
        <f t="shared" si="15"/>
        <v>2.7488914282228841E-2</v>
      </c>
      <c r="AA8" s="5">
        <f t="shared" si="16"/>
        <v>4.6707913453114813E-2</v>
      </c>
      <c r="AB8" s="5">
        <f t="shared" si="17"/>
        <v>3.9681981557089976E-2</v>
      </c>
      <c r="AC8" s="5">
        <f t="shared" si="18"/>
        <v>4.0734318169958501E-3</v>
      </c>
      <c r="AD8" s="5">
        <f t="shared" si="19"/>
        <v>1.1523950397221172E-2</v>
      </c>
      <c r="AE8" s="5">
        <f t="shared" si="20"/>
        <v>1.9667264496062854E-2</v>
      </c>
      <c r="AF8" s="5">
        <f t="shared" si="21"/>
        <v>1.6782495560349074E-2</v>
      </c>
      <c r="AG8" s="5">
        <f t="shared" si="22"/>
        <v>9.5472405356464146E-3</v>
      </c>
      <c r="AH8" s="5">
        <f t="shared" si="23"/>
        <v>1.1728437932806432E-2</v>
      </c>
      <c r="AI8" s="5">
        <f t="shared" si="24"/>
        <v>1.992842853964236E-2</v>
      </c>
      <c r="AJ8" s="5">
        <f t="shared" si="25"/>
        <v>1.6930739896263498E-2</v>
      </c>
      <c r="AK8" s="5">
        <f t="shared" si="26"/>
        <v>9.5893145099964078E-3</v>
      </c>
      <c r="AL8" s="5">
        <f t="shared" si="27"/>
        <v>4.724935676551592E-4</v>
      </c>
      <c r="AM8" s="5">
        <f t="shared" si="28"/>
        <v>3.9161945231090539E-3</v>
      </c>
      <c r="AN8" s="5">
        <f t="shared" si="29"/>
        <v>6.6835443445323146E-3</v>
      </c>
      <c r="AO8" s="5">
        <f t="shared" si="30"/>
        <v>5.7032106987712555E-3</v>
      </c>
      <c r="AP8" s="5">
        <f t="shared" si="31"/>
        <v>3.2444474167052126E-3</v>
      </c>
      <c r="AQ8" s="5">
        <f t="shared" si="32"/>
        <v>1.3842780315874998E-3</v>
      </c>
      <c r="AR8" s="5">
        <f t="shared" si="33"/>
        <v>4.0032503264814893E-3</v>
      </c>
      <c r="AS8" s="5">
        <f t="shared" si="34"/>
        <v>6.8021409598316863E-3</v>
      </c>
      <c r="AT8" s="5">
        <f t="shared" si="35"/>
        <v>5.7789443407210671E-3</v>
      </c>
      <c r="AU8" s="5">
        <f t="shared" si="36"/>
        <v>3.2731065008663987E-3</v>
      </c>
      <c r="AV8" s="5">
        <f t="shared" si="37"/>
        <v>1.390378441247949E-3</v>
      </c>
      <c r="AW8" s="5">
        <f t="shared" si="38"/>
        <v>3.8060006468150287E-5</v>
      </c>
      <c r="AX8" s="5">
        <f t="shared" si="39"/>
        <v>1.1090366160756509E-3</v>
      </c>
      <c r="AY8" s="5">
        <f t="shared" si="40"/>
        <v>1.8927291173899798E-3</v>
      </c>
      <c r="AZ8" s="5">
        <f t="shared" si="41"/>
        <v>1.6151060568641697E-3</v>
      </c>
      <c r="BA8" s="5">
        <f t="shared" si="42"/>
        <v>9.1880292534639676E-4</v>
      </c>
      <c r="BB8" s="5">
        <f t="shared" si="43"/>
        <v>3.9201704991938491E-4</v>
      </c>
      <c r="BC8" s="5">
        <f t="shared" si="44"/>
        <v>1.3380659829271643E-4</v>
      </c>
      <c r="BD8" s="5">
        <f t="shared" si="45"/>
        <v>1.1386862476407782E-3</v>
      </c>
      <c r="BE8" s="5">
        <f t="shared" si="46"/>
        <v>1.9348039052761439E-3</v>
      </c>
      <c r="BF8" s="5">
        <f t="shared" si="47"/>
        <v>1.6437654180981953E-3</v>
      </c>
      <c r="BG8" s="5">
        <f t="shared" si="48"/>
        <v>9.3100382330473549E-4</v>
      </c>
      <c r="BH8" s="5">
        <f t="shared" si="49"/>
        <v>3.9547984286477565E-4</v>
      </c>
      <c r="BI8" s="5">
        <f t="shared" si="50"/>
        <v>1.3439627395485211E-4</v>
      </c>
      <c r="BJ8" s="8">
        <f t="shared" si="51"/>
        <v>0.38347078323777861</v>
      </c>
      <c r="BK8" s="8">
        <f t="shared" si="52"/>
        <v>0.22806680785155586</v>
      </c>
      <c r="BL8" s="8">
        <f t="shared" si="53"/>
        <v>0.35904574013218177</v>
      </c>
      <c r="BM8" s="8">
        <f t="shared" si="54"/>
        <v>0.65759460410569415</v>
      </c>
      <c r="BN8" s="8">
        <f t="shared" si="55"/>
        <v>0.33862297228712923</v>
      </c>
    </row>
    <row r="9" spans="1:88" x14ac:dyDescent="0.25">
      <c r="A9" t="s">
        <v>69</v>
      </c>
      <c r="B9" t="s">
        <v>77</v>
      </c>
      <c r="C9" t="s">
        <v>717</v>
      </c>
      <c r="D9" t="s">
        <v>774</v>
      </c>
      <c r="E9" s="1">
        <f>VLOOKUP(A9,home!$A$2:$E$670,3,FALSE)</f>
        <v>1.3526</v>
      </c>
      <c r="F9">
        <f>VLOOKUP(B9,home!$B$2:$E$670,3,FALSE)</f>
        <v>1.2062999999999999</v>
      </c>
      <c r="G9">
        <f>VLOOKUP(C9,away!$B$2:$E$670,4,FALSE)</f>
        <v>0.98360000000000003</v>
      </c>
      <c r="H9">
        <f>VLOOKUP(A9,away!$A$2:$E$670,3,FALSE)</f>
        <v>1.3421000000000001</v>
      </c>
      <c r="I9">
        <f>VLOOKUP(C9,away!$B$2:$E$670,3,FALSE)</f>
        <v>1.7419</v>
      </c>
      <c r="J9">
        <f>VLOOKUP(B9,home!$B$2:$E$670,4,FALSE)</f>
        <v>0.70589999999999997</v>
      </c>
      <c r="K9" s="3">
        <f t="shared" si="0"/>
        <v>1.6048824613680002</v>
      </c>
      <c r="L9" s="3">
        <f t="shared" si="1"/>
        <v>1.6502558365410001</v>
      </c>
      <c r="M9" s="5">
        <f t="shared" si="2"/>
        <v>3.857548538548617E-2</v>
      </c>
      <c r="N9" s="5">
        <f t="shared" si="3"/>
        <v>6.1909119933924353E-2</v>
      </c>
      <c r="O9" s="5">
        <f t="shared" si="4"/>
        <v>6.3659419904800604E-2</v>
      </c>
      <c r="P9" s="5">
        <f t="shared" si="5"/>
        <v>0.10216588650607544</v>
      </c>
      <c r="Q9" s="5">
        <f t="shared" si="6"/>
        <v>4.967843039034163E-2</v>
      </c>
      <c r="R9" s="5">
        <f t="shared" si="7"/>
        <v>5.2527164624355763E-2</v>
      </c>
      <c r="S9" s="5">
        <f t="shared" si="8"/>
        <v>6.7645735764996287E-2</v>
      </c>
      <c r="T9" s="5">
        <f t="shared" si="9"/>
        <v>8.1982119701857065E-2</v>
      </c>
      <c r="U9" s="5">
        <f t="shared" si="10"/>
        <v>8.4299925251018218E-2</v>
      </c>
      <c r="V9" s="5">
        <f t="shared" si="11"/>
        <v>1.9906386123276217E-2</v>
      </c>
      <c r="W9" s="5">
        <f t="shared" si="12"/>
        <v>2.6576013880583445E-2</v>
      </c>
      <c r="X9" s="5">
        <f t="shared" si="13"/>
        <v>4.3857222018427462E-2</v>
      </c>
      <c r="Y9" s="5">
        <f t="shared" si="14"/>
        <v>3.6187818305192201E-2</v>
      </c>
      <c r="Z9" s="5">
        <f t="shared" si="15"/>
        <v>2.8894419999431008E-2</v>
      </c>
      <c r="AA9" s="5">
        <f t="shared" si="16"/>
        <v>4.6372147888487598E-2</v>
      </c>
      <c r="AB9" s="5">
        <f t="shared" si="17"/>
        <v>3.7210923421098455E-2</v>
      </c>
      <c r="AC9" s="5">
        <f t="shared" si="18"/>
        <v>3.2950874841453474E-3</v>
      </c>
      <c r="AD9" s="5">
        <f t="shared" si="19"/>
        <v>1.0662844642505231E-2</v>
      </c>
      <c r="AE9" s="5">
        <f t="shared" si="20"/>
        <v>1.7596421605424187E-2</v>
      </c>
      <c r="AF9" s="5">
        <f t="shared" si="21"/>
        <v>1.4519298728293715E-2</v>
      </c>
      <c r="AG9" s="5">
        <f t="shared" si="22"/>
        <v>7.9868524896163379E-3</v>
      </c>
      <c r="AH9" s="5">
        <f t="shared" si="23"/>
        <v>1.1920796311882014E-2</v>
      </c>
      <c r="AI9" s="5">
        <f t="shared" si="24"/>
        <v>1.9131476926479783E-2</v>
      </c>
      <c r="AJ9" s="5">
        <f t="shared" si="25"/>
        <v>1.5351885889686992E-2</v>
      </c>
      <c r="AK9" s="5">
        <f t="shared" si="26"/>
        <v>8.2126574710938427E-3</v>
      </c>
      <c r="AL9" s="5">
        <f t="shared" si="27"/>
        <v>3.4907717227007997E-4</v>
      </c>
      <c r="AM9" s="5">
        <f t="shared" si="28"/>
        <v>3.4225224710096734E-3</v>
      </c>
      <c r="AN9" s="5">
        <f t="shared" si="29"/>
        <v>5.6480376834764394E-3</v>
      </c>
      <c r="AO9" s="5">
        <f t="shared" si="30"/>
        <v>4.6603535760802528E-3</v>
      </c>
      <c r="AP9" s="5">
        <f t="shared" si="31"/>
        <v>2.5635918964237187E-3</v>
      </c>
      <c r="AQ9" s="5">
        <f t="shared" si="32"/>
        <v>1.0576456223956141E-3</v>
      </c>
      <c r="AR9" s="5">
        <f t="shared" si="33"/>
        <v>3.9344727379799424E-3</v>
      </c>
      <c r="AS9" s="5">
        <f t="shared" si="34"/>
        <v>6.3143662919145438E-3</v>
      </c>
      <c r="AT9" s="5">
        <f t="shared" si="35"/>
        <v>5.0669078582734738E-3</v>
      </c>
      <c r="AU9" s="5">
        <f t="shared" si="36"/>
        <v>2.7105971850369314E-3</v>
      </c>
      <c r="AV9" s="5">
        <f t="shared" si="37"/>
        <v>1.0875474705248113E-3</v>
      </c>
      <c r="AW9" s="5">
        <f t="shared" si="38"/>
        <v>2.568109023963548E-5</v>
      </c>
      <c r="AX9" s="5">
        <f t="shared" si="39"/>
        <v>9.1545771456021617E-4</v>
      </c>
      <c r="AY9" s="5">
        <f t="shared" si="40"/>
        <v>1.5107394365594816E-3</v>
      </c>
      <c r="AZ9" s="5">
        <f t="shared" si="41"/>
        <v>1.2465532863374736E-3</v>
      </c>
      <c r="BA9" s="5">
        <f t="shared" si="42"/>
        <v>6.8571061211259322E-4</v>
      </c>
      <c r="BB9" s="5">
        <f t="shared" si="43"/>
        <v>2.8289948495422736E-4</v>
      </c>
      <c r="BC9" s="5">
        <f t="shared" si="44"/>
        <v>9.337130524003126E-5</v>
      </c>
      <c r="BD9" s="5">
        <f t="shared" si="45"/>
        <v>1.0821477665938083E-3</v>
      </c>
      <c r="BE9" s="5">
        <f t="shared" si="46"/>
        <v>1.7367199712149549E-3</v>
      </c>
      <c r="BF9" s="5">
        <f t="shared" si="47"/>
        <v>1.3936157110552099E-3</v>
      </c>
      <c r="BG9" s="5">
        <f t="shared" si="48"/>
        <v>7.4552980418646697E-4</v>
      </c>
      <c r="BH9" s="5">
        <f t="shared" si="49"/>
        <v>2.9912192679149523E-4</v>
      </c>
      <c r="BI9" s="5">
        <f t="shared" si="50"/>
        <v>9.6011106823654617E-5</v>
      </c>
      <c r="BJ9" s="8">
        <f t="shared" si="51"/>
        <v>0.37304302478531537</v>
      </c>
      <c r="BK9" s="8">
        <f t="shared" si="52"/>
        <v>0.23344839787280902</v>
      </c>
      <c r="BL9" s="8">
        <f t="shared" si="53"/>
        <v>0.36315343551929852</v>
      </c>
      <c r="BM9" s="8">
        <f t="shared" si="54"/>
        <v>0.6285387130855502</v>
      </c>
      <c r="BN9" s="8">
        <f t="shared" si="55"/>
        <v>0.36851550674498396</v>
      </c>
    </row>
    <row r="10" spans="1:88" x14ac:dyDescent="0.25">
      <c r="D10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8"/>
      <c r="BK10" s="8"/>
      <c r="BL10" s="8"/>
      <c r="BM10" s="8"/>
      <c r="BN10" s="8"/>
    </row>
    <row r="11" spans="1:88" x14ac:dyDescent="0.25">
      <c r="D11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8"/>
      <c r="BK11" s="8"/>
      <c r="BL11" s="8"/>
      <c r="BM11" s="8"/>
      <c r="BN11" s="8"/>
    </row>
    <row r="12" spans="1:88" x14ac:dyDescent="0.25">
      <c r="D12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8"/>
      <c r="BK12" s="8"/>
      <c r="BL12" s="8"/>
      <c r="BM12" s="8"/>
      <c r="BN12" s="8"/>
    </row>
    <row r="13" spans="1:88" x14ac:dyDescent="0.25">
      <c r="D13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8"/>
      <c r="BK13" s="8"/>
      <c r="BL13" s="8"/>
      <c r="BM13" s="8"/>
      <c r="BN13" s="8"/>
    </row>
    <row r="14" spans="1:88" x14ac:dyDescent="0.25">
      <c r="D14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8"/>
      <c r="BK14" s="8"/>
      <c r="BL14" s="8"/>
      <c r="BM14" s="8"/>
      <c r="BN14" s="8"/>
    </row>
    <row r="15" spans="1:88" x14ac:dyDescent="0.25">
      <c r="D15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8"/>
      <c r="BK15" s="8"/>
      <c r="BL15" s="8"/>
      <c r="BM15" s="8"/>
      <c r="BN15" s="8"/>
    </row>
    <row r="16" spans="1:88" x14ac:dyDescent="0.25">
      <c r="D16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8"/>
      <c r="BK16" s="8"/>
      <c r="BL16" s="8"/>
      <c r="BM16" s="8"/>
      <c r="BN16" s="8"/>
    </row>
    <row r="17" spans="4:66" x14ac:dyDescent="0.25">
      <c r="D17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8"/>
      <c r="BK17" s="8"/>
      <c r="BL17" s="8"/>
      <c r="BM17" s="8"/>
      <c r="BN17" s="8"/>
    </row>
    <row r="18" spans="4:66" x14ac:dyDescent="0.25">
      <c r="D18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4:66" x14ac:dyDescent="0.25">
      <c r="D19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4:66" x14ac:dyDescent="0.25">
      <c r="D20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4:66" x14ac:dyDescent="0.25">
      <c r="D2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4:66" x14ac:dyDescent="0.25">
      <c r="D22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4:66" x14ac:dyDescent="0.25">
      <c r="D2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4:66" x14ac:dyDescent="0.25">
      <c r="D24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4:66" x14ac:dyDescent="0.25">
      <c r="D25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4:66" x14ac:dyDescent="0.25">
      <c r="D26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4:66" x14ac:dyDescent="0.25">
      <c r="D27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4:66" x14ac:dyDescent="0.25">
      <c r="D28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4:66" s="15" customFormat="1" x14ac:dyDescent="0.25">
      <c r="D29" s="19"/>
      <c r="K29" s="20"/>
      <c r="L29" s="20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2"/>
      <c r="BK29" s="22"/>
      <c r="BL29" s="22"/>
      <c r="BM29" s="22"/>
      <c r="BN29" s="22"/>
    </row>
    <row r="30" spans="4:66" x14ac:dyDescent="0.25">
      <c r="D30" s="1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4:66" x14ac:dyDescent="0.25">
      <c r="D31" s="1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4:66" x14ac:dyDescent="0.25">
      <c r="D32" s="1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20"/>
      <c r="L77" s="20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2"/>
      <c r="BK77" s="22"/>
      <c r="BL77" s="22"/>
      <c r="BM77" s="22"/>
      <c r="BN77" s="22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3"/>
      <c r="K171" s="20"/>
      <c r="L171" s="20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2"/>
      <c r="BK171" s="22"/>
      <c r="BL171" s="22"/>
      <c r="BM171" s="22"/>
      <c r="BN171" s="22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3"/>
      <c r="K323" s="20"/>
      <c r="L323" s="20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2"/>
      <c r="BK323" s="22"/>
      <c r="BL323" s="22"/>
      <c r="BM323" s="22"/>
      <c r="BN323" s="22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3"/>
      <c r="K357" s="20"/>
      <c r="L357" s="20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2"/>
      <c r="BK357" s="22"/>
      <c r="BL357" s="22"/>
      <c r="BM357" s="22"/>
      <c r="BN357" s="22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20"/>
      <c r="L545" s="20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2"/>
      <c r="BK545" s="22"/>
      <c r="BL545" s="22"/>
      <c r="BM545" s="22"/>
      <c r="BN545" s="22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20"/>
      <c r="L736" s="20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2"/>
      <c r="BK736" s="22"/>
      <c r="BL736" s="22"/>
      <c r="BM736" s="22"/>
      <c r="BN736" s="22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3"/>
      <c r="K774" s="20"/>
      <c r="L774" s="20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2"/>
      <c r="BK774" s="22"/>
      <c r="BL774" s="22"/>
      <c r="BM774" s="22"/>
      <c r="BN774" s="22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2021-09-14T05:13:33Z</dcterms:modified>
</cp:coreProperties>
</file>