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ECCEAD6C-3093-47AB-AF30-EDF4058A9766}" xr6:coauthVersionLast="45" xr6:coauthVersionMax="45" xr10:uidLastSave="{00000000-0000-0000-0000-000000000000}"/>
  <bookViews>
    <workbookView minimized="1" xWindow="690" yWindow="1800" windowWidth="24465" windowHeight="11055" activeTab="2" xr2:uid="{00000000-000D-0000-FFFF-FFFF00000000}"/>
  </bookViews>
  <sheets>
    <sheet name="home" sheetId="1" r:id="rId1"/>
    <sheet name="away" sheetId="2" r:id="rId2"/>
    <sheet name="fixtu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J2" i="3"/>
  <c r="I2" i="3"/>
  <c r="H2" i="3"/>
  <c r="G2" i="3"/>
  <c r="F2" i="3"/>
  <c r="E2" i="3"/>
  <c r="K3" i="3" l="1"/>
  <c r="L3" i="3"/>
  <c r="AB3" i="3" l="1"/>
  <c r="AW3" i="3"/>
  <c r="O3" i="3"/>
  <c r="BD3" i="3"/>
  <c r="AT3" i="3"/>
  <c r="AU3" i="3"/>
  <c r="Q3" i="3"/>
  <c r="AG3" i="3"/>
  <c r="AN3" i="3"/>
  <c r="AD3" i="3"/>
  <c r="AF3" i="3"/>
  <c r="AE3" i="3"/>
  <c r="N3" i="3"/>
  <c r="X3" i="3"/>
  <c r="T3" i="3"/>
  <c r="AA3" i="3"/>
  <c r="Z3" i="3"/>
  <c r="AQ3" i="3"/>
  <c r="AP3" i="3"/>
  <c r="AS3" i="3"/>
  <c r="M3" i="3"/>
  <c r="P3" i="3"/>
  <c r="AZ3" i="3"/>
  <c r="BC3" i="3"/>
  <c r="AM3" i="3"/>
  <c r="W3" i="3"/>
  <c r="BB3" i="3"/>
  <c r="AL3" i="3"/>
  <c r="V3" i="3"/>
  <c r="BE3" i="3"/>
  <c r="AO3" i="3"/>
  <c r="Y3" i="3"/>
  <c r="BH3" i="3"/>
  <c r="AJ3" i="3"/>
  <c r="BG3" i="3"/>
  <c r="BF3" i="3"/>
  <c r="BI3" i="3"/>
  <c r="AC3" i="3"/>
  <c r="AY3" i="3"/>
  <c r="AI3" i="3"/>
  <c r="S3" i="3"/>
  <c r="AX3" i="3"/>
  <c r="AH3" i="3"/>
  <c r="R3" i="3"/>
  <c r="BA3" i="3"/>
  <c r="AK3" i="3"/>
  <c r="U3" i="3"/>
  <c r="AV3" i="3"/>
  <c r="AR3" i="3"/>
  <c r="BM3" i="3" l="1"/>
  <c r="BJ3" i="3"/>
  <c r="BN3" i="3"/>
  <c r="BK3" i="3"/>
  <c r="BL3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<sst xmlns="http://schemas.openxmlformats.org/spreadsheetml/2006/main" count="2792" uniqueCount="770">
  <si>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</si>
  <si>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</si>
  <si>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</si>
  <si>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</si>
  <si>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</si>
  <si>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</si>
  <si>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</si>
  <si>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</si>
  <si>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</si>
  <si>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</si>
  <si>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</si>
  <si>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</si>
  <si>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</si>
  <si>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</si>
  <si>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</si>
  <si>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</si>
  <si>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</si>
  <si>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</si>
  <si>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</si>
  <si>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</si>
  <si>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</si>
  <si>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</si>
  <si>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</si>
  <si>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</si>
  <si>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</si>
  <si>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</si>
  <si>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</si>
  <si>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</si>
  <si>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</si>
  <si>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</si>
  <si>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</si>
  <si>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</si>
  <si>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</si>
  <si>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</si>
  <si>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</si>
  <si>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</si>
  <si>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</si>
  <si>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</si>
  <si>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</si>
  <si>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</si>
  <si>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</si>
  <si>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</si>
  <si>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</si>
  <si>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</si>
  <si>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</si>
  <si>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Hoffenheim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</si>
  <si>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</si>
  <si>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</si>
  <si>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</si>
  <si>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</si>
  <si>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</si>
  <si>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</si>
  <si>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</si>
  <si>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</si>
  <si>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</si>
  <si>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</si>
  <si>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</si>
  <si>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</si>
  <si>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</si>
  <si>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</si>
  <si>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</si>
  <si>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Brighton</t>
  </si>
  <si>
    <t>West Ham</t>
  </si>
  <si>
    <t>Burnley</t>
  </si>
  <si>
    <t>Fulham</t>
  </si>
  <si>
    <t>Chelsea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</si>
  <si>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</si>
  <si>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</si>
  <si>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</si>
  <si>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</si>
  <si>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</si>
  <si>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</si>
  <si>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</si>
  <si>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</si>
  <si>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</si>
  <si>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</si>
  <si>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Derby</t>
  </si>
  <si>
    <t>Rotherham</t>
  </si>
  <si>
    <t>Nottm Forest</t>
  </si>
  <si>
    <t>Millwall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</si>
  <si>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</si>
  <si>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</si>
  <si>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</si>
  <si>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</si>
  <si>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</si>
  <si>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</si>
  <si>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</si>
  <si>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</si>
  <si>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</si>
  <si>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</si>
  <si>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</si>
  <si>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</si>
  <si>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</si>
  <si>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</si>
  <si>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</si>
  <si>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</si>
  <si>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</si>
  <si>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</si>
  <si>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</si>
  <si>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</si>
  <si>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</si>
  <si>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</si>
  <si>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</si>
  <si>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</si>
  <si>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</si>
  <si>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</si>
  <si>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</si>
  <si>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</si>
  <si>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</si>
  <si>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</si>
  <si>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</si>
  <si>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</si>
  <si>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</si>
  <si>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</si>
  <si>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</si>
  <si>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</si>
  <si>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</si>
  <si>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</si>
  <si>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</si>
  <si>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</si>
  <si>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</si>
  <si>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</si>
  <si>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</si>
  <si>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</si>
  <si>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</si>
  <si>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</si>
  <si>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</si>
  <si>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</si>
  <si>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</si>
  <si>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</si>
  <si>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</si>
  <si>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</si>
  <si>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</si>
  <si>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</si>
  <si>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</si>
  <si>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</si>
  <si>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</si>
  <si>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</si>
  <si>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</si>
  <si>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</si>
  <si>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</si>
  <si>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</si>
  <si>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</si>
  <si>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</si>
  <si>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</si>
  <si>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</si>
  <si>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</si>
  <si>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</si>
  <si>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</si>
  <si>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</si>
  <si>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</si>
  <si>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</si>
  <si>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</si>
  <si>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</si>
  <si>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</si>
  <si>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</si>
  <si>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</si>
  <si>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</si>
  <si>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</si>
  <si>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</si>
  <si>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</si>
  <si>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</si>
  <si>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</si>
  <si>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</si>
  <si>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</si>
  <si>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</si>
  <si>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</si>
  <si>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</si>
  <si>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</si>
  <si>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</si>
  <si>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</si>
  <si>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</si>
  <si>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</si>
  <si>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</si>
  <si>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</si>
  <si>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</si>
  <si>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</si>
  <si>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</si>
  <si>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</si>
  <si>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</si>
  <si>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</si>
  <si>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</si>
  <si>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</si>
  <si>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</si>
  <si>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</si>
  <si>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</si>
  <si>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</si>
  <si>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</si>
  <si>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</si>
  <si>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</si>
  <si>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</si>
  <si>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</si>
  <si>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</si>
  <si>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</si>
  <si>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</si>
  <si>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</si>
  <si>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</si>
  <si>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</si>
  <si>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</si>
  <si>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</si>
  <si>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</si>
  <si>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</si>
  <si>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</si>
  <si>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</si>
  <si>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</si>
  <si>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</si>
  <si>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</si>
  <si>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</si>
  <si>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</si>
  <si>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</si>
  <si>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</si>
  <si>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</si>
  <si>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</si>
  <si>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</si>
  <si>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</si>
  <si>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</si>
  <si>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</si>
  <si>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</si>
  <si>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</si>
  <si>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</si>
  <si>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</si>
  <si>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</si>
  <si>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</si>
  <si>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</si>
  <si>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</si>
  <si>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</si>
  <si>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</si>
  <si>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</si>
  <si>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</si>
  <si>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</si>
  <si>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</si>
  <si>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</si>
  <si>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</si>
  <si>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</si>
  <si>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</si>
  <si>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</si>
  <si>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</si>
  <si>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</si>
  <si>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</si>
  <si>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</si>
  <si>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</si>
  <si>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</si>
  <si>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</si>
  <si>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</si>
  <si>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</si>
  <si>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</si>
  <si>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</si>
  <si>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</si>
  <si>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</si>
  <si>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</si>
  <si>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</si>
  <si>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</si>
  <si>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</si>
  <si>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</si>
  <si>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</si>
  <si>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</si>
  <si>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</si>
  <si>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</si>
  <si>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</si>
  <si>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</si>
  <si>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</si>
  <si>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</si>
  <si>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</si>
  <si>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</si>
  <si>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</si>
  <si>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</si>
  <si>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</si>
  <si>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</si>
  <si>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</si>
  <si>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</si>
  <si>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</si>
  <si>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</si>
  <si>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</si>
  <si>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</si>
  <si>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</si>
  <si>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</si>
  <si>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</si>
  <si>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</si>
  <si>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</si>
  <si>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</si>
  <si>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</si>
  <si>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</si>
  <si>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</si>
  <si>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</si>
  <si>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</si>
  <si>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</si>
  <si>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</si>
  <si>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</si>
  <si>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</si>
  <si>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</si>
  <si>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</si>
  <si>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</si>
  <si>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</si>
  <si>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</si>
  <si>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</si>
  <si>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</si>
  <si>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</si>
  <si>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</si>
  <si>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</si>
  <si>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</si>
  <si>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</si>
  <si>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</si>
  <si>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</si>
  <si>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</si>
  <si>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</si>
  <si>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</si>
  <si>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</si>
  <si>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</si>
  <si>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</si>
  <si>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</si>
  <si>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</si>
  <si>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</si>
  <si>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</si>
  <si>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</si>
  <si>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</si>
  <si>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</si>
  <si>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</si>
  <si>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</si>
  <si>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</si>
  <si>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</si>
  <si>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</si>
  <si>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</si>
  <si>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</si>
  <si>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</si>
  <si>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</si>
  <si>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</si>
  <si>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</si>
  <si>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</si>
  <si>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</si>
  <si>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</si>
  <si>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</si>
  <si>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</si>
  <si>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</si>
  <si>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</si>
  <si>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</si>
  <si>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</si>
  <si>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</si>
  <si>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</si>
  <si>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</si>
  <si>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</si>
  <si>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</si>
  <si>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</si>
  <si>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Edinburgh City</t>
  </si>
  <si>
    <t>Eibar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</si>
  <si>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</si>
  <si>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</si>
  <si>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</si>
  <si>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</si>
  <si>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</si>
  <si>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</si>
  <si>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</si>
  <si>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</si>
  <si>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</si>
  <si>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</si>
  <si>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</si>
  <si>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</si>
  <si>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</si>
  <si>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</si>
  <si>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</si>
  <si>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</si>
  <si>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</si>
  <si>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</si>
  <si>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</si>
  <si>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</si>
  <si>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</si>
  <si>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</si>
  <si>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</si>
  <si>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</si>
  <si>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</si>
  <si>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</si>
  <si>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</si>
  <si>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</si>
  <si>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</si>
  <si>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</si>
  <si>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</si>
  <si>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</si>
  <si>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</si>
  <si>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</si>
  <si>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</si>
  <si>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</si>
  <si>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</si>
  <si>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</si>
  <si>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</si>
  <si>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</si>
  <si>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</si>
  <si>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</si>
  <si>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</si>
  <si>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</si>
  <si>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</si>
  <si>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</si>
  <si>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</si>
  <si>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</si>
  <si>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</si>
  <si>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</si>
  <si>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</si>
  <si>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</si>
  <si>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</si>
  <si>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</si>
  <si>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</si>
  <si>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</si>
  <si>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</si>
  <si>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</si>
  <si>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</si>
  <si>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</si>
  <si>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</si>
  <si>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</si>
  <si>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</si>
  <si>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</si>
  <si>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</si>
  <si>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</si>
  <si>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</si>
  <si>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</si>
  <si>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</si>
  <si>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</si>
  <si>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</si>
  <si>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</si>
  <si>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</si>
  <si>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</si>
  <si>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</si>
  <si>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</si>
  <si>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</si>
  <si>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</si>
  <si>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</si>
  <si>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</si>
  <si>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</si>
  <si>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</si>
  <si>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</si>
  <si>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</si>
  <si>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</si>
  <si>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</si>
  <si>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</si>
  <si>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</si>
  <si>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</si>
  <si>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</si>
  <si>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</si>
  <si>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</si>
  <si>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</si>
  <si>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</si>
  <si>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</si>
  <si>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</si>
  <si>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</si>
  <si>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</si>
  <si>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</si>
  <si>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</si>
  <si>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</si>
  <si>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</si>
  <si>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</si>
  <si>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</si>
  <si>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</si>
  <si>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</si>
  <si>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</si>
  <si>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</si>
  <si>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</si>
  <si>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</si>
  <si>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</si>
  <si>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</si>
  <si>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</si>
  <si>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</si>
  <si>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</si>
  <si>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</si>
  <si>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</si>
  <si>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</si>
  <si>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</si>
  <si>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</si>
  <si>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</si>
  <si>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</si>
  <si>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</si>
  <si>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</si>
  <si>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</si>
  <si>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</si>
  <si>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</si>
  <si>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</si>
  <si>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</si>
  <si>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</si>
  <si>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</si>
  <si>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</si>
  <si>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</si>
  <si>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</si>
  <si>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</si>
  <si>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</si>
  <si>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</si>
  <si>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</si>
  <si>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</si>
  <si>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</si>
  <si>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</si>
  <si>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</si>
  <si>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</si>
  <si>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</si>
  <si>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</si>
  <si>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</si>
  <si>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</si>
  <si>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</si>
  <si>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</si>
  <si>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</si>
  <si>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</si>
  <si>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</si>
  <si>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</si>
  <si>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</si>
  <si>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</si>
  <si>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</si>
  <si>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</si>
  <si>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</si>
  <si>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</si>
  <si>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</si>
  <si>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</si>
  <si>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</si>
  <si>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</si>
  <si>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</si>
  <si>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</si>
  <si>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</si>
  <si>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</si>
  <si>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</si>
  <si>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</si>
  <si>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</si>
  <si>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</si>
  <si>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</si>
  <si>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</si>
  <si>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</si>
  <si>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</si>
  <si>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</si>
  <si>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</si>
  <si>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</si>
  <si>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</si>
  <si>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</si>
  <si>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</si>
  <si>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</si>
  <si>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</si>
  <si>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</si>
  <si>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</si>
  <si>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</si>
  <si>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</si>
  <si>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</si>
  <si>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</si>
  <si>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</si>
  <si>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</si>
  <si>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</si>
  <si>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</si>
  <si>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</si>
  <si>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</si>
  <si>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</si>
  <si>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</si>
  <si>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</si>
  <si>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</si>
  <si>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</si>
  <si>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</si>
  <si>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</si>
  <si>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</si>
  <si>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</si>
  <si>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</si>
  <si>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</si>
  <si>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</si>
  <si>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</si>
  <si>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</si>
  <si>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</si>
  <si>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</si>
  <si>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</si>
  <si>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</si>
  <si>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</si>
  <si>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</si>
  <si>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</si>
  <si>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</si>
  <si>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</si>
  <si>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</si>
  <si>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</si>
  <si>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</si>
  <si>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</si>
  <si>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</si>
  <si>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</si>
  <si>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</si>
  <si>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</si>
  <si>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</si>
  <si>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</si>
  <si>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</si>
  <si>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</si>
  <si>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</si>
  <si>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</si>
  <si>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</si>
  <si>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</si>
  <si>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</si>
  <si>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</si>
  <si>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</si>
  <si>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</si>
  <si>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</si>
  <si>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</si>
  <si>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</si>
  <si>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</si>
  <si>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</si>
  <si>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</si>
  <si>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</si>
  <si>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</si>
  <si>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</si>
  <si>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</si>
  <si>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</si>
  <si>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</si>
  <si>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</si>
  <si>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</si>
  <si>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</si>
  <si>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</si>
  <si>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</si>
  <si>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</si>
  <si>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</si>
  <si>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</si>
  <si>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</si>
  <si>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</si>
  <si>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</si>
  <si>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</si>
  <si>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</si>
  <si>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</si>
  <si>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</si>
  <si>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</si>
  <si>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</si>
  <si>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</si>
  <si>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</si>
  <si>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</si>
  <si>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</si>
  <si>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</si>
  <si>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</si>
  <si>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</si>
  <si>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</si>
  <si>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</si>
  <si>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</si>
  <si>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</si>
  <si>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</si>
  <si>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</si>
  <si>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</si>
  <si>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</si>
  <si>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</si>
  <si>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</si>
  <si>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</si>
  <si>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</si>
  <si>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</si>
  <si>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</si>
  <si>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</si>
  <si>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</si>
  <si>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</si>
  <si>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</si>
  <si>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</si>
  <si>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</si>
  <si>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</si>
  <si>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</si>
  <si>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</si>
  <si>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</si>
  <si>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</si>
  <si>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</si>
  <si>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</si>
  <si>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</si>
  <si>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</si>
  <si>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</si>
  <si>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</si>
  <si>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</si>
  <si>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</si>
  <si>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</si>
  <si>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</si>
  <si>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</si>
  <si>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</si>
  <si>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</si>
  <si>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</si>
  <si>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</si>
  <si>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</si>
  <si>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</si>
  <si>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</si>
  <si>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</si>
  <si>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</si>
  <si>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</si>
  <si>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</si>
  <si>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</si>
  <si>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</si>
  <si>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</si>
  <si>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</si>
  <si>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</si>
  <si>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</si>
  <si>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</si>
  <si>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</si>
  <si>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</si>
  <si>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</si>
  <si>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</si>
  <si>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</si>
  <si>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</si>
  <si>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</si>
  <si>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</si>
  <si>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</si>
  <si>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</si>
  <si>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</si>
  <si>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</si>
  <si>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</si>
  <si>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</si>
  <si>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</si>
  <si>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</si>
  <si>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</si>
  <si>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</si>
  <si>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</si>
  <si>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</si>
  <si>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</si>
  <si>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</si>
  <si>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</si>
  <si>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</si>
  <si>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</si>
  <si>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</si>
  <si>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</si>
  <si>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</si>
  <si>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</si>
  <si>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</si>
  <si>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</si>
  <si>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</si>
  <si>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</si>
  <si>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</si>
  <si>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</si>
  <si>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</si>
  <si>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</si>
  <si>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</si>
  <si>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</si>
  <si>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</si>
  <si>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</si>
  <si>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</si>
  <si>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</si>
  <si>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</si>
  <si>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</si>
  <si>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</si>
  <si>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</si>
  <si>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</si>
  <si>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</si>
  <si>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</si>
  <si>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</si>
  <si>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</si>
  <si>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</si>
  <si>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</si>
  <si>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</si>
  <si>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</si>
  <si>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</si>
  <si>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</si>
  <si>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</si>
  <si>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</si>
  <si>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</si>
  <si>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</si>
  <si>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</si>
  <si>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</si>
  <si>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</si>
  <si>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</si>
  <si>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</si>
  <si>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</si>
  <si>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</si>
  <si>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</si>
  <si>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</si>
  <si>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</si>
  <si>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</si>
  <si>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</si>
  <si>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</si>
  <si>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</si>
  <si>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</si>
  <si>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</si>
  <si>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</si>
  <si>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</si>
  <si>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</si>
  <si>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</si>
  <si>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Elgin</t>
  </si>
  <si>
    <t>Kelty Hearts</t>
  </si>
  <si>
    <t>Stenhousemuir</t>
  </si>
  <si>
    <t>Cowdenbeath</t>
  </si>
  <si>
    <t>Stirling</t>
  </si>
  <si>
    <t>Bray</t>
  </si>
  <si>
    <t>Galway</t>
  </si>
  <si>
    <t>Treaty United</t>
  </si>
  <si>
    <t>UC Dublin</t>
  </si>
  <si>
    <t>Chengdu Rongcheng</t>
  </si>
  <si>
    <t>Zhejiang Professional</t>
  </si>
  <si>
    <t>FCSB</t>
  </si>
  <si>
    <t>Helsingborg</t>
  </si>
  <si>
    <t>Hvidovre IF</t>
  </si>
  <si>
    <t>Lyngby</t>
  </si>
  <si>
    <t>13/02/2024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</si>
</sst>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0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8"/>
  <sheetViews>
    <sheetView topLeftCell="A331" zoomScale="80" zoomScaleNormal="80" workbookViewId="0">
      <selection activeCell="B343" sqref="B343:E362"/>
    </sheetView>
  </sheetViews>
  <sheetFormatPr defaultRowHeight="15" x14ac:dyDescent="0.25"/>
  <cols>
    <col min="1" max="1" width="20.85546875" bestFit="1" customWidth="1"/>
    <col min="2" max="2" width="30.7109375" bestFit="1" customWidth="1"/>
    <col min="3" max="3" width="8.42578125" bestFit="1" customWidth="1"/>
    <col min="4" max="5" width="10.140625" bestFit="1" customWidth="1"/>
  </cols>
  <sheetData>
    <row r="1" spans="1:5" x14ac:dyDescent="0.25">
      <c r="A1" t="s">
        <v>306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1.5304</v>
      </c>
      <c r="D2">
        <v>1.5759000000000001</v>
      </c>
      <c r="E2">
        <v>0.80100000000000005</v>
      </c>
    </row>
    <row r="3" spans="1:5" x14ac:dyDescent="0.25">
      <c r="A3" t="s">
        <v>10</v>
      </c>
      <c r="B3" t="s">
        <v>219</v>
      </c>
      <c r="C3">
        <v>1.5304</v>
      </c>
      <c r="D3">
        <v>1.1842999999999999</v>
      </c>
      <c r="E3">
        <v>0.80630000000000002</v>
      </c>
    </row>
    <row r="4" spans="1:5" x14ac:dyDescent="0.25">
      <c r="A4" t="s">
        <v>10</v>
      </c>
      <c r="B4" t="s">
        <v>222</v>
      </c>
      <c r="C4">
        <v>1.5304</v>
      </c>
      <c r="D4">
        <v>0.61499999999999999</v>
      </c>
      <c r="E4">
        <v>1.3912</v>
      </c>
    </row>
    <row r="5" spans="1:5" x14ac:dyDescent="0.25">
      <c r="A5" t="s">
        <v>10</v>
      </c>
      <c r="B5" t="s">
        <v>220</v>
      </c>
      <c r="C5">
        <v>1.5304</v>
      </c>
      <c r="D5">
        <v>0.88400000000000001</v>
      </c>
      <c r="E5">
        <v>0.84319999999999995</v>
      </c>
    </row>
    <row r="6" spans="1:5" x14ac:dyDescent="0.25">
      <c r="A6" t="s">
        <v>10</v>
      </c>
      <c r="B6" t="s">
        <v>40</v>
      </c>
      <c r="C6">
        <v>1.5304</v>
      </c>
      <c r="D6">
        <v>0.85760000000000003</v>
      </c>
      <c r="E6">
        <v>0.7167</v>
      </c>
    </row>
    <row r="7" spans="1:5" x14ac:dyDescent="0.25">
      <c r="A7" t="s">
        <v>10</v>
      </c>
      <c r="B7" t="s">
        <v>223</v>
      </c>
      <c r="C7">
        <v>1.5304</v>
      </c>
      <c r="D7">
        <v>1.3885000000000001</v>
      </c>
      <c r="E7">
        <v>0.7167</v>
      </c>
    </row>
    <row r="8" spans="1:5" x14ac:dyDescent="0.25">
      <c r="A8" t="s">
        <v>10</v>
      </c>
      <c r="B8" t="s">
        <v>11</v>
      </c>
      <c r="C8">
        <v>1.5304</v>
      </c>
      <c r="D8">
        <v>0.73509999999999998</v>
      </c>
      <c r="E8">
        <v>1.2094</v>
      </c>
    </row>
    <row r="9" spans="1:5" x14ac:dyDescent="0.25">
      <c r="A9" t="s">
        <v>10</v>
      </c>
      <c r="B9" t="s">
        <v>38</v>
      </c>
      <c r="C9">
        <v>1.5304</v>
      </c>
      <c r="D9">
        <v>1.4990000000000001</v>
      </c>
      <c r="E9">
        <v>0.75890000000000002</v>
      </c>
    </row>
    <row r="10" spans="1:5" x14ac:dyDescent="0.25">
      <c r="A10" t="s">
        <v>10</v>
      </c>
      <c r="B10" t="s">
        <v>218</v>
      </c>
      <c r="C10">
        <v>1.5304</v>
      </c>
      <c r="D10">
        <v>1.3068</v>
      </c>
      <c r="E10">
        <v>0.7167</v>
      </c>
    </row>
    <row r="11" spans="1:5" x14ac:dyDescent="0.25">
      <c r="A11" t="s">
        <v>10</v>
      </c>
      <c r="B11" t="s">
        <v>37</v>
      </c>
      <c r="C11">
        <v>1.5304</v>
      </c>
      <c r="D11">
        <v>0.85760000000000003</v>
      </c>
      <c r="E11">
        <v>0.94069999999999998</v>
      </c>
    </row>
    <row r="12" spans="1:5" x14ac:dyDescent="0.25">
      <c r="A12" t="s">
        <v>10</v>
      </c>
      <c r="B12" t="s">
        <v>41</v>
      </c>
      <c r="C12">
        <v>1.5304</v>
      </c>
      <c r="D12">
        <v>1.3836999999999999</v>
      </c>
      <c r="E12">
        <v>1.0118</v>
      </c>
    </row>
    <row r="13" spans="1:5" x14ac:dyDescent="0.25">
      <c r="A13" t="s">
        <v>10</v>
      </c>
      <c r="B13" t="s">
        <v>36</v>
      </c>
      <c r="C13">
        <v>1.5304</v>
      </c>
      <c r="D13">
        <v>0.73029999999999995</v>
      </c>
      <c r="E13">
        <v>1.5599000000000001</v>
      </c>
    </row>
    <row r="14" spans="1:5" x14ac:dyDescent="0.25">
      <c r="A14" t="s">
        <v>10</v>
      </c>
      <c r="B14" t="s">
        <v>225</v>
      </c>
      <c r="C14">
        <v>1.5304</v>
      </c>
      <c r="D14">
        <v>0.81679999999999997</v>
      </c>
      <c r="E14">
        <v>1.1197999999999999</v>
      </c>
    </row>
    <row r="15" spans="1:5" x14ac:dyDescent="0.25">
      <c r="A15" t="s">
        <v>10</v>
      </c>
      <c r="B15" t="s">
        <v>748</v>
      </c>
      <c r="C15">
        <v>1.5304</v>
      </c>
      <c r="D15">
        <v>0.65339999999999998</v>
      </c>
      <c r="E15">
        <v>1.2542</v>
      </c>
    </row>
    <row r="16" spans="1:5" x14ac:dyDescent="0.25">
      <c r="A16" t="s">
        <v>10</v>
      </c>
      <c r="B16" t="s">
        <v>224</v>
      </c>
      <c r="C16">
        <v>1.5304</v>
      </c>
      <c r="D16">
        <v>0.93930000000000002</v>
      </c>
      <c r="E16">
        <v>1.0302</v>
      </c>
    </row>
    <row r="17" spans="1:5" x14ac:dyDescent="0.25">
      <c r="A17" t="s">
        <v>10</v>
      </c>
      <c r="B17" t="s">
        <v>749</v>
      </c>
      <c r="C17">
        <v>1.5304</v>
      </c>
      <c r="D17">
        <v>1.1027</v>
      </c>
      <c r="E17">
        <v>0.62709999999999999</v>
      </c>
    </row>
    <row r="18" spans="1:5" x14ac:dyDescent="0.25">
      <c r="A18" t="s">
        <v>10</v>
      </c>
      <c r="B18" t="s">
        <v>221</v>
      </c>
      <c r="C18">
        <v>1.5304</v>
      </c>
      <c r="D18">
        <v>0.5766</v>
      </c>
      <c r="E18">
        <v>1.0961000000000001</v>
      </c>
    </row>
    <row r="19" spans="1:5" x14ac:dyDescent="0.25">
      <c r="A19" t="s">
        <v>10</v>
      </c>
      <c r="B19" t="s">
        <v>39</v>
      </c>
      <c r="C19">
        <v>1.5304</v>
      </c>
      <c r="D19">
        <v>0.88400000000000001</v>
      </c>
      <c r="E19">
        <v>1.3491</v>
      </c>
    </row>
    <row r="20" spans="1:5" x14ac:dyDescent="0.25">
      <c r="A20" t="s">
        <v>13</v>
      </c>
      <c r="B20" t="s">
        <v>47</v>
      </c>
      <c r="C20">
        <v>1.8547</v>
      </c>
      <c r="D20">
        <v>0.97050000000000003</v>
      </c>
      <c r="E20">
        <v>1.3481000000000001</v>
      </c>
    </row>
    <row r="21" spans="1:5" x14ac:dyDescent="0.25">
      <c r="A21" t="s">
        <v>13</v>
      </c>
      <c r="B21" t="s">
        <v>226</v>
      </c>
      <c r="C21">
        <v>1.8547</v>
      </c>
      <c r="D21">
        <v>1.8136000000000001</v>
      </c>
      <c r="E21">
        <v>0.47660000000000002</v>
      </c>
    </row>
    <row r="22" spans="1:5" x14ac:dyDescent="0.25">
      <c r="A22" t="s">
        <v>13</v>
      </c>
      <c r="B22" t="s">
        <v>52</v>
      </c>
      <c r="C22">
        <v>1.8547</v>
      </c>
      <c r="D22">
        <v>0.80879999999999996</v>
      </c>
      <c r="E22">
        <v>0.82379999999999998</v>
      </c>
    </row>
    <row r="23" spans="1:5" x14ac:dyDescent="0.25">
      <c r="A23" t="s">
        <v>13</v>
      </c>
      <c r="B23" t="s">
        <v>231</v>
      </c>
      <c r="C23">
        <v>1.8547</v>
      </c>
      <c r="D23">
        <v>0.58819999999999995</v>
      </c>
      <c r="E23">
        <v>1.5660000000000001</v>
      </c>
    </row>
    <row r="24" spans="1:5" x14ac:dyDescent="0.25">
      <c r="A24" t="s">
        <v>13</v>
      </c>
      <c r="B24" t="s">
        <v>42</v>
      </c>
      <c r="C24">
        <v>1.8547</v>
      </c>
      <c r="D24">
        <v>1.0244</v>
      </c>
      <c r="E24">
        <v>1.1234</v>
      </c>
    </row>
    <row r="25" spans="1:5" x14ac:dyDescent="0.25">
      <c r="A25" t="s">
        <v>13</v>
      </c>
      <c r="B25" t="s">
        <v>228</v>
      </c>
      <c r="C25">
        <v>1.8547</v>
      </c>
      <c r="D25">
        <v>0.95850000000000002</v>
      </c>
      <c r="E25">
        <v>0.66569999999999996</v>
      </c>
    </row>
    <row r="26" spans="1:5" x14ac:dyDescent="0.25">
      <c r="A26" t="s">
        <v>13</v>
      </c>
      <c r="B26" t="s">
        <v>44</v>
      </c>
      <c r="C26">
        <v>1.8547</v>
      </c>
      <c r="D26">
        <v>0.48530000000000001</v>
      </c>
      <c r="E26">
        <v>1.1234</v>
      </c>
    </row>
    <row r="27" spans="1:5" x14ac:dyDescent="0.25">
      <c r="A27" t="s">
        <v>13</v>
      </c>
      <c r="B27" t="s">
        <v>227</v>
      </c>
      <c r="C27">
        <v>1.8547</v>
      </c>
      <c r="D27">
        <v>0.91659999999999997</v>
      </c>
      <c r="E27">
        <v>1.0485</v>
      </c>
    </row>
    <row r="28" spans="1:5" x14ac:dyDescent="0.25">
      <c r="A28" t="s">
        <v>13</v>
      </c>
      <c r="B28" t="s">
        <v>230</v>
      </c>
      <c r="C28">
        <v>1.8547</v>
      </c>
      <c r="D28">
        <v>0.97050000000000003</v>
      </c>
      <c r="E28">
        <v>1.1234</v>
      </c>
    </row>
    <row r="29" spans="1:5" x14ac:dyDescent="0.25">
      <c r="A29" t="s">
        <v>13</v>
      </c>
      <c r="B29" t="s">
        <v>45</v>
      </c>
      <c r="C29">
        <v>1.8547</v>
      </c>
      <c r="D29">
        <v>0.95850000000000002</v>
      </c>
      <c r="E29">
        <v>1.4979</v>
      </c>
    </row>
    <row r="30" spans="1:5" x14ac:dyDescent="0.25">
      <c r="A30" t="s">
        <v>13</v>
      </c>
      <c r="B30" t="s">
        <v>15</v>
      </c>
      <c r="C30">
        <v>1.8547</v>
      </c>
      <c r="D30">
        <v>1.5636000000000001</v>
      </c>
      <c r="E30">
        <v>0.44940000000000002</v>
      </c>
    </row>
    <row r="31" spans="1:5" x14ac:dyDescent="0.25">
      <c r="A31" t="s">
        <v>13</v>
      </c>
      <c r="B31" t="s">
        <v>43</v>
      </c>
      <c r="C31">
        <v>1.8547</v>
      </c>
      <c r="D31">
        <v>0.3594</v>
      </c>
      <c r="E31">
        <v>1.165</v>
      </c>
    </row>
    <row r="32" spans="1:5" x14ac:dyDescent="0.25">
      <c r="A32" t="s">
        <v>13</v>
      </c>
      <c r="B32" t="s">
        <v>51</v>
      </c>
      <c r="C32">
        <v>1.8547</v>
      </c>
      <c r="D32">
        <v>0.91659999999999997</v>
      </c>
      <c r="E32">
        <v>1.1234</v>
      </c>
    </row>
    <row r="33" spans="1:5" x14ac:dyDescent="0.25">
      <c r="A33" t="s">
        <v>13</v>
      </c>
      <c r="B33" t="s">
        <v>49</v>
      </c>
      <c r="C33">
        <v>1.8547</v>
      </c>
      <c r="D33">
        <v>1.3724000000000001</v>
      </c>
      <c r="E33">
        <v>0.68089999999999995</v>
      </c>
    </row>
    <row r="34" spans="1:5" x14ac:dyDescent="0.25">
      <c r="A34" t="s">
        <v>13</v>
      </c>
      <c r="B34" t="s">
        <v>50</v>
      </c>
      <c r="C34">
        <v>1.8547</v>
      </c>
      <c r="D34">
        <v>1.6714</v>
      </c>
      <c r="E34">
        <v>0.67410000000000003</v>
      </c>
    </row>
    <row r="35" spans="1:5" x14ac:dyDescent="0.25">
      <c r="A35" t="s">
        <v>13</v>
      </c>
      <c r="B35" t="s">
        <v>14</v>
      </c>
      <c r="C35">
        <v>1.8547</v>
      </c>
      <c r="D35">
        <v>0.65900000000000003</v>
      </c>
      <c r="E35">
        <v>1.165</v>
      </c>
    </row>
    <row r="36" spans="1:5" x14ac:dyDescent="0.25">
      <c r="A36" t="s">
        <v>13</v>
      </c>
      <c r="B36" t="s">
        <v>14</v>
      </c>
      <c r="C36">
        <v>1.756</v>
      </c>
      <c r="D36">
        <v>0.77290000000000003</v>
      </c>
      <c r="E36">
        <v>0.75990000000000002</v>
      </c>
    </row>
    <row r="37" spans="1:5" x14ac:dyDescent="0.25">
      <c r="A37" t="s">
        <v>13</v>
      </c>
      <c r="B37" t="s">
        <v>48</v>
      </c>
      <c r="C37">
        <v>1.756</v>
      </c>
      <c r="D37">
        <v>0.56950000000000001</v>
      </c>
      <c r="E37">
        <v>1.0313000000000001</v>
      </c>
    </row>
    <row r="38" spans="1:5" x14ac:dyDescent="0.25">
      <c r="A38" t="s">
        <v>16</v>
      </c>
      <c r="B38" t="s">
        <v>231</v>
      </c>
      <c r="C38">
        <v>1.5219</v>
      </c>
      <c r="D38">
        <v>1.4549000000000001</v>
      </c>
      <c r="E38">
        <v>0.93810000000000004</v>
      </c>
    </row>
    <row r="39" spans="1:5" x14ac:dyDescent="0.25">
      <c r="A39" t="s">
        <v>16</v>
      </c>
      <c r="B39" t="s">
        <v>733</v>
      </c>
      <c r="C39">
        <v>1.5219</v>
      </c>
      <c r="D39">
        <v>0.79790000000000005</v>
      </c>
      <c r="E39">
        <v>0.83389999999999997</v>
      </c>
    </row>
    <row r="40" spans="1:5" x14ac:dyDescent="0.25">
      <c r="A40" t="s">
        <v>16</v>
      </c>
      <c r="B40" t="s">
        <v>54</v>
      </c>
      <c r="C40">
        <v>1.5219</v>
      </c>
      <c r="D40">
        <v>0.51629999999999998</v>
      </c>
      <c r="E40">
        <v>1.3551</v>
      </c>
    </row>
    <row r="41" spans="1:5" x14ac:dyDescent="0.25">
      <c r="A41" t="s">
        <v>16</v>
      </c>
      <c r="B41" t="s">
        <v>55</v>
      </c>
      <c r="C41">
        <v>1.5219</v>
      </c>
      <c r="D41">
        <v>0.98560000000000003</v>
      </c>
      <c r="E41">
        <v>0.93810000000000004</v>
      </c>
    </row>
    <row r="42" spans="1:5" x14ac:dyDescent="0.25">
      <c r="A42" t="s">
        <v>16</v>
      </c>
      <c r="B42" t="s">
        <v>296</v>
      </c>
      <c r="C42">
        <v>1.5219</v>
      </c>
      <c r="D42">
        <v>1.2672000000000001</v>
      </c>
      <c r="E42">
        <v>0.83389999999999997</v>
      </c>
    </row>
    <row r="43" spans="1:5" x14ac:dyDescent="0.25">
      <c r="A43" t="s">
        <v>16</v>
      </c>
      <c r="B43" t="s">
        <v>56</v>
      </c>
      <c r="C43">
        <v>1.5219</v>
      </c>
      <c r="D43">
        <v>0.51629999999999998</v>
      </c>
      <c r="E43">
        <v>0.88600000000000001</v>
      </c>
    </row>
    <row r="44" spans="1:5" x14ac:dyDescent="0.25">
      <c r="A44" t="s">
        <v>16</v>
      </c>
      <c r="B44" t="s">
        <v>734</v>
      </c>
      <c r="C44">
        <v>1.5219</v>
      </c>
      <c r="D44">
        <v>0.65710000000000002</v>
      </c>
      <c r="E44">
        <v>1.0945</v>
      </c>
    </row>
    <row r="45" spans="1:5" x14ac:dyDescent="0.25">
      <c r="A45" t="s">
        <v>16</v>
      </c>
      <c r="B45" t="s">
        <v>230</v>
      </c>
      <c r="C45">
        <v>1.5219</v>
      </c>
      <c r="D45">
        <v>1.1264000000000001</v>
      </c>
      <c r="E45">
        <v>0.67749999999999999</v>
      </c>
    </row>
    <row r="46" spans="1:5" x14ac:dyDescent="0.25">
      <c r="A46" t="s">
        <v>16</v>
      </c>
      <c r="B46" t="s">
        <v>232</v>
      </c>
      <c r="C46">
        <v>1.5219</v>
      </c>
      <c r="D46">
        <v>0.8448</v>
      </c>
      <c r="E46">
        <v>1.1466000000000001</v>
      </c>
    </row>
    <row r="47" spans="1:5" x14ac:dyDescent="0.25">
      <c r="A47" t="s">
        <v>16</v>
      </c>
      <c r="B47" t="s">
        <v>735</v>
      </c>
      <c r="C47">
        <v>1.5219</v>
      </c>
      <c r="D47">
        <v>0.56320000000000003</v>
      </c>
      <c r="E47">
        <v>1.2507999999999999</v>
      </c>
    </row>
    <row r="48" spans="1:5" x14ac:dyDescent="0.25">
      <c r="A48" t="s">
        <v>16</v>
      </c>
      <c r="B48" t="s">
        <v>233</v>
      </c>
      <c r="C48">
        <v>1.5219</v>
      </c>
      <c r="D48">
        <v>1.2264999999999999</v>
      </c>
      <c r="E48">
        <v>1.0702</v>
      </c>
    </row>
    <row r="49" spans="1:5" x14ac:dyDescent="0.25">
      <c r="A49" t="s">
        <v>16</v>
      </c>
      <c r="B49" t="s">
        <v>53</v>
      </c>
      <c r="C49">
        <v>1.5219</v>
      </c>
      <c r="D49">
        <v>0.93869999999999998</v>
      </c>
      <c r="E49">
        <v>0.83389999999999997</v>
      </c>
    </row>
    <row r="50" spans="1:5" x14ac:dyDescent="0.25">
      <c r="A50" t="s">
        <v>16</v>
      </c>
      <c r="B50" t="s">
        <v>17</v>
      </c>
      <c r="C50">
        <v>1.5219</v>
      </c>
      <c r="D50">
        <v>0.89170000000000005</v>
      </c>
      <c r="E50">
        <v>1.1466000000000001</v>
      </c>
    </row>
    <row r="51" spans="1:5" x14ac:dyDescent="0.25">
      <c r="A51" t="s">
        <v>16</v>
      </c>
      <c r="B51" t="s">
        <v>234</v>
      </c>
      <c r="C51">
        <v>1.5219</v>
      </c>
      <c r="D51">
        <v>1.3141</v>
      </c>
      <c r="E51">
        <v>1.1466000000000001</v>
      </c>
    </row>
    <row r="52" spans="1:5" x14ac:dyDescent="0.25">
      <c r="A52" t="s">
        <v>16</v>
      </c>
      <c r="B52" t="s">
        <v>235</v>
      </c>
      <c r="C52">
        <v>1.5219</v>
      </c>
      <c r="D52">
        <v>0.60650000000000004</v>
      </c>
      <c r="E52">
        <v>1.3471</v>
      </c>
    </row>
    <row r="53" spans="1:5" x14ac:dyDescent="0.25">
      <c r="A53" t="s">
        <v>16</v>
      </c>
      <c r="B53" t="s">
        <v>229</v>
      </c>
      <c r="C53">
        <v>1.5219</v>
      </c>
      <c r="D53">
        <v>1.5488</v>
      </c>
      <c r="E53">
        <v>1.0945</v>
      </c>
    </row>
    <row r="54" spans="1:5" x14ac:dyDescent="0.25">
      <c r="A54" t="s">
        <v>16</v>
      </c>
      <c r="B54" t="s">
        <v>57</v>
      </c>
      <c r="C54">
        <v>1.5219</v>
      </c>
      <c r="D54">
        <v>1.6173999999999999</v>
      </c>
      <c r="E54">
        <v>0.72970000000000002</v>
      </c>
    </row>
    <row r="55" spans="1:5" x14ac:dyDescent="0.25">
      <c r="A55" t="s">
        <v>16</v>
      </c>
      <c r="B55" t="s">
        <v>46</v>
      </c>
      <c r="C55">
        <v>1.5219</v>
      </c>
      <c r="D55">
        <v>1.1264000000000001</v>
      </c>
      <c r="E55">
        <v>0.67749999999999999</v>
      </c>
    </row>
    <row r="56" spans="1:5" x14ac:dyDescent="0.25">
      <c r="A56" t="s">
        <v>58</v>
      </c>
      <c r="B56" t="s">
        <v>297</v>
      </c>
      <c r="C56">
        <v>1.7806999999999999</v>
      </c>
      <c r="D56">
        <v>1.4038999999999999</v>
      </c>
      <c r="E56">
        <v>0.64500000000000002</v>
      </c>
    </row>
    <row r="57" spans="1:5" x14ac:dyDescent="0.25">
      <c r="A57" t="s">
        <v>58</v>
      </c>
      <c r="B57" t="s">
        <v>320</v>
      </c>
      <c r="C57">
        <v>1.7806999999999999</v>
      </c>
      <c r="D57">
        <v>1.5316000000000001</v>
      </c>
      <c r="E57">
        <v>0.70369999999999999</v>
      </c>
    </row>
    <row r="58" spans="1:5" x14ac:dyDescent="0.25">
      <c r="A58" t="s">
        <v>58</v>
      </c>
      <c r="B58" t="s">
        <v>71</v>
      </c>
      <c r="C58">
        <v>1.7806999999999999</v>
      </c>
      <c r="D58">
        <v>0.61260000000000003</v>
      </c>
      <c r="E58">
        <v>1.0874999999999999</v>
      </c>
    </row>
    <row r="59" spans="1:5" x14ac:dyDescent="0.25">
      <c r="A59" t="s">
        <v>58</v>
      </c>
      <c r="B59" t="s">
        <v>327</v>
      </c>
      <c r="C59">
        <v>1.7806999999999999</v>
      </c>
      <c r="D59">
        <v>0.98280000000000001</v>
      </c>
      <c r="E59">
        <v>1.3487</v>
      </c>
    </row>
    <row r="60" spans="1:5" x14ac:dyDescent="0.25">
      <c r="A60" t="s">
        <v>58</v>
      </c>
      <c r="B60" t="s">
        <v>61</v>
      </c>
      <c r="C60">
        <v>1.7806999999999999</v>
      </c>
      <c r="D60">
        <v>1.2166999999999999</v>
      </c>
      <c r="E60">
        <v>0.87960000000000005</v>
      </c>
    </row>
    <row r="61" spans="1:5" x14ac:dyDescent="0.25">
      <c r="A61" t="s">
        <v>58</v>
      </c>
      <c r="B61" t="s">
        <v>63</v>
      </c>
      <c r="C61">
        <v>1.7806999999999999</v>
      </c>
      <c r="D61">
        <v>0.60840000000000005</v>
      </c>
      <c r="E61">
        <v>1.5832999999999999</v>
      </c>
    </row>
    <row r="62" spans="1:5" x14ac:dyDescent="0.25">
      <c r="A62" t="s">
        <v>58</v>
      </c>
      <c r="B62" t="s">
        <v>65</v>
      </c>
      <c r="C62">
        <v>1.7806999999999999</v>
      </c>
      <c r="D62">
        <v>0.93600000000000005</v>
      </c>
      <c r="E62">
        <v>1.0555000000000001</v>
      </c>
    </row>
    <row r="63" spans="1:5" x14ac:dyDescent="0.25">
      <c r="A63" t="s">
        <v>58</v>
      </c>
      <c r="B63" t="s">
        <v>241</v>
      </c>
      <c r="C63">
        <v>1.7806999999999999</v>
      </c>
      <c r="D63">
        <v>0.7147</v>
      </c>
      <c r="E63">
        <v>1.0235000000000001</v>
      </c>
    </row>
    <row r="64" spans="1:5" x14ac:dyDescent="0.25">
      <c r="A64" t="s">
        <v>58</v>
      </c>
      <c r="B64" t="s">
        <v>344</v>
      </c>
      <c r="C64">
        <v>1.7806999999999999</v>
      </c>
      <c r="D64">
        <v>0.60840000000000005</v>
      </c>
      <c r="E64">
        <v>0.82099999999999995</v>
      </c>
    </row>
    <row r="65" spans="1:5" x14ac:dyDescent="0.25">
      <c r="A65" t="s">
        <v>58</v>
      </c>
      <c r="B65" t="s">
        <v>64</v>
      </c>
      <c r="C65">
        <v>1.7806999999999999</v>
      </c>
      <c r="D65">
        <v>0.97</v>
      </c>
      <c r="E65">
        <v>0.76770000000000005</v>
      </c>
    </row>
    <row r="66" spans="1:5" x14ac:dyDescent="0.25">
      <c r="A66" t="s">
        <v>58</v>
      </c>
      <c r="B66" t="s">
        <v>238</v>
      </c>
      <c r="C66">
        <v>1.7806999999999999</v>
      </c>
      <c r="D66">
        <v>1.5316000000000001</v>
      </c>
      <c r="E66">
        <v>0.57569999999999999</v>
      </c>
    </row>
    <row r="67" spans="1:5" x14ac:dyDescent="0.25">
      <c r="A67" t="s">
        <v>58</v>
      </c>
      <c r="B67" t="s">
        <v>72</v>
      </c>
      <c r="C67">
        <v>1.7806999999999999</v>
      </c>
      <c r="D67">
        <v>0.8679</v>
      </c>
      <c r="E67">
        <v>1.0874999999999999</v>
      </c>
    </row>
    <row r="68" spans="1:5" x14ac:dyDescent="0.25">
      <c r="A68" t="s">
        <v>58</v>
      </c>
      <c r="B68" t="s">
        <v>240</v>
      </c>
      <c r="C68">
        <v>1.7806999999999999</v>
      </c>
      <c r="D68">
        <v>1.5163</v>
      </c>
      <c r="E68">
        <v>0.70369999999999999</v>
      </c>
    </row>
    <row r="69" spans="1:5" x14ac:dyDescent="0.25">
      <c r="A69" t="s">
        <v>58</v>
      </c>
      <c r="B69" t="s">
        <v>239</v>
      </c>
      <c r="C69">
        <v>1.7806999999999999</v>
      </c>
      <c r="D69">
        <v>0.84240000000000004</v>
      </c>
      <c r="E69">
        <v>1.0555000000000001</v>
      </c>
    </row>
    <row r="70" spans="1:5" x14ac:dyDescent="0.25">
      <c r="A70" t="s">
        <v>58</v>
      </c>
      <c r="B70" t="s">
        <v>298</v>
      </c>
      <c r="C70">
        <v>1.7806999999999999</v>
      </c>
      <c r="D70">
        <v>1.3571</v>
      </c>
      <c r="E70">
        <v>0.82099999999999995</v>
      </c>
    </row>
    <row r="71" spans="1:5" x14ac:dyDescent="0.25">
      <c r="A71" t="s">
        <v>58</v>
      </c>
      <c r="B71" t="s">
        <v>78</v>
      </c>
      <c r="C71">
        <v>1.7806999999999999</v>
      </c>
      <c r="D71">
        <v>0.76580000000000004</v>
      </c>
      <c r="E71">
        <v>1.0874999999999999</v>
      </c>
    </row>
    <row r="72" spans="1:5" x14ac:dyDescent="0.25">
      <c r="A72" t="s">
        <v>58</v>
      </c>
      <c r="B72" t="s">
        <v>236</v>
      </c>
      <c r="C72">
        <v>1.7806999999999999</v>
      </c>
      <c r="D72">
        <v>0.56159999999999999</v>
      </c>
      <c r="E72">
        <v>1.8178000000000001</v>
      </c>
    </row>
    <row r="73" spans="1:5" x14ac:dyDescent="0.25">
      <c r="A73" t="s">
        <v>58</v>
      </c>
      <c r="B73" t="s">
        <v>237</v>
      </c>
      <c r="C73">
        <v>1.7806999999999999</v>
      </c>
      <c r="D73">
        <v>1.1741999999999999</v>
      </c>
      <c r="E73">
        <v>0.95960000000000001</v>
      </c>
    </row>
    <row r="74" spans="1:5" x14ac:dyDescent="0.25">
      <c r="A74" t="s">
        <v>58</v>
      </c>
      <c r="B74" t="s">
        <v>62</v>
      </c>
      <c r="C74">
        <v>1.7806999999999999</v>
      </c>
      <c r="D74">
        <v>0.91890000000000005</v>
      </c>
      <c r="E74">
        <v>0.70369999999999999</v>
      </c>
    </row>
    <row r="75" spans="1:5" x14ac:dyDescent="0.25">
      <c r="A75" t="s">
        <v>58</v>
      </c>
      <c r="B75" t="s">
        <v>59</v>
      </c>
      <c r="C75">
        <v>1.7806999999999999</v>
      </c>
      <c r="D75">
        <v>0.97</v>
      </c>
      <c r="E75">
        <v>1.1515</v>
      </c>
    </row>
    <row r="76" spans="1:5" x14ac:dyDescent="0.25">
      <c r="A76" t="s">
        <v>66</v>
      </c>
      <c r="B76" t="s">
        <v>81</v>
      </c>
      <c r="C76">
        <v>1.3854</v>
      </c>
      <c r="D76">
        <v>0.61350000000000005</v>
      </c>
      <c r="E76">
        <v>1.0053000000000001</v>
      </c>
    </row>
    <row r="77" spans="1:5" x14ac:dyDescent="0.25">
      <c r="A77" t="s">
        <v>66</v>
      </c>
      <c r="B77" t="s">
        <v>68</v>
      </c>
      <c r="C77">
        <v>1.3854</v>
      </c>
      <c r="D77">
        <v>0.79400000000000004</v>
      </c>
      <c r="E77">
        <v>1.1424000000000001</v>
      </c>
    </row>
    <row r="78" spans="1:5" x14ac:dyDescent="0.25">
      <c r="A78" t="s">
        <v>66</v>
      </c>
      <c r="B78" t="s">
        <v>69</v>
      </c>
      <c r="C78">
        <v>1.3854</v>
      </c>
      <c r="D78">
        <v>1.2632000000000001</v>
      </c>
      <c r="E78">
        <v>0.95960000000000001</v>
      </c>
    </row>
    <row r="79" spans="1:5" x14ac:dyDescent="0.25">
      <c r="A79" t="s">
        <v>66</v>
      </c>
      <c r="B79" t="s">
        <v>95</v>
      </c>
      <c r="C79">
        <v>1.3854</v>
      </c>
      <c r="D79">
        <v>0.79059999999999997</v>
      </c>
      <c r="E79">
        <v>1.0008999999999999</v>
      </c>
    </row>
    <row r="80" spans="1:5" x14ac:dyDescent="0.25">
      <c r="A80" t="s">
        <v>66</v>
      </c>
      <c r="B80" t="s">
        <v>71</v>
      </c>
      <c r="C80">
        <v>1.3854</v>
      </c>
      <c r="D80">
        <v>1.4436</v>
      </c>
      <c r="E80">
        <v>0.96199999999999997</v>
      </c>
    </row>
    <row r="81" spans="1:5" x14ac:dyDescent="0.25">
      <c r="A81" t="s">
        <v>66</v>
      </c>
      <c r="B81" t="s">
        <v>73</v>
      </c>
      <c r="C81">
        <v>1.3854</v>
      </c>
      <c r="D81">
        <v>0.93840000000000001</v>
      </c>
      <c r="E81">
        <v>1.2338</v>
      </c>
    </row>
    <row r="82" spans="1:5" x14ac:dyDescent="0.25">
      <c r="A82" t="s">
        <v>66</v>
      </c>
      <c r="B82" t="s">
        <v>75</v>
      </c>
      <c r="C82">
        <v>1.3854</v>
      </c>
      <c r="D82">
        <v>0.7218</v>
      </c>
      <c r="E82">
        <v>1.175</v>
      </c>
    </row>
    <row r="83" spans="1:5" x14ac:dyDescent="0.25">
      <c r="A83" t="s">
        <v>66</v>
      </c>
      <c r="B83" t="s">
        <v>336</v>
      </c>
      <c r="C83">
        <v>1.3854</v>
      </c>
      <c r="D83">
        <v>1.0654999999999999</v>
      </c>
      <c r="E83">
        <v>0.91390000000000005</v>
      </c>
    </row>
    <row r="84" spans="1:5" x14ac:dyDescent="0.25">
      <c r="A84" t="s">
        <v>66</v>
      </c>
      <c r="B84" t="s">
        <v>76</v>
      </c>
      <c r="C84">
        <v>1.3854</v>
      </c>
      <c r="D84">
        <v>0.97440000000000004</v>
      </c>
      <c r="E84">
        <v>0.77680000000000005</v>
      </c>
    </row>
    <row r="85" spans="1:5" x14ac:dyDescent="0.25">
      <c r="A85" t="s">
        <v>66</v>
      </c>
      <c r="B85" t="s">
        <v>64</v>
      </c>
      <c r="C85">
        <v>1.3854</v>
      </c>
      <c r="D85">
        <v>1.7096</v>
      </c>
      <c r="E85">
        <v>0.76959999999999995</v>
      </c>
    </row>
    <row r="86" spans="1:5" x14ac:dyDescent="0.25">
      <c r="A86" t="s">
        <v>66</v>
      </c>
      <c r="B86" t="s">
        <v>80</v>
      </c>
      <c r="C86">
        <v>1.3854</v>
      </c>
      <c r="D86">
        <v>1.0257000000000001</v>
      </c>
      <c r="E86">
        <v>0.96199999999999997</v>
      </c>
    </row>
    <row r="87" spans="1:5" x14ac:dyDescent="0.25">
      <c r="A87" t="s">
        <v>66</v>
      </c>
      <c r="B87" t="s">
        <v>94</v>
      </c>
      <c r="C87">
        <v>1.3854</v>
      </c>
      <c r="D87">
        <v>0.57750000000000001</v>
      </c>
      <c r="E87">
        <v>1.1880999999999999</v>
      </c>
    </row>
    <row r="88" spans="1:5" x14ac:dyDescent="0.25">
      <c r="A88" t="s">
        <v>66</v>
      </c>
      <c r="B88" t="s">
        <v>72</v>
      </c>
      <c r="C88">
        <v>1.3854</v>
      </c>
      <c r="D88">
        <v>1.2271000000000001</v>
      </c>
      <c r="E88">
        <v>0.95960000000000001</v>
      </c>
    </row>
    <row r="89" spans="1:5" x14ac:dyDescent="0.25">
      <c r="A89" t="s">
        <v>66</v>
      </c>
      <c r="B89" t="s">
        <v>67</v>
      </c>
      <c r="C89">
        <v>1.3854</v>
      </c>
      <c r="D89">
        <v>1.1629</v>
      </c>
      <c r="E89">
        <v>0.81240000000000001</v>
      </c>
    </row>
    <row r="90" spans="1:5" x14ac:dyDescent="0.25">
      <c r="A90" t="s">
        <v>66</v>
      </c>
      <c r="B90" t="s">
        <v>79</v>
      </c>
      <c r="C90">
        <v>1.3854</v>
      </c>
      <c r="D90">
        <v>0.87380000000000002</v>
      </c>
      <c r="E90">
        <v>0.62529999999999997</v>
      </c>
    </row>
    <row r="91" spans="1:5" x14ac:dyDescent="0.25">
      <c r="A91" t="s">
        <v>66</v>
      </c>
      <c r="B91" t="s">
        <v>78</v>
      </c>
      <c r="C91">
        <v>1.3854</v>
      </c>
      <c r="D91">
        <v>1.1396999999999999</v>
      </c>
      <c r="E91">
        <v>1.0101</v>
      </c>
    </row>
    <row r="92" spans="1:5" x14ac:dyDescent="0.25">
      <c r="A92" t="s">
        <v>66</v>
      </c>
      <c r="B92" t="s">
        <v>98</v>
      </c>
      <c r="C92">
        <v>1.3854</v>
      </c>
      <c r="D92">
        <v>0.7218</v>
      </c>
      <c r="E92">
        <v>1.4430000000000001</v>
      </c>
    </row>
    <row r="93" spans="1:5" x14ac:dyDescent="0.25">
      <c r="A93" t="s">
        <v>66</v>
      </c>
      <c r="B93" t="s">
        <v>74</v>
      </c>
      <c r="C93">
        <v>1.3854</v>
      </c>
      <c r="D93">
        <v>0.96240000000000003</v>
      </c>
      <c r="E93">
        <v>1.0662</v>
      </c>
    </row>
    <row r="94" spans="1:5" x14ac:dyDescent="0.25">
      <c r="A94" t="s">
        <v>66</v>
      </c>
      <c r="B94" t="s">
        <v>371</v>
      </c>
      <c r="C94">
        <v>1.3854</v>
      </c>
      <c r="D94">
        <v>0.96240000000000003</v>
      </c>
      <c r="E94">
        <v>0.95740000000000003</v>
      </c>
    </row>
    <row r="95" spans="1:5" x14ac:dyDescent="0.25">
      <c r="A95" t="s">
        <v>66</v>
      </c>
      <c r="B95" t="s">
        <v>373</v>
      </c>
      <c r="C95">
        <v>1.3854</v>
      </c>
      <c r="D95">
        <v>0.98770000000000002</v>
      </c>
      <c r="E95">
        <v>1.7316</v>
      </c>
    </row>
    <row r="96" spans="1:5" x14ac:dyDescent="0.25">
      <c r="A96" t="s">
        <v>66</v>
      </c>
      <c r="B96" t="s">
        <v>236</v>
      </c>
      <c r="C96">
        <v>1.3854</v>
      </c>
      <c r="D96">
        <v>1.2431000000000001</v>
      </c>
      <c r="E96">
        <v>0.66</v>
      </c>
    </row>
    <row r="97" spans="1:5" x14ac:dyDescent="0.25">
      <c r="A97" t="s">
        <v>66</v>
      </c>
      <c r="B97" t="s">
        <v>70</v>
      </c>
      <c r="C97">
        <v>1.3854</v>
      </c>
      <c r="D97">
        <v>1.0105</v>
      </c>
      <c r="E97">
        <v>0.95960000000000001</v>
      </c>
    </row>
    <row r="98" spans="1:5" x14ac:dyDescent="0.25">
      <c r="A98" t="s">
        <v>66</v>
      </c>
      <c r="B98" t="s">
        <v>82</v>
      </c>
      <c r="C98">
        <v>1.3854</v>
      </c>
      <c r="D98">
        <v>0.92230000000000001</v>
      </c>
      <c r="E98">
        <v>1.0155000000000001</v>
      </c>
    </row>
    <row r="99" spans="1:5" x14ac:dyDescent="0.25">
      <c r="A99" t="s">
        <v>66</v>
      </c>
      <c r="B99" t="s">
        <v>60</v>
      </c>
      <c r="C99">
        <v>1.3854</v>
      </c>
      <c r="D99">
        <v>0.96240000000000003</v>
      </c>
      <c r="E99">
        <v>0.60929999999999995</v>
      </c>
    </row>
    <row r="100" spans="1:5" x14ac:dyDescent="0.25">
      <c r="A100" t="s">
        <v>83</v>
      </c>
      <c r="B100" t="s">
        <v>86</v>
      </c>
      <c r="C100">
        <v>1.4854000000000001</v>
      </c>
      <c r="D100">
        <v>1.2503</v>
      </c>
      <c r="E100">
        <v>1.2831999999999999</v>
      </c>
    </row>
    <row r="101" spans="1:5" x14ac:dyDescent="0.25">
      <c r="A101" t="s">
        <v>83</v>
      </c>
      <c r="B101" t="s">
        <v>84</v>
      </c>
      <c r="C101">
        <v>1.4854000000000001</v>
      </c>
      <c r="D101">
        <v>0.74409999999999998</v>
      </c>
      <c r="E101">
        <v>1.1967000000000001</v>
      </c>
    </row>
    <row r="102" spans="1:5" x14ac:dyDescent="0.25">
      <c r="A102" t="s">
        <v>83</v>
      </c>
      <c r="B102" t="s">
        <v>109</v>
      </c>
      <c r="C102">
        <v>1.4854000000000001</v>
      </c>
      <c r="D102">
        <v>1.2756000000000001</v>
      </c>
      <c r="E102">
        <v>0.93069999999999997</v>
      </c>
    </row>
    <row r="103" spans="1:5" x14ac:dyDescent="0.25">
      <c r="A103" t="s">
        <v>83</v>
      </c>
      <c r="B103" t="s">
        <v>90</v>
      </c>
      <c r="C103">
        <v>1.4854000000000001</v>
      </c>
      <c r="D103">
        <v>1.0984</v>
      </c>
      <c r="E103">
        <v>1.0637000000000001</v>
      </c>
    </row>
    <row r="104" spans="1:5" x14ac:dyDescent="0.25">
      <c r="A104" t="s">
        <v>83</v>
      </c>
      <c r="B104" t="s">
        <v>114</v>
      </c>
      <c r="C104">
        <v>1.4854000000000001</v>
      </c>
      <c r="D104">
        <v>0.81489999999999996</v>
      </c>
      <c r="E104">
        <v>0.88639999999999997</v>
      </c>
    </row>
    <row r="105" spans="1:5" x14ac:dyDescent="0.25">
      <c r="A105" t="s">
        <v>83</v>
      </c>
      <c r="B105" t="s">
        <v>89</v>
      </c>
      <c r="C105">
        <v>1.4854000000000001</v>
      </c>
      <c r="D105">
        <v>0.89759999999999995</v>
      </c>
      <c r="E105">
        <v>1.0024999999999999</v>
      </c>
    </row>
    <row r="106" spans="1:5" x14ac:dyDescent="0.25">
      <c r="A106" t="s">
        <v>83</v>
      </c>
      <c r="B106" t="s">
        <v>110</v>
      </c>
      <c r="C106">
        <v>1.4854000000000001</v>
      </c>
      <c r="D106">
        <v>0.97619999999999996</v>
      </c>
      <c r="E106">
        <v>1.0947</v>
      </c>
    </row>
    <row r="107" spans="1:5" x14ac:dyDescent="0.25">
      <c r="A107" t="s">
        <v>83</v>
      </c>
      <c r="B107" t="s">
        <v>101</v>
      </c>
      <c r="C107">
        <v>1.4854000000000001</v>
      </c>
      <c r="D107">
        <v>0.57699999999999996</v>
      </c>
      <c r="E107">
        <v>1.5238</v>
      </c>
    </row>
    <row r="108" spans="1:5" x14ac:dyDescent="0.25">
      <c r="A108" t="s">
        <v>83</v>
      </c>
      <c r="B108" t="s">
        <v>105</v>
      </c>
      <c r="C108">
        <v>1.4854000000000001</v>
      </c>
      <c r="D108">
        <v>0.50490000000000002</v>
      </c>
      <c r="E108">
        <v>1.2632000000000001</v>
      </c>
    </row>
    <row r="109" spans="1:5" x14ac:dyDescent="0.25">
      <c r="A109" t="s">
        <v>83</v>
      </c>
      <c r="B109" t="s">
        <v>92</v>
      </c>
      <c r="C109">
        <v>1.4854000000000001</v>
      </c>
      <c r="D109">
        <v>0.97240000000000004</v>
      </c>
      <c r="E109">
        <v>1.2632000000000001</v>
      </c>
    </row>
    <row r="110" spans="1:5" x14ac:dyDescent="0.25">
      <c r="A110" t="s">
        <v>83</v>
      </c>
      <c r="B110" t="s">
        <v>87</v>
      </c>
      <c r="C110">
        <v>1.4854000000000001</v>
      </c>
      <c r="D110">
        <v>0.40389999999999998</v>
      </c>
      <c r="E110">
        <v>1.3895</v>
      </c>
    </row>
    <row r="111" spans="1:5" x14ac:dyDescent="0.25">
      <c r="A111" t="s">
        <v>83</v>
      </c>
      <c r="B111" t="s">
        <v>91</v>
      </c>
      <c r="C111">
        <v>1.4854000000000001</v>
      </c>
      <c r="D111">
        <v>1.0259</v>
      </c>
      <c r="E111">
        <v>0.80200000000000005</v>
      </c>
    </row>
    <row r="112" spans="1:5" x14ac:dyDescent="0.25">
      <c r="A112" t="s">
        <v>83</v>
      </c>
      <c r="B112" t="s">
        <v>357</v>
      </c>
      <c r="C112">
        <v>1.4854000000000001</v>
      </c>
      <c r="D112">
        <v>0.63959999999999995</v>
      </c>
      <c r="E112">
        <v>1.0526</v>
      </c>
    </row>
    <row r="113" spans="1:5" x14ac:dyDescent="0.25">
      <c r="A113" t="s">
        <v>83</v>
      </c>
      <c r="B113" t="s">
        <v>99</v>
      </c>
      <c r="C113">
        <v>1.4854000000000001</v>
      </c>
      <c r="D113">
        <v>0.9425</v>
      </c>
      <c r="E113">
        <v>0.71579999999999999</v>
      </c>
    </row>
    <row r="114" spans="1:5" x14ac:dyDescent="0.25">
      <c r="A114" t="s">
        <v>83</v>
      </c>
      <c r="B114" t="s">
        <v>122</v>
      </c>
      <c r="C114">
        <v>1.4854000000000001</v>
      </c>
      <c r="D114">
        <v>1.0098</v>
      </c>
      <c r="E114">
        <v>1.3473999999999999</v>
      </c>
    </row>
    <row r="115" spans="1:5" x14ac:dyDescent="0.25">
      <c r="A115" t="s">
        <v>83</v>
      </c>
      <c r="B115" t="s">
        <v>97</v>
      </c>
      <c r="C115">
        <v>1.4854000000000001</v>
      </c>
      <c r="D115">
        <v>1.4811000000000001</v>
      </c>
      <c r="E115">
        <v>1.0105</v>
      </c>
    </row>
    <row r="116" spans="1:5" x14ac:dyDescent="0.25">
      <c r="A116" t="s">
        <v>83</v>
      </c>
      <c r="B116" t="s">
        <v>100</v>
      </c>
      <c r="C116">
        <v>1.4854000000000001</v>
      </c>
      <c r="D116">
        <v>1.0259</v>
      </c>
      <c r="E116">
        <v>0.56140000000000001</v>
      </c>
    </row>
    <row r="117" spans="1:5" x14ac:dyDescent="0.25">
      <c r="A117" t="s">
        <v>83</v>
      </c>
      <c r="B117" t="s">
        <v>93</v>
      </c>
      <c r="C117">
        <v>1.4854000000000001</v>
      </c>
      <c r="D117">
        <v>1.2047000000000001</v>
      </c>
      <c r="E117">
        <v>0.88639999999999997</v>
      </c>
    </row>
    <row r="118" spans="1:5" x14ac:dyDescent="0.25">
      <c r="A118" t="s">
        <v>83</v>
      </c>
      <c r="B118" t="s">
        <v>77</v>
      </c>
      <c r="C118">
        <v>1.4854000000000001</v>
      </c>
      <c r="D118">
        <v>1.3464</v>
      </c>
      <c r="E118">
        <v>0.84209999999999996</v>
      </c>
    </row>
    <row r="119" spans="1:5" x14ac:dyDescent="0.25">
      <c r="A119" t="s">
        <v>83</v>
      </c>
      <c r="B119" t="s">
        <v>376</v>
      </c>
      <c r="C119">
        <v>1.4854000000000001</v>
      </c>
      <c r="D119">
        <v>1.3785000000000001</v>
      </c>
      <c r="E119">
        <v>0.68169999999999997</v>
      </c>
    </row>
    <row r="120" spans="1:5" x14ac:dyDescent="0.25">
      <c r="A120" t="s">
        <v>83</v>
      </c>
      <c r="B120" t="s">
        <v>377</v>
      </c>
      <c r="C120">
        <v>1.4854000000000001</v>
      </c>
      <c r="D120">
        <v>0.87519999999999998</v>
      </c>
      <c r="E120">
        <v>0.75790000000000002</v>
      </c>
    </row>
    <row r="121" spans="1:5" x14ac:dyDescent="0.25">
      <c r="A121" t="s">
        <v>83</v>
      </c>
      <c r="B121" t="s">
        <v>85</v>
      </c>
      <c r="C121">
        <v>1.4854000000000001</v>
      </c>
      <c r="D121">
        <v>1.3464</v>
      </c>
      <c r="E121">
        <v>0.63160000000000005</v>
      </c>
    </row>
    <row r="122" spans="1:5" x14ac:dyDescent="0.25">
      <c r="A122" t="s">
        <v>83</v>
      </c>
      <c r="B122" t="s">
        <v>103</v>
      </c>
      <c r="C122">
        <v>1.4854000000000001</v>
      </c>
      <c r="D122">
        <v>1.0435000000000001</v>
      </c>
      <c r="E122">
        <v>0.8</v>
      </c>
    </row>
    <row r="123" spans="1:5" x14ac:dyDescent="0.25">
      <c r="A123" t="s">
        <v>83</v>
      </c>
      <c r="B123" t="s">
        <v>393</v>
      </c>
      <c r="C123">
        <v>1.4854000000000001</v>
      </c>
      <c r="D123">
        <v>1.1540999999999999</v>
      </c>
      <c r="E123">
        <v>1.0426</v>
      </c>
    </row>
    <row r="124" spans="1:5" x14ac:dyDescent="0.25">
      <c r="A124" t="s">
        <v>106</v>
      </c>
      <c r="B124" t="s">
        <v>107</v>
      </c>
      <c r="C124">
        <v>1.3396999999999999</v>
      </c>
      <c r="D124">
        <v>0.70909999999999995</v>
      </c>
      <c r="E124">
        <v>1.1416999999999999</v>
      </c>
    </row>
    <row r="125" spans="1:5" x14ac:dyDescent="0.25">
      <c r="A125" t="s">
        <v>106</v>
      </c>
      <c r="B125" t="s">
        <v>111</v>
      </c>
      <c r="C125">
        <v>1.3396999999999999</v>
      </c>
      <c r="D125">
        <v>0.89570000000000005</v>
      </c>
      <c r="E125">
        <v>1.2330000000000001</v>
      </c>
    </row>
    <row r="126" spans="1:5" x14ac:dyDescent="0.25">
      <c r="A126" t="s">
        <v>106</v>
      </c>
      <c r="B126" t="s">
        <v>88</v>
      </c>
      <c r="C126">
        <v>1.3396999999999999</v>
      </c>
      <c r="D126">
        <v>1.1196999999999999</v>
      </c>
      <c r="E126">
        <v>0.9133</v>
      </c>
    </row>
    <row r="127" spans="1:5" x14ac:dyDescent="0.25">
      <c r="A127" t="s">
        <v>106</v>
      </c>
      <c r="B127" t="s">
        <v>330</v>
      </c>
      <c r="C127">
        <v>1.3396999999999999</v>
      </c>
      <c r="D127">
        <v>0.59709999999999996</v>
      </c>
      <c r="E127">
        <v>0.95899999999999996</v>
      </c>
    </row>
    <row r="128" spans="1:5" x14ac:dyDescent="0.25">
      <c r="A128" t="s">
        <v>106</v>
      </c>
      <c r="B128" t="s">
        <v>113</v>
      </c>
      <c r="C128">
        <v>1.3396999999999999</v>
      </c>
      <c r="D128">
        <v>0.74639999999999995</v>
      </c>
      <c r="E128">
        <v>1.0960000000000001</v>
      </c>
    </row>
    <row r="129" spans="1:5" x14ac:dyDescent="0.25">
      <c r="A129" t="s">
        <v>106</v>
      </c>
      <c r="B129" t="s">
        <v>112</v>
      </c>
      <c r="C129">
        <v>1.3396999999999999</v>
      </c>
      <c r="D129">
        <v>0.97040000000000004</v>
      </c>
      <c r="E129">
        <v>1.2330000000000001</v>
      </c>
    </row>
    <row r="130" spans="1:5" x14ac:dyDescent="0.25">
      <c r="A130" t="s">
        <v>106</v>
      </c>
      <c r="B130" t="s">
        <v>120</v>
      </c>
      <c r="C130">
        <v>1.3396999999999999</v>
      </c>
      <c r="D130">
        <v>1.2179</v>
      </c>
      <c r="E130">
        <v>0.81720000000000004</v>
      </c>
    </row>
    <row r="131" spans="1:5" x14ac:dyDescent="0.25">
      <c r="A131" t="s">
        <v>106</v>
      </c>
      <c r="B131" t="s">
        <v>115</v>
      </c>
      <c r="C131">
        <v>1.3396999999999999</v>
      </c>
      <c r="D131">
        <v>1.1393</v>
      </c>
      <c r="E131">
        <v>0.67300000000000004</v>
      </c>
    </row>
    <row r="132" spans="1:5" x14ac:dyDescent="0.25">
      <c r="A132" t="s">
        <v>106</v>
      </c>
      <c r="B132" t="s">
        <v>119</v>
      </c>
      <c r="C132">
        <v>1.3396999999999999</v>
      </c>
      <c r="D132">
        <v>1.0449999999999999</v>
      </c>
      <c r="E132">
        <v>1.37</v>
      </c>
    </row>
    <row r="133" spans="1:5" x14ac:dyDescent="0.25">
      <c r="A133" t="s">
        <v>106</v>
      </c>
      <c r="B133" t="s">
        <v>352</v>
      </c>
      <c r="C133">
        <v>1.3396999999999999</v>
      </c>
      <c r="D133">
        <v>0.89570000000000005</v>
      </c>
      <c r="E133">
        <v>0.9133</v>
      </c>
    </row>
    <row r="134" spans="1:5" x14ac:dyDescent="0.25">
      <c r="A134" t="s">
        <v>106</v>
      </c>
      <c r="B134" t="s">
        <v>121</v>
      </c>
      <c r="C134">
        <v>1.3396999999999999</v>
      </c>
      <c r="D134">
        <v>1.157</v>
      </c>
      <c r="E134">
        <v>0.77629999999999999</v>
      </c>
    </row>
    <row r="135" spans="1:5" x14ac:dyDescent="0.25">
      <c r="A135" t="s">
        <v>106</v>
      </c>
      <c r="B135" t="s">
        <v>362</v>
      </c>
      <c r="C135">
        <v>1.3396999999999999</v>
      </c>
      <c r="D135">
        <v>1.2572000000000001</v>
      </c>
      <c r="E135">
        <v>0.9133</v>
      </c>
    </row>
    <row r="136" spans="1:5" x14ac:dyDescent="0.25">
      <c r="A136" t="s">
        <v>106</v>
      </c>
      <c r="B136" t="s">
        <v>123</v>
      </c>
      <c r="C136">
        <v>1.3396999999999999</v>
      </c>
      <c r="D136">
        <v>1.4181999999999999</v>
      </c>
      <c r="E136">
        <v>1.1416999999999999</v>
      </c>
    </row>
    <row r="137" spans="1:5" x14ac:dyDescent="0.25">
      <c r="A137" t="s">
        <v>106</v>
      </c>
      <c r="B137" t="s">
        <v>96</v>
      </c>
      <c r="C137">
        <v>1.3396999999999999</v>
      </c>
      <c r="D137">
        <v>1.0449999999999999</v>
      </c>
      <c r="E137">
        <v>0.63929999999999998</v>
      </c>
    </row>
    <row r="138" spans="1:5" x14ac:dyDescent="0.25">
      <c r="A138" t="s">
        <v>106</v>
      </c>
      <c r="B138" t="s">
        <v>128</v>
      </c>
      <c r="C138">
        <v>1.3396999999999999</v>
      </c>
      <c r="D138">
        <v>0.93300000000000005</v>
      </c>
      <c r="E138">
        <v>1.5983000000000001</v>
      </c>
    </row>
    <row r="139" spans="1:5" x14ac:dyDescent="0.25">
      <c r="A139" t="s">
        <v>106</v>
      </c>
      <c r="B139" t="s">
        <v>116</v>
      </c>
      <c r="C139">
        <v>1.3396999999999999</v>
      </c>
      <c r="D139">
        <v>1.1196999999999999</v>
      </c>
      <c r="E139">
        <v>0.68500000000000005</v>
      </c>
    </row>
    <row r="140" spans="1:5" x14ac:dyDescent="0.25">
      <c r="A140" t="s">
        <v>106</v>
      </c>
      <c r="B140" t="s">
        <v>102</v>
      </c>
      <c r="C140">
        <v>1.3396999999999999</v>
      </c>
      <c r="D140">
        <v>0.82110000000000005</v>
      </c>
      <c r="E140">
        <v>0.82199999999999995</v>
      </c>
    </row>
    <row r="141" spans="1:5" x14ac:dyDescent="0.25">
      <c r="A141" t="s">
        <v>106</v>
      </c>
      <c r="B141" t="s">
        <v>124</v>
      </c>
      <c r="C141">
        <v>1.3396999999999999</v>
      </c>
      <c r="D141">
        <v>1.0607</v>
      </c>
      <c r="E141">
        <v>0.76910000000000001</v>
      </c>
    </row>
    <row r="142" spans="1:5" x14ac:dyDescent="0.25">
      <c r="A142" t="s">
        <v>106</v>
      </c>
      <c r="B142" t="s">
        <v>108</v>
      </c>
      <c r="C142">
        <v>1.3396999999999999</v>
      </c>
      <c r="D142">
        <v>0.48520000000000002</v>
      </c>
      <c r="E142">
        <v>1.37</v>
      </c>
    </row>
    <row r="143" spans="1:5" x14ac:dyDescent="0.25">
      <c r="A143" t="s">
        <v>106</v>
      </c>
      <c r="B143" t="s">
        <v>125</v>
      </c>
      <c r="C143">
        <v>1.3396999999999999</v>
      </c>
      <c r="D143">
        <v>0.82110000000000005</v>
      </c>
      <c r="E143">
        <v>1.2786999999999999</v>
      </c>
    </row>
    <row r="144" spans="1:5" x14ac:dyDescent="0.25">
      <c r="A144" t="s">
        <v>106</v>
      </c>
      <c r="B144" t="s">
        <v>383</v>
      </c>
      <c r="C144">
        <v>1.3396999999999999</v>
      </c>
      <c r="D144">
        <v>1.2572000000000001</v>
      </c>
      <c r="E144">
        <v>0.76910000000000001</v>
      </c>
    </row>
    <row r="145" spans="1:5" x14ac:dyDescent="0.25">
      <c r="A145" t="s">
        <v>106</v>
      </c>
      <c r="B145" t="s">
        <v>104</v>
      </c>
      <c r="C145">
        <v>1.3396999999999999</v>
      </c>
      <c r="D145">
        <v>1.1786000000000001</v>
      </c>
      <c r="E145">
        <v>0.96140000000000003</v>
      </c>
    </row>
    <row r="146" spans="1:5" x14ac:dyDescent="0.25">
      <c r="A146" t="s">
        <v>106</v>
      </c>
      <c r="B146" t="s">
        <v>126</v>
      </c>
      <c r="C146">
        <v>1.3396999999999999</v>
      </c>
      <c r="D146">
        <v>1.157</v>
      </c>
      <c r="E146">
        <v>0.68500000000000005</v>
      </c>
    </row>
    <row r="147" spans="1:5" x14ac:dyDescent="0.25">
      <c r="A147" t="s">
        <v>106</v>
      </c>
      <c r="B147" t="s">
        <v>127</v>
      </c>
      <c r="C147">
        <v>1.3396999999999999</v>
      </c>
      <c r="D147">
        <v>1.0077</v>
      </c>
      <c r="E147">
        <v>1.1873</v>
      </c>
    </row>
    <row r="148" spans="1:5" x14ac:dyDescent="0.25">
      <c r="A148" t="s">
        <v>129</v>
      </c>
      <c r="B148" t="s">
        <v>316</v>
      </c>
      <c r="C148">
        <v>1.4877</v>
      </c>
      <c r="D148">
        <v>0.48549999999999999</v>
      </c>
      <c r="E148">
        <v>1.4681</v>
      </c>
    </row>
    <row r="149" spans="1:5" x14ac:dyDescent="0.25">
      <c r="A149" t="s">
        <v>129</v>
      </c>
      <c r="B149" t="s">
        <v>318</v>
      </c>
      <c r="C149">
        <v>1.4877</v>
      </c>
      <c r="D149">
        <v>1.2323</v>
      </c>
      <c r="E149">
        <v>0.97870000000000001</v>
      </c>
    </row>
    <row r="150" spans="1:5" x14ac:dyDescent="0.25">
      <c r="A150" t="s">
        <v>129</v>
      </c>
      <c r="B150" t="s">
        <v>324</v>
      </c>
      <c r="C150">
        <v>1.4877</v>
      </c>
      <c r="D150">
        <v>0.8589</v>
      </c>
      <c r="E150">
        <v>1.3791</v>
      </c>
    </row>
    <row r="151" spans="1:5" x14ac:dyDescent="0.25">
      <c r="A151" t="s">
        <v>129</v>
      </c>
      <c r="B151" t="s">
        <v>326</v>
      </c>
      <c r="C151">
        <v>1.4877</v>
      </c>
      <c r="D151">
        <v>0.8962</v>
      </c>
      <c r="E151">
        <v>0.35589999999999999</v>
      </c>
    </row>
    <row r="152" spans="1:5" x14ac:dyDescent="0.25">
      <c r="A152" t="s">
        <v>129</v>
      </c>
      <c r="B152" t="s">
        <v>328</v>
      </c>
      <c r="C152">
        <v>1.4877</v>
      </c>
      <c r="D152">
        <v>1.1762999999999999</v>
      </c>
      <c r="E152">
        <v>0.75070000000000003</v>
      </c>
    </row>
    <row r="153" spans="1:5" x14ac:dyDescent="0.25">
      <c r="A153" t="s">
        <v>129</v>
      </c>
      <c r="B153" t="s">
        <v>333</v>
      </c>
      <c r="C153">
        <v>1.4877</v>
      </c>
      <c r="D153">
        <v>1.1675</v>
      </c>
      <c r="E153">
        <v>0.96940000000000004</v>
      </c>
    </row>
    <row r="154" spans="1:5" x14ac:dyDescent="0.25">
      <c r="A154" t="s">
        <v>129</v>
      </c>
      <c r="B154" t="s">
        <v>337</v>
      </c>
      <c r="C154">
        <v>1.4877</v>
      </c>
      <c r="D154">
        <v>1.3838999999999999</v>
      </c>
      <c r="E154">
        <v>1.1776</v>
      </c>
    </row>
    <row r="155" spans="1:5" x14ac:dyDescent="0.25">
      <c r="A155" t="s">
        <v>129</v>
      </c>
      <c r="B155" t="s">
        <v>133</v>
      </c>
      <c r="C155">
        <v>1.4877</v>
      </c>
      <c r="D155">
        <v>0.43490000000000001</v>
      </c>
      <c r="E155">
        <v>1.4131</v>
      </c>
    </row>
    <row r="156" spans="1:5" x14ac:dyDescent="0.25">
      <c r="A156" t="s">
        <v>129</v>
      </c>
      <c r="B156" t="s">
        <v>341</v>
      </c>
      <c r="C156">
        <v>1.4877</v>
      </c>
      <c r="D156">
        <v>0.97089999999999999</v>
      </c>
      <c r="E156">
        <v>0.97870000000000001</v>
      </c>
    </row>
    <row r="157" spans="1:5" x14ac:dyDescent="0.25">
      <c r="A157" t="s">
        <v>129</v>
      </c>
      <c r="B157" t="s">
        <v>117</v>
      </c>
      <c r="C157">
        <v>1.4877</v>
      </c>
      <c r="D157">
        <v>1.1950000000000001</v>
      </c>
      <c r="E157">
        <v>0.62280000000000002</v>
      </c>
    </row>
    <row r="158" spans="1:5" x14ac:dyDescent="0.25">
      <c r="A158" t="s">
        <v>129</v>
      </c>
      <c r="B158" t="s">
        <v>351</v>
      </c>
      <c r="C158">
        <v>1.4877</v>
      </c>
      <c r="D158">
        <v>1.2257</v>
      </c>
      <c r="E158">
        <v>0.4239</v>
      </c>
    </row>
    <row r="159" spans="1:5" x14ac:dyDescent="0.25">
      <c r="A159" t="s">
        <v>129</v>
      </c>
      <c r="B159" t="s">
        <v>354</v>
      </c>
      <c r="C159">
        <v>1.4877</v>
      </c>
      <c r="D159">
        <v>0.59750000000000003</v>
      </c>
      <c r="E159">
        <v>1.4236</v>
      </c>
    </row>
    <row r="160" spans="1:5" x14ac:dyDescent="0.25">
      <c r="A160" t="s">
        <v>129</v>
      </c>
      <c r="B160" t="s">
        <v>130</v>
      </c>
      <c r="C160">
        <v>1.4877</v>
      </c>
      <c r="D160">
        <v>0.99060000000000004</v>
      </c>
      <c r="E160">
        <v>1.3487</v>
      </c>
    </row>
    <row r="161" spans="1:5" x14ac:dyDescent="0.25">
      <c r="A161" t="s">
        <v>129</v>
      </c>
      <c r="B161" t="s">
        <v>365</v>
      </c>
      <c r="C161">
        <v>1.4877</v>
      </c>
      <c r="D161">
        <v>1.3444</v>
      </c>
      <c r="E161">
        <v>0.88970000000000005</v>
      </c>
    </row>
    <row r="162" spans="1:5" x14ac:dyDescent="0.25">
      <c r="A162" t="s">
        <v>129</v>
      </c>
      <c r="B162" t="s">
        <v>379</v>
      </c>
      <c r="C162">
        <v>1.4877</v>
      </c>
      <c r="D162">
        <v>1.5212000000000001</v>
      </c>
      <c r="E162">
        <v>0.92720000000000002</v>
      </c>
    </row>
    <row r="163" spans="1:5" x14ac:dyDescent="0.25">
      <c r="A163" t="s">
        <v>129</v>
      </c>
      <c r="B163" t="s">
        <v>118</v>
      </c>
      <c r="C163">
        <v>1.4877</v>
      </c>
      <c r="D163">
        <v>0.86990000000000001</v>
      </c>
      <c r="E163">
        <v>1.1305000000000001</v>
      </c>
    </row>
    <row r="164" spans="1:5" x14ac:dyDescent="0.25">
      <c r="A164" t="s">
        <v>129</v>
      </c>
      <c r="B164" t="s">
        <v>381</v>
      </c>
      <c r="C164">
        <v>1.4877</v>
      </c>
      <c r="D164">
        <v>1.3444</v>
      </c>
      <c r="E164">
        <v>0.70660000000000001</v>
      </c>
    </row>
    <row r="165" spans="1:5" x14ac:dyDescent="0.25">
      <c r="A165" t="s">
        <v>129</v>
      </c>
      <c r="B165" t="s">
        <v>385</v>
      </c>
      <c r="C165">
        <v>1.4877</v>
      </c>
      <c r="D165">
        <v>1.1576</v>
      </c>
      <c r="E165">
        <v>0.93420000000000003</v>
      </c>
    </row>
    <row r="166" spans="1:5" x14ac:dyDescent="0.25">
      <c r="A166" t="s">
        <v>129</v>
      </c>
      <c r="B166" t="s">
        <v>390</v>
      </c>
      <c r="C166">
        <v>1.4877</v>
      </c>
      <c r="D166">
        <v>0.7117</v>
      </c>
      <c r="E166">
        <v>0.89500000000000002</v>
      </c>
    </row>
    <row r="167" spans="1:5" x14ac:dyDescent="0.25">
      <c r="A167" t="s">
        <v>129</v>
      </c>
      <c r="B167" t="s">
        <v>391</v>
      </c>
      <c r="C167">
        <v>1.4877</v>
      </c>
      <c r="D167">
        <v>0.67220000000000002</v>
      </c>
      <c r="E167">
        <v>1.2246999999999999</v>
      </c>
    </row>
    <row r="168" spans="1:5" x14ac:dyDescent="0.25">
      <c r="A168" t="s">
        <v>129</v>
      </c>
      <c r="B168" t="s">
        <v>392</v>
      </c>
      <c r="C168">
        <v>1.4877</v>
      </c>
      <c r="D168">
        <v>0.93359999999999999</v>
      </c>
      <c r="E168">
        <v>1.2901</v>
      </c>
    </row>
    <row r="169" spans="1:5" x14ac:dyDescent="0.25">
      <c r="A169" t="s">
        <v>129</v>
      </c>
      <c r="B169" t="s">
        <v>132</v>
      </c>
      <c r="C169">
        <v>1.4877</v>
      </c>
      <c r="D169">
        <v>1.2182999999999999</v>
      </c>
      <c r="E169">
        <v>0.75070000000000003</v>
      </c>
    </row>
    <row r="170" spans="1:5" x14ac:dyDescent="0.25">
      <c r="A170" t="s">
        <v>129</v>
      </c>
      <c r="B170" t="s">
        <v>131</v>
      </c>
      <c r="C170">
        <v>1.4877</v>
      </c>
      <c r="D170">
        <v>0.59750000000000003</v>
      </c>
      <c r="E170">
        <v>0.88970000000000005</v>
      </c>
    </row>
    <row r="171" spans="1:5" x14ac:dyDescent="0.25">
      <c r="A171" t="s">
        <v>18</v>
      </c>
      <c r="B171" t="s">
        <v>136</v>
      </c>
      <c r="C171">
        <v>1.51</v>
      </c>
      <c r="D171">
        <v>0.70640000000000003</v>
      </c>
      <c r="E171">
        <v>1.0227999999999999</v>
      </c>
    </row>
    <row r="172" spans="1:5" x14ac:dyDescent="0.25">
      <c r="A172" t="s">
        <v>18</v>
      </c>
      <c r="B172" t="s">
        <v>247</v>
      </c>
      <c r="C172">
        <v>1.51</v>
      </c>
      <c r="D172">
        <v>0.88300000000000001</v>
      </c>
      <c r="E172">
        <v>1.6477999999999999</v>
      </c>
    </row>
    <row r="173" spans="1:5" x14ac:dyDescent="0.25">
      <c r="A173" t="s">
        <v>18</v>
      </c>
      <c r="B173" t="s">
        <v>242</v>
      </c>
      <c r="C173">
        <v>1.51</v>
      </c>
      <c r="D173">
        <v>0.99339999999999995</v>
      </c>
      <c r="E173">
        <v>1.3392999999999999</v>
      </c>
    </row>
    <row r="174" spans="1:5" x14ac:dyDescent="0.25">
      <c r="A174" t="s">
        <v>18</v>
      </c>
      <c r="B174" t="s">
        <v>149</v>
      </c>
      <c r="C174">
        <v>1.51</v>
      </c>
      <c r="D174">
        <v>0.70640000000000003</v>
      </c>
      <c r="E174">
        <v>1.25</v>
      </c>
    </row>
    <row r="175" spans="1:5" x14ac:dyDescent="0.25">
      <c r="A175" t="s">
        <v>18</v>
      </c>
      <c r="B175" t="s">
        <v>245</v>
      </c>
      <c r="C175">
        <v>1.51</v>
      </c>
      <c r="D175">
        <v>1.1478999999999999</v>
      </c>
      <c r="E175">
        <v>0.90910000000000002</v>
      </c>
    </row>
    <row r="176" spans="1:5" x14ac:dyDescent="0.25">
      <c r="A176" t="s">
        <v>18</v>
      </c>
      <c r="B176" t="s">
        <v>250</v>
      </c>
      <c r="C176">
        <v>1.51</v>
      </c>
      <c r="D176">
        <v>0.83889999999999998</v>
      </c>
      <c r="E176">
        <v>0.90910000000000002</v>
      </c>
    </row>
    <row r="177" spans="1:5" x14ac:dyDescent="0.25">
      <c r="A177" t="s">
        <v>18</v>
      </c>
      <c r="B177" t="s">
        <v>358</v>
      </c>
      <c r="C177">
        <v>1.51</v>
      </c>
      <c r="D177">
        <v>0.52029999999999998</v>
      </c>
      <c r="E177">
        <v>0.85229999999999995</v>
      </c>
    </row>
    <row r="178" spans="1:5" x14ac:dyDescent="0.25">
      <c r="A178" t="s">
        <v>18</v>
      </c>
      <c r="B178" t="s">
        <v>252</v>
      </c>
      <c r="C178">
        <v>1.51</v>
      </c>
      <c r="D178">
        <v>1.1589</v>
      </c>
      <c r="E178">
        <v>1.0653999999999999</v>
      </c>
    </row>
    <row r="179" spans="1:5" x14ac:dyDescent="0.25">
      <c r="A179" t="s">
        <v>18</v>
      </c>
      <c r="B179" t="s">
        <v>134</v>
      </c>
      <c r="C179">
        <v>1.51</v>
      </c>
      <c r="D179">
        <v>1.0596000000000001</v>
      </c>
      <c r="E179">
        <v>0.96589999999999998</v>
      </c>
    </row>
    <row r="180" spans="1:5" x14ac:dyDescent="0.25">
      <c r="A180" t="s">
        <v>18</v>
      </c>
      <c r="B180" t="s">
        <v>253</v>
      </c>
      <c r="C180">
        <v>1.51</v>
      </c>
      <c r="D180">
        <v>0.70640000000000003</v>
      </c>
      <c r="E180">
        <v>1.5341</v>
      </c>
    </row>
    <row r="181" spans="1:5" x14ac:dyDescent="0.25">
      <c r="A181" t="s">
        <v>18</v>
      </c>
      <c r="B181" t="s">
        <v>20</v>
      </c>
      <c r="C181">
        <v>1.51</v>
      </c>
      <c r="D181">
        <v>1.2804</v>
      </c>
      <c r="E181">
        <v>0.73870000000000002</v>
      </c>
    </row>
    <row r="182" spans="1:5" x14ac:dyDescent="0.25">
      <c r="A182" t="s">
        <v>18</v>
      </c>
      <c r="B182" t="s">
        <v>19</v>
      </c>
      <c r="C182">
        <v>1.51</v>
      </c>
      <c r="D182">
        <v>1.0347999999999999</v>
      </c>
      <c r="E182">
        <v>1.0653999999999999</v>
      </c>
    </row>
    <row r="183" spans="1:5" x14ac:dyDescent="0.25">
      <c r="A183" t="s">
        <v>18</v>
      </c>
      <c r="B183" t="s">
        <v>244</v>
      </c>
      <c r="C183">
        <v>1.51</v>
      </c>
      <c r="D183">
        <v>1.0596000000000001</v>
      </c>
      <c r="E183">
        <v>0.79549999999999998</v>
      </c>
    </row>
    <row r="184" spans="1:5" x14ac:dyDescent="0.25">
      <c r="A184" t="s">
        <v>18</v>
      </c>
      <c r="B184" t="s">
        <v>246</v>
      </c>
      <c r="C184">
        <v>1.51</v>
      </c>
      <c r="D184">
        <v>0.83889999999999998</v>
      </c>
      <c r="E184">
        <v>0.85229999999999995</v>
      </c>
    </row>
    <row r="185" spans="1:5" x14ac:dyDescent="0.25">
      <c r="A185" t="s">
        <v>18</v>
      </c>
      <c r="B185" t="s">
        <v>137</v>
      </c>
      <c r="C185">
        <v>1.51</v>
      </c>
      <c r="D185">
        <v>1.7219</v>
      </c>
      <c r="E185">
        <v>0.4546</v>
      </c>
    </row>
    <row r="186" spans="1:5" x14ac:dyDescent="0.25">
      <c r="A186" t="s">
        <v>18</v>
      </c>
      <c r="B186" t="s">
        <v>251</v>
      </c>
      <c r="C186">
        <v>1.51</v>
      </c>
      <c r="D186">
        <v>0.85150000000000003</v>
      </c>
      <c r="E186">
        <v>0.79139999999999999</v>
      </c>
    </row>
    <row r="187" spans="1:5" x14ac:dyDescent="0.25">
      <c r="A187" t="s">
        <v>18</v>
      </c>
      <c r="B187" t="s">
        <v>243</v>
      </c>
      <c r="C187">
        <v>1.51</v>
      </c>
      <c r="D187">
        <v>1.7219</v>
      </c>
      <c r="E187">
        <v>0.56820000000000004</v>
      </c>
    </row>
    <row r="188" spans="1:5" x14ac:dyDescent="0.25">
      <c r="A188" t="s">
        <v>18</v>
      </c>
      <c r="B188" t="s">
        <v>249</v>
      </c>
      <c r="C188">
        <v>1.51</v>
      </c>
      <c r="D188">
        <v>0.82779999999999998</v>
      </c>
      <c r="E188">
        <v>1.6513</v>
      </c>
    </row>
    <row r="189" spans="1:5" x14ac:dyDescent="0.25">
      <c r="A189" t="s">
        <v>18</v>
      </c>
      <c r="B189" t="s">
        <v>248</v>
      </c>
      <c r="C189">
        <v>1.51</v>
      </c>
      <c r="D189">
        <v>1.2804</v>
      </c>
      <c r="E189">
        <v>0.73870000000000002</v>
      </c>
    </row>
    <row r="190" spans="1:5" x14ac:dyDescent="0.25">
      <c r="A190" t="s">
        <v>18</v>
      </c>
      <c r="B190" t="s">
        <v>141</v>
      </c>
      <c r="C190">
        <v>1.51</v>
      </c>
      <c r="D190">
        <v>0.61809999999999998</v>
      </c>
      <c r="E190">
        <v>0.79549999999999998</v>
      </c>
    </row>
    <row r="191" spans="1:5" x14ac:dyDescent="0.25">
      <c r="A191" t="s">
        <v>138</v>
      </c>
      <c r="B191" t="s">
        <v>143</v>
      </c>
      <c r="C191">
        <v>1.2645</v>
      </c>
      <c r="D191">
        <v>0.73809999999999998</v>
      </c>
      <c r="E191">
        <v>0.34449999999999997</v>
      </c>
    </row>
    <row r="192" spans="1:5" x14ac:dyDescent="0.25">
      <c r="A192" t="s">
        <v>138</v>
      </c>
      <c r="B192" t="s">
        <v>145</v>
      </c>
      <c r="C192">
        <v>1.2645</v>
      </c>
      <c r="D192">
        <v>1.2357</v>
      </c>
      <c r="E192">
        <v>0.77500000000000002</v>
      </c>
    </row>
    <row r="193" spans="1:5" x14ac:dyDescent="0.25">
      <c r="A193" t="s">
        <v>138</v>
      </c>
      <c r="B193" t="s">
        <v>147</v>
      </c>
      <c r="C193">
        <v>1.2645</v>
      </c>
      <c r="D193">
        <v>1.4235</v>
      </c>
      <c r="E193">
        <v>1.1712</v>
      </c>
    </row>
    <row r="194" spans="1:5" x14ac:dyDescent="0.25">
      <c r="A194" t="s">
        <v>138</v>
      </c>
      <c r="B194" t="s">
        <v>736</v>
      </c>
      <c r="C194">
        <v>1.2645</v>
      </c>
      <c r="D194">
        <v>0.79079999999999995</v>
      </c>
      <c r="E194">
        <v>0.51670000000000005</v>
      </c>
    </row>
    <row r="195" spans="1:5" x14ac:dyDescent="0.25">
      <c r="A195" t="s">
        <v>138</v>
      </c>
      <c r="B195" t="s">
        <v>144</v>
      </c>
      <c r="C195">
        <v>1.2645</v>
      </c>
      <c r="D195">
        <v>1.2850999999999999</v>
      </c>
      <c r="E195">
        <v>1.0334000000000001</v>
      </c>
    </row>
    <row r="196" spans="1:5" x14ac:dyDescent="0.25">
      <c r="A196" t="s">
        <v>138</v>
      </c>
      <c r="B196" t="s">
        <v>338</v>
      </c>
      <c r="C196">
        <v>1.2645</v>
      </c>
      <c r="D196">
        <v>0.98850000000000005</v>
      </c>
      <c r="E196">
        <v>1.0980000000000001</v>
      </c>
    </row>
    <row r="197" spans="1:5" x14ac:dyDescent="0.25">
      <c r="A197" t="s">
        <v>138</v>
      </c>
      <c r="B197" t="s">
        <v>150</v>
      </c>
      <c r="C197">
        <v>1.2645</v>
      </c>
      <c r="D197">
        <v>0.64249999999999996</v>
      </c>
      <c r="E197">
        <v>0.96879999999999999</v>
      </c>
    </row>
    <row r="198" spans="1:5" x14ac:dyDescent="0.25">
      <c r="A198" t="s">
        <v>138</v>
      </c>
      <c r="B198" t="s">
        <v>140</v>
      </c>
      <c r="C198">
        <v>1.2645</v>
      </c>
      <c r="D198">
        <v>0.84350000000000003</v>
      </c>
      <c r="E198">
        <v>1.1712</v>
      </c>
    </row>
    <row r="199" spans="1:5" x14ac:dyDescent="0.25">
      <c r="A199" t="s">
        <v>138</v>
      </c>
      <c r="B199" t="s">
        <v>151</v>
      </c>
      <c r="C199">
        <v>1.2645</v>
      </c>
      <c r="D199">
        <v>1.1598999999999999</v>
      </c>
      <c r="E199">
        <v>1.2401</v>
      </c>
    </row>
    <row r="200" spans="1:5" x14ac:dyDescent="0.25">
      <c r="A200" t="s">
        <v>138</v>
      </c>
      <c r="B200" t="s">
        <v>146</v>
      </c>
      <c r="C200">
        <v>1.2645</v>
      </c>
      <c r="D200">
        <v>0.69199999999999995</v>
      </c>
      <c r="E200">
        <v>1.0334000000000001</v>
      </c>
    </row>
    <row r="201" spans="1:5" x14ac:dyDescent="0.25">
      <c r="A201" t="s">
        <v>138</v>
      </c>
      <c r="B201" t="s">
        <v>152</v>
      </c>
      <c r="C201">
        <v>1.2645</v>
      </c>
      <c r="D201">
        <v>0.68540000000000001</v>
      </c>
      <c r="E201">
        <v>1.5156000000000001</v>
      </c>
    </row>
    <row r="202" spans="1:5" x14ac:dyDescent="0.25">
      <c r="A202" t="s">
        <v>138</v>
      </c>
      <c r="B202" t="s">
        <v>135</v>
      </c>
      <c r="C202">
        <v>1.2645</v>
      </c>
      <c r="D202">
        <v>0.88970000000000005</v>
      </c>
      <c r="E202">
        <v>1.3563000000000001</v>
      </c>
    </row>
    <row r="203" spans="1:5" x14ac:dyDescent="0.25">
      <c r="A203" t="s">
        <v>138</v>
      </c>
      <c r="B203" t="s">
        <v>148</v>
      </c>
      <c r="C203">
        <v>1.2645</v>
      </c>
      <c r="D203">
        <v>0.94899999999999995</v>
      </c>
      <c r="E203">
        <v>0.75780000000000003</v>
      </c>
    </row>
    <row r="204" spans="1:5" x14ac:dyDescent="0.25">
      <c r="A204" t="s">
        <v>138</v>
      </c>
      <c r="B204" t="s">
        <v>156</v>
      </c>
      <c r="C204">
        <v>1.2645</v>
      </c>
      <c r="D204">
        <v>1.2653000000000001</v>
      </c>
      <c r="E204">
        <v>0.68889999999999996</v>
      </c>
    </row>
    <row r="205" spans="1:5" x14ac:dyDescent="0.25">
      <c r="A205" t="s">
        <v>138</v>
      </c>
      <c r="B205" t="s">
        <v>154</v>
      </c>
      <c r="C205">
        <v>1.2645</v>
      </c>
      <c r="D205">
        <v>1.0873999999999999</v>
      </c>
      <c r="E205">
        <v>0.83960000000000001</v>
      </c>
    </row>
    <row r="206" spans="1:5" x14ac:dyDescent="0.25">
      <c r="A206" t="s">
        <v>138</v>
      </c>
      <c r="B206" t="s">
        <v>737</v>
      </c>
      <c r="C206">
        <v>1.2645</v>
      </c>
      <c r="D206">
        <v>0.63270000000000004</v>
      </c>
      <c r="E206">
        <v>1.2401</v>
      </c>
    </row>
    <row r="207" spans="1:5" x14ac:dyDescent="0.25">
      <c r="A207" t="s">
        <v>138</v>
      </c>
      <c r="B207" t="s">
        <v>153</v>
      </c>
      <c r="C207">
        <v>1.2645</v>
      </c>
      <c r="D207">
        <v>0.63270000000000004</v>
      </c>
      <c r="E207">
        <v>0.96450000000000002</v>
      </c>
    </row>
    <row r="208" spans="1:5" x14ac:dyDescent="0.25">
      <c r="A208" t="s">
        <v>138</v>
      </c>
      <c r="B208" t="s">
        <v>142</v>
      </c>
      <c r="C208">
        <v>1.2645</v>
      </c>
      <c r="D208">
        <v>0.84350000000000003</v>
      </c>
      <c r="E208">
        <v>0.68889999999999996</v>
      </c>
    </row>
    <row r="209" spans="1:5" x14ac:dyDescent="0.25">
      <c r="A209" t="s">
        <v>138</v>
      </c>
      <c r="B209" t="s">
        <v>139</v>
      </c>
      <c r="C209">
        <v>1.2645</v>
      </c>
      <c r="D209">
        <v>2.2736000000000001</v>
      </c>
      <c r="E209">
        <v>0.83960000000000001</v>
      </c>
    </row>
    <row r="210" spans="1:5" x14ac:dyDescent="0.25">
      <c r="A210" t="s">
        <v>138</v>
      </c>
      <c r="B210" t="s">
        <v>155</v>
      </c>
      <c r="C210">
        <v>1.2645</v>
      </c>
      <c r="D210">
        <v>0.88970000000000005</v>
      </c>
      <c r="E210">
        <v>1.7438</v>
      </c>
    </row>
    <row r="211" spans="1:5" x14ac:dyDescent="0.25">
      <c r="A211" t="s">
        <v>157</v>
      </c>
      <c r="B211" t="s">
        <v>262</v>
      </c>
      <c r="C211">
        <v>1.3015000000000001</v>
      </c>
      <c r="D211">
        <v>1.2623</v>
      </c>
      <c r="E211">
        <v>0.86750000000000005</v>
      </c>
    </row>
    <row r="212" spans="1:5" x14ac:dyDescent="0.25">
      <c r="A212" t="s">
        <v>157</v>
      </c>
      <c r="B212" t="s">
        <v>160</v>
      </c>
      <c r="C212">
        <v>1.3015000000000001</v>
      </c>
      <c r="D212">
        <v>0.27439999999999998</v>
      </c>
      <c r="E212">
        <v>1.0677000000000001</v>
      </c>
    </row>
    <row r="213" spans="1:5" x14ac:dyDescent="0.25">
      <c r="A213" t="s">
        <v>157</v>
      </c>
      <c r="B213" t="s">
        <v>260</v>
      </c>
      <c r="C213">
        <v>1.3015000000000001</v>
      </c>
      <c r="D213">
        <v>0.76829999999999998</v>
      </c>
      <c r="E213">
        <v>0.62280000000000002</v>
      </c>
    </row>
    <row r="214" spans="1:5" x14ac:dyDescent="0.25">
      <c r="A214" t="s">
        <v>157</v>
      </c>
      <c r="B214" t="s">
        <v>158</v>
      </c>
      <c r="C214">
        <v>1.3015000000000001</v>
      </c>
      <c r="D214">
        <v>0.87809999999999999</v>
      </c>
      <c r="E214">
        <v>0.80079999999999996</v>
      </c>
    </row>
    <row r="215" spans="1:5" x14ac:dyDescent="0.25">
      <c r="A215" t="s">
        <v>157</v>
      </c>
      <c r="B215" t="s">
        <v>263</v>
      </c>
      <c r="C215">
        <v>1.3015000000000001</v>
      </c>
      <c r="D215">
        <v>1.0427999999999999</v>
      </c>
      <c r="E215">
        <v>1.3346</v>
      </c>
    </row>
    <row r="216" spans="1:5" x14ac:dyDescent="0.25">
      <c r="A216" t="s">
        <v>157</v>
      </c>
      <c r="B216" t="s">
        <v>255</v>
      </c>
      <c r="C216">
        <v>1.3015000000000001</v>
      </c>
      <c r="D216">
        <v>1.0427999999999999</v>
      </c>
      <c r="E216">
        <v>0.93420000000000003</v>
      </c>
    </row>
    <row r="217" spans="1:5" x14ac:dyDescent="0.25">
      <c r="A217" t="s">
        <v>157</v>
      </c>
      <c r="B217" t="s">
        <v>753</v>
      </c>
      <c r="C217">
        <v>1.3015000000000001</v>
      </c>
      <c r="D217">
        <v>0.87809999999999999</v>
      </c>
      <c r="E217">
        <v>1.0677000000000001</v>
      </c>
    </row>
    <row r="218" spans="1:5" x14ac:dyDescent="0.25">
      <c r="A218" t="s">
        <v>157</v>
      </c>
      <c r="B218" t="s">
        <v>259</v>
      </c>
      <c r="C218">
        <v>1.3015000000000001</v>
      </c>
      <c r="D218">
        <v>0.76829999999999998</v>
      </c>
      <c r="E218">
        <v>1.6682999999999999</v>
      </c>
    </row>
    <row r="219" spans="1:5" x14ac:dyDescent="0.25">
      <c r="A219" t="s">
        <v>157</v>
      </c>
      <c r="B219" t="s">
        <v>256</v>
      </c>
      <c r="C219">
        <v>1.3015000000000001</v>
      </c>
      <c r="D219">
        <v>1.2074</v>
      </c>
      <c r="E219">
        <v>1.4681</v>
      </c>
    </row>
    <row r="220" spans="1:5" x14ac:dyDescent="0.25">
      <c r="A220" t="s">
        <v>157</v>
      </c>
      <c r="B220" t="s">
        <v>254</v>
      </c>
      <c r="C220">
        <v>1.3015000000000001</v>
      </c>
      <c r="D220">
        <v>1.383</v>
      </c>
      <c r="E220">
        <v>0.436</v>
      </c>
    </row>
    <row r="221" spans="1:5" x14ac:dyDescent="0.25">
      <c r="A221" t="s">
        <v>157</v>
      </c>
      <c r="B221" t="s">
        <v>261</v>
      </c>
      <c r="C221">
        <v>1.3015000000000001</v>
      </c>
      <c r="D221">
        <v>1.5367</v>
      </c>
      <c r="E221">
        <v>0.49830000000000002</v>
      </c>
    </row>
    <row r="222" spans="1:5" x14ac:dyDescent="0.25">
      <c r="A222" t="s">
        <v>157</v>
      </c>
      <c r="B222" t="s">
        <v>159</v>
      </c>
      <c r="C222">
        <v>1.3015000000000001</v>
      </c>
      <c r="D222">
        <v>0.65859999999999996</v>
      </c>
      <c r="E222">
        <v>1.1344000000000001</v>
      </c>
    </row>
    <row r="223" spans="1:5" x14ac:dyDescent="0.25">
      <c r="A223" t="s">
        <v>157</v>
      </c>
      <c r="B223" t="s">
        <v>257</v>
      </c>
      <c r="C223">
        <v>1.3015000000000001</v>
      </c>
      <c r="D223">
        <v>1.4269000000000001</v>
      </c>
      <c r="E223">
        <v>0.86750000000000005</v>
      </c>
    </row>
    <row r="224" spans="1:5" x14ac:dyDescent="0.25">
      <c r="A224" t="s">
        <v>157</v>
      </c>
      <c r="B224" t="s">
        <v>258</v>
      </c>
      <c r="C224">
        <v>1.3015000000000001</v>
      </c>
      <c r="D224">
        <v>0.82320000000000004</v>
      </c>
      <c r="E224">
        <v>1.3346</v>
      </c>
    </row>
    <row r="225" spans="1:5" x14ac:dyDescent="0.25">
      <c r="A225" t="s">
        <v>21</v>
      </c>
      <c r="B225" t="s">
        <v>270</v>
      </c>
      <c r="C225">
        <v>1.5048999999999999</v>
      </c>
      <c r="D225">
        <v>1.1074999999999999</v>
      </c>
      <c r="E225">
        <v>1.0518000000000001</v>
      </c>
    </row>
    <row r="226" spans="1:5" x14ac:dyDescent="0.25">
      <c r="A226" t="s">
        <v>21</v>
      </c>
      <c r="B226" t="s">
        <v>161</v>
      </c>
      <c r="C226">
        <v>1.5048999999999999</v>
      </c>
      <c r="D226">
        <v>0.7974</v>
      </c>
      <c r="E226">
        <v>0.90149999999999997</v>
      </c>
    </row>
    <row r="227" spans="1:5" x14ac:dyDescent="0.25">
      <c r="A227" t="s">
        <v>21</v>
      </c>
      <c r="B227" t="s">
        <v>299</v>
      </c>
      <c r="C227">
        <v>1.5048999999999999</v>
      </c>
      <c r="D227">
        <v>0.70879999999999999</v>
      </c>
      <c r="E227">
        <v>1.3022</v>
      </c>
    </row>
    <row r="228" spans="1:5" x14ac:dyDescent="0.25">
      <c r="A228" t="s">
        <v>21</v>
      </c>
      <c r="B228" t="s">
        <v>275</v>
      </c>
      <c r="C228">
        <v>1.5048999999999999</v>
      </c>
      <c r="D228">
        <v>1.0188999999999999</v>
      </c>
      <c r="E228">
        <v>1.9032</v>
      </c>
    </row>
    <row r="229" spans="1:5" x14ac:dyDescent="0.25">
      <c r="A229" t="s">
        <v>21</v>
      </c>
      <c r="B229" t="s">
        <v>265</v>
      </c>
      <c r="C229">
        <v>1.5048999999999999</v>
      </c>
      <c r="D229">
        <v>1.4619</v>
      </c>
      <c r="E229">
        <v>0.80130000000000001</v>
      </c>
    </row>
    <row r="230" spans="1:5" x14ac:dyDescent="0.25">
      <c r="A230" t="s">
        <v>21</v>
      </c>
      <c r="B230" t="s">
        <v>271</v>
      </c>
      <c r="C230">
        <v>1.5048999999999999</v>
      </c>
      <c r="D230">
        <v>0.443</v>
      </c>
      <c r="E230">
        <v>0.9516</v>
      </c>
    </row>
    <row r="231" spans="1:5" x14ac:dyDescent="0.25">
      <c r="A231" t="s">
        <v>21</v>
      </c>
      <c r="B231" t="s">
        <v>272</v>
      </c>
      <c r="C231">
        <v>1.5048999999999999</v>
      </c>
      <c r="D231">
        <v>1.5948</v>
      </c>
      <c r="E231">
        <v>0.65110000000000001</v>
      </c>
    </row>
    <row r="232" spans="1:5" x14ac:dyDescent="0.25">
      <c r="A232" t="s">
        <v>21</v>
      </c>
      <c r="B232" t="s">
        <v>273</v>
      </c>
      <c r="C232">
        <v>1.5048999999999999</v>
      </c>
      <c r="D232">
        <v>0.8306</v>
      </c>
      <c r="E232">
        <v>0.46949999999999997</v>
      </c>
    </row>
    <row r="233" spans="1:5" x14ac:dyDescent="0.25">
      <c r="A233" t="s">
        <v>21</v>
      </c>
      <c r="B233" t="s">
        <v>22</v>
      </c>
      <c r="C233">
        <v>1.5048999999999999</v>
      </c>
      <c r="D233">
        <v>1.5505</v>
      </c>
      <c r="E233">
        <v>0.9516</v>
      </c>
    </row>
    <row r="234" spans="1:5" x14ac:dyDescent="0.25">
      <c r="A234" t="s">
        <v>21</v>
      </c>
      <c r="B234" t="s">
        <v>300</v>
      </c>
      <c r="C234">
        <v>1.5048999999999999</v>
      </c>
      <c r="D234">
        <v>0.95520000000000005</v>
      </c>
      <c r="E234">
        <v>0.56340000000000001</v>
      </c>
    </row>
    <row r="235" spans="1:5" x14ac:dyDescent="0.25">
      <c r="A235" t="s">
        <v>21</v>
      </c>
      <c r="B235" t="s">
        <v>264</v>
      </c>
      <c r="C235">
        <v>1.5048999999999999</v>
      </c>
      <c r="D235">
        <v>1.1074999999999999</v>
      </c>
      <c r="E235">
        <v>0.55089999999999995</v>
      </c>
    </row>
    <row r="236" spans="1:5" x14ac:dyDescent="0.25">
      <c r="A236" t="s">
        <v>21</v>
      </c>
      <c r="B236" t="s">
        <v>23</v>
      </c>
      <c r="C236">
        <v>1.5048999999999999</v>
      </c>
      <c r="D236">
        <v>0.95520000000000005</v>
      </c>
      <c r="E236">
        <v>0.65739999999999998</v>
      </c>
    </row>
    <row r="237" spans="1:5" x14ac:dyDescent="0.25">
      <c r="A237" t="s">
        <v>21</v>
      </c>
      <c r="B237" t="s">
        <v>276</v>
      </c>
      <c r="C237">
        <v>1.5048999999999999</v>
      </c>
      <c r="D237">
        <v>0.53159999999999996</v>
      </c>
      <c r="E237">
        <v>1.6027</v>
      </c>
    </row>
    <row r="238" spans="1:5" x14ac:dyDescent="0.25">
      <c r="A238" t="s">
        <v>21</v>
      </c>
      <c r="B238" t="s">
        <v>165</v>
      </c>
      <c r="C238">
        <v>1.5048999999999999</v>
      </c>
      <c r="D238">
        <v>0.95520000000000005</v>
      </c>
      <c r="E238">
        <v>1.3616999999999999</v>
      </c>
    </row>
    <row r="239" spans="1:5" x14ac:dyDescent="0.25">
      <c r="A239" t="s">
        <v>21</v>
      </c>
      <c r="B239" t="s">
        <v>268</v>
      </c>
      <c r="C239">
        <v>1.5048999999999999</v>
      </c>
      <c r="D239">
        <v>1.0188999999999999</v>
      </c>
      <c r="E239">
        <v>1.1518999999999999</v>
      </c>
    </row>
    <row r="240" spans="1:5" x14ac:dyDescent="0.25">
      <c r="A240" t="s">
        <v>21</v>
      </c>
      <c r="B240" t="s">
        <v>164</v>
      </c>
      <c r="C240">
        <v>1.5048999999999999</v>
      </c>
      <c r="D240">
        <v>0.70879999999999999</v>
      </c>
      <c r="E240">
        <v>0.85140000000000005</v>
      </c>
    </row>
    <row r="241" spans="1:5" x14ac:dyDescent="0.25">
      <c r="A241" t="s">
        <v>21</v>
      </c>
      <c r="B241" t="s">
        <v>163</v>
      </c>
      <c r="C241">
        <v>1.5048999999999999</v>
      </c>
      <c r="D241">
        <v>1.1960999999999999</v>
      </c>
      <c r="E241">
        <v>0.80130000000000001</v>
      </c>
    </row>
    <row r="242" spans="1:5" x14ac:dyDescent="0.25">
      <c r="A242" t="s">
        <v>21</v>
      </c>
      <c r="B242" t="s">
        <v>166</v>
      </c>
      <c r="C242">
        <v>1.5048999999999999</v>
      </c>
      <c r="D242">
        <v>1.0631999999999999</v>
      </c>
      <c r="E242">
        <v>1.1017999999999999</v>
      </c>
    </row>
    <row r="243" spans="1:5" x14ac:dyDescent="0.25">
      <c r="A243" t="s">
        <v>21</v>
      </c>
      <c r="B243" t="s">
        <v>174</v>
      </c>
      <c r="C243">
        <v>1.5048999999999999</v>
      </c>
      <c r="D243">
        <v>0.66449999999999998</v>
      </c>
      <c r="E243">
        <v>1.5024999999999999</v>
      </c>
    </row>
    <row r="244" spans="1:5" x14ac:dyDescent="0.25">
      <c r="A244" t="s">
        <v>21</v>
      </c>
      <c r="B244" t="s">
        <v>162</v>
      </c>
      <c r="C244">
        <v>1.5048999999999999</v>
      </c>
      <c r="D244">
        <v>1.329</v>
      </c>
      <c r="E244">
        <v>0.93910000000000005</v>
      </c>
    </row>
    <row r="245" spans="1:5" x14ac:dyDescent="0.25">
      <c r="A245" t="s">
        <v>24</v>
      </c>
      <c r="B245" t="s">
        <v>740</v>
      </c>
      <c r="C245">
        <v>1.3635999999999999</v>
      </c>
      <c r="D245">
        <v>0.64170000000000005</v>
      </c>
      <c r="E245">
        <v>1.2568999999999999</v>
      </c>
    </row>
    <row r="246" spans="1:5" x14ac:dyDescent="0.25">
      <c r="A246" t="s">
        <v>24</v>
      </c>
      <c r="B246" t="s">
        <v>168</v>
      </c>
      <c r="C246">
        <v>1.3635999999999999</v>
      </c>
      <c r="D246">
        <v>0.82499999999999996</v>
      </c>
      <c r="E246">
        <v>0.97119999999999995</v>
      </c>
    </row>
    <row r="247" spans="1:5" x14ac:dyDescent="0.25">
      <c r="A247" t="s">
        <v>24</v>
      </c>
      <c r="B247" t="s">
        <v>267</v>
      </c>
      <c r="C247">
        <v>1.3635999999999999</v>
      </c>
      <c r="D247">
        <v>1.6042000000000001</v>
      </c>
      <c r="E247">
        <v>0.91410000000000002</v>
      </c>
    </row>
    <row r="248" spans="1:5" x14ac:dyDescent="0.25">
      <c r="A248" t="s">
        <v>24</v>
      </c>
      <c r="B248" t="s">
        <v>172</v>
      </c>
      <c r="C248">
        <v>1.3635999999999999</v>
      </c>
      <c r="D248">
        <v>1.1458999999999999</v>
      </c>
      <c r="E248">
        <v>1.0854999999999999</v>
      </c>
    </row>
    <row r="249" spans="1:5" x14ac:dyDescent="0.25">
      <c r="A249" t="s">
        <v>24</v>
      </c>
      <c r="B249" t="s">
        <v>167</v>
      </c>
      <c r="C249">
        <v>1.3635999999999999</v>
      </c>
      <c r="D249">
        <v>0.91669999999999996</v>
      </c>
      <c r="E249">
        <v>0.91410000000000002</v>
      </c>
    </row>
    <row r="250" spans="1:5" x14ac:dyDescent="0.25">
      <c r="A250" t="s">
        <v>24</v>
      </c>
      <c r="B250" t="s">
        <v>741</v>
      </c>
      <c r="C250">
        <v>1.3635999999999999</v>
      </c>
      <c r="D250">
        <v>0.82499999999999996</v>
      </c>
      <c r="E250">
        <v>0.8569</v>
      </c>
    </row>
    <row r="251" spans="1:5" x14ac:dyDescent="0.25">
      <c r="A251" t="s">
        <v>24</v>
      </c>
      <c r="B251" t="s">
        <v>170</v>
      </c>
      <c r="C251">
        <v>1.3635999999999999</v>
      </c>
      <c r="D251">
        <v>0.78220000000000001</v>
      </c>
      <c r="E251">
        <v>1.2188000000000001</v>
      </c>
    </row>
    <row r="252" spans="1:5" x14ac:dyDescent="0.25">
      <c r="A252" t="s">
        <v>24</v>
      </c>
      <c r="B252" t="s">
        <v>274</v>
      </c>
      <c r="C252">
        <v>1.3635999999999999</v>
      </c>
      <c r="D252">
        <v>1.2375</v>
      </c>
      <c r="E252">
        <v>0.8569</v>
      </c>
    </row>
    <row r="253" spans="1:5" x14ac:dyDescent="0.25">
      <c r="A253" t="s">
        <v>24</v>
      </c>
      <c r="B253" t="s">
        <v>266</v>
      </c>
      <c r="C253">
        <v>1.3635999999999999</v>
      </c>
      <c r="D253">
        <v>0.87090000000000001</v>
      </c>
      <c r="E253">
        <v>1.1997</v>
      </c>
    </row>
    <row r="254" spans="1:5" x14ac:dyDescent="0.25">
      <c r="A254" t="s">
        <v>24</v>
      </c>
      <c r="B254" t="s">
        <v>26</v>
      </c>
      <c r="C254">
        <v>1.3635999999999999</v>
      </c>
      <c r="D254">
        <v>1.2375</v>
      </c>
      <c r="E254">
        <v>0.68559999999999999</v>
      </c>
    </row>
    <row r="255" spans="1:5" x14ac:dyDescent="0.25">
      <c r="A255" t="s">
        <v>24</v>
      </c>
      <c r="B255" t="s">
        <v>176</v>
      </c>
      <c r="C255">
        <v>1.3635999999999999</v>
      </c>
      <c r="D255">
        <v>1.5125</v>
      </c>
      <c r="E255">
        <v>0.79979999999999996</v>
      </c>
    </row>
    <row r="256" spans="1:5" x14ac:dyDescent="0.25">
      <c r="A256" t="s">
        <v>24</v>
      </c>
      <c r="B256" t="s">
        <v>169</v>
      </c>
      <c r="C256">
        <v>1.3635999999999999</v>
      </c>
      <c r="D256">
        <v>1.4209000000000001</v>
      </c>
      <c r="E256">
        <v>0.74270000000000003</v>
      </c>
    </row>
    <row r="257" spans="1:5" x14ac:dyDescent="0.25">
      <c r="A257" t="s">
        <v>24</v>
      </c>
      <c r="B257" t="s">
        <v>269</v>
      </c>
      <c r="C257">
        <v>1.3635999999999999</v>
      </c>
      <c r="D257">
        <v>0.87090000000000001</v>
      </c>
      <c r="E257">
        <v>0.79979999999999996</v>
      </c>
    </row>
    <row r="258" spans="1:5" x14ac:dyDescent="0.25">
      <c r="A258" t="s">
        <v>24</v>
      </c>
      <c r="B258" t="s">
        <v>739</v>
      </c>
      <c r="C258">
        <v>1.3635999999999999</v>
      </c>
      <c r="D258">
        <v>0.6875</v>
      </c>
      <c r="E258">
        <v>0.79979999999999996</v>
      </c>
    </row>
    <row r="259" spans="1:5" x14ac:dyDescent="0.25">
      <c r="A259" t="s">
        <v>24</v>
      </c>
      <c r="B259" t="s">
        <v>171</v>
      </c>
      <c r="C259">
        <v>1.3635999999999999</v>
      </c>
      <c r="D259">
        <v>1.0084</v>
      </c>
      <c r="E259">
        <v>0.62839999999999996</v>
      </c>
    </row>
    <row r="260" spans="1:5" x14ac:dyDescent="0.25">
      <c r="A260" t="s">
        <v>24</v>
      </c>
      <c r="B260" t="s">
        <v>173</v>
      </c>
      <c r="C260">
        <v>1.3635999999999999</v>
      </c>
      <c r="D260">
        <v>0.5958</v>
      </c>
      <c r="E260">
        <v>1.5425</v>
      </c>
    </row>
    <row r="261" spans="1:5" x14ac:dyDescent="0.25">
      <c r="A261" t="s">
        <v>24</v>
      </c>
      <c r="B261" t="s">
        <v>175</v>
      </c>
      <c r="C261">
        <v>1.3635999999999999</v>
      </c>
      <c r="D261">
        <v>0.7792</v>
      </c>
      <c r="E261">
        <v>0.97119999999999995</v>
      </c>
    </row>
    <row r="262" spans="1:5" x14ac:dyDescent="0.25">
      <c r="A262" t="s">
        <v>24</v>
      </c>
      <c r="B262" t="s">
        <v>301</v>
      </c>
      <c r="C262">
        <v>1.3635999999999999</v>
      </c>
      <c r="D262">
        <v>1.1000000000000001</v>
      </c>
      <c r="E262">
        <v>1.4281999999999999</v>
      </c>
    </row>
    <row r="263" spans="1:5" x14ac:dyDescent="0.25">
      <c r="A263" t="s">
        <v>24</v>
      </c>
      <c r="B263" t="s">
        <v>738</v>
      </c>
      <c r="C263">
        <v>1.3635999999999999</v>
      </c>
      <c r="D263">
        <v>1.1000000000000001</v>
      </c>
      <c r="E263">
        <v>1.0854999999999999</v>
      </c>
    </row>
    <row r="264" spans="1:5" x14ac:dyDescent="0.25">
      <c r="A264" t="s">
        <v>24</v>
      </c>
      <c r="B264" t="s">
        <v>25</v>
      </c>
      <c r="C264">
        <v>1.3635999999999999</v>
      </c>
      <c r="D264">
        <v>0.82499999999999996</v>
      </c>
      <c r="E264">
        <v>1.2568999999999999</v>
      </c>
    </row>
    <row r="265" spans="1:5" x14ac:dyDescent="0.25">
      <c r="A265" t="s">
        <v>177</v>
      </c>
      <c r="B265" t="s">
        <v>282</v>
      </c>
      <c r="C265">
        <v>1.556</v>
      </c>
      <c r="D265">
        <v>2.3871000000000002</v>
      </c>
      <c r="E265">
        <v>0.38340000000000002</v>
      </c>
    </row>
    <row r="266" spans="1:5" x14ac:dyDescent="0.25">
      <c r="A266" t="s">
        <v>177</v>
      </c>
      <c r="B266" t="s">
        <v>185</v>
      </c>
      <c r="C266">
        <v>1.556</v>
      </c>
      <c r="D266">
        <v>1.4231</v>
      </c>
      <c r="E266">
        <v>0.76690000000000003</v>
      </c>
    </row>
    <row r="267" spans="1:5" x14ac:dyDescent="0.25">
      <c r="A267" t="s">
        <v>177</v>
      </c>
      <c r="B267" t="s">
        <v>746</v>
      </c>
      <c r="C267">
        <v>1.556</v>
      </c>
      <c r="D267">
        <v>1.1935</v>
      </c>
      <c r="E267">
        <v>1.6980999999999999</v>
      </c>
    </row>
    <row r="268" spans="1:5" x14ac:dyDescent="0.25">
      <c r="A268" t="s">
        <v>177</v>
      </c>
      <c r="B268" t="s">
        <v>283</v>
      </c>
      <c r="C268">
        <v>1.556</v>
      </c>
      <c r="D268">
        <v>1.5608</v>
      </c>
      <c r="E268">
        <v>0.6573</v>
      </c>
    </row>
    <row r="269" spans="1:5" x14ac:dyDescent="0.25">
      <c r="A269" t="s">
        <v>177</v>
      </c>
      <c r="B269" t="s">
        <v>184</v>
      </c>
      <c r="C269">
        <v>1.556</v>
      </c>
      <c r="D269">
        <v>0.69210000000000005</v>
      </c>
      <c r="E269">
        <v>1.5337000000000001</v>
      </c>
    </row>
    <row r="270" spans="1:5" x14ac:dyDescent="0.25">
      <c r="A270" t="s">
        <v>177</v>
      </c>
      <c r="B270" t="s">
        <v>745</v>
      </c>
      <c r="C270">
        <v>1.556</v>
      </c>
      <c r="D270">
        <v>0.91810000000000003</v>
      </c>
      <c r="E270">
        <v>1.1503000000000001</v>
      </c>
    </row>
    <row r="271" spans="1:5" x14ac:dyDescent="0.25">
      <c r="A271" t="s">
        <v>177</v>
      </c>
      <c r="B271" t="s">
        <v>279</v>
      </c>
      <c r="C271">
        <v>1.556</v>
      </c>
      <c r="D271">
        <v>0.68859999999999999</v>
      </c>
      <c r="E271">
        <v>0.8216</v>
      </c>
    </row>
    <row r="272" spans="1:5" x14ac:dyDescent="0.25">
      <c r="A272" t="s">
        <v>177</v>
      </c>
      <c r="B272" t="s">
        <v>281</v>
      </c>
      <c r="C272">
        <v>1.556</v>
      </c>
      <c r="D272">
        <v>0.64270000000000005</v>
      </c>
      <c r="E272">
        <v>1.1503000000000001</v>
      </c>
    </row>
    <row r="273" spans="1:5" x14ac:dyDescent="0.25">
      <c r="A273" t="s">
        <v>177</v>
      </c>
      <c r="B273" t="s">
        <v>182</v>
      </c>
      <c r="C273">
        <v>1.556</v>
      </c>
      <c r="D273">
        <v>0.87219999999999998</v>
      </c>
      <c r="E273">
        <v>0.71209999999999996</v>
      </c>
    </row>
    <row r="274" spans="1:5" x14ac:dyDescent="0.25">
      <c r="A274" t="s">
        <v>177</v>
      </c>
      <c r="B274" t="s">
        <v>747</v>
      </c>
      <c r="C274">
        <v>1.556</v>
      </c>
      <c r="D274">
        <v>0.59319999999999995</v>
      </c>
      <c r="E274">
        <v>1.0618000000000001</v>
      </c>
    </row>
    <row r="275" spans="1:5" x14ac:dyDescent="0.25">
      <c r="A275" t="s">
        <v>177</v>
      </c>
      <c r="B275" t="s">
        <v>180</v>
      </c>
      <c r="C275">
        <v>1.556</v>
      </c>
      <c r="D275">
        <v>1.8362000000000001</v>
      </c>
      <c r="E275">
        <v>0.98599999999999999</v>
      </c>
    </row>
    <row r="276" spans="1:5" x14ac:dyDescent="0.25">
      <c r="A276" t="s">
        <v>177</v>
      </c>
      <c r="B276" t="s">
        <v>179</v>
      </c>
      <c r="C276">
        <v>1.556</v>
      </c>
      <c r="D276">
        <v>0.55700000000000005</v>
      </c>
      <c r="E276">
        <v>1.0225</v>
      </c>
    </row>
    <row r="277" spans="1:5" x14ac:dyDescent="0.25">
      <c r="A277" t="s">
        <v>177</v>
      </c>
      <c r="B277" t="s">
        <v>280</v>
      </c>
      <c r="C277">
        <v>1.556</v>
      </c>
      <c r="D277">
        <v>1.0099</v>
      </c>
      <c r="E277">
        <v>0.60250000000000004</v>
      </c>
    </row>
    <row r="278" spans="1:5" x14ac:dyDescent="0.25">
      <c r="A278" t="s">
        <v>177</v>
      </c>
      <c r="B278" t="s">
        <v>181</v>
      </c>
      <c r="C278">
        <v>1.556</v>
      </c>
      <c r="D278">
        <v>1.2853000000000001</v>
      </c>
      <c r="E278">
        <v>0.93120000000000003</v>
      </c>
    </row>
    <row r="279" spans="1:5" x14ac:dyDescent="0.25">
      <c r="A279" t="s">
        <v>177</v>
      </c>
      <c r="B279" t="s">
        <v>178</v>
      </c>
      <c r="C279">
        <v>1.556</v>
      </c>
      <c r="D279">
        <v>0.79100000000000004</v>
      </c>
      <c r="E279">
        <v>1.4157999999999999</v>
      </c>
    </row>
    <row r="280" spans="1:5" x14ac:dyDescent="0.25">
      <c r="A280" t="s">
        <v>177</v>
      </c>
      <c r="B280" t="s">
        <v>277</v>
      </c>
      <c r="C280">
        <v>1.556</v>
      </c>
      <c r="D280">
        <v>0.55089999999999995</v>
      </c>
      <c r="E280">
        <v>1.2051000000000001</v>
      </c>
    </row>
    <row r="281" spans="1:5" x14ac:dyDescent="0.25">
      <c r="A281" t="s">
        <v>177</v>
      </c>
      <c r="B281" t="s">
        <v>278</v>
      </c>
      <c r="C281">
        <v>1.556</v>
      </c>
      <c r="D281">
        <v>0.55089999999999995</v>
      </c>
      <c r="E281">
        <v>1.0954999999999999</v>
      </c>
    </row>
    <row r="282" spans="1:5" x14ac:dyDescent="0.25">
      <c r="A282" t="s">
        <v>177</v>
      </c>
      <c r="B282" t="s">
        <v>183</v>
      </c>
      <c r="C282">
        <v>1.556</v>
      </c>
      <c r="D282">
        <v>0.41310000000000002</v>
      </c>
      <c r="E282">
        <v>0.87639999999999996</v>
      </c>
    </row>
    <row r="283" spans="1:5" x14ac:dyDescent="0.25">
      <c r="A283" t="s">
        <v>27</v>
      </c>
      <c r="B283" t="s">
        <v>742</v>
      </c>
      <c r="C283">
        <v>1.381</v>
      </c>
      <c r="D283">
        <v>0.6724</v>
      </c>
      <c r="E283">
        <v>1.5799000000000001</v>
      </c>
    </row>
    <row r="284" spans="1:5" x14ac:dyDescent="0.25">
      <c r="A284" t="s">
        <v>27</v>
      </c>
      <c r="B284" t="s">
        <v>303</v>
      </c>
      <c r="C284">
        <v>1.381</v>
      </c>
      <c r="D284">
        <v>0.62070000000000003</v>
      </c>
      <c r="E284">
        <v>1.4671000000000001</v>
      </c>
    </row>
    <row r="285" spans="1:5" x14ac:dyDescent="0.25">
      <c r="A285" t="s">
        <v>27</v>
      </c>
      <c r="B285" t="s">
        <v>30</v>
      </c>
      <c r="C285">
        <v>1.381</v>
      </c>
      <c r="D285">
        <v>1.7068000000000001</v>
      </c>
      <c r="E285">
        <v>0.79</v>
      </c>
    </row>
    <row r="286" spans="1:5" x14ac:dyDescent="0.25">
      <c r="A286" t="s">
        <v>27</v>
      </c>
      <c r="B286" t="s">
        <v>190</v>
      </c>
      <c r="C286">
        <v>1.381</v>
      </c>
      <c r="D286">
        <v>0.93100000000000005</v>
      </c>
      <c r="E286">
        <v>0.90280000000000005</v>
      </c>
    </row>
    <row r="287" spans="1:5" x14ac:dyDescent="0.25">
      <c r="A287" t="s">
        <v>27</v>
      </c>
      <c r="B287" t="s">
        <v>743</v>
      </c>
      <c r="C287">
        <v>1.381</v>
      </c>
      <c r="D287">
        <v>0.93100000000000005</v>
      </c>
      <c r="E287">
        <v>1.0721000000000001</v>
      </c>
    </row>
    <row r="288" spans="1:5" x14ac:dyDescent="0.25">
      <c r="A288" t="s">
        <v>27</v>
      </c>
      <c r="B288" t="s">
        <v>286</v>
      </c>
      <c r="C288">
        <v>1.381</v>
      </c>
      <c r="D288">
        <v>0.72409999999999997</v>
      </c>
      <c r="E288">
        <v>0.90280000000000005</v>
      </c>
    </row>
    <row r="289" spans="1:5" x14ac:dyDescent="0.25">
      <c r="A289" t="s">
        <v>27</v>
      </c>
      <c r="B289" t="s">
        <v>287</v>
      </c>
      <c r="C289">
        <v>1.381</v>
      </c>
      <c r="D289">
        <v>1.0344</v>
      </c>
      <c r="E289">
        <v>0.90280000000000005</v>
      </c>
    </row>
    <row r="290" spans="1:5" x14ac:dyDescent="0.25">
      <c r="A290" t="s">
        <v>27</v>
      </c>
      <c r="B290" t="s">
        <v>188</v>
      </c>
      <c r="C290">
        <v>1.381</v>
      </c>
      <c r="D290">
        <v>1.3368</v>
      </c>
      <c r="E290">
        <v>1.0938000000000001</v>
      </c>
    </row>
    <row r="291" spans="1:5" x14ac:dyDescent="0.25">
      <c r="A291" t="s">
        <v>27</v>
      </c>
      <c r="B291" t="s">
        <v>288</v>
      </c>
      <c r="C291">
        <v>1.381</v>
      </c>
      <c r="D291">
        <v>0.77580000000000005</v>
      </c>
      <c r="E291">
        <v>0.84640000000000004</v>
      </c>
    </row>
    <row r="292" spans="1:5" x14ac:dyDescent="0.25">
      <c r="A292" t="s">
        <v>27</v>
      </c>
      <c r="B292" t="s">
        <v>284</v>
      </c>
      <c r="C292">
        <v>1.381</v>
      </c>
      <c r="D292">
        <v>0.77580000000000005</v>
      </c>
      <c r="E292">
        <v>1.1285000000000001</v>
      </c>
    </row>
    <row r="293" spans="1:5" x14ac:dyDescent="0.25">
      <c r="A293" t="s">
        <v>27</v>
      </c>
      <c r="B293" t="s">
        <v>186</v>
      </c>
      <c r="C293">
        <v>1.381</v>
      </c>
      <c r="D293">
        <v>0.8276</v>
      </c>
      <c r="E293">
        <v>1.0721000000000001</v>
      </c>
    </row>
    <row r="294" spans="1:5" x14ac:dyDescent="0.25">
      <c r="A294" t="s">
        <v>27</v>
      </c>
      <c r="B294" t="s">
        <v>302</v>
      </c>
      <c r="C294">
        <v>1.381</v>
      </c>
      <c r="D294">
        <v>0.56889999999999996</v>
      </c>
      <c r="E294">
        <v>1.0721000000000001</v>
      </c>
    </row>
    <row r="295" spans="1:5" x14ac:dyDescent="0.25">
      <c r="A295" t="s">
        <v>27</v>
      </c>
      <c r="B295" t="s">
        <v>29</v>
      </c>
      <c r="C295">
        <v>1.381</v>
      </c>
      <c r="D295">
        <v>1.9137</v>
      </c>
      <c r="E295">
        <v>0.50780000000000003</v>
      </c>
    </row>
    <row r="296" spans="1:5" x14ac:dyDescent="0.25">
      <c r="A296" t="s">
        <v>27</v>
      </c>
      <c r="B296" t="s">
        <v>285</v>
      </c>
      <c r="C296">
        <v>1.381</v>
      </c>
      <c r="D296">
        <v>0.93100000000000005</v>
      </c>
      <c r="E296">
        <v>1.1849000000000001</v>
      </c>
    </row>
    <row r="297" spans="1:5" x14ac:dyDescent="0.25">
      <c r="A297" t="s">
        <v>27</v>
      </c>
      <c r="B297" t="s">
        <v>187</v>
      </c>
      <c r="C297">
        <v>1.381</v>
      </c>
      <c r="D297">
        <v>1.2069000000000001</v>
      </c>
      <c r="E297">
        <v>0.68459999999999999</v>
      </c>
    </row>
    <row r="298" spans="1:5" x14ac:dyDescent="0.25">
      <c r="A298" t="s">
        <v>27</v>
      </c>
      <c r="B298" t="s">
        <v>28</v>
      </c>
      <c r="C298">
        <v>1.381</v>
      </c>
      <c r="D298">
        <v>1.3448</v>
      </c>
      <c r="E298">
        <v>0.28210000000000002</v>
      </c>
    </row>
    <row r="299" spans="1:5" x14ac:dyDescent="0.25">
      <c r="A299" t="s">
        <v>27</v>
      </c>
      <c r="B299" t="s">
        <v>189</v>
      </c>
      <c r="C299">
        <v>1.381</v>
      </c>
      <c r="D299">
        <v>1.0344</v>
      </c>
      <c r="E299">
        <v>1.5235000000000001</v>
      </c>
    </row>
    <row r="300" spans="1:5" x14ac:dyDescent="0.25">
      <c r="A300" t="s">
        <v>27</v>
      </c>
      <c r="B300" t="s">
        <v>744</v>
      </c>
      <c r="C300">
        <v>1.381</v>
      </c>
      <c r="D300">
        <v>0.6724</v>
      </c>
      <c r="E300">
        <v>1.0157</v>
      </c>
    </row>
    <row r="301" spans="1:5" x14ac:dyDescent="0.25">
      <c r="A301" t="s">
        <v>191</v>
      </c>
      <c r="B301" t="s">
        <v>199</v>
      </c>
      <c r="C301">
        <v>1.3646</v>
      </c>
      <c r="D301">
        <v>1.1236999999999999</v>
      </c>
      <c r="E301">
        <v>0.999</v>
      </c>
    </row>
    <row r="302" spans="1:5" x14ac:dyDescent="0.25">
      <c r="A302" t="s">
        <v>191</v>
      </c>
      <c r="B302" t="s">
        <v>192</v>
      </c>
      <c r="C302">
        <v>1.3646</v>
      </c>
      <c r="D302">
        <v>1.8076000000000001</v>
      </c>
      <c r="E302">
        <v>0.24979999999999999</v>
      </c>
    </row>
    <row r="303" spans="1:5" x14ac:dyDescent="0.25">
      <c r="A303" t="s">
        <v>191</v>
      </c>
      <c r="B303" t="s">
        <v>204</v>
      </c>
      <c r="C303">
        <v>1.3646</v>
      </c>
      <c r="D303">
        <v>0.68969999999999998</v>
      </c>
      <c r="E303">
        <v>1.4875</v>
      </c>
    </row>
    <row r="304" spans="1:5" x14ac:dyDescent="0.25">
      <c r="A304" t="s">
        <v>191</v>
      </c>
      <c r="B304" t="s">
        <v>195</v>
      </c>
      <c r="C304">
        <v>1.3646</v>
      </c>
      <c r="D304">
        <v>0.73280000000000001</v>
      </c>
      <c r="E304">
        <v>1.0615000000000001</v>
      </c>
    </row>
    <row r="305" spans="1:5" x14ac:dyDescent="0.25">
      <c r="A305" t="s">
        <v>191</v>
      </c>
      <c r="B305" t="s">
        <v>203</v>
      </c>
      <c r="C305">
        <v>1.3646</v>
      </c>
      <c r="D305">
        <v>1.2824</v>
      </c>
      <c r="E305">
        <v>0.70240000000000002</v>
      </c>
    </row>
    <row r="306" spans="1:5" x14ac:dyDescent="0.25">
      <c r="A306" t="s">
        <v>191</v>
      </c>
      <c r="B306" t="s">
        <v>196</v>
      </c>
      <c r="C306">
        <v>1.3646</v>
      </c>
      <c r="D306">
        <v>0.73280000000000001</v>
      </c>
      <c r="E306">
        <v>0.82640000000000002</v>
      </c>
    </row>
    <row r="307" spans="1:5" x14ac:dyDescent="0.25">
      <c r="A307" t="s">
        <v>191</v>
      </c>
      <c r="B307" t="s">
        <v>193</v>
      </c>
      <c r="C307">
        <v>1.3646</v>
      </c>
      <c r="D307">
        <v>0.78169999999999995</v>
      </c>
      <c r="E307">
        <v>1.1863999999999999</v>
      </c>
    </row>
    <row r="308" spans="1:5" x14ac:dyDescent="0.25">
      <c r="A308" t="s">
        <v>191</v>
      </c>
      <c r="B308" t="s">
        <v>289</v>
      </c>
      <c r="C308">
        <v>1.3646</v>
      </c>
      <c r="D308">
        <v>0.99150000000000005</v>
      </c>
      <c r="E308">
        <v>1.3222</v>
      </c>
    </row>
    <row r="309" spans="1:5" x14ac:dyDescent="0.25">
      <c r="A309" t="s">
        <v>191</v>
      </c>
      <c r="B309" t="s">
        <v>290</v>
      </c>
      <c r="C309">
        <v>1.3646</v>
      </c>
      <c r="D309">
        <v>1.4656</v>
      </c>
      <c r="E309">
        <v>0.60599999999999998</v>
      </c>
    </row>
    <row r="310" spans="1:5" x14ac:dyDescent="0.25">
      <c r="A310" t="s">
        <v>191</v>
      </c>
      <c r="B310" t="s">
        <v>198</v>
      </c>
      <c r="C310">
        <v>1.3646</v>
      </c>
      <c r="D310">
        <v>1.2365999999999999</v>
      </c>
      <c r="E310">
        <v>1.4634</v>
      </c>
    </row>
    <row r="311" spans="1:5" x14ac:dyDescent="0.25">
      <c r="A311" t="s">
        <v>191</v>
      </c>
      <c r="B311" t="s">
        <v>200</v>
      </c>
      <c r="C311">
        <v>1.3646</v>
      </c>
      <c r="D311">
        <v>0.60350000000000004</v>
      </c>
      <c r="E311">
        <v>1.1019000000000001</v>
      </c>
    </row>
    <row r="312" spans="1:5" x14ac:dyDescent="0.25">
      <c r="A312" t="s">
        <v>191</v>
      </c>
      <c r="B312" t="s">
        <v>201</v>
      </c>
      <c r="C312">
        <v>1.3646</v>
      </c>
      <c r="D312">
        <v>0.58630000000000004</v>
      </c>
      <c r="E312">
        <v>0.93659999999999999</v>
      </c>
    </row>
    <row r="313" spans="1:5" x14ac:dyDescent="0.25">
      <c r="A313" t="s">
        <v>31</v>
      </c>
      <c r="B313" t="s">
        <v>207</v>
      </c>
      <c r="C313">
        <v>1.2152000000000001</v>
      </c>
      <c r="D313">
        <v>1.2343999999999999</v>
      </c>
      <c r="E313">
        <v>0.6865</v>
      </c>
    </row>
    <row r="314" spans="1:5" x14ac:dyDescent="0.25">
      <c r="A314" t="s">
        <v>31</v>
      </c>
      <c r="B314" t="s">
        <v>205</v>
      </c>
      <c r="C314">
        <v>1.2152000000000001</v>
      </c>
      <c r="D314">
        <v>0.82289999999999996</v>
      </c>
      <c r="E314">
        <v>1.1617999999999999</v>
      </c>
    </row>
    <row r="315" spans="1:5" x14ac:dyDescent="0.25">
      <c r="A315" t="s">
        <v>31</v>
      </c>
      <c r="B315" t="s">
        <v>33</v>
      </c>
      <c r="C315">
        <v>1.2152000000000001</v>
      </c>
      <c r="D315">
        <v>0.93259999999999998</v>
      </c>
      <c r="E315">
        <v>1.1829000000000001</v>
      </c>
    </row>
    <row r="316" spans="1:5" x14ac:dyDescent="0.25">
      <c r="A316" t="s">
        <v>31</v>
      </c>
      <c r="B316" t="s">
        <v>194</v>
      </c>
      <c r="C316">
        <v>1.2152000000000001</v>
      </c>
      <c r="D316">
        <v>0.82289999999999996</v>
      </c>
      <c r="E316">
        <v>1.3202</v>
      </c>
    </row>
    <row r="317" spans="1:5" x14ac:dyDescent="0.25">
      <c r="A317" t="s">
        <v>31</v>
      </c>
      <c r="B317" t="s">
        <v>209</v>
      </c>
      <c r="C317">
        <v>1.2152000000000001</v>
      </c>
      <c r="D317">
        <v>1.2343999999999999</v>
      </c>
      <c r="E317">
        <v>0.84499999999999997</v>
      </c>
    </row>
    <row r="318" spans="1:5" x14ac:dyDescent="0.25">
      <c r="A318" t="s">
        <v>31</v>
      </c>
      <c r="B318" t="s">
        <v>197</v>
      </c>
      <c r="C318">
        <v>1.2152000000000001</v>
      </c>
      <c r="D318">
        <v>1.2343999999999999</v>
      </c>
      <c r="E318">
        <v>0.6865</v>
      </c>
    </row>
    <row r="319" spans="1:5" x14ac:dyDescent="0.25">
      <c r="A319" t="s">
        <v>31</v>
      </c>
      <c r="B319" t="s">
        <v>32</v>
      </c>
      <c r="C319">
        <v>1.2152000000000001</v>
      </c>
      <c r="D319">
        <v>1.1829000000000001</v>
      </c>
      <c r="E319">
        <v>1.3202</v>
      </c>
    </row>
    <row r="320" spans="1:5" x14ac:dyDescent="0.25">
      <c r="A320" t="s">
        <v>31</v>
      </c>
      <c r="B320" t="s">
        <v>368</v>
      </c>
      <c r="C320">
        <v>1.2152000000000001</v>
      </c>
      <c r="D320">
        <v>0.82289999999999996</v>
      </c>
      <c r="E320">
        <v>0.63370000000000004</v>
      </c>
    </row>
    <row r="321" spans="1:5" x14ac:dyDescent="0.25">
      <c r="A321" t="s">
        <v>31</v>
      </c>
      <c r="B321" t="s">
        <v>206</v>
      </c>
      <c r="C321">
        <v>1.2152000000000001</v>
      </c>
      <c r="D321">
        <v>0.54859999999999998</v>
      </c>
      <c r="E321">
        <v>0.90129999999999999</v>
      </c>
    </row>
    <row r="322" spans="1:5" x14ac:dyDescent="0.25">
      <c r="A322" t="s">
        <v>31</v>
      </c>
      <c r="B322" t="s">
        <v>208</v>
      </c>
      <c r="C322">
        <v>1.2152000000000001</v>
      </c>
      <c r="D322">
        <v>1.1315</v>
      </c>
      <c r="E322">
        <v>1.2674000000000001</v>
      </c>
    </row>
    <row r="323" spans="1:5" x14ac:dyDescent="0.25">
      <c r="A323" t="s">
        <v>307</v>
      </c>
      <c r="B323" t="s">
        <v>308</v>
      </c>
      <c r="C323">
        <v>1.4750000000000001</v>
      </c>
      <c r="D323">
        <v>1.3559000000000001</v>
      </c>
      <c r="E323">
        <v>0.84499999999999997</v>
      </c>
    </row>
    <row r="324" spans="1:5" x14ac:dyDescent="0.25">
      <c r="A324" t="s">
        <v>307</v>
      </c>
      <c r="B324" t="s">
        <v>202</v>
      </c>
      <c r="C324">
        <v>1.4750000000000001</v>
      </c>
      <c r="D324">
        <v>0.88980000000000004</v>
      </c>
      <c r="E324">
        <v>1.3614999999999999</v>
      </c>
    </row>
    <row r="325" spans="1:5" x14ac:dyDescent="0.25">
      <c r="A325" t="s">
        <v>307</v>
      </c>
      <c r="B325" t="s">
        <v>334</v>
      </c>
      <c r="C325">
        <v>1.4750000000000001</v>
      </c>
      <c r="D325">
        <v>0.88980000000000004</v>
      </c>
      <c r="E325">
        <v>1.4084000000000001</v>
      </c>
    </row>
    <row r="326" spans="1:5" x14ac:dyDescent="0.25">
      <c r="A326" t="s">
        <v>307</v>
      </c>
      <c r="B326" t="s">
        <v>335</v>
      </c>
      <c r="C326">
        <v>1.4750000000000001</v>
      </c>
      <c r="D326">
        <v>1.6525000000000001</v>
      </c>
      <c r="E326">
        <v>0.61029999999999995</v>
      </c>
    </row>
    <row r="327" spans="1:5" x14ac:dyDescent="0.25">
      <c r="A327" t="s">
        <v>307</v>
      </c>
      <c r="B327" t="s">
        <v>339</v>
      </c>
      <c r="C327">
        <v>1.4750000000000001</v>
      </c>
      <c r="D327">
        <v>0.76270000000000004</v>
      </c>
      <c r="E327">
        <v>1.3614999999999999</v>
      </c>
    </row>
    <row r="328" spans="1:5" x14ac:dyDescent="0.25">
      <c r="A328" t="s">
        <v>307</v>
      </c>
      <c r="B328" t="s">
        <v>340</v>
      </c>
      <c r="C328">
        <v>1.4750000000000001</v>
      </c>
      <c r="D328">
        <v>0.59319999999999995</v>
      </c>
      <c r="E328">
        <v>0.93889999999999996</v>
      </c>
    </row>
    <row r="329" spans="1:5" x14ac:dyDescent="0.25">
      <c r="A329" t="s">
        <v>307</v>
      </c>
      <c r="B329" t="s">
        <v>345</v>
      </c>
      <c r="C329">
        <v>1.4750000000000001</v>
      </c>
      <c r="D329">
        <v>0.93220000000000003</v>
      </c>
      <c r="E329">
        <v>1.2676000000000001</v>
      </c>
    </row>
    <row r="330" spans="1:5" x14ac:dyDescent="0.25">
      <c r="A330" t="s">
        <v>307</v>
      </c>
      <c r="B330" t="s">
        <v>364</v>
      </c>
      <c r="C330">
        <v>1.4750000000000001</v>
      </c>
      <c r="D330">
        <v>0.88980000000000004</v>
      </c>
      <c r="E330">
        <v>0.79810000000000003</v>
      </c>
    </row>
    <row r="331" spans="1:5" x14ac:dyDescent="0.25">
      <c r="A331" t="s">
        <v>307</v>
      </c>
      <c r="B331" t="s">
        <v>369</v>
      </c>
      <c r="C331">
        <v>1.4750000000000001</v>
      </c>
      <c r="D331">
        <v>0.88980000000000004</v>
      </c>
      <c r="E331">
        <v>0.75109999999999999</v>
      </c>
    </row>
    <row r="332" spans="1:5" x14ac:dyDescent="0.25">
      <c r="A332" t="s">
        <v>307</v>
      </c>
      <c r="B332" t="s">
        <v>372</v>
      </c>
      <c r="C332">
        <v>1.4750000000000001</v>
      </c>
      <c r="D332">
        <v>1.1440999999999999</v>
      </c>
      <c r="E332">
        <v>0.6573</v>
      </c>
    </row>
    <row r="333" spans="1:5" x14ac:dyDescent="0.25">
      <c r="A333" t="s">
        <v>313</v>
      </c>
      <c r="B333" t="s">
        <v>314</v>
      </c>
      <c r="C333">
        <v>1.3125</v>
      </c>
      <c r="D333">
        <v>0.76190000000000002</v>
      </c>
      <c r="E333">
        <v>1.0051000000000001</v>
      </c>
    </row>
    <row r="334" spans="1:5" x14ac:dyDescent="0.25">
      <c r="A334" t="s">
        <v>313</v>
      </c>
      <c r="B334" t="s">
        <v>319</v>
      </c>
      <c r="C334">
        <v>1.3125</v>
      </c>
      <c r="D334">
        <v>1.4286000000000001</v>
      </c>
      <c r="E334">
        <v>1.2060999999999999</v>
      </c>
    </row>
    <row r="335" spans="1:5" x14ac:dyDescent="0.25">
      <c r="A335" t="s">
        <v>313</v>
      </c>
      <c r="B335" t="s">
        <v>757</v>
      </c>
      <c r="C335">
        <v>1.3125</v>
      </c>
      <c r="D335">
        <v>0.61899999999999999</v>
      </c>
      <c r="E335">
        <v>1.0051000000000001</v>
      </c>
    </row>
    <row r="336" spans="1:5" x14ac:dyDescent="0.25">
      <c r="A336" t="s">
        <v>313</v>
      </c>
      <c r="B336" t="s">
        <v>342</v>
      </c>
      <c r="C336">
        <v>1.3125</v>
      </c>
      <c r="D336">
        <v>0.90480000000000005</v>
      </c>
      <c r="E336">
        <v>1.2060999999999999</v>
      </c>
    </row>
    <row r="337" spans="1:5" x14ac:dyDescent="0.25">
      <c r="A337" t="s">
        <v>313</v>
      </c>
      <c r="B337" t="s">
        <v>754</v>
      </c>
      <c r="C337">
        <v>1.3125</v>
      </c>
      <c r="D337">
        <v>0.90480000000000005</v>
      </c>
      <c r="E337">
        <v>0.75380000000000003</v>
      </c>
    </row>
    <row r="338" spans="1:5" x14ac:dyDescent="0.25">
      <c r="A338" t="s">
        <v>313</v>
      </c>
      <c r="B338" t="s">
        <v>346</v>
      </c>
      <c r="C338">
        <v>1.3125</v>
      </c>
      <c r="D338">
        <v>1.381</v>
      </c>
      <c r="E338">
        <v>0.80410000000000004</v>
      </c>
    </row>
    <row r="339" spans="1:5" x14ac:dyDescent="0.25">
      <c r="A339" t="s">
        <v>313</v>
      </c>
      <c r="B339" t="s">
        <v>755</v>
      </c>
      <c r="C339">
        <v>1.3125</v>
      </c>
      <c r="D339">
        <v>1.619</v>
      </c>
      <c r="E339">
        <v>0.50249999999999995</v>
      </c>
    </row>
    <row r="340" spans="1:5" x14ac:dyDescent="0.25">
      <c r="A340" t="s">
        <v>313</v>
      </c>
      <c r="B340" t="s">
        <v>756</v>
      </c>
      <c r="C340">
        <v>1.3125</v>
      </c>
      <c r="D340">
        <v>0.8095</v>
      </c>
      <c r="E340">
        <v>1.1557999999999999</v>
      </c>
    </row>
    <row r="341" spans="1:5" x14ac:dyDescent="0.25">
      <c r="A341" t="s">
        <v>313</v>
      </c>
      <c r="B341" t="s">
        <v>758</v>
      </c>
      <c r="C341">
        <v>1.3125</v>
      </c>
      <c r="D341">
        <v>0.8095</v>
      </c>
      <c r="E341">
        <v>1.2060999999999999</v>
      </c>
    </row>
    <row r="342" spans="1:5" x14ac:dyDescent="0.25">
      <c r="A342" t="s">
        <v>313</v>
      </c>
      <c r="B342" t="s">
        <v>382</v>
      </c>
      <c r="C342">
        <v>1.3125</v>
      </c>
      <c r="D342">
        <v>0.76190000000000002</v>
      </c>
      <c r="E342">
        <v>1.1557999999999999</v>
      </c>
    </row>
    <row r="343" spans="1:5" x14ac:dyDescent="0.25">
      <c r="A343" t="s">
        <v>310</v>
      </c>
      <c r="B343" t="s">
        <v>311</v>
      </c>
      <c r="C343">
        <v>1.4435</v>
      </c>
      <c r="D343">
        <v>0.75570000000000004</v>
      </c>
      <c r="E343">
        <v>1.0644</v>
      </c>
    </row>
    <row r="344" spans="1:5" x14ac:dyDescent="0.25">
      <c r="A344" t="s">
        <v>310</v>
      </c>
      <c r="B344" t="s">
        <v>317</v>
      </c>
      <c r="C344">
        <v>1.4435</v>
      </c>
      <c r="D344">
        <v>0.62980000000000003</v>
      </c>
      <c r="E344">
        <v>1.5966</v>
      </c>
    </row>
    <row r="345" spans="1:5" x14ac:dyDescent="0.25">
      <c r="A345" t="s">
        <v>310</v>
      </c>
      <c r="B345" t="s">
        <v>321</v>
      </c>
      <c r="C345">
        <v>1.4435</v>
      </c>
      <c r="D345">
        <v>1.7896000000000001</v>
      </c>
      <c r="E345">
        <v>0.83630000000000004</v>
      </c>
    </row>
    <row r="346" spans="1:5" x14ac:dyDescent="0.25">
      <c r="A346" t="s">
        <v>310</v>
      </c>
      <c r="B346" t="s">
        <v>322</v>
      </c>
      <c r="C346">
        <v>1.4435</v>
      </c>
      <c r="D346">
        <v>1.5587</v>
      </c>
      <c r="E346">
        <v>0.83630000000000004</v>
      </c>
    </row>
    <row r="347" spans="1:5" x14ac:dyDescent="0.25">
      <c r="A347" t="s">
        <v>310</v>
      </c>
      <c r="B347" t="s">
        <v>323</v>
      </c>
      <c r="C347">
        <v>1.4435</v>
      </c>
      <c r="D347">
        <v>1.4433</v>
      </c>
      <c r="E347">
        <v>1.1151</v>
      </c>
    </row>
    <row r="348" spans="1:5" x14ac:dyDescent="0.25">
      <c r="A348" t="s">
        <v>310</v>
      </c>
      <c r="B348" t="s">
        <v>325</v>
      </c>
      <c r="C348">
        <v>1.4435</v>
      </c>
      <c r="D348">
        <v>0.92369999999999997</v>
      </c>
      <c r="E348">
        <v>0.62719999999999998</v>
      </c>
    </row>
    <row r="349" spans="1:5" x14ac:dyDescent="0.25">
      <c r="A349" t="s">
        <v>310</v>
      </c>
      <c r="B349" t="s">
        <v>329</v>
      </c>
      <c r="C349">
        <v>1.4435</v>
      </c>
      <c r="D349">
        <v>0.56679999999999997</v>
      </c>
      <c r="E349">
        <v>0.98839999999999995</v>
      </c>
    </row>
    <row r="350" spans="1:5" x14ac:dyDescent="0.25">
      <c r="A350" t="s">
        <v>310</v>
      </c>
      <c r="B350" t="s">
        <v>332</v>
      </c>
      <c r="C350">
        <v>1.4435</v>
      </c>
      <c r="D350">
        <v>0.46179999999999999</v>
      </c>
      <c r="E350">
        <v>1.0454000000000001</v>
      </c>
    </row>
    <row r="351" spans="1:5" x14ac:dyDescent="0.25">
      <c r="A351" t="s">
        <v>310</v>
      </c>
      <c r="B351" t="s">
        <v>348</v>
      </c>
      <c r="C351">
        <v>1.4435</v>
      </c>
      <c r="D351">
        <v>0.69279999999999997</v>
      </c>
      <c r="E351">
        <v>0.60819999999999996</v>
      </c>
    </row>
    <row r="352" spans="1:5" x14ac:dyDescent="0.25">
      <c r="A352" t="s">
        <v>310</v>
      </c>
      <c r="B352" t="s">
        <v>349</v>
      </c>
      <c r="C352">
        <v>1.4435</v>
      </c>
      <c r="D352">
        <v>1.7319</v>
      </c>
      <c r="E352">
        <v>0.97570000000000001</v>
      </c>
    </row>
    <row r="353" spans="1:5" x14ac:dyDescent="0.25">
      <c r="A353" t="s">
        <v>310</v>
      </c>
      <c r="B353" t="s">
        <v>350</v>
      </c>
      <c r="C353">
        <v>1.4435</v>
      </c>
      <c r="D353">
        <v>0.86599999999999999</v>
      </c>
      <c r="E353">
        <v>1.4636</v>
      </c>
    </row>
    <row r="354" spans="1:5" x14ac:dyDescent="0.25">
      <c r="A354" t="s">
        <v>310</v>
      </c>
      <c r="B354" t="s">
        <v>355</v>
      </c>
      <c r="C354">
        <v>1.4435</v>
      </c>
      <c r="D354">
        <v>0.88170000000000004</v>
      </c>
      <c r="E354">
        <v>0.68430000000000002</v>
      </c>
    </row>
    <row r="355" spans="1:5" x14ac:dyDescent="0.25">
      <c r="A355" t="s">
        <v>310</v>
      </c>
      <c r="B355" t="s">
        <v>361</v>
      </c>
      <c r="C355">
        <v>1.4435</v>
      </c>
      <c r="D355">
        <v>0.56679999999999997</v>
      </c>
      <c r="E355">
        <v>0.68430000000000002</v>
      </c>
    </row>
    <row r="356" spans="1:5" x14ac:dyDescent="0.25">
      <c r="A356" t="s">
        <v>310</v>
      </c>
      <c r="B356" t="s">
        <v>366</v>
      </c>
      <c r="C356">
        <v>1.4435</v>
      </c>
      <c r="D356">
        <v>0.69279999999999997</v>
      </c>
      <c r="E356">
        <v>1.1848000000000001</v>
      </c>
    </row>
    <row r="357" spans="1:5" x14ac:dyDescent="0.25">
      <c r="A357" t="s">
        <v>310</v>
      </c>
      <c r="B357" t="s">
        <v>374</v>
      </c>
      <c r="C357">
        <v>1.4435</v>
      </c>
      <c r="D357">
        <v>1.6374</v>
      </c>
      <c r="E357">
        <v>0.53220000000000001</v>
      </c>
    </row>
    <row r="358" spans="1:5" x14ac:dyDescent="0.25">
      <c r="A358" t="s">
        <v>310</v>
      </c>
      <c r="B358" t="s">
        <v>375</v>
      </c>
      <c r="C358">
        <v>1.4435</v>
      </c>
      <c r="D358">
        <v>0.92369999999999997</v>
      </c>
      <c r="E358">
        <v>1.3242</v>
      </c>
    </row>
    <row r="359" spans="1:5" x14ac:dyDescent="0.25">
      <c r="A359" t="s">
        <v>310</v>
      </c>
      <c r="B359" t="s">
        <v>378</v>
      </c>
      <c r="C359">
        <v>1.4435</v>
      </c>
      <c r="D359">
        <v>1.1335999999999999</v>
      </c>
      <c r="E359">
        <v>0.83630000000000004</v>
      </c>
    </row>
    <row r="360" spans="1:5" x14ac:dyDescent="0.25">
      <c r="A360" t="s">
        <v>310</v>
      </c>
      <c r="B360" t="s">
        <v>386</v>
      </c>
      <c r="C360">
        <v>1.4435</v>
      </c>
      <c r="D360">
        <v>0.94469999999999998</v>
      </c>
      <c r="E360">
        <v>0.45619999999999999</v>
      </c>
    </row>
    <row r="361" spans="1:5" x14ac:dyDescent="0.25">
      <c r="A361" t="s">
        <v>310</v>
      </c>
      <c r="B361" t="s">
        <v>388</v>
      </c>
      <c r="C361">
        <v>1.4435</v>
      </c>
      <c r="D361">
        <v>0.62980000000000003</v>
      </c>
      <c r="E361">
        <v>1.5206</v>
      </c>
    </row>
    <row r="362" spans="1:5" x14ac:dyDescent="0.25">
      <c r="A362" t="s">
        <v>310</v>
      </c>
      <c r="B362" t="s">
        <v>389</v>
      </c>
      <c r="C362">
        <v>1.4435</v>
      </c>
      <c r="D362">
        <v>1.0390999999999999</v>
      </c>
      <c r="E362">
        <v>1.5333000000000001</v>
      </c>
    </row>
    <row r="363" spans="1:5" x14ac:dyDescent="0.25">
      <c r="A363" t="s">
        <v>312</v>
      </c>
      <c r="B363" t="s">
        <v>315</v>
      </c>
      <c r="C363">
        <v>1.3904000000000001</v>
      </c>
      <c r="D363">
        <v>0.62929999999999997</v>
      </c>
      <c r="E363">
        <v>1.7088000000000001</v>
      </c>
    </row>
    <row r="364" spans="1:5" x14ac:dyDescent="0.25">
      <c r="A364" t="s">
        <v>312</v>
      </c>
      <c r="B364" t="s">
        <v>317</v>
      </c>
      <c r="C364">
        <v>1.3904000000000001</v>
      </c>
      <c r="D364">
        <v>1.2692000000000001</v>
      </c>
      <c r="E364">
        <v>0.80410000000000004</v>
      </c>
    </row>
    <row r="365" spans="1:5" x14ac:dyDescent="0.25">
      <c r="A365" t="s">
        <v>312</v>
      </c>
      <c r="B365" t="s">
        <v>731</v>
      </c>
      <c r="C365">
        <v>1.3904000000000001</v>
      </c>
      <c r="D365">
        <v>1.0154000000000001</v>
      </c>
      <c r="E365">
        <v>1.3785000000000001</v>
      </c>
    </row>
    <row r="366" spans="1:5" x14ac:dyDescent="0.25">
      <c r="A366" t="s">
        <v>312</v>
      </c>
      <c r="B366" t="s">
        <v>732</v>
      </c>
      <c r="C366">
        <v>1.3904000000000001</v>
      </c>
      <c r="D366">
        <v>1.0154000000000001</v>
      </c>
      <c r="E366">
        <v>0.45950000000000002</v>
      </c>
    </row>
    <row r="367" spans="1:5" x14ac:dyDescent="0.25">
      <c r="A367" t="s">
        <v>312</v>
      </c>
      <c r="B367" t="s">
        <v>331</v>
      </c>
      <c r="C367">
        <v>1.3904000000000001</v>
      </c>
      <c r="D367">
        <v>1.3115000000000001</v>
      </c>
      <c r="E367">
        <v>1.0912999999999999</v>
      </c>
    </row>
    <row r="368" spans="1:5" x14ac:dyDescent="0.25">
      <c r="A368" t="s">
        <v>312</v>
      </c>
      <c r="B368" t="s">
        <v>343</v>
      </c>
      <c r="C368">
        <v>1.3904000000000001</v>
      </c>
      <c r="D368">
        <v>1.2269000000000001</v>
      </c>
      <c r="E368">
        <v>0.86160000000000003</v>
      </c>
    </row>
    <row r="369" spans="1:5" x14ac:dyDescent="0.25">
      <c r="A369" t="s">
        <v>312</v>
      </c>
      <c r="B369" t="s">
        <v>347</v>
      </c>
      <c r="C369">
        <v>1.3904000000000001</v>
      </c>
      <c r="D369">
        <v>0.76149999999999995</v>
      </c>
      <c r="E369">
        <v>1.0339</v>
      </c>
    </row>
    <row r="370" spans="1:5" x14ac:dyDescent="0.25">
      <c r="A370" t="s">
        <v>312</v>
      </c>
      <c r="B370" t="s">
        <v>349</v>
      </c>
      <c r="C370">
        <v>1.3904000000000001</v>
      </c>
      <c r="D370">
        <v>1.2786</v>
      </c>
      <c r="E370">
        <v>0.81369999999999998</v>
      </c>
    </row>
    <row r="371" spans="1:5" x14ac:dyDescent="0.25">
      <c r="A371" t="s">
        <v>312</v>
      </c>
      <c r="B371" t="s">
        <v>353</v>
      </c>
      <c r="C371">
        <v>1.3904000000000001</v>
      </c>
      <c r="D371">
        <v>0.71919999999999995</v>
      </c>
      <c r="E371">
        <v>0.70520000000000005</v>
      </c>
    </row>
    <row r="372" spans="1:5" x14ac:dyDescent="0.25">
      <c r="A372" t="s">
        <v>312</v>
      </c>
      <c r="B372" t="s">
        <v>730</v>
      </c>
      <c r="C372">
        <v>1.3904000000000001</v>
      </c>
      <c r="D372">
        <v>1.0577000000000001</v>
      </c>
      <c r="E372">
        <v>1.2061999999999999</v>
      </c>
    </row>
    <row r="373" spans="1:5" x14ac:dyDescent="0.25">
      <c r="A373" t="s">
        <v>312</v>
      </c>
      <c r="B373" t="s">
        <v>355</v>
      </c>
      <c r="C373">
        <v>1.3904000000000001</v>
      </c>
      <c r="D373">
        <v>1.1846000000000001</v>
      </c>
      <c r="E373">
        <v>1.2061999999999999</v>
      </c>
    </row>
    <row r="374" spans="1:5" x14ac:dyDescent="0.25">
      <c r="A374" t="s">
        <v>312</v>
      </c>
      <c r="B374" t="s">
        <v>356</v>
      </c>
      <c r="C374">
        <v>1.3904000000000001</v>
      </c>
      <c r="D374">
        <v>0.88839999999999997</v>
      </c>
      <c r="E374">
        <v>0.91900000000000004</v>
      </c>
    </row>
    <row r="375" spans="1:5" x14ac:dyDescent="0.25">
      <c r="A375" t="s">
        <v>312</v>
      </c>
      <c r="B375" t="s">
        <v>359</v>
      </c>
      <c r="C375">
        <v>1.3904000000000001</v>
      </c>
      <c r="D375">
        <v>0.85409999999999997</v>
      </c>
      <c r="E375">
        <v>0.85440000000000005</v>
      </c>
    </row>
    <row r="376" spans="1:5" x14ac:dyDescent="0.25">
      <c r="A376" t="s">
        <v>312</v>
      </c>
      <c r="B376" t="s">
        <v>360</v>
      </c>
      <c r="C376">
        <v>1.3904000000000001</v>
      </c>
      <c r="D376">
        <v>0.63460000000000005</v>
      </c>
      <c r="E376">
        <v>1.0339</v>
      </c>
    </row>
    <row r="377" spans="1:5" x14ac:dyDescent="0.25">
      <c r="A377" t="s">
        <v>312</v>
      </c>
      <c r="B377" t="s">
        <v>363</v>
      </c>
      <c r="C377">
        <v>1.3904000000000001</v>
      </c>
      <c r="D377">
        <v>1.3115000000000001</v>
      </c>
      <c r="E377">
        <v>1.4934000000000001</v>
      </c>
    </row>
    <row r="378" spans="1:5" x14ac:dyDescent="0.25">
      <c r="A378" t="s">
        <v>312</v>
      </c>
      <c r="B378" t="s">
        <v>367</v>
      </c>
      <c r="C378">
        <v>1.3904000000000001</v>
      </c>
      <c r="D378">
        <v>1.1846000000000001</v>
      </c>
      <c r="E378">
        <v>0.80410000000000004</v>
      </c>
    </row>
    <row r="379" spans="1:5" x14ac:dyDescent="0.25">
      <c r="A379" t="s">
        <v>312</v>
      </c>
      <c r="B379" t="s">
        <v>370</v>
      </c>
      <c r="C379">
        <v>1.3904000000000001</v>
      </c>
      <c r="D379">
        <v>1.1423000000000001</v>
      </c>
      <c r="E379">
        <v>1.0339</v>
      </c>
    </row>
    <row r="380" spans="1:5" x14ac:dyDescent="0.25">
      <c r="A380" t="s">
        <v>312</v>
      </c>
      <c r="B380" t="s">
        <v>729</v>
      </c>
      <c r="C380">
        <v>1.3904000000000001</v>
      </c>
      <c r="D380">
        <v>0.63460000000000005</v>
      </c>
      <c r="E380">
        <v>1.4359999999999999</v>
      </c>
    </row>
    <row r="381" spans="1:5" x14ac:dyDescent="0.25">
      <c r="A381" t="s">
        <v>312</v>
      </c>
      <c r="B381" t="s">
        <v>380</v>
      </c>
      <c r="C381">
        <v>1.3904000000000001</v>
      </c>
      <c r="D381">
        <v>0.93079999999999996</v>
      </c>
      <c r="E381">
        <v>1.1488</v>
      </c>
    </row>
    <row r="382" spans="1:5" x14ac:dyDescent="0.25">
      <c r="A382" t="s">
        <v>312</v>
      </c>
      <c r="B382" t="s">
        <v>384</v>
      </c>
      <c r="C382">
        <v>1.3904000000000001</v>
      </c>
      <c r="D382">
        <v>0.97309999999999997</v>
      </c>
      <c r="E382">
        <v>0.74670000000000003</v>
      </c>
    </row>
    <row r="383" spans="1:5" x14ac:dyDescent="0.25">
      <c r="A383" t="s">
        <v>312</v>
      </c>
      <c r="B383" t="s">
        <v>387</v>
      </c>
      <c r="C383">
        <v>1.3904000000000001</v>
      </c>
      <c r="D383">
        <v>1.3537999999999999</v>
      </c>
      <c r="E383">
        <v>0.63180000000000003</v>
      </c>
    </row>
    <row r="384" spans="1:5" x14ac:dyDescent="0.25">
      <c r="A384" t="s">
        <v>312</v>
      </c>
      <c r="B384" t="s">
        <v>394</v>
      </c>
      <c r="C384">
        <v>1.3904000000000001</v>
      </c>
      <c r="D384">
        <v>0.59230000000000005</v>
      </c>
      <c r="E384">
        <v>0.68930000000000002</v>
      </c>
    </row>
    <row r="385" spans="1:5" x14ac:dyDescent="0.25">
      <c r="A385" t="s">
        <v>34</v>
      </c>
      <c r="B385" t="s">
        <v>751</v>
      </c>
      <c r="C385">
        <v>1.5773999999999999</v>
      </c>
      <c r="D385">
        <v>0.97209999999999996</v>
      </c>
      <c r="E385">
        <v>0.63859999999999995</v>
      </c>
    </row>
    <row r="386" spans="1:5" x14ac:dyDescent="0.25">
      <c r="A386" t="s">
        <v>34</v>
      </c>
      <c r="B386" t="s">
        <v>309</v>
      </c>
      <c r="C386">
        <v>1.5773999999999999</v>
      </c>
      <c r="D386">
        <v>1.3075000000000001</v>
      </c>
      <c r="E386">
        <v>1.4694</v>
      </c>
    </row>
    <row r="387" spans="1:5" x14ac:dyDescent="0.25">
      <c r="A387" t="s">
        <v>34</v>
      </c>
      <c r="B387" t="s">
        <v>750</v>
      </c>
      <c r="C387">
        <v>1.5773999999999999</v>
      </c>
      <c r="D387">
        <v>0.67620000000000002</v>
      </c>
      <c r="E387">
        <v>1.161</v>
      </c>
    </row>
    <row r="388" spans="1:5" x14ac:dyDescent="0.25">
      <c r="A388" t="s">
        <v>34</v>
      </c>
      <c r="B388" t="s">
        <v>216</v>
      </c>
      <c r="C388">
        <v>1.5773999999999999</v>
      </c>
      <c r="D388">
        <v>1.0566</v>
      </c>
      <c r="E388">
        <v>0.81269999999999998</v>
      </c>
    </row>
    <row r="389" spans="1:5" x14ac:dyDescent="0.25">
      <c r="A389" t="s">
        <v>34</v>
      </c>
      <c r="B389" t="s">
        <v>294</v>
      </c>
      <c r="C389">
        <v>1.5773999999999999</v>
      </c>
      <c r="D389">
        <v>1.0989</v>
      </c>
      <c r="E389">
        <v>0.9869</v>
      </c>
    </row>
    <row r="390" spans="1:5" x14ac:dyDescent="0.25">
      <c r="A390" t="s">
        <v>34</v>
      </c>
      <c r="B390" t="s">
        <v>212</v>
      </c>
      <c r="C390">
        <v>1.5773999999999999</v>
      </c>
      <c r="D390">
        <v>0.95089999999999997</v>
      </c>
      <c r="E390">
        <v>0.76190000000000002</v>
      </c>
    </row>
    <row r="391" spans="1:5" x14ac:dyDescent="0.25">
      <c r="A391" t="s">
        <v>34</v>
      </c>
      <c r="B391" t="s">
        <v>304</v>
      </c>
      <c r="C391">
        <v>1.5773999999999999</v>
      </c>
      <c r="D391">
        <v>1.0989</v>
      </c>
      <c r="E391">
        <v>0.87080000000000002</v>
      </c>
    </row>
    <row r="392" spans="1:5" x14ac:dyDescent="0.25">
      <c r="A392" t="s">
        <v>34</v>
      </c>
      <c r="B392" t="s">
        <v>295</v>
      </c>
      <c r="C392">
        <v>1.5773999999999999</v>
      </c>
      <c r="D392">
        <v>0.95089999999999997</v>
      </c>
      <c r="E392">
        <v>0.97960000000000003</v>
      </c>
    </row>
    <row r="393" spans="1:5" x14ac:dyDescent="0.25">
      <c r="A393" t="s">
        <v>34</v>
      </c>
      <c r="B393" t="s">
        <v>214</v>
      </c>
      <c r="C393">
        <v>1.5773999999999999</v>
      </c>
      <c r="D393">
        <v>1.3102</v>
      </c>
      <c r="E393">
        <v>0.87080000000000002</v>
      </c>
    </row>
    <row r="394" spans="1:5" x14ac:dyDescent="0.25">
      <c r="A394" t="s">
        <v>34</v>
      </c>
      <c r="B394" t="s">
        <v>752</v>
      </c>
      <c r="C394">
        <v>1.5773999999999999</v>
      </c>
      <c r="D394">
        <v>0.79239999999999999</v>
      </c>
      <c r="E394">
        <v>1.0885</v>
      </c>
    </row>
    <row r="395" spans="1:5" x14ac:dyDescent="0.25">
      <c r="A395" t="s">
        <v>34</v>
      </c>
      <c r="B395" t="s">
        <v>211</v>
      </c>
      <c r="C395">
        <v>1.5773999999999999</v>
      </c>
      <c r="D395">
        <v>0.63400000000000001</v>
      </c>
      <c r="E395">
        <v>1.2517</v>
      </c>
    </row>
    <row r="396" spans="1:5" x14ac:dyDescent="0.25">
      <c r="A396" t="s">
        <v>34</v>
      </c>
      <c r="B396" t="s">
        <v>291</v>
      </c>
      <c r="C396">
        <v>1.5773999999999999</v>
      </c>
      <c r="D396">
        <v>1.2679</v>
      </c>
      <c r="E396">
        <v>0.9869</v>
      </c>
    </row>
    <row r="397" spans="1:5" x14ac:dyDescent="0.25">
      <c r="A397" t="s">
        <v>34</v>
      </c>
      <c r="B397" t="s">
        <v>35</v>
      </c>
      <c r="C397">
        <v>1.5773999999999999</v>
      </c>
      <c r="D397">
        <v>0.88749999999999996</v>
      </c>
      <c r="E397">
        <v>0.75470000000000004</v>
      </c>
    </row>
    <row r="398" spans="1:5" x14ac:dyDescent="0.25">
      <c r="A398" t="s">
        <v>34</v>
      </c>
      <c r="B398" t="s">
        <v>305</v>
      </c>
      <c r="C398">
        <v>1.5773999999999999</v>
      </c>
      <c r="D398">
        <v>1.1093999999999999</v>
      </c>
      <c r="E398">
        <v>1.1973</v>
      </c>
    </row>
    <row r="399" spans="1:5" x14ac:dyDescent="0.25">
      <c r="A399" t="s">
        <v>34</v>
      </c>
      <c r="B399" t="s">
        <v>215</v>
      </c>
      <c r="C399">
        <v>1.5773999999999999</v>
      </c>
      <c r="D399">
        <v>1.0302</v>
      </c>
      <c r="E399">
        <v>0.97960000000000003</v>
      </c>
    </row>
    <row r="400" spans="1:5" x14ac:dyDescent="0.25">
      <c r="A400" t="s">
        <v>34</v>
      </c>
      <c r="B400" t="s">
        <v>210</v>
      </c>
      <c r="C400">
        <v>1.5773999999999999</v>
      </c>
      <c r="D400">
        <v>1.1093999999999999</v>
      </c>
      <c r="E400">
        <v>0.59870000000000001</v>
      </c>
    </row>
    <row r="401" spans="1:5" x14ac:dyDescent="0.25">
      <c r="A401" t="s">
        <v>34</v>
      </c>
      <c r="B401" t="s">
        <v>293</v>
      </c>
      <c r="C401">
        <v>1.5773999999999999</v>
      </c>
      <c r="D401">
        <v>0.83209999999999995</v>
      </c>
      <c r="E401">
        <v>1.1973</v>
      </c>
    </row>
    <row r="402" spans="1:5" x14ac:dyDescent="0.25">
      <c r="A402" t="s">
        <v>34</v>
      </c>
      <c r="B402" t="s">
        <v>213</v>
      </c>
      <c r="C402">
        <v>1.5773999999999999</v>
      </c>
      <c r="D402">
        <v>1.0143</v>
      </c>
      <c r="E402">
        <v>0.87080000000000002</v>
      </c>
    </row>
    <row r="403" spans="1:5" x14ac:dyDescent="0.25">
      <c r="A403" t="s">
        <v>34</v>
      </c>
      <c r="B403" t="s">
        <v>217</v>
      </c>
      <c r="C403">
        <v>1.5773999999999999</v>
      </c>
      <c r="D403">
        <v>1.1887000000000001</v>
      </c>
      <c r="E403">
        <v>0.70750000000000002</v>
      </c>
    </row>
    <row r="404" spans="1:5" x14ac:dyDescent="0.25">
      <c r="A404" t="s">
        <v>34</v>
      </c>
      <c r="B404" t="s">
        <v>292</v>
      </c>
      <c r="C404">
        <v>1.5773999999999999</v>
      </c>
      <c r="D404">
        <v>0.71850000000000003</v>
      </c>
      <c r="E404">
        <v>1.7996000000000001</v>
      </c>
    </row>
    <row r="405" spans="1:5" x14ac:dyDescent="0.25">
      <c r="A405" t="s">
        <v>451</v>
      </c>
      <c r="B405" t="s">
        <v>452</v>
      </c>
      <c r="C405">
        <v>1.3812</v>
      </c>
      <c r="D405">
        <v>0.91449999999999998</v>
      </c>
      <c r="E405">
        <v>1.5278</v>
      </c>
    </row>
    <row r="406" spans="1:5" x14ac:dyDescent="0.25">
      <c r="A406" t="s">
        <v>451</v>
      </c>
      <c r="B406" t="s">
        <v>453</v>
      </c>
      <c r="C406">
        <v>1.3812</v>
      </c>
      <c r="D406">
        <v>0.91449999999999998</v>
      </c>
      <c r="E406">
        <v>0.69</v>
      </c>
    </row>
    <row r="407" spans="1:5" x14ac:dyDescent="0.25">
      <c r="A407" t="s">
        <v>451</v>
      </c>
      <c r="B407" t="s">
        <v>454</v>
      </c>
      <c r="C407">
        <v>1.3812</v>
      </c>
      <c r="D407">
        <v>0.49540000000000001</v>
      </c>
      <c r="E407">
        <v>0.93640000000000001</v>
      </c>
    </row>
    <row r="408" spans="1:5" x14ac:dyDescent="0.25">
      <c r="A408" t="s">
        <v>451</v>
      </c>
      <c r="B408" t="s">
        <v>455</v>
      </c>
      <c r="C408">
        <v>1.3812</v>
      </c>
      <c r="D408">
        <v>1.1432</v>
      </c>
      <c r="E408">
        <v>1.2814000000000001</v>
      </c>
    </row>
    <row r="409" spans="1:5" x14ac:dyDescent="0.25">
      <c r="A409" t="s">
        <v>451</v>
      </c>
      <c r="B409" t="s">
        <v>456</v>
      </c>
      <c r="C409">
        <v>1.3812</v>
      </c>
      <c r="D409">
        <v>0.7621</v>
      </c>
      <c r="E409">
        <v>1.1335999999999999</v>
      </c>
    </row>
    <row r="410" spans="1:5" x14ac:dyDescent="0.25">
      <c r="A410" t="s">
        <v>451</v>
      </c>
      <c r="B410" t="s">
        <v>457</v>
      </c>
      <c r="C410">
        <v>1.3812</v>
      </c>
      <c r="D410">
        <v>1.1222000000000001</v>
      </c>
      <c r="E410">
        <v>0.79600000000000004</v>
      </c>
    </row>
    <row r="411" spans="1:5" x14ac:dyDescent="0.25">
      <c r="A411" t="s">
        <v>451</v>
      </c>
      <c r="B411" t="s">
        <v>458</v>
      </c>
      <c r="C411">
        <v>1.3812</v>
      </c>
      <c r="D411">
        <v>0.91449999999999998</v>
      </c>
      <c r="E411">
        <v>1.38</v>
      </c>
    </row>
    <row r="412" spans="1:5" x14ac:dyDescent="0.25">
      <c r="A412" t="s">
        <v>451</v>
      </c>
      <c r="B412" t="s">
        <v>459</v>
      </c>
      <c r="C412">
        <v>1.3812</v>
      </c>
      <c r="D412">
        <v>0.99980000000000002</v>
      </c>
      <c r="E412">
        <v>0.71350000000000002</v>
      </c>
    </row>
    <row r="413" spans="1:5" x14ac:dyDescent="0.25">
      <c r="A413" t="s">
        <v>451</v>
      </c>
      <c r="B413" t="s">
        <v>460</v>
      </c>
      <c r="C413">
        <v>1.3812</v>
      </c>
      <c r="D413">
        <v>1.3337000000000001</v>
      </c>
      <c r="E413">
        <v>0.8871</v>
      </c>
    </row>
    <row r="414" spans="1:5" x14ac:dyDescent="0.25">
      <c r="A414" t="s">
        <v>451</v>
      </c>
      <c r="B414" t="s">
        <v>461</v>
      </c>
      <c r="C414">
        <v>1.3812</v>
      </c>
      <c r="D414">
        <v>0.90500000000000003</v>
      </c>
      <c r="E414">
        <v>0.74909999999999999</v>
      </c>
    </row>
    <row r="415" spans="1:5" x14ac:dyDescent="0.25">
      <c r="A415" t="s">
        <v>451</v>
      </c>
      <c r="B415" t="s">
        <v>462</v>
      </c>
      <c r="C415">
        <v>1.3812</v>
      </c>
      <c r="D415">
        <v>1.0669999999999999</v>
      </c>
      <c r="E415">
        <v>1.1828000000000001</v>
      </c>
    </row>
    <row r="416" spans="1:5" x14ac:dyDescent="0.25">
      <c r="A416" t="s">
        <v>451</v>
      </c>
      <c r="B416" t="s">
        <v>463</v>
      </c>
      <c r="C416">
        <v>1.3812</v>
      </c>
      <c r="D416">
        <v>0.99070000000000003</v>
      </c>
      <c r="E416">
        <v>1.5278</v>
      </c>
    </row>
    <row r="417" spans="1:5" x14ac:dyDescent="0.25">
      <c r="A417" t="s">
        <v>451</v>
      </c>
      <c r="B417" t="s">
        <v>464</v>
      </c>
      <c r="C417">
        <v>1.3812</v>
      </c>
      <c r="D417">
        <v>0.68589999999999995</v>
      </c>
      <c r="E417">
        <v>0.83779999999999999</v>
      </c>
    </row>
    <row r="418" spans="1:5" x14ac:dyDescent="0.25">
      <c r="A418" t="s">
        <v>451</v>
      </c>
      <c r="B418" t="s">
        <v>465</v>
      </c>
      <c r="C418">
        <v>1.3812</v>
      </c>
      <c r="D418">
        <v>0.86880000000000002</v>
      </c>
      <c r="E418">
        <v>0.60870000000000002</v>
      </c>
    </row>
    <row r="419" spans="1:5" x14ac:dyDescent="0.25">
      <c r="A419" t="s">
        <v>451</v>
      </c>
      <c r="B419" t="s">
        <v>466</v>
      </c>
      <c r="C419">
        <v>1.3812</v>
      </c>
      <c r="D419">
        <v>1.3337000000000001</v>
      </c>
      <c r="E419">
        <v>1.4785999999999999</v>
      </c>
    </row>
    <row r="420" spans="1:5" x14ac:dyDescent="0.25">
      <c r="A420" t="s">
        <v>451</v>
      </c>
      <c r="B420" t="s">
        <v>467</v>
      </c>
      <c r="C420">
        <v>1.3812</v>
      </c>
      <c r="D420">
        <v>0.80020000000000002</v>
      </c>
      <c r="E420">
        <v>0.98570000000000002</v>
      </c>
    </row>
    <row r="421" spans="1:5" x14ac:dyDescent="0.25">
      <c r="A421" t="s">
        <v>451</v>
      </c>
      <c r="B421" t="s">
        <v>468</v>
      </c>
      <c r="C421">
        <v>1.3812</v>
      </c>
      <c r="D421">
        <v>0.83830000000000005</v>
      </c>
      <c r="E421">
        <v>0.83779999999999999</v>
      </c>
    </row>
    <row r="422" spans="1:5" x14ac:dyDescent="0.25">
      <c r="A422" t="s">
        <v>451</v>
      </c>
      <c r="B422" t="s">
        <v>469</v>
      </c>
      <c r="C422">
        <v>1.3812</v>
      </c>
      <c r="D422">
        <v>0.9526</v>
      </c>
      <c r="E422">
        <v>1.38</v>
      </c>
    </row>
    <row r="423" spans="1:5" x14ac:dyDescent="0.25">
      <c r="A423" t="s">
        <v>451</v>
      </c>
      <c r="B423" t="s">
        <v>470</v>
      </c>
      <c r="C423">
        <v>1.3812</v>
      </c>
      <c r="D423">
        <v>0.83260000000000001</v>
      </c>
      <c r="E423">
        <v>0.79600000000000004</v>
      </c>
    </row>
    <row r="424" spans="1:5" x14ac:dyDescent="0.25">
      <c r="A424" t="s">
        <v>451</v>
      </c>
      <c r="B424" t="s">
        <v>471</v>
      </c>
      <c r="C424">
        <v>1.3812</v>
      </c>
      <c r="D424">
        <v>1.6004</v>
      </c>
      <c r="E424">
        <v>0.73929999999999996</v>
      </c>
    </row>
    <row r="425" spans="1:5" x14ac:dyDescent="0.25">
      <c r="A425" t="s">
        <v>451</v>
      </c>
      <c r="B425" t="s">
        <v>472</v>
      </c>
      <c r="C425">
        <v>1.3812</v>
      </c>
      <c r="D425">
        <v>1.2956000000000001</v>
      </c>
      <c r="E425">
        <v>1.2321</v>
      </c>
    </row>
    <row r="426" spans="1:5" x14ac:dyDescent="0.25">
      <c r="A426" t="s">
        <v>451</v>
      </c>
      <c r="B426" t="s">
        <v>473</v>
      </c>
      <c r="C426">
        <v>1.3812</v>
      </c>
      <c r="D426">
        <v>0.87639999999999996</v>
      </c>
      <c r="E426">
        <v>1.0349999999999999</v>
      </c>
    </row>
    <row r="427" spans="1:5" x14ac:dyDescent="0.25">
      <c r="A427" t="s">
        <v>451</v>
      </c>
      <c r="B427" t="s">
        <v>474</v>
      </c>
      <c r="C427">
        <v>1.3812</v>
      </c>
      <c r="D427">
        <v>0.87639999999999996</v>
      </c>
      <c r="E427">
        <v>1.0843</v>
      </c>
    </row>
    <row r="428" spans="1:5" x14ac:dyDescent="0.25">
      <c r="A428" t="s">
        <v>451</v>
      </c>
      <c r="B428" t="s">
        <v>475</v>
      </c>
      <c r="C428">
        <v>1.3812</v>
      </c>
      <c r="D428">
        <v>1.1432</v>
      </c>
      <c r="E428">
        <v>0.64070000000000005</v>
      </c>
    </row>
    <row r="429" spans="1:5" x14ac:dyDescent="0.25">
      <c r="A429" t="s">
        <v>451</v>
      </c>
      <c r="B429" t="s">
        <v>476</v>
      </c>
      <c r="C429">
        <v>1.3812</v>
      </c>
      <c r="D429">
        <v>1.1051</v>
      </c>
      <c r="E429">
        <v>0.8871</v>
      </c>
    </row>
    <row r="430" spans="1:5" x14ac:dyDescent="0.25">
      <c r="A430" t="s">
        <v>451</v>
      </c>
      <c r="B430" t="s">
        <v>477</v>
      </c>
      <c r="C430">
        <v>1.3812</v>
      </c>
      <c r="D430">
        <v>1.2307999999999999</v>
      </c>
      <c r="E430">
        <v>0.74909999999999999</v>
      </c>
    </row>
    <row r="431" spans="1:5" x14ac:dyDescent="0.25">
      <c r="A431" t="s">
        <v>478</v>
      </c>
      <c r="B431" t="s">
        <v>479</v>
      </c>
      <c r="C431">
        <v>1.6087</v>
      </c>
      <c r="D431">
        <v>0.93240000000000001</v>
      </c>
      <c r="E431">
        <v>1.1896</v>
      </c>
    </row>
    <row r="432" spans="1:5" x14ac:dyDescent="0.25">
      <c r="A432" t="s">
        <v>478</v>
      </c>
      <c r="B432" t="s">
        <v>480</v>
      </c>
      <c r="C432">
        <v>1.6087</v>
      </c>
      <c r="D432">
        <v>0.6734</v>
      </c>
      <c r="E432">
        <v>0.92530000000000001</v>
      </c>
    </row>
    <row r="433" spans="1:5" x14ac:dyDescent="0.25">
      <c r="A433" t="s">
        <v>478</v>
      </c>
      <c r="B433" t="s">
        <v>481</v>
      </c>
      <c r="C433">
        <v>1.6087</v>
      </c>
      <c r="D433">
        <v>0.25900000000000001</v>
      </c>
      <c r="E433">
        <v>1.3218000000000001</v>
      </c>
    </row>
    <row r="434" spans="1:5" x14ac:dyDescent="0.25">
      <c r="A434" t="s">
        <v>478</v>
      </c>
      <c r="B434" t="s">
        <v>482</v>
      </c>
      <c r="C434">
        <v>1.6087</v>
      </c>
      <c r="D434">
        <v>0.93240000000000001</v>
      </c>
      <c r="E434">
        <v>0.79310000000000003</v>
      </c>
    </row>
    <row r="435" spans="1:5" x14ac:dyDescent="0.25">
      <c r="A435" t="s">
        <v>478</v>
      </c>
      <c r="B435" t="s">
        <v>483</v>
      </c>
      <c r="C435">
        <v>1.6087</v>
      </c>
      <c r="D435">
        <v>0.79120000000000001</v>
      </c>
      <c r="E435">
        <v>1.2978000000000001</v>
      </c>
    </row>
    <row r="436" spans="1:5" x14ac:dyDescent="0.25">
      <c r="A436" t="s">
        <v>478</v>
      </c>
      <c r="B436" t="s">
        <v>484</v>
      </c>
      <c r="C436">
        <v>1.6087</v>
      </c>
      <c r="D436">
        <v>0.93240000000000001</v>
      </c>
      <c r="E436">
        <v>0.79310000000000003</v>
      </c>
    </row>
    <row r="437" spans="1:5" x14ac:dyDescent="0.25">
      <c r="A437" t="s">
        <v>478</v>
      </c>
      <c r="B437" t="s">
        <v>485</v>
      </c>
      <c r="C437">
        <v>1.6087</v>
      </c>
      <c r="D437">
        <v>1.1867000000000001</v>
      </c>
      <c r="E437">
        <v>1.0094000000000001</v>
      </c>
    </row>
    <row r="438" spans="1:5" x14ac:dyDescent="0.25">
      <c r="A438" t="s">
        <v>478</v>
      </c>
      <c r="B438" t="s">
        <v>486</v>
      </c>
      <c r="C438">
        <v>1.6087</v>
      </c>
      <c r="D438">
        <v>1.1867000000000001</v>
      </c>
      <c r="E438">
        <v>1.0814999999999999</v>
      </c>
    </row>
    <row r="439" spans="1:5" x14ac:dyDescent="0.25">
      <c r="A439" t="s">
        <v>478</v>
      </c>
      <c r="B439" t="s">
        <v>487</v>
      </c>
      <c r="C439">
        <v>1.6087</v>
      </c>
      <c r="D439">
        <v>1.7613000000000001</v>
      </c>
      <c r="E439">
        <v>0.33050000000000002</v>
      </c>
    </row>
    <row r="440" spans="1:5" x14ac:dyDescent="0.25">
      <c r="A440" t="s">
        <v>478</v>
      </c>
      <c r="B440" t="s">
        <v>488</v>
      </c>
      <c r="C440">
        <v>1.6087</v>
      </c>
      <c r="D440">
        <v>1.2998000000000001</v>
      </c>
      <c r="E440">
        <v>1.1536</v>
      </c>
    </row>
    <row r="441" spans="1:5" x14ac:dyDescent="0.25">
      <c r="A441" t="s">
        <v>478</v>
      </c>
      <c r="B441" t="s">
        <v>489</v>
      </c>
      <c r="C441">
        <v>1.6087</v>
      </c>
      <c r="D441">
        <v>0.9607</v>
      </c>
      <c r="E441">
        <v>1.1536</v>
      </c>
    </row>
    <row r="442" spans="1:5" x14ac:dyDescent="0.25">
      <c r="A442" t="s">
        <v>478</v>
      </c>
      <c r="B442" t="s">
        <v>490</v>
      </c>
      <c r="C442">
        <v>1.6087</v>
      </c>
      <c r="D442">
        <v>1.1302000000000001</v>
      </c>
      <c r="E442">
        <v>1.0094000000000001</v>
      </c>
    </row>
    <row r="443" spans="1:5" x14ac:dyDescent="0.25">
      <c r="A443" t="s">
        <v>491</v>
      </c>
      <c r="B443" t="s">
        <v>492</v>
      </c>
      <c r="C443">
        <v>1.2710999999999999</v>
      </c>
      <c r="D443">
        <v>0.91090000000000004</v>
      </c>
      <c r="E443">
        <v>0.61280000000000001</v>
      </c>
    </row>
    <row r="444" spans="1:5" x14ac:dyDescent="0.25">
      <c r="A444" t="s">
        <v>491</v>
      </c>
      <c r="B444" t="s">
        <v>493</v>
      </c>
      <c r="C444">
        <v>1.2710999999999999</v>
      </c>
      <c r="D444">
        <v>0.95230000000000004</v>
      </c>
      <c r="E444">
        <v>1.17</v>
      </c>
    </row>
    <row r="445" spans="1:5" x14ac:dyDescent="0.25">
      <c r="A445" t="s">
        <v>491</v>
      </c>
      <c r="B445" t="s">
        <v>494</v>
      </c>
      <c r="C445">
        <v>1.2710999999999999</v>
      </c>
      <c r="D445">
        <v>1.7391000000000001</v>
      </c>
      <c r="E445">
        <v>0.72430000000000005</v>
      </c>
    </row>
    <row r="446" spans="1:5" x14ac:dyDescent="0.25">
      <c r="A446" t="s">
        <v>491</v>
      </c>
      <c r="B446" t="s">
        <v>495</v>
      </c>
      <c r="C446">
        <v>1.2710999999999999</v>
      </c>
      <c r="D446">
        <v>0.70389999999999997</v>
      </c>
      <c r="E446">
        <v>0.78</v>
      </c>
    </row>
    <row r="447" spans="1:5" x14ac:dyDescent="0.25">
      <c r="A447" t="s">
        <v>491</v>
      </c>
      <c r="B447" t="s">
        <v>496</v>
      </c>
      <c r="C447">
        <v>1.2710999999999999</v>
      </c>
      <c r="D447">
        <v>1.1180000000000001</v>
      </c>
      <c r="E447">
        <v>1.2257</v>
      </c>
    </row>
    <row r="448" spans="1:5" x14ac:dyDescent="0.25">
      <c r="A448" t="s">
        <v>491</v>
      </c>
      <c r="B448" t="s">
        <v>497</v>
      </c>
      <c r="C448">
        <v>1.2710999999999999</v>
      </c>
      <c r="D448">
        <v>1.1594</v>
      </c>
      <c r="E448">
        <v>1.1142000000000001</v>
      </c>
    </row>
    <row r="449" spans="1:5" x14ac:dyDescent="0.25">
      <c r="A449" t="s">
        <v>491</v>
      </c>
      <c r="B449" t="s">
        <v>498</v>
      </c>
      <c r="C449">
        <v>1.2710999999999999</v>
      </c>
      <c r="D449">
        <v>0.99380000000000002</v>
      </c>
      <c r="E449">
        <v>0.78</v>
      </c>
    </row>
    <row r="450" spans="1:5" x14ac:dyDescent="0.25">
      <c r="A450" t="s">
        <v>491</v>
      </c>
      <c r="B450" t="s">
        <v>499</v>
      </c>
      <c r="C450">
        <v>1.2710999999999999</v>
      </c>
      <c r="D450">
        <v>0.5383</v>
      </c>
      <c r="E450">
        <v>1.7827999999999999</v>
      </c>
    </row>
    <row r="451" spans="1:5" x14ac:dyDescent="0.25">
      <c r="A451" t="s">
        <v>491</v>
      </c>
      <c r="B451" t="s">
        <v>500</v>
      </c>
      <c r="C451">
        <v>1.2710999999999999</v>
      </c>
      <c r="D451">
        <v>1.0766</v>
      </c>
      <c r="E451">
        <v>1.0027999999999999</v>
      </c>
    </row>
    <row r="452" spans="1:5" x14ac:dyDescent="0.25">
      <c r="A452" t="s">
        <v>491</v>
      </c>
      <c r="B452" t="s">
        <v>501</v>
      </c>
      <c r="C452">
        <v>1.2710999999999999</v>
      </c>
      <c r="D452">
        <v>0.74529999999999996</v>
      </c>
      <c r="E452">
        <v>1.1142000000000001</v>
      </c>
    </row>
    <row r="453" spans="1:5" x14ac:dyDescent="0.25">
      <c r="A453" t="s">
        <v>491</v>
      </c>
      <c r="B453" t="s">
        <v>502</v>
      </c>
      <c r="C453">
        <v>1.2710999999999999</v>
      </c>
      <c r="D453">
        <v>1.2836000000000001</v>
      </c>
      <c r="E453">
        <v>0.8357</v>
      </c>
    </row>
    <row r="454" spans="1:5" x14ac:dyDescent="0.25">
      <c r="A454" t="s">
        <v>491</v>
      </c>
      <c r="B454" t="s">
        <v>503</v>
      </c>
      <c r="C454">
        <v>1.2710999999999999</v>
      </c>
      <c r="D454">
        <v>0.99380000000000002</v>
      </c>
      <c r="E454">
        <v>0.78</v>
      </c>
    </row>
    <row r="455" spans="1:5" x14ac:dyDescent="0.25">
      <c r="A455" t="s">
        <v>491</v>
      </c>
      <c r="B455" t="s">
        <v>504</v>
      </c>
      <c r="C455">
        <v>1.2710999999999999</v>
      </c>
      <c r="D455">
        <v>1.0766</v>
      </c>
      <c r="E455">
        <v>1.0585</v>
      </c>
    </row>
    <row r="456" spans="1:5" x14ac:dyDescent="0.25">
      <c r="A456" t="s">
        <v>491</v>
      </c>
      <c r="B456" t="s">
        <v>505</v>
      </c>
      <c r="C456">
        <v>1.2710999999999999</v>
      </c>
      <c r="D456">
        <v>1.2008000000000001</v>
      </c>
      <c r="E456">
        <v>1.17</v>
      </c>
    </row>
    <row r="457" spans="1:5" x14ac:dyDescent="0.25">
      <c r="A457" t="s">
        <v>491</v>
      </c>
      <c r="B457" t="s">
        <v>506</v>
      </c>
      <c r="C457">
        <v>1.2710999999999999</v>
      </c>
      <c r="D457">
        <v>1.2008000000000001</v>
      </c>
      <c r="E457">
        <v>1.2257</v>
      </c>
    </row>
    <row r="458" spans="1:5" x14ac:dyDescent="0.25">
      <c r="A458" t="s">
        <v>491</v>
      </c>
      <c r="B458" t="s">
        <v>507</v>
      </c>
      <c r="C458">
        <v>1.2710999999999999</v>
      </c>
      <c r="D458">
        <v>0.78669999999999995</v>
      </c>
      <c r="E458">
        <v>0.8357</v>
      </c>
    </row>
    <row r="459" spans="1:5" x14ac:dyDescent="0.25">
      <c r="A459" t="s">
        <v>491</v>
      </c>
      <c r="B459" t="s">
        <v>508</v>
      </c>
      <c r="C459">
        <v>1.2710999999999999</v>
      </c>
      <c r="D459">
        <v>1.3664000000000001</v>
      </c>
      <c r="E459">
        <v>1.4484999999999999</v>
      </c>
    </row>
    <row r="460" spans="1:5" x14ac:dyDescent="0.25">
      <c r="A460" t="s">
        <v>491</v>
      </c>
      <c r="B460" t="s">
        <v>509</v>
      </c>
      <c r="C460">
        <v>1.2710999999999999</v>
      </c>
      <c r="D460">
        <v>0.86950000000000005</v>
      </c>
      <c r="E460">
        <v>0.78</v>
      </c>
    </row>
    <row r="461" spans="1:5" x14ac:dyDescent="0.25">
      <c r="A461" t="s">
        <v>491</v>
      </c>
      <c r="B461" t="s">
        <v>510</v>
      </c>
      <c r="C461">
        <v>1.2710999999999999</v>
      </c>
      <c r="D461">
        <v>0.74529999999999996</v>
      </c>
      <c r="E461">
        <v>0.8357</v>
      </c>
    </row>
    <row r="462" spans="1:5" x14ac:dyDescent="0.25">
      <c r="A462" t="s">
        <v>491</v>
      </c>
      <c r="B462" t="s">
        <v>511</v>
      </c>
      <c r="C462">
        <v>1.2710999999999999</v>
      </c>
      <c r="D462">
        <v>0.5383</v>
      </c>
      <c r="E462">
        <v>0.72430000000000005</v>
      </c>
    </row>
    <row r="463" spans="1:5" x14ac:dyDescent="0.25">
      <c r="A463" t="s">
        <v>512</v>
      </c>
      <c r="B463" t="s">
        <v>513</v>
      </c>
      <c r="C463">
        <v>1.3611</v>
      </c>
      <c r="D463">
        <v>1.2021999999999999</v>
      </c>
      <c r="E463">
        <v>0.7944</v>
      </c>
    </row>
    <row r="464" spans="1:5" x14ac:dyDescent="0.25">
      <c r="A464" t="s">
        <v>512</v>
      </c>
      <c r="B464" t="s">
        <v>514</v>
      </c>
      <c r="C464">
        <v>1.3611</v>
      </c>
      <c r="D464">
        <v>0.80149999999999999</v>
      </c>
      <c r="E464">
        <v>0.7944</v>
      </c>
    </row>
    <row r="465" spans="1:5" x14ac:dyDescent="0.25">
      <c r="A465" t="s">
        <v>512</v>
      </c>
      <c r="B465" t="s">
        <v>515</v>
      </c>
      <c r="C465">
        <v>1.3611</v>
      </c>
      <c r="D465">
        <v>1.0019</v>
      </c>
      <c r="E465">
        <v>0.55610000000000004</v>
      </c>
    </row>
    <row r="466" spans="1:5" x14ac:dyDescent="0.25">
      <c r="A466" t="s">
        <v>512</v>
      </c>
      <c r="B466" t="s">
        <v>763</v>
      </c>
      <c r="C466">
        <v>1.3611</v>
      </c>
      <c r="D466">
        <v>0.73470000000000002</v>
      </c>
      <c r="E466">
        <v>0.87380000000000002</v>
      </c>
    </row>
    <row r="467" spans="1:5" x14ac:dyDescent="0.25">
      <c r="A467" t="s">
        <v>512</v>
      </c>
      <c r="B467" t="s">
        <v>516</v>
      </c>
      <c r="C467">
        <v>1.3611</v>
      </c>
      <c r="D467">
        <v>0.73470000000000002</v>
      </c>
      <c r="E467">
        <v>1.2709999999999999</v>
      </c>
    </row>
    <row r="468" spans="1:5" x14ac:dyDescent="0.25">
      <c r="A468" t="s">
        <v>512</v>
      </c>
      <c r="B468" t="s">
        <v>517</v>
      </c>
      <c r="C468">
        <v>1.3611</v>
      </c>
      <c r="D468">
        <v>0.67349999999999999</v>
      </c>
      <c r="E468">
        <v>1.3835</v>
      </c>
    </row>
    <row r="469" spans="1:5" x14ac:dyDescent="0.25">
      <c r="A469" t="s">
        <v>512</v>
      </c>
      <c r="B469" t="s">
        <v>518</v>
      </c>
      <c r="C469">
        <v>1.3611</v>
      </c>
      <c r="D469">
        <v>1.4694</v>
      </c>
      <c r="E469">
        <v>1.5093000000000001</v>
      </c>
    </row>
    <row r="470" spans="1:5" x14ac:dyDescent="0.25">
      <c r="A470" t="s">
        <v>512</v>
      </c>
      <c r="B470" t="s">
        <v>519</v>
      </c>
      <c r="C470">
        <v>1.3611</v>
      </c>
      <c r="D470">
        <v>1.6698</v>
      </c>
      <c r="E470">
        <v>0.55610000000000004</v>
      </c>
    </row>
    <row r="471" spans="1:5" x14ac:dyDescent="0.25">
      <c r="A471" t="s">
        <v>512</v>
      </c>
      <c r="B471" t="s">
        <v>520</v>
      </c>
      <c r="C471">
        <v>1.3611</v>
      </c>
      <c r="D471">
        <v>0.60109999999999997</v>
      </c>
      <c r="E471">
        <v>1.0327</v>
      </c>
    </row>
    <row r="472" spans="1:5" x14ac:dyDescent="0.25">
      <c r="A472" t="s">
        <v>512</v>
      </c>
      <c r="B472" t="s">
        <v>521</v>
      </c>
      <c r="C472">
        <v>1.3611</v>
      </c>
      <c r="D472">
        <v>0.93510000000000004</v>
      </c>
      <c r="E472">
        <v>0.55610000000000004</v>
      </c>
    </row>
    <row r="473" spans="1:5" x14ac:dyDescent="0.25">
      <c r="A473" t="s">
        <v>512</v>
      </c>
      <c r="B473" t="s">
        <v>522</v>
      </c>
      <c r="C473">
        <v>1.3611</v>
      </c>
      <c r="D473">
        <v>0.42859999999999998</v>
      </c>
      <c r="E473">
        <v>2.0388999999999999</v>
      </c>
    </row>
    <row r="474" spans="1:5" x14ac:dyDescent="0.25">
      <c r="A474" t="s">
        <v>512</v>
      </c>
      <c r="B474" t="s">
        <v>523</v>
      </c>
      <c r="C474">
        <v>1.3611</v>
      </c>
      <c r="D474">
        <v>1.4694</v>
      </c>
      <c r="E474">
        <v>0.63549999999999995</v>
      </c>
    </row>
    <row r="475" spans="1:5" x14ac:dyDescent="0.25">
      <c r="A475" t="s">
        <v>512</v>
      </c>
      <c r="B475" t="s">
        <v>524</v>
      </c>
      <c r="C475">
        <v>1.3611</v>
      </c>
      <c r="D475">
        <v>1.4026000000000001</v>
      </c>
      <c r="E475">
        <v>0.31780000000000003</v>
      </c>
    </row>
    <row r="476" spans="1:5" x14ac:dyDescent="0.25">
      <c r="A476" t="s">
        <v>512</v>
      </c>
      <c r="B476" t="s">
        <v>525</v>
      </c>
      <c r="C476">
        <v>1.3611</v>
      </c>
      <c r="D476">
        <v>1.2689999999999999</v>
      </c>
      <c r="E476">
        <v>0.63549999999999995</v>
      </c>
    </row>
    <row r="477" spans="1:5" x14ac:dyDescent="0.25">
      <c r="A477" t="s">
        <v>512</v>
      </c>
      <c r="B477" t="s">
        <v>526</v>
      </c>
      <c r="C477">
        <v>1.3611</v>
      </c>
      <c r="D477">
        <v>0.80149999999999999</v>
      </c>
      <c r="E477">
        <v>0.87380000000000002</v>
      </c>
    </row>
    <row r="478" spans="1:5" x14ac:dyDescent="0.25">
      <c r="A478" t="s">
        <v>512</v>
      </c>
      <c r="B478" t="s">
        <v>527</v>
      </c>
      <c r="C478">
        <v>1.3611</v>
      </c>
      <c r="D478">
        <v>0.80149999999999999</v>
      </c>
      <c r="E478">
        <v>1.7476</v>
      </c>
    </row>
    <row r="479" spans="1:5" x14ac:dyDescent="0.25">
      <c r="A479" t="s">
        <v>512</v>
      </c>
      <c r="B479" t="s">
        <v>528</v>
      </c>
      <c r="C479">
        <v>1.3611</v>
      </c>
      <c r="D479">
        <v>0.93510000000000004</v>
      </c>
      <c r="E479">
        <v>1.2709999999999999</v>
      </c>
    </row>
    <row r="480" spans="1:5" x14ac:dyDescent="0.25">
      <c r="A480" t="s">
        <v>512</v>
      </c>
      <c r="B480" t="s">
        <v>764</v>
      </c>
      <c r="C480">
        <v>1.3611</v>
      </c>
      <c r="D480">
        <v>0</v>
      </c>
      <c r="E480">
        <v>0</v>
      </c>
    </row>
    <row r="481" spans="1:5" x14ac:dyDescent="0.25">
      <c r="A481" t="s">
        <v>529</v>
      </c>
      <c r="B481" t="s">
        <v>530</v>
      </c>
      <c r="C481">
        <v>1.4216</v>
      </c>
      <c r="D481">
        <v>0.87929999999999997</v>
      </c>
      <c r="E481">
        <v>0.97330000000000005</v>
      </c>
    </row>
    <row r="482" spans="1:5" x14ac:dyDescent="0.25">
      <c r="A482" t="s">
        <v>529</v>
      </c>
      <c r="B482" t="s">
        <v>531</v>
      </c>
      <c r="C482">
        <v>1.4216</v>
      </c>
      <c r="D482">
        <v>1.4947999999999999</v>
      </c>
      <c r="E482">
        <v>0.77859999999999996</v>
      </c>
    </row>
    <row r="483" spans="1:5" x14ac:dyDescent="0.25">
      <c r="A483" t="s">
        <v>529</v>
      </c>
      <c r="B483" t="s">
        <v>532</v>
      </c>
      <c r="C483">
        <v>1.4216</v>
      </c>
      <c r="D483">
        <v>1.2504999999999999</v>
      </c>
      <c r="E483">
        <v>0.77859999999999996</v>
      </c>
    </row>
    <row r="484" spans="1:5" x14ac:dyDescent="0.25">
      <c r="A484" t="s">
        <v>529</v>
      </c>
      <c r="B484" t="s">
        <v>767</v>
      </c>
      <c r="C484">
        <v>1.4216</v>
      </c>
      <c r="D484">
        <v>0.35170000000000001</v>
      </c>
      <c r="E484">
        <v>1.9466000000000001</v>
      </c>
    </row>
    <row r="485" spans="1:5" x14ac:dyDescent="0.25">
      <c r="A485" t="s">
        <v>529</v>
      </c>
      <c r="B485" t="s">
        <v>768</v>
      </c>
      <c r="C485">
        <v>1.4216</v>
      </c>
      <c r="D485">
        <v>1.1724000000000001</v>
      </c>
      <c r="E485">
        <v>1.0382</v>
      </c>
    </row>
    <row r="486" spans="1:5" x14ac:dyDescent="0.25">
      <c r="A486" t="s">
        <v>529</v>
      </c>
      <c r="B486" t="s">
        <v>533</v>
      </c>
      <c r="C486">
        <v>1.4216</v>
      </c>
      <c r="D486">
        <v>1.3287</v>
      </c>
      <c r="E486">
        <v>0.60560000000000003</v>
      </c>
    </row>
    <row r="487" spans="1:5" x14ac:dyDescent="0.25">
      <c r="A487" t="s">
        <v>529</v>
      </c>
      <c r="B487" t="s">
        <v>534</v>
      </c>
      <c r="C487">
        <v>1.4216</v>
      </c>
      <c r="D487">
        <v>1.1431</v>
      </c>
      <c r="E487">
        <v>0.48659999999999998</v>
      </c>
    </row>
    <row r="488" spans="1:5" x14ac:dyDescent="0.25">
      <c r="A488" t="s">
        <v>529</v>
      </c>
      <c r="B488" t="s">
        <v>535</v>
      </c>
      <c r="C488">
        <v>1.4216</v>
      </c>
      <c r="D488">
        <v>0.62529999999999997</v>
      </c>
      <c r="E488">
        <v>1.4708000000000001</v>
      </c>
    </row>
    <row r="489" spans="1:5" x14ac:dyDescent="0.25">
      <c r="A489" t="s">
        <v>529</v>
      </c>
      <c r="B489" t="s">
        <v>536</v>
      </c>
      <c r="C489">
        <v>1.4216</v>
      </c>
      <c r="D489">
        <v>0.70340000000000003</v>
      </c>
      <c r="E489">
        <v>1.2977000000000001</v>
      </c>
    </row>
    <row r="490" spans="1:5" x14ac:dyDescent="0.25">
      <c r="A490" t="s">
        <v>529</v>
      </c>
      <c r="B490" t="s">
        <v>537</v>
      </c>
      <c r="C490">
        <v>1.4216</v>
      </c>
      <c r="D490">
        <v>1.1724000000000001</v>
      </c>
      <c r="E490">
        <v>0.69210000000000005</v>
      </c>
    </row>
    <row r="491" spans="1:5" x14ac:dyDescent="0.25">
      <c r="A491" t="s">
        <v>529</v>
      </c>
      <c r="B491" t="s">
        <v>538</v>
      </c>
      <c r="C491">
        <v>1.4216</v>
      </c>
      <c r="D491">
        <v>0.79139999999999999</v>
      </c>
      <c r="E491">
        <v>0.97330000000000005</v>
      </c>
    </row>
    <row r="492" spans="1:5" x14ac:dyDescent="0.25">
      <c r="A492" t="s">
        <v>529</v>
      </c>
      <c r="B492" t="s">
        <v>539</v>
      </c>
      <c r="C492">
        <v>1.4216</v>
      </c>
      <c r="D492">
        <v>1.0550999999999999</v>
      </c>
      <c r="E492">
        <v>0.97330000000000005</v>
      </c>
    </row>
    <row r="493" spans="1:5" x14ac:dyDescent="0.25">
      <c r="A493" t="s">
        <v>540</v>
      </c>
      <c r="B493" t="s">
        <v>541</v>
      </c>
      <c r="C493">
        <v>1.3148</v>
      </c>
      <c r="D493">
        <v>0.64359999999999995</v>
      </c>
      <c r="E493">
        <v>1.0864</v>
      </c>
    </row>
    <row r="494" spans="1:5" x14ac:dyDescent="0.25">
      <c r="A494" t="s">
        <v>540</v>
      </c>
      <c r="B494" t="s">
        <v>542</v>
      </c>
      <c r="C494">
        <v>1.3148</v>
      </c>
      <c r="D494">
        <v>0.76060000000000005</v>
      </c>
      <c r="E494">
        <v>0.77139999999999997</v>
      </c>
    </row>
    <row r="495" spans="1:5" x14ac:dyDescent="0.25">
      <c r="A495" t="s">
        <v>540</v>
      </c>
      <c r="B495" t="s">
        <v>543</v>
      </c>
      <c r="C495">
        <v>1.3148</v>
      </c>
      <c r="D495">
        <v>0.81910000000000005</v>
      </c>
      <c r="E495">
        <v>1.4698</v>
      </c>
    </row>
    <row r="496" spans="1:5" x14ac:dyDescent="0.25">
      <c r="A496" t="s">
        <v>540</v>
      </c>
      <c r="B496" t="s">
        <v>544</v>
      </c>
      <c r="C496">
        <v>1.3148</v>
      </c>
      <c r="D496">
        <v>1.1952</v>
      </c>
      <c r="E496">
        <v>0.71209999999999996</v>
      </c>
    </row>
    <row r="497" spans="1:5" x14ac:dyDescent="0.25">
      <c r="A497" t="s">
        <v>540</v>
      </c>
      <c r="B497" t="s">
        <v>545</v>
      </c>
      <c r="C497">
        <v>1.3148</v>
      </c>
      <c r="D497">
        <v>1.0322</v>
      </c>
      <c r="E497">
        <v>1.0087999999999999</v>
      </c>
    </row>
    <row r="498" spans="1:5" x14ac:dyDescent="0.25">
      <c r="A498" t="s">
        <v>540</v>
      </c>
      <c r="B498" t="s">
        <v>546</v>
      </c>
      <c r="C498">
        <v>1.3148</v>
      </c>
      <c r="D498">
        <v>0.87760000000000005</v>
      </c>
      <c r="E498">
        <v>0.76690000000000003</v>
      </c>
    </row>
    <row r="499" spans="1:5" x14ac:dyDescent="0.25">
      <c r="A499" t="s">
        <v>540</v>
      </c>
      <c r="B499" t="s">
        <v>547</v>
      </c>
      <c r="C499">
        <v>1.3148</v>
      </c>
      <c r="D499">
        <v>1.4125000000000001</v>
      </c>
      <c r="E499">
        <v>1.0087999999999999</v>
      </c>
    </row>
    <row r="500" spans="1:5" x14ac:dyDescent="0.25">
      <c r="A500" t="s">
        <v>540</v>
      </c>
      <c r="B500" t="s">
        <v>548</v>
      </c>
      <c r="C500">
        <v>1.3148</v>
      </c>
      <c r="D500">
        <v>0.64359999999999995</v>
      </c>
      <c r="E500">
        <v>1.5975999999999999</v>
      </c>
    </row>
    <row r="501" spans="1:5" x14ac:dyDescent="0.25">
      <c r="A501" t="s">
        <v>540</v>
      </c>
      <c r="B501" t="s">
        <v>549</v>
      </c>
      <c r="C501">
        <v>1.3148</v>
      </c>
      <c r="D501">
        <v>1.1409</v>
      </c>
      <c r="E501">
        <v>0.41539999999999999</v>
      </c>
    </row>
    <row r="502" spans="1:5" x14ac:dyDescent="0.25">
      <c r="A502" t="s">
        <v>540</v>
      </c>
      <c r="B502" t="s">
        <v>550</v>
      </c>
      <c r="C502">
        <v>1.3148</v>
      </c>
      <c r="D502">
        <v>0.97789999999999999</v>
      </c>
      <c r="E502">
        <v>0.8901</v>
      </c>
    </row>
    <row r="503" spans="1:5" x14ac:dyDescent="0.25">
      <c r="A503" t="s">
        <v>540</v>
      </c>
      <c r="B503" t="s">
        <v>551</v>
      </c>
      <c r="C503">
        <v>1.3148</v>
      </c>
      <c r="D503">
        <v>0.81910000000000005</v>
      </c>
      <c r="E503">
        <v>1.3420000000000001</v>
      </c>
    </row>
    <row r="504" spans="1:5" x14ac:dyDescent="0.25">
      <c r="A504" t="s">
        <v>540</v>
      </c>
      <c r="B504" t="s">
        <v>552</v>
      </c>
      <c r="C504">
        <v>1.3148</v>
      </c>
      <c r="D504">
        <v>1.6382000000000001</v>
      </c>
      <c r="E504">
        <v>1.0225</v>
      </c>
    </row>
    <row r="505" spans="1:5" x14ac:dyDescent="0.25">
      <c r="A505" t="s">
        <v>553</v>
      </c>
      <c r="B505" t="s">
        <v>554</v>
      </c>
      <c r="C505">
        <v>1.3548</v>
      </c>
      <c r="D505">
        <v>1.5582</v>
      </c>
      <c r="E505">
        <v>1.0428999999999999</v>
      </c>
    </row>
    <row r="506" spans="1:5" x14ac:dyDescent="0.25">
      <c r="A506" t="s">
        <v>553</v>
      </c>
      <c r="B506" t="s">
        <v>759</v>
      </c>
      <c r="C506">
        <v>1.3548</v>
      </c>
      <c r="D506">
        <v>0</v>
      </c>
      <c r="E506">
        <v>0.85319999999999996</v>
      </c>
    </row>
    <row r="507" spans="1:5" x14ac:dyDescent="0.25">
      <c r="A507" t="s">
        <v>553</v>
      </c>
      <c r="B507" t="s">
        <v>555</v>
      </c>
      <c r="C507">
        <v>1.3548</v>
      </c>
      <c r="D507">
        <v>1.0662</v>
      </c>
      <c r="E507">
        <v>0.94799999999999995</v>
      </c>
    </row>
    <row r="508" spans="1:5" x14ac:dyDescent="0.25">
      <c r="A508" t="s">
        <v>553</v>
      </c>
      <c r="B508" t="s">
        <v>556</v>
      </c>
      <c r="C508">
        <v>1.3548</v>
      </c>
      <c r="D508">
        <v>0.90210000000000001</v>
      </c>
      <c r="E508">
        <v>0.80579999999999996</v>
      </c>
    </row>
    <row r="509" spans="1:5" x14ac:dyDescent="0.25">
      <c r="A509" t="s">
        <v>553</v>
      </c>
      <c r="B509" t="s">
        <v>557</v>
      </c>
      <c r="C509">
        <v>1.3548</v>
      </c>
      <c r="D509">
        <v>0.98419999999999996</v>
      </c>
      <c r="E509">
        <v>1.0428999999999999</v>
      </c>
    </row>
    <row r="510" spans="1:5" x14ac:dyDescent="0.25">
      <c r="A510" t="s">
        <v>553</v>
      </c>
      <c r="B510" t="s">
        <v>558</v>
      </c>
      <c r="C510">
        <v>1.3548</v>
      </c>
      <c r="D510">
        <v>0.94310000000000005</v>
      </c>
      <c r="E510">
        <v>1.0428999999999999</v>
      </c>
    </row>
    <row r="511" spans="1:5" x14ac:dyDescent="0.25">
      <c r="A511" t="s">
        <v>553</v>
      </c>
      <c r="B511" t="s">
        <v>760</v>
      </c>
      <c r="C511">
        <v>1.3548</v>
      </c>
      <c r="D511">
        <v>0</v>
      </c>
      <c r="E511">
        <v>0.85319999999999996</v>
      </c>
    </row>
    <row r="512" spans="1:5" x14ac:dyDescent="0.25">
      <c r="A512" t="s">
        <v>553</v>
      </c>
      <c r="B512" t="s">
        <v>559</v>
      </c>
      <c r="C512">
        <v>1.3548</v>
      </c>
      <c r="D512">
        <v>0.4511</v>
      </c>
      <c r="E512">
        <v>1.5168999999999999</v>
      </c>
    </row>
    <row r="513" spans="1:5" x14ac:dyDescent="0.25">
      <c r="A513" t="s">
        <v>553</v>
      </c>
      <c r="B513" t="s">
        <v>560</v>
      </c>
      <c r="C513">
        <v>1.3548</v>
      </c>
      <c r="D513">
        <v>1.3122</v>
      </c>
      <c r="E513">
        <v>0.61619999999999997</v>
      </c>
    </row>
    <row r="514" spans="1:5" x14ac:dyDescent="0.25">
      <c r="A514" t="s">
        <v>553</v>
      </c>
      <c r="B514" t="s">
        <v>561</v>
      </c>
      <c r="C514">
        <v>1.3548</v>
      </c>
      <c r="D514">
        <v>0.98419999999999996</v>
      </c>
      <c r="E514">
        <v>0.61619999999999997</v>
      </c>
    </row>
    <row r="515" spans="1:5" x14ac:dyDescent="0.25">
      <c r="A515" t="s">
        <v>553</v>
      </c>
      <c r="B515" t="s">
        <v>562</v>
      </c>
      <c r="C515">
        <v>1.3548</v>
      </c>
      <c r="D515">
        <v>1.2302</v>
      </c>
      <c r="E515">
        <v>0.85319999999999996</v>
      </c>
    </row>
    <row r="516" spans="1:5" x14ac:dyDescent="0.25">
      <c r="A516" t="s">
        <v>553</v>
      </c>
      <c r="B516" t="s">
        <v>761</v>
      </c>
      <c r="C516">
        <v>1.3548</v>
      </c>
      <c r="D516">
        <v>0</v>
      </c>
      <c r="E516">
        <v>2.5596999999999999</v>
      </c>
    </row>
    <row r="517" spans="1:5" x14ac:dyDescent="0.25">
      <c r="A517" t="s">
        <v>553</v>
      </c>
      <c r="B517" t="s">
        <v>762</v>
      </c>
      <c r="C517">
        <v>1.3548</v>
      </c>
      <c r="D517">
        <v>0.73809999999999998</v>
      </c>
      <c r="E517">
        <v>1.7064999999999999</v>
      </c>
    </row>
    <row r="518" spans="1:5" x14ac:dyDescent="0.25">
      <c r="A518" t="s">
        <v>553</v>
      </c>
      <c r="B518" t="s">
        <v>563</v>
      </c>
      <c r="C518">
        <v>1.3548</v>
      </c>
      <c r="D518">
        <v>0.81579999999999997</v>
      </c>
      <c r="E518">
        <v>1.3920999999999999</v>
      </c>
    </row>
    <row r="519" spans="1:5" x14ac:dyDescent="0.25">
      <c r="A519" t="s">
        <v>564</v>
      </c>
      <c r="B519" t="s">
        <v>565</v>
      </c>
      <c r="C519">
        <v>1.3052999999999999</v>
      </c>
      <c r="D519">
        <v>1.0484</v>
      </c>
      <c r="E519">
        <v>0.84499999999999997</v>
      </c>
    </row>
    <row r="520" spans="1:5" x14ac:dyDescent="0.25">
      <c r="A520" t="s">
        <v>564</v>
      </c>
      <c r="B520" t="s">
        <v>566</v>
      </c>
      <c r="C520">
        <v>1.3052999999999999</v>
      </c>
      <c r="D520">
        <v>1.0484</v>
      </c>
      <c r="E520">
        <v>1.3145</v>
      </c>
    </row>
    <row r="521" spans="1:5" x14ac:dyDescent="0.25">
      <c r="A521" t="s">
        <v>564</v>
      </c>
      <c r="B521" t="s">
        <v>567</v>
      </c>
      <c r="C521">
        <v>1.3052999999999999</v>
      </c>
      <c r="D521">
        <v>1.2096</v>
      </c>
      <c r="E521">
        <v>1.2205999999999999</v>
      </c>
    </row>
    <row r="522" spans="1:5" x14ac:dyDescent="0.25">
      <c r="A522" t="s">
        <v>564</v>
      </c>
      <c r="B522" t="s">
        <v>568</v>
      </c>
      <c r="C522">
        <v>1.3052999999999999</v>
      </c>
      <c r="D522">
        <v>0.6855</v>
      </c>
      <c r="E522">
        <v>1.3145</v>
      </c>
    </row>
    <row r="523" spans="1:5" x14ac:dyDescent="0.25">
      <c r="A523" t="s">
        <v>564</v>
      </c>
      <c r="B523" t="s">
        <v>569</v>
      </c>
      <c r="C523">
        <v>1.3052999999999999</v>
      </c>
      <c r="D523">
        <v>1.0887</v>
      </c>
      <c r="E523">
        <v>1.2676000000000001</v>
      </c>
    </row>
    <row r="524" spans="1:5" x14ac:dyDescent="0.25">
      <c r="A524" t="s">
        <v>564</v>
      </c>
      <c r="B524" t="s">
        <v>570</v>
      </c>
      <c r="C524">
        <v>1.3052999999999999</v>
      </c>
      <c r="D524">
        <v>1.2903</v>
      </c>
      <c r="E524">
        <v>0.93889999999999996</v>
      </c>
    </row>
    <row r="525" spans="1:5" x14ac:dyDescent="0.25">
      <c r="A525" t="s">
        <v>564</v>
      </c>
      <c r="B525" t="s">
        <v>571</v>
      </c>
      <c r="C525">
        <v>1.3052999999999999</v>
      </c>
      <c r="D525">
        <v>0.8468</v>
      </c>
      <c r="E525">
        <v>1.3613999999999999</v>
      </c>
    </row>
    <row r="526" spans="1:5" x14ac:dyDescent="0.25">
      <c r="A526" t="s">
        <v>564</v>
      </c>
      <c r="B526" t="s">
        <v>572</v>
      </c>
      <c r="C526">
        <v>1.3052999999999999</v>
      </c>
      <c r="D526">
        <v>1.5725</v>
      </c>
      <c r="E526">
        <v>0.65720000000000001</v>
      </c>
    </row>
    <row r="527" spans="1:5" x14ac:dyDescent="0.25">
      <c r="A527" t="s">
        <v>564</v>
      </c>
      <c r="B527" t="s">
        <v>573</v>
      </c>
      <c r="C527">
        <v>1.3052999999999999</v>
      </c>
      <c r="D527">
        <v>0.8871</v>
      </c>
      <c r="E527">
        <v>0.61029999999999995</v>
      </c>
    </row>
    <row r="528" spans="1:5" x14ac:dyDescent="0.25">
      <c r="A528" t="s">
        <v>564</v>
      </c>
      <c r="B528" t="s">
        <v>574</v>
      </c>
      <c r="C528">
        <v>1.3052999999999999</v>
      </c>
      <c r="D528">
        <v>0.7661</v>
      </c>
      <c r="E528">
        <v>0.9859</v>
      </c>
    </row>
    <row r="529" spans="1:5" x14ac:dyDescent="0.25">
      <c r="A529" t="s">
        <v>564</v>
      </c>
      <c r="B529" t="s">
        <v>575</v>
      </c>
      <c r="C529">
        <v>1.3052999999999999</v>
      </c>
      <c r="D529">
        <v>1.2096</v>
      </c>
      <c r="E529">
        <v>0.70420000000000005</v>
      </c>
    </row>
    <row r="530" spans="1:5" x14ac:dyDescent="0.25">
      <c r="A530" t="s">
        <v>564</v>
      </c>
      <c r="B530" t="s">
        <v>576</v>
      </c>
      <c r="C530">
        <v>1.3052999999999999</v>
      </c>
      <c r="D530">
        <v>0.7661</v>
      </c>
      <c r="E530">
        <v>1.0798000000000001</v>
      </c>
    </row>
    <row r="531" spans="1:5" x14ac:dyDescent="0.25">
      <c r="A531" t="s">
        <v>564</v>
      </c>
      <c r="B531" t="s">
        <v>577</v>
      </c>
      <c r="C531">
        <v>1.3052999999999999</v>
      </c>
      <c r="D531">
        <v>0.6855</v>
      </c>
      <c r="E531">
        <v>1.3145</v>
      </c>
    </row>
    <row r="532" spans="1:5" x14ac:dyDescent="0.25">
      <c r="A532" t="s">
        <v>564</v>
      </c>
      <c r="B532" t="s">
        <v>578</v>
      </c>
      <c r="C532">
        <v>1.3052999999999999</v>
      </c>
      <c r="D532">
        <v>0.5242</v>
      </c>
      <c r="E532">
        <v>0.70420000000000005</v>
      </c>
    </row>
    <row r="533" spans="1:5" x14ac:dyDescent="0.25">
      <c r="A533" t="s">
        <v>564</v>
      </c>
      <c r="B533" t="s">
        <v>579</v>
      </c>
      <c r="C533">
        <v>1.3052999999999999</v>
      </c>
      <c r="D533">
        <v>0.7258</v>
      </c>
      <c r="E533">
        <v>1.1267</v>
      </c>
    </row>
    <row r="534" spans="1:5" x14ac:dyDescent="0.25">
      <c r="A534" t="s">
        <v>564</v>
      </c>
      <c r="B534" t="s">
        <v>580</v>
      </c>
      <c r="C534">
        <v>1.3052999999999999</v>
      </c>
      <c r="D534">
        <v>1.2096</v>
      </c>
      <c r="E534">
        <v>0.79810000000000003</v>
      </c>
    </row>
    <row r="535" spans="1:5" x14ac:dyDescent="0.25">
      <c r="A535" t="s">
        <v>564</v>
      </c>
      <c r="B535" t="s">
        <v>581</v>
      </c>
      <c r="C535">
        <v>1.3052999999999999</v>
      </c>
      <c r="D535">
        <v>0.4839</v>
      </c>
      <c r="E535">
        <v>1.0798000000000001</v>
      </c>
    </row>
    <row r="536" spans="1:5" x14ac:dyDescent="0.25">
      <c r="A536" t="s">
        <v>564</v>
      </c>
      <c r="B536" t="s">
        <v>582</v>
      </c>
      <c r="C536">
        <v>1.3052999999999999</v>
      </c>
      <c r="D536">
        <v>1.25</v>
      </c>
      <c r="E536">
        <v>0.65720000000000001</v>
      </c>
    </row>
    <row r="537" spans="1:5" x14ac:dyDescent="0.25">
      <c r="A537" t="s">
        <v>564</v>
      </c>
      <c r="B537" t="s">
        <v>583</v>
      </c>
      <c r="C537">
        <v>1.3052999999999999</v>
      </c>
      <c r="D537">
        <v>1.8548</v>
      </c>
      <c r="E537">
        <v>0.56340000000000001</v>
      </c>
    </row>
    <row r="538" spans="1:5" x14ac:dyDescent="0.25">
      <c r="A538" t="s">
        <v>564</v>
      </c>
      <c r="B538" t="s">
        <v>584</v>
      </c>
      <c r="C538">
        <v>1.3052999999999999</v>
      </c>
      <c r="D538">
        <v>0.8468</v>
      </c>
      <c r="E538">
        <v>1.4553</v>
      </c>
    </row>
    <row r="539" spans="1:5" x14ac:dyDescent="0.25">
      <c r="A539" t="s">
        <v>585</v>
      </c>
      <c r="B539" t="s">
        <v>586</v>
      </c>
      <c r="C539">
        <v>1.3976999999999999</v>
      </c>
      <c r="D539">
        <v>0.79959999999999998</v>
      </c>
      <c r="E539">
        <v>1.8339000000000001</v>
      </c>
    </row>
    <row r="540" spans="1:5" x14ac:dyDescent="0.25">
      <c r="A540" t="s">
        <v>585</v>
      </c>
      <c r="B540" t="s">
        <v>587</v>
      </c>
      <c r="C540">
        <v>1.3976999999999999</v>
      </c>
      <c r="D540">
        <v>0.56479999999999997</v>
      </c>
      <c r="E540">
        <v>0.99450000000000005</v>
      </c>
    </row>
    <row r="541" spans="1:5" x14ac:dyDescent="0.25">
      <c r="A541" t="s">
        <v>585</v>
      </c>
      <c r="B541" t="s">
        <v>588</v>
      </c>
      <c r="C541">
        <v>1.3976999999999999</v>
      </c>
      <c r="D541">
        <v>1.4309000000000001</v>
      </c>
      <c r="E541">
        <v>0.89500000000000002</v>
      </c>
    </row>
    <row r="542" spans="1:5" x14ac:dyDescent="0.25">
      <c r="A542" t="s">
        <v>585</v>
      </c>
      <c r="B542" t="s">
        <v>589</v>
      </c>
      <c r="C542">
        <v>1.3976999999999999</v>
      </c>
      <c r="D542">
        <v>1.2264999999999999</v>
      </c>
      <c r="E542">
        <v>0.8548</v>
      </c>
    </row>
    <row r="543" spans="1:5" x14ac:dyDescent="0.25">
      <c r="A543" t="s">
        <v>585</v>
      </c>
      <c r="B543" t="s">
        <v>590</v>
      </c>
      <c r="C543">
        <v>1.3976999999999999</v>
      </c>
      <c r="D543">
        <v>0.8417</v>
      </c>
      <c r="E543">
        <v>1.0003</v>
      </c>
    </row>
    <row r="544" spans="1:5" x14ac:dyDescent="0.25">
      <c r="A544" t="s">
        <v>585</v>
      </c>
      <c r="B544" t="s">
        <v>591</v>
      </c>
      <c r="C544">
        <v>1.3976999999999999</v>
      </c>
      <c r="D544">
        <v>1.2358</v>
      </c>
      <c r="E544">
        <v>0.77300000000000002</v>
      </c>
    </row>
    <row r="545" spans="1:5" x14ac:dyDescent="0.25">
      <c r="A545" t="s">
        <v>585</v>
      </c>
      <c r="B545" t="s">
        <v>592</v>
      </c>
      <c r="C545">
        <v>1.3976999999999999</v>
      </c>
      <c r="D545">
        <v>0.82279999999999998</v>
      </c>
      <c r="E545">
        <v>0.94469999999999998</v>
      </c>
    </row>
    <row r="546" spans="1:5" x14ac:dyDescent="0.25">
      <c r="A546" t="s">
        <v>585</v>
      </c>
      <c r="B546" t="s">
        <v>593</v>
      </c>
      <c r="C546">
        <v>1.3976999999999999</v>
      </c>
      <c r="D546">
        <v>0.58919999999999995</v>
      </c>
      <c r="E546">
        <v>1.0003</v>
      </c>
    </row>
    <row r="547" spans="1:5" x14ac:dyDescent="0.25">
      <c r="A547" t="s">
        <v>585</v>
      </c>
      <c r="B547" t="s">
        <v>594</v>
      </c>
      <c r="C547">
        <v>1.3976999999999999</v>
      </c>
      <c r="D547">
        <v>0.96799999999999997</v>
      </c>
      <c r="E547">
        <v>1.2782</v>
      </c>
    </row>
    <row r="548" spans="1:5" x14ac:dyDescent="0.25">
      <c r="A548" t="s">
        <v>585</v>
      </c>
      <c r="B548" t="s">
        <v>595</v>
      </c>
      <c r="C548">
        <v>1.3976999999999999</v>
      </c>
      <c r="D548">
        <v>0.97909999999999997</v>
      </c>
      <c r="E548">
        <v>0.89500000000000002</v>
      </c>
    </row>
    <row r="549" spans="1:5" x14ac:dyDescent="0.25">
      <c r="A549" t="s">
        <v>585</v>
      </c>
      <c r="B549" t="s">
        <v>596</v>
      </c>
      <c r="C549">
        <v>1.3976999999999999</v>
      </c>
      <c r="D549">
        <v>0.6734</v>
      </c>
      <c r="E549">
        <v>1.2782</v>
      </c>
    </row>
    <row r="550" spans="1:5" x14ac:dyDescent="0.25">
      <c r="A550" t="s">
        <v>585</v>
      </c>
      <c r="B550" t="s">
        <v>597</v>
      </c>
      <c r="C550">
        <v>1.3976999999999999</v>
      </c>
      <c r="D550">
        <v>0.85170000000000001</v>
      </c>
      <c r="E550">
        <v>0.98970000000000002</v>
      </c>
    </row>
    <row r="551" spans="1:5" x14ac:dyDescent="0.25">
      <c r="A551" t="s">
        <v>585</v>
      </c>
      <c r="B551" t="s">
        <v>598</v>
      </c>
      <c r="C551">
        <v>1.3976999999999999</v>
      </c>
      <c r="D551">
        <v>0.93010000000000004</v>
      </c>
      <c r="E551">
        <v>0.89749999999999996</v>
      </c>
    </row>
    <row r="552" spans="1:5" x14ac:dyDescent="0.25">
      <c r="A552" t="s">
        <v>585</v>
      </c>
      <c r="B552" t="s">
        <v>599</v>
      </c>
      <c r="C552">
        <v>1.3976999999999999</v>
      </c>
      <c r="D552">
        <v>1.1783999999999999</v>
      </c>
      <c r="E552">
        <v>0.94469999999999998</v>
      </c>
    </row>
    <row r="553" spans="1:5" x14ac:dyDescent="0.25">
      <c r="A553" t="s">
        <v>585</v>
      </c>
      <c r="B553" t="s">
        <v>600</v>
      </c>
      <c r="C553">
        <v>1.3976999999999999</v>
      </c>
      <c r="D553">
        <v>1.2683</v>
      </c>
      <c r="E553">
        <v>0.73</v>
      </c>
    </row>
    <row r="554" spans="1:5" x14ac:dyDescent="0.25">
      <c r="A554" t="s">
        <v>585</v>
      </c>
      <c r="B554" t="s">
        <v>601</v>
      </c>
      <c r="C554">
        <v>1.3976999999999999</v>
      </c>
      <c r="D554">
        <v>1.3513999999999999</v>
      </c>
      <c r="E554">
        <v>1.1022000000000001</v>
      </c>
    </row>
    <row r="555" spans="1:5" x14ac:dyDescent="0.25">
      <c r="A555" t="s">
        <v>585</v>
      </c>
      <c r="B555" t="s">
        <v>602</v>
      </c>
      <c r="C555">
        <v>1.3976999999999999</v>
      </c>
      <c r="D555">
        <v>1.0544</v>
      </c>
      <c r="E555">
        <v>1.1933</v>
      </c>
    </row>
    <row r="556" spans="1:5" x14ac:dyDescent="0.25">
      <c r="A556" t="s">
        <v>585</v>
      </c>
      <c r="B556" t="s">
        <v>603</v>
      </c>
      <c r="C556">
        <v>1.3976999999999999</v>
      </c>
      <c r="D556">
        <v>1.0731999999999999</v>
      </c>
      <c r="E556">
        <v>0.6613</v>
      </c>
    </row>
    <row r="557" spans="1:5" x14ac:dyDescent="0.25">
      <c r="A557" t="s">
        <v>604</v>
      </c>
      <c r="B557" t="s">
        <v>605</v>
      </c>
      <c r="C557">
        <v>1.8042</v>
      </c>
      <c r="D557">
        <v>1.2563</v>
      </c>
      <c r="E557">
        <v>0.69569999999999999</v>
      </c>
    </row>
    <row r="558" spans="1:5" x14ac:dyDescent="0.25">
      <c r="A558" t="s">
        <v>604</v>
      </c>
      <c r="B558" t="s">
        <v>606</v>
      </c>
      <c r="C558">
        <v>1.8042</v>
      </c>
      <c r="D558">
        <v>0.73899999999999999</v>
      </c>
      <c r="E558">
        <v>1.2843</v>
      </c>
    </row>
    <row r="559" spans="1:5" x14ac:dyDescent="0.25">
      <c r="A559" t="s">
        <v>604</v>
      </c>
      <c r="B559" t="s">
        <v>607</v>
      </c>
      <c r="C559">
        <v>1.8042</v>
      </c>
      <c r="D559">
        <v>1.1085</v>
      </c>
      <c r="E559">
        <v>0.90969999999999995</v>
      </c>
    </row>
    <row r="560" spans="1:5" x14ac:dyDescent="0.25">
      <c r="A560" t="s">
        <v>604</v>
      </c>
      <c r="B560" t="s">
        <v>608</v>
      </c>
      <c r="C560">
        <v>1.8042</v>
      </c>
      <c r="D560">
        <v>0.99770000000000003</v>
      </c>
      <c r="E560">
        <v>0.85619999999999996</v>
      </c>
    </row>
    <row r="561" spans="1:5" x14ac:dyDescent="0.25">
      <c r="A561" t="s">
        <v>604</v>
      </c>
      <c r="B561" t="s">
        <v>609</v>
      </c>
      <c r="C561">
        <v>1.8042</v>
      </c>
      <c r="D561">
        <v>0.84989999999999999</v>
      </c>
      <c r="E561">
        <v>0.69569999999999999</v>
      </c>
    </row>
    <row r="562" spans="1:5" x14ac:dyDescent="0.25">
      <c r="A562" t="s">
        <v>604</v>
      </c>
      <c r="B562" t="s">
        <v>610</v>
      </c>
      <c r="C562">
        <v>1.8042</v>
      </c>
      <c r="D562">
        <v>0.70209999999999995</v>
      </c>
      <c r="E562">
        <v>1.1773</v>
      </c>
    </row>
    <row r="563" spans="1:5" x14ac:dyDescent="0.25">
      <c r="A563" t="s">
        <v>604</v>
      </c>
      <c r="B563" t="s">
        <v>611</v>
      </c>
      <c r="C563">
        <v>1.8042</v>
      </c>
      <c r="D563">
        <v>1.6997</v>
      </c>
      <c r="E563">
        <v>0.96319999999999995</v>
      </c>
    </row>
    <row r="564" spans="1:5" x14ac:dyDescent="0.25">
      <c r="A564" t="s">
        <v>604</v>
      </c>
      <c r="B564" t="s">
        <v>612</v>
      </c>
      <c r="C564">
        <v>1.8042</v>
      </c>
      <c r="D564">
        <v>1.1085</v>
      </c>
      <c r="E564">
        <v>1.5519000000000001</v>
      </c>
    </row>
    <row r="565" spans="1:5" x14ac:dyDescent="0.25">
      <c r="A565" t="s">
        <v>604</v>
      </c>
      <c r="B565" t="s">
        <v>613</v>
      </c>
      <c r="C565">
        <v>1.8042</v>
      </c>
      <c r="D565">
        <v>1.2932999999999999</v>
      </c>
      <c r="E565">
        <v>1.0166999999999999</v>
      </c>
    </row>
    <row r="566" spans="1:5" x14ac:dyDescent="0.25">
      <c r="A566" t="s">
        <v>604</v>
      </c>
      <c r="B566" t="s">
        <v>614</v>
      </c>
      <c r="C566">
        <v>1.8042</v>
      </c>
      <c r="D566">
        <v>0.77600000000000002</v>
      </c>
      <c r="E566">
        <v>0.96319999999999995</v>
      </c>
    </row>
    <row r="567" spans="1:5" x14ac:dyDescent="0.25">
      <c r="A567" t="s">
        <v>604</v>
      </c>
      <c r="B567" t="s">
        <v>615</v>
      </c>
      <c r="C567">
        <v>1.8042</v>
      </c>
      <c r="D567">
        <v>0.77600000000000002</v>
      </c>
      <c r="E567">
        <v>0.74919999999999998</v>
      </c>
    </row>
    <row r="568" spans="1:5" x14ac:dyDescent="0.25">
      <c r="A568" t="s">
        <v>604</v>
      </c>
      <c r="B568" t="s">
        <v>616</v>
      </c>
      <c r="C568">
        <v>1.8042</v>
      </c>
      <c r="D568">
        <v>0.62819999999999998</v>
      </c>
      <c r="E568">
        <v>1.4449000000000001</v>
      </c>
    </row>
    <row r="569" spans="1:5" x14ac:dyDescent="0.25">
      <c r="A569" t="s">
        <v>604</v>
      </c>
      <c r="B569" t="s">
        <v>617</v>
      </c>
      <c r="C569">
        <v>1.8042</v>
      </c>
      <c r="D569">
        <v>1.2194</v>
      </c>
      <c r="E569">
        <v>0.64219999999999999</v>
      </c>
    </row>
    <row r="570" spans="1:5" x14ac:dyDescent="0.25">
      <c r="A570" t="s">
        <v>604</v>
      </c>
      <c r="B570" t="s">
        <v>618</v>
      </c>
      <c r="C570">
        <v>1.8042</v>
      </c>
      <c r="D570">
        <v>0.59119999999999995</v>
      </c>
      <c r="E570">
        <v>1.1237999999999999</v>
      </c>
    </row>
    <row r="571" spans="1:5" x14ac:dyDescent="0.25">
      <c r="A571" t="s">
        <v>604</v>
      </c>
      <c r="B571" t="s">
        <v>619</v>
      </c>
      <c r="C571">
        <v>1.8042</v>
      </c>
      <c r="D571">
        <v>0.99770000000000003</v>
      </c>
      <c r="E571">
        <v>0.74919999999999998</v>
      </c>
    </row>
    <row r="572" spans="1:5" x14ac:dyDescent="0.25">
      <c r="A572" t="s">
        <v>604</v>
      </c>
      <c r="B572" t="s">
        <v>620</v>
      </c>
      <c r="C572">
        <v>1.8042</v>
      </c>
      <c r="D572">
        <v>1.2563</v>
      </c>
      <c r="E572">
        <v>1.1773</v>
      </c>
    </row>
    <row r="573" spans="1:5" x14ac:dyDescent="0.25">
      <c r="A573" t="s">
        <v>621</v>
      </c>
      <c r="B573" t="s">
        <v>622</v>
      </c>
      <c r="C573">
        <v>1.5690999999999999</v>
      </c>
      <c r="D573">
        <v>1.0428999999999999</v>
      </c>
      <c r="E573">
        <v>1.1653</v>
      </c>
    </row>
    <row r="574" spans="1:5" x14ac:dyDescent="0.25">
      <c r="A574" t="s">
        <v>621</v>
      </c>
      <c r="B574" t="s">
        <v>623</v>
      </c>
      <c r="C574">
        <v>1.5690999999999999</v>
      </c>
      <c r="D574">
        <v>0.92700000000000005</v>
      </c>
      <c r="E574">
        <v>1.0875999999999999</v>
      </c>
    </row>
    <row r="575" spans="1:5" x14ac:dyDescent="0.25">
      <c r="A575" t="s">
        <v>621</v>
      </c>
      <c r="B575" t="s">
        <v>624</v>
      </c>
      <c r="C575">
        <v>1.5690999999999999</v>
      </c>
      <c r="D575">
        <v>1.0197000000000001</v>
      </c>
      <c r="E575">
        <v>1.0255000000000001</v>
      </c>
    </row>
    <row r="576" spans="1:5" x14ac:dyDescent="0.25">
      <c r="A576" t="s">
        <v>621</v>
      </c>
      <c r="B576" t="s">
        <v>625</v>
      </c>
      <c r="C576">
        <v>1.5690999999999999</v>
      </c>
      <c r="D576">
        <v>1.6222000000000001</v>
      </c>
      <c r="E576">
        <v>0.2331</v>
      </c>
    </row>
    <row r="577" spans="1:5" x14ac:dyDescent="0.25">
      <c r="A577" t="s">
        <v>621</v>
      </c>
      <c r="B577" t="s">
        <v>626</v>
      </c>
      <c r="C577">
        <v>1.5690999999999999</v>
      </c>
      <c r="D577">
        <v>1.2109000000000001</v>
      </c>
      <c r="E577">
        <v>0.68359999999999999</v>
      </c>
    </row>
    <row r="578" spans="1:5" x14ac:dyDescent="0.25">
      <c r="A578" t="s">
        <v>621</v>
      </c>
      <c r="B578" t="s">
        <v>627</v>
      </c>
      <c r="C578">
        <v>1.5690999999999999</v>
      </c>
      <c r="D578">
        <v>0.63729999999999998</v>
      </c>
      <c r="E578">
        <v>1.5537000000000001</v>
      </c>
    </row>
    <row r="579" spans="1:5" x14ac:dyDescent="0.25">
      <c r="A579" t="s">
        <v>621</v>
      </c>
      <c r="B579" t="s">
        <v>628</v>
      </c>
      <c r="C579">
        <v>1.5690999999999999</v>
      </c>
      <c r="D579">
        <v>0.76480000000000004</v>
      </c>
      <c r="E579">
        <v>1.1963999999999999</v>
      </c>
    </row>
    <row r="580" spans="1:5" x14ac:dyDescent="0.25">
      <c r="A580" t="s">
        <v>621</v>
      </c>
      <c r="B580" t="s">
        <v>629</v>
      </c>
      <c r="C580">
        <v>1.5690999999999999</v>
      </c>
      <c r="D580">
        <v>0.9849</v>
      </c>
      <c r="E580">
        <v>1.3984000000000001</v>
      </c>
    </row>
    <row r="581" spans="1:5" x14ac:dyDescent="0.25">
      <c r="A581" t="s">
        <v>621</v>
      </c>
      <c r="B581" t="s">
        <v>630</v>
      </c>
      <c r="C581">
        <v>1.5690999999999999</v>
      </c>
      <c r="D581">
        <v>1.657</v>
      </c>
      <c r="E581">
        <v>0.68359999999999999</v>
      </c>
    </row>
    <row r="582" spans="1:5" x14ac:dyDescent="0.25">
      <c r="A582" t="s">
        <v>621</v>
      </c>
      <c r="B582" t="s">
        <v>631</v>
      </c>
      <c r="C582">
        <v>1.5690999999999999</v>
      </c>
      <c r="D582">
        <v>0.92700000000000005</v>
      </c>
      <c r="E582">
        <v>0.77690000000000003</v>
      </c>
    </row>
    <row r="583" spans="1:5" x14ac:dyDescent="0.25">
      <c r="A583" t="s">
        <v>621</v>
      </c>
      <c r="B583" t="s">
        <v>632</v>
      </c>
      <c r="C583">
        <v>1.5690999999999999</v>
      </c>
      <c r="D583">
        <v>1.4658</v>
      </c>
      <c r="E583">
        <v>0.68359999999999999</v>
      </c>
    </row>
    <row r="584" spans="1:5" x14ac:dyDescent="0.25">
      <c r="A584" t="s">
        <v>621</v>
      </c>
      <c r="B584" t="s">
        <v>633</v>
      </c>
      <c r="C584">
        <v>1.5690999999999999</v>
      </c>
      <c r="D584">
        <v>0.84970000000000001</v>
      </c>
      <c r="E584">
        <v>1.0445</v>
      </c>
    </row>
    <row r="585" spans="1:5" x14ac:dyDescent="0.25">
      <c r="A585" t="s">
        <v>621</v>
      </c>
      <c r="B585" t="s">
        <v>634</v>
      </c>
      <c r="C585">
        <v>1.5690999999999999</v>
      </c>
      <c r="D585">
        <v>0.92700000000000005</v>
      </c>
      <c r="E585">
        <v>1.0875999999999999</v>
      </c>
    </row>
    <row r="586" spans="1:5" x14ac:dyDescent="0.25">
      <c r="A586" t="s">
        <v>621</v>
      </c>
      <c r="B586" t="s">
        <v>635</v>
      </c>
      <c r="C586">
        <v>1.5690999999999999</v>
      </c>
      <c r="D586">
        <v>1.0197000000000001</v>
      </c>
      <c r="E586">
        <v>1.6236999999999999</v>
      </c>
    </row>
    <row r="587" spans="1:5" x14ac:dyDescent="0.25">
      <c r="A587" t="s">
        <v>621</v>
      </c>
      <c r="B587" t="s">
        <v>636</v>
      </c>
      <c r="C587">
        <v>1.5690999999999999</v>
      </c>
      <c r="D587">
        <v>0.40560000000000002</v>
      </c>
      <c r="E587">
        <v>1.0099</v>
      </c>
    </row>
    <row r="588" spans="1:5" x14ac:dyDescent="0.25">
      <c r="A588" t="s">
        <v>621</v>
      </c>
      <c r="B588" t="s">
        <v>637</v>
      </c>
      <c r="C588">
        <v>1.5690999999999999</v>
      </c>
      <c r="D588">
        <v>0.70099999999999996</v>
      </c>
      <c r="E588">
        <v>1.0255000000000001</v>
      </c>
    </row>
    <row r="589" spans="1:5" x14ac:dyDescent="0.25">
      <c r="A589" t="s">
        <v>621</v>
      </c>
      <c r="B589" t="s">
        <v>638</v>
      </c>
      <c r="C589">
        <v>1.5690999999999999</v>
      </c>
      <c r="D589">
        <v>0.9849</v>
      </c>
      <c r="E589">
        <v>0.38840000000000002</v>
      </c>
    </row>
    <row r="590" spans="1:5" x14ac:dyDescent="0.25">
      <c r="A590" t="s">
        <v>621</v>
      </c>
      <c r="B590" t="s">
        <v>639</v>
      </c>
      <c r="C590">
        <v>1.5690999999999999</v>
      </c>
      <c r="D590">
        <v>0.89219999999999999</v>
      </c>
      <c r="E590">
        <v>1.3673</v>
      </c>
    </row>
    <row r="591" spans="1:5" x14ac:dyDescent="0.25">
      <c r="A591" t="s">
        <v>640</v>
      </c>
      <c r="B591" t="s">
        <v>641</v>
      </c>
      <c r="C591">
        <v>1.254</v>
      </c>
      <c r="D591">
        <v>0.63800000000000001</v>
      </c>
      <c r="E591">
        <v>2.1105999999999998</v>
      </c>
    </row>
    <row r="592" spans="1:5" x14ac:dyDescent="0.25">
      <c r="A592" t="s">
        <v>640</v>
      </c>
      <c r="B592" t="s">
        <v>642</v>
      </c>
      <c r="C592">
        <v>1.254</v>
      </c>
      <c r="D592">
        <v>1.4454</v>
      </c>
      <c r="E592">
        <v>0.52759999999999996</v>
      </c>
    </row>
    <row r="593" spans="1:5" x14ac:dyDescent="0.25">
      <c r="A593" t="s">
        <v>640</v>
      </c>
      <c r="B593" t="s">
        <v>643</v>
      </c>
      <c r="C593">
        <v>1.254</v>
      </c>
      <c r="D593">
        <v>0.54820000000000002</v>
      </c>
      <c r="E593">
        <v>0.9234</v>
      </c>
    </row>
    <row r="594" spans="1:5" x14ac:dyDescent="0.25">
      <c r="A594" t="s">
        <v>640</v>
      </c>
      <c r="B594" t="s">
        <v>644</v>
      </c>
      <c r="C594">
        <v>1.254</v>
      </c>
      <c r="D594">
        <v>0.90380000000000005</v>
      </c>
      <c r="E594">
        <v>1.9699</v>
      </c>
    </row>
    <row r="595" spans="1:5" x14ac:dyDescent="0.25">
      <c r="A595" t="s">
        <v>640</v>
      </c>
      <c r="B595" t="s">
        <v>645</v>
      </c>
      <c r="C595">
        <v>1.254</v>
      </c>
      <c r="D595">
        <v>1.2759</v>
      </c>
      <c r="E595">
        <v>0.56279999999999997</v>
      </c>
    </row>
    <row r="596" spans="1:5" x14ac:dyDescent="0.25">
      <c r="A596" t="s">
        <v>640</v>
      </c>
      <c r="B596" t="s">
        <v>646</v>
      </c>
      <c r="C596">
        <v>1.254</v>
      </c>
      <c r="D596">
        <v>0.69110000000000005</v>
      </c>
      <c r="E596">
        <v>0.77390000000000003</v>
      </c>
    </row>
    <row r="597" spans="1:5" x14ac:dyDescent="0.25">
      <c r="A597" t="s">
        <v>640</v>
      </c>
      <c r="B597" t="s">
        <v>647</v>
      </c>
      <c r="C597">
        <v>1.254</v>
      </c>
      <c r="D597">
        <v>1.0965</v>
      </c>
      <c r="E597">
        <v>0.79149999999999998</v>
      </c>
    </row>
    <row r="598" spans="1:5" x14ac:dyDescent="0.25">
      <c r="A598" t="s">
        <v>640</v>
      </c>
      <c r="B598" t="s">
        <v>648</v>
      </c>
      <c r="C598">
        <v>1.254</v>
      </c>
      <c r="D598">
        <v>0.84730000000000005</v>
      </c>
      <c r="E598">
        <v>0.72550000000000003</v>
      </c>
    </row>
    <row r="599" spans="1:5" x14ac:dyDescent="0.25">
      <c r="A599" t="s">
        <v>640</v>
      </c>
      <c r="B599" t="s">
        <v>649</v>
      </c>
      <c r="C599">
        <v>1.254</v>
      </c>
      <c r="D599">
        <v>1.1164000000000001</v>
      </c>
      <c r="E599">
        <v>0.77390000000000003</v>
      </c>
    </row>
    <row r="600" spans="1:5" x14ac:dyDescent="0.25">
      <c r="A600" t="s">
        <v>640</v>
      </c>
      <c r="B600" t="s">
        <v>765</v>
      </c>
      <c r="C600">
        <v>1.254</v>
      </c>
      <c r="D600">
        <v>1.9936</v>
      </c>
      <c r="E600">
        <v>1.1872</v>
      </c>
    </row>
    <row r="601" spans="1:5" x14ac:dyDescent="0.25">
      <c r="A601" t="s">
        <v>640</v>
      </c>
      <c r="B601" t="s">
        <v>650</v>
      </c>
      <c r="C601">
        <v>1.254</v>
      </c>
      <c r="D601">
        <v>0.58479999999999999</v>
      </c>
      <c r="E601">
        <v>1.4774</v>
      </c>
    </row>
    <row r="602" spans="1:5" x14ac:dyDescent="0.25">
      <c r="A602" t="s">
        <v>640</v>
      </c>
      <c r="B602" t="s">
        <v>651</v>
      </c>
      <c r="C602">
        <v>1.254</v>
      </c>
      <c r="D602">
        <v>0.53159999999999996</v>
      </c>
      <c r="E602">
        <v>0.9849</v>
      </c>
    </row>
    <row r="603" spans="1:5" x14ac:dyDescent="0.25">
      <c r="A603" t="s">
        <v>640</v>
      </c>
      <c r="B603" t="s">
        <v>652</v>
      </c>
      <c r="C603">
        <v>1.254</v>
      </c>
      <c r="D603">
        <v>1.0965</v>
      </c>
      <c r="E603">
        <v>0.98929999999999996</v>
      </c>
    </row>
    <row r="604" spans="1:5" x14ac:dyDescent="0.25">
      <c r="A604" t="s">
        <v>640</v>
      </c>
      <c r="B604" t="s">
        <v>653</v>
      </c>
      <c r="C604">
        <v>1.254</v>
      </c>
      <c r="D604">
        <v>0.74429999999999996</v>
      </c>
      <c r="E604">
        <v>1.1256999999999999</v>
      </c>
    </row>
    <row r="605" spans="1:5" x14ac:dyDescent="0.25">
      <c r="A605" t="s">
        <v>640</v>
      </c>
      <c r="B605" t="s">
        <v>654</v>
      </c>
      <c r="C605">
        <v>1.254</v>
      </c>
      <c r="D605">
        <v>1.6447000000000001</v>
      </c>
      <c r="E605">
        <v>0.59360000000000002</v>
      </c>
    </row>
    <row r="606" spans="1:5" x14ac:dyDescent="0.25">
      <c r="A606" t="s">
        <v>640</v>
      </c>
      <c r="B606" t="s">
        <v>655</v>
      </c>
      <c r="C606">
        <v>1.254</v>
      </c>
      <c r="D606">
        <v>0.74760000000000004</v>
      </c>
      <c r="E606">
        <v>0.59360000000000002</v>
      </c>
    </row>
    <row r="607" spans="1:5" x14ac:dyDescent="0.25">
      <c r="A607" t="s">
        <v>656</v>
      </c>
      <c r="B607" t="s">
        <v>657</v>
      </c>
      <c r="C607">
        <v>1.5417000000000001</v>
      </c>
      <c r="D607">
        <v>1.0810999999999999</v>
      </c>
      <c r="E607">
        <v>0.88890000000000002</v>
      </c>
    </row>
    <row r="608" spans="1:5" x14ac:dyDescent="0.25">
      <c r="A608" t="s">
        <v>656</v>
      </c>
      <c r="B608" t="s">
        <v>658</v>
      </c>
      <c r="C608">
        <v>1.5417000000000001</v>
      </c>
      <c r="D608">
        <v>0.79279999999999995</v>
      </c>
      <c r="E608">
        <v>1.0864</v>
      </c>
    </row>
    <row r="609" spans="1:5" x14ac:dyDescent="0.25">
      <c r="A609" t="s">
        <v>656</v>
      </c>
      <c r="B609" t="s">
        <v>659</v>
      </c>
      <c r="C609">
        <v>1.5417000000000001</v>
      </c>
      <c r="D609">
        <v>0.72070000000000001</v>
      </c>
      <c r="E609">
        <v>0.49380000000000002</v>
      </c>
    </row>
    <row r="610" spans="1:5" x14ac:dyDescent="0.25">
      <c r="A610" t="s">
        <v>656</v>
      </c>
      <c r="B610" t="s">
        <v>660</v>
      </c>
      <c r="C610">
        <v>1.5417000000000001</v>
      </c>
      <c r="D610">
        <v>1.2323999999999999</v>
      </c>
      <c r="E610">
        <v>0.71109999999999995</v>
      </c>
    </row>
    <row r="611" spans="1:5" x14ac:dyDescent="0.25">
      <c r="A611" t="s">
        <v>656</v>
      </c>
      <c r="B611" t="s">
        <v>661</v>
      </c>
      <c r="C611">
        <v>1.5417000000000001</v>
      </c>
      <c r="D611">
        <v>1.0089999999999999</v>
      </c>
      <c r="E611">
        <v>0.69140000000000001</v>
      </c>
    </row>
    <row r="612" spans="1:5" x14ac:dyDescent="0.25">
      <c r="A612" t="s">
        <v>656</v>
      </c>
      <c r="B612" t="s">
        <v>662</v>
      </c>
      <c r="C612">
        <v>1.5417000000000001</v>
      </c>
      <c r="D612">
        <v>1.2252000000000001</v>
      </c>
      <c r="E612">
        <v>1.8765000000000001</v>
      </c>
    </row>
    <row r="613" spans="1:5" x14ac:dyDescent="0.25">
      <c r="A613" t="s">
        <v>656</v>
      </c>
      <c r="B613" t="s">
        <v>663</v>
      </c>
      <c r="C613">
        <v>1.5417000000000001</v>
      </c>
      <c r="D613">
        <v>0.72070000000000001</v>
      </c>
      <c r="E613">
        <v>1.0864</v>
      </c>
    </row>
    <row r="614" spans="1:5" x14ac:dyDescent="0.25">
      <c r="A614" t="s">
        <v>656</v>
      </c>
      <c r="B614" t="s">
        <v>664</v>
      </c>
      <c r="C614">
        <v>1.5417000000000001</v>
      </c>
      <c r="D614">
        <v>0.89190000000000003</v>
      </c>
      <c r="E614">
        <v>0.66669999999999996</v>
      </c>
    </row>
    <row r="615" spans="1:5" x14ac:dyDescent="0.25">
      <c r="A615" t="s">
        <v>656</v>
      </c>
      <c r="B615" t="s">
        <v>665</v>
      </c>
      <c r="C615">
        <v>1.5417000000000001</v>
      </c>
      <c r="D615">
        <v>1.0089999999999999</v>
      </c>
      <c r="E615">
        <v>0.88890000000000002</v>
      </c>
    </row>
    <row r="616" spans="1:5" x14ac:dyDescent="0.25">
      <c r="A616" t="s">
        <v>656</v>
      </c>
      <c r="B616" t="s">
        <v>666</v>
      </c>
      <c r="C616">
        <v>1.5417000000000001</v>
      </c>
      <c r="D616">
        <v>0.64859999999999995</v>
      </c>
      <c r="E616">
        <v>1.5802</v>
      </c>
    </row>
    <row r="617" spans="1:5" x14ac:dyDescent="0.25">
      <c r="A617" t="s">
        <v>656</v>
      </c>
      <c r="B617" t="s">
        <v>667</v>
      </c>
      <c r="C617">
        <v>1.5417000000000001</v>
      </c>
      <c r="D617">
        <v>1.0089999999999999</v>
      </c>
      <c r="E617">
        <v>1.0864</v>
      </c>
    </row>
    <row r="618" spans="1:5" x14ac:dyDescent="0.25">
      <c r="A618" t="s">
        <v>656</v>
      </c>
      <c r="B618" t="s">
        <v>668</v>
      </c>
      <c r="C618">
        <v>1.5417000000000001</v>
      </c>
      <c r="D618">
        <v>1.4414</v>
      </c>
      <c r="E618">
        <v>0.88890000000000002</v>
      </c>
    </row>
    <row r="619" spans="1:5" x14ac:dyDescent="0.25">
      <c r="A619" t="s">
        <v>656</v>
      </c>
      <c r="B619" t="s">
        <v>669</v>
      </c>
      <c r="C619">
        <v>1.5417000000000001</v>
      </c>
      <c r="D619">
        <v>1.0089999999999999</v>
      </c>
      <c r="E619">
        <v>0.98770000000000002</v>
      </c>
    </row>
    <row r="620" spans="1:5" x14ac:dyDescent="0.25">
      <c r="A620" t="s">
        <v>656</v>
      </c>
      <c r="B620" t="s">
        <v>670</v>
      </c>
      <c r="C620">
        <v>1.5417000000000001</v>
      </c>
      <c r="D620">
        <v>0.79279999999999995</v>
      </c>
      <c r="E620">
        <v>1.1852</v>
      </c>
    </row>
    <row r="621" spans="1:5" x14ac:dyDescent="0.25">
      <c r="A621" t="s">
        <v>656</v>
      </c>
      <c r="B621" t="s">
        <v>671</v>
      </c>
      <c r="C621">
        <v>1.5417000000000001</v>
      </c>
      <c r="D621">
        <v>0.3604</v>
      </c>
      <c r="E621">
        <v>0.79010000000000002</v>
      </c>
    </row>
    <row r="622" spans="1:5" x14ac:dyDescent="0.25">
      <c r="A622" t="s">
        <v>656</v>
      </c>
      <c r="B622" t="s">
        <v>672</v>
      </c>
      <c r="C622">
        <v>1.5417000000000001</v>
      </c>
      <c r="D622">
        <v>2.0179999999999998</v>
      </c>
      <c r="E622">
        <v>1.0864</v>
      </c>
    </row>
    <row r="623" spans="1:5" x14ac:dyDescent="0.25">
      <c r="A623" t="s">
        <v>673</v>
      </c>
      <c r="B623" t="s">
        <v>674</v>
      </c>
      <c r="C623">
        <v>1.5124</v>
      </c>
      <c r="D623">
        <v>1.2783</v>
      </c>
      <c r="E623">
        <v>0.46600000000000003</v>
      </c>
    </row>
    <row r="624" spans="1:5" x14ac:dyDescent="0.25">
      <c r="A624" t="s">
        <v>673</v>
      </c>
      <c r="B624" t="s">
        <v>675</v>
      </c>
      <c r="C624">
        <v>1.5124</v>
      </c>
      <c r="D624">
        <v>1.0138</v>
      </c>
      <c r="E624">
        <v>1.2814000000000001</v>
      </c>
    </row>
    <row r="625" spans="1:5" x14ac:dyDescent="0.25">
      <c r="A625" t="s">
        <v>673</v>
      </c>
      <c r="B625" t="s">
        <v>676</v>
      </c>
      <c r="C625">
        <v>1.5124</v>
      </c>
      <c r="D625">
        <v>1.3224</v>
      </c>
      <c r="E625">
        <v>1.0484</v>
      </c>
    </row>
    <row r="626" spans="1:5" x14ac:dyDescent="0.25">
      <c r="A626" t="s">
        <v>673</v>
      </c>
      <c r="B626" t="s">
        <v>677</v>
      </c>
      <c r="C626">
        <v>1.5124</v>
      </c>
      <c r="D626">
        <v>1.1460999999999999</v>
      </c>
      <c r="E626">
        <v>0.99019999999999997</v>
      </c>
    </row>
    <row r="627" spans="1:5" x14ac:dyDescent="0.25">
      <c r="A627" t="s">
        <v>673</v>
      </c>
      <c r="B627" t="s">
        <v>678</v>
      </c>
      <c r="C627">
        <v>1.5124</v>
      </c>
      <c r="D627">
        <v>1.0138</v>
      </c>
      <c r="E627">
        <v>0.99019999999999997</v>
      </c>
    </row>
    <row r="628" spans="1:5" x14ac:dyDescent="0.25">
      <c r="A628" t="s">
        <v>673</v>
      </c>
      <c r="B628" t="s">
        <v>679</v>
      </c>
      <c r="C628">
        <v>1.5124</v>
      </c>
      <c r="D628">
        <v>1.2783</v>
      </c>
      <c r="E628">
        <v>1.2231000000000001</v>
      </c>
    </row>
    <row r="629" spans="1:5" x14ac:dyDescent="0.25">
      <c r="A629" t="s">
        <v>673</v>
      </c>
      <c r="B629" t="s">
        <v>680</v>
      </c>
      <c r="C629">
        <v>1.5124</v>
      </c>
      <c r="D629">
        <v>0.4546</v>
      </c>
      <c r="E629">
        <v>0.65529999999999999</v>
      </c>
    </row>
    <row r="630" spans="1:5" x14ac:dyDescent="0.25">
      <c r="A630" t="s">
        <v>673</v>
      </c>
      <c r="B630" t="s">
        <v>681</v>
      </c>
      <c r="C630">
        <v>1.5124</v>
      </c>
      <c r="D630">
        <v>1.5427999999999999</v>
      </c>
      <c r="E630">
        <v>1.1066</v>
      </c>
    </row>
    <row r="631" spans="1:5" x14ac:dyDescent="0.25">
      <c r="A631" t="s">
        <v>673</v>
      </c>
      <c r="B631" t="s">
        <v>766</v>
      </c>
      <c r="C631">
        <v>1.5124</v>
      </c>
      <c r="D631">
        <v>0</v>
      </c>
      <c r="E631">
        <v>0.87370000000000003</v>
      </c>
    </row>
    <row r="632" spans="1:5" x14ac:dyDescent="0.25">
      <c r="A632" t="s">
        <v>673</v>
      </c>
      <c r="B632" t="s">
        <v>682</v>
      </c>
      <c r="C632">
        <v>1.5124</v>
      </c>
      <c r="D632">
        <v>0.79339999999999999</v>
      </c>
      <c r="E632">
        <v>0.87370000000000003</v>
      </c>
    </row>
    <row r="633" spans="1:5" x14ac:dyDescent="0.25">
      <c r="A633" t="s">
        <v>673</v>
      </c>
      <c r="B633" t="s">
        <v>683</v>
      </c>
      <c r="C633">
        <v>1.5124</v>
      </c>
      <c r="D633">
        <v>1.3665</v>
      </c>
      <c r="E633">
        <v>0.93189999999999995</v>
      </c>
    </row>
    <row r="634" spans="1:5" x14ac:dyDescent="0.25">
      <c r="A634" t="s">
        <v>673</v>
      </c>
      <c r="B634" t="s">
        <v>684</v>
      </c>
      <c r="C634">
        <v>1.5124</v>
      </c>
      <c r="D634">
        <v>0.70530000000000004</v>
      </c>
      <c r="E634">
        <v>0.64070000000000005</v>
      </c>
    </row>
    <row r="635" spans="1:5" x14ac:dyDescent="0.25">
      <c r="A635" t="s">
        <v>673</v>
      </c>
      <c r="B635" t="s">
        <v>685</v>
      </c>
      <c r="C635">
        <v>1.5124</v>
      </c>
      <c r="D635">
        <v>1.2342</v>
      </c>
      <c r="E635">
        <v>0.99019999999999997</v>
      </c>
    </row>
    <row r="636" spans="1:5" x14ac:dyDescent="0.25">
      <c r="A636" t="s">
        <v>673</v>
      </c>
      <c r="B636" t="s">
        <v>686</v>
      </c>
      <c r="C636">
        <v>1.5124</v>
      </c>
      <c r="D636">
        <v>0.57299999999999995</v>
      </c>
      <c r="E636">
        <v>1.3978999999999999</v>
      </c>
    </row>
    <row r="637" spans="1:5" x14ac:dyDescent="0.25">
      <c r="A637" t="s">
        <v>673</v>
      </c>
      <c r="B637" t="s">
        <v>687</v>
      </c>
      <c r="C637">
        <v>1.5124</v>
      </c>
      <c r="D637">
        <v>0.79339999999999999</v>
      </c>
      <c r="E637">
        <v>1.3395999999999999</v>
      </c>
    </row>
    <row r="638" spans="1:5" x14ac:dyDescent="0.25">
      <c r="A638" t="s">
        <v>673</v>
      </c>
      <c r="B638" t="s">
        <v>688</v>
      </c>
      <c r="C638">
        <v>1.5124</v>
      </c>
      <c r="D638">
        <v>0.92569999999999997</v>
      </c>
      <c r="E638">
        <v>1.1066</v>
      </c>
    </row>
    <row r="639" spans="1:5" x14ac:dyDescent="0.25">
      <c r="A639" t="s">
        <v>673</v>
      </c>
      <c r="B639" t="s">
        <v>689</v>
      </c>
      <c r="C639">
        <v>1.5124</v>
      </c>
      <c r="D639">
        <v>0.66120000000000001</v>
      </c>
      <c r="E639">
        <v>0.99019999999999997</v>
      </c>
    </row>
    <row r="640" spans="1:5" x14ac:dyDescent="0.25">
      <c r="A640" t="s">
        <v>690</v>
      </c>
      <c r="B640" t="s">
        <v>691</v>
      </c>
      <c r="C640">
        <v>1.6292</v>
      </c>
      <c r="D640">
        <v>0.90259999999999996</v>
      </c>
      <c r="E640">
        <v>0.71850000000000003</v>
      </c>
    </row>
    <row r="641" spans="1:5" x14ac:dyDescent="0.25">
      <c r="A641" t="s">
        <v>690</v>
      </c>
      <c r="B641" t="s">
        <v>692</v>
      </c>
      <c r="C641">
        <v>1.6292</v>
      </c>
      <c r="D641">
        <v>0.97489999999999999</v>
      </c>
      <c r="E641">
        <v>1.2829999999999999</v>
      </c>
    </row>
    <row r="642" spans="1:5" x14ac:dyDescent="0.25">
      <c r="A642" t="s">
        <v>690</v>
      </c>
      <c r="B642" t="s">
        <v>693</v>
      </c>
      <c r="C642">
        <v>1.6292</v>
      </c>
      <c r="D642">
        <v>0.83040000000000003</v>
      </c>
      <c r="E642">
        <v>0.92379999999999995</v>
      </c>
    </row>
    <row r="643" spans="1:5" x14ac:dyDescent="0.25">
      <c r="A643" t="s">
        <v>690</v>
      </c>
      <c r="B643" t="s">
        <v>694</v>
      </c>
      <c r="C643">
        <v>1.6292</v>
      </c>
      <c r="D643">
        <v>1.0470999999999999</v>
      </c>
      <c r="E643">
        <v>1.1803999999999999</v>
      </c>
    </row>
    <row r="644" spans="1:5" x14ac:dyDescent="0.25">
      <c r="A644" t="s">
        <v>690</v>
      </c>
      <c r="B644" t="s">
        <v>695</v>
      </c>
      <c r="C644">
        <v>1.6292</v>
      </c>
      <c r="D644">
        <v>1.0570999999999999</v>
      </c>
      <c r="E644">
        <v>0.72699999999999998</v>
      </c>
    </row>
    <row r="645" spans="1:5" x14ac:dyDescent="0.25">
      <c r="A645" t="s">
        <v>690</v>
      </c>
      <c r="B645" t="s">
        <v>696</v>
      </c>
      <c r="C645">
        <v>1.6292</v>
      </c>
      <c r="D645">
        <v>1.1915</v>
      </c>
      <c r="E645">
        <v>1.1291</v>
      </c>
    </row>
    <row r="646" spans="1:5" x14ac:dyDescent="0.25">
      <c r="A646" t="s">
        <v>690</v>
      </c>
      <c r="B646" t="s">
        <v>697</v>
      </c>
      <c r="C646">
        <v>1.6292</v>
      </c>
      <c r="D646">
        <v>1.1554</v>
      </c>
      <c r="E646">
        <v>0.87239999999999995</v>
      </c>
    </row>
    <row r="647" spans="1:5" x14ac:dyDescent="0.25">
      <c r="A647" t="s">
        <v>690</v>
      </c>
      <c r="B647" t="s">
        <v>698</v>
      </c>
      <c r="C647">
        <v>1.6292</v>
      </c>
      <c r="D647">
        <v>0.61380000000000001</v>
      </c>
      <c r="E647">
        <v>1.4883</v>
      </c>
    </row>
    <row r="648" spans="1:5" x14ac:dyDescent="0.25">
      <c r="A648" t="s">
        <v>690</v>
      </c>
      <c r="B648" t="s">
        <v>699</v>
      </c>
      <c r="C648">
        <v>1.6292</v>
      </c>
      <c r="D648">
        <v>0.90259999999999996</v>
      </c>
      <c r="E648">
        <v>1.0777000000000001</v>
      </c>
    </row>
    <row r="649" spans="1:5" x14ac:dyDescent="0.25">
      <c r="A649" t="s">
        <v>690</v>
      </c>
      <c r="B649" t="s">
        <v>700</v>
      </c>
      <c r="C649">
        <v>1.6292</v>
      </c>
      <c r="D649">
        <v>0.75819999999999999</v>
      </c>
      <c r="E649">
        <v>1.1291</v>
      </c>
    </row>
    <row r="650" spans="1:5" x14ac:dyDescent="0.25">
      <c r="A650" t="s">
        <v>690</v>
      </c>
      <c r="B650" t="s">
        <v>701</v>
      </c>
      <c r="C650">
        <v>1.6292</v>
      </c>
      <c r="D650">
        <v>0.93879999999999997</v>
      </c>
      <c r="E650">
        <v>1.7962</v>
      </c>
    </row>
    <row r="651" spans="1:5" x14ac:dyDescent="0.25">
      <c r="A651" t="s">
        <v>690</v>
      </c>
      <c r="B651" t="s">
        <v>702</v>
      </c>
      <c r="C651">
        <v>1.6292</v>
      </c>
      <c r="D651">
        <v>1.2276</v>
      </c>
      <c r="E651">
        <v>1.1803999999999999</v>
      </c>
    </row>
    <row r="652" spans="1:5" x14ac:dyDescent="0.25">
      <c r="A652" t="s">
        <v>690</v>
      </c>
      <c r="B652" t="s">
        <v>703</v>
      </c>
      <c r="C652">
        <v>1.6292</v>
      </c>
      <c r="D652">
        <v>1.0470999999999999</v>
      </c>
      <c r="E652">
        <v>1.1291</v>
      </c>
    </row>
    <row r="653" spans="1:5" x14ac:dyDescent="0.25">
      <c r="A653" t="s">
        <v>690</v>
      </c>
      <c r="B653" t="s">
        <v>704</v>
      </c>
      <c r="C653">
        <v>1.6292</v>
      </c>
      <c r="D653">
        <v>0.86650000000000005</v>
      </c>
      <c r="E653">
        <v>0.71850000000000003</v>
      </c>
    </row>
    <row r="654" spans="1:5" x14ac:dyDescent="0.25">
      <c r="A654" t="s">
        <v>690</v>
      </c>
      <c r="B654" t="s">
        <v>705</v>
      </c>
      <c r="C654">
        <v>1.6292</v>
      </c>
      <c r="D654">
        <v>1.2958000000000001</v>
      </c>
      <c r="E654">
        <v>0.92090000000000005</v>
      </c>
    </row>
    <row r="655" spans="1:5" x14ac:dyDescent="0.25">
      <c r="A655" t="s">
        <v>690</v>
      </c>
      <c r="B655" t="s">
        <v>706</v>
      </c>
      <c r="C655">
        <v>1.6292</v>
      </c>
      <c r="D655">
        <v>1.0911999999999999</v>
      </c>
      <c r="E655">
        <v>0.92090000000000005</v>
      </c>
    </row>
    <row r="656" spans="1:5" x14ac:dyDescent="0.25">
      <c r="A656" t="s">
        <v>690</v>
      </c>
      <c r="B656" t="s">
        <v>707</v>
      </c>
      <c r="C656">
        <v>1.6292</v>
      </c>
      <c r="D656">
        <v>1.3299000000000001</v>
      </c>
      <c r="E656">
        <v>0.63009999999999999</v>
      </c>
    </row>
    <row r="657" spans="1:5" x14ac:dyDescent="0.25">
      <c r="A657" t="s">
        <v>690</v>
      </c>
      <c r="B657" t="s">
        <v>708</v>
      </c>
      <c r="C657">
        <v>1.6292</v>
      </c>
      <c r="D657">
        <v>0.68600000000000005</v>
      </c>
      <c r="E657">
        <v>0.5645</v>
      </c>
    </row>
    <row r="658" spans="1:5" x14ac:dyDescent="0.25">
      <c r="A658" t="s">
        <v>690</v>
      </c>
      <c r="B658" t="s">
        <v>709</v>
      </c>
      <c r="C658">
        <v>1.6292</v>
      </c>
      <c r="D658">
        <v>1.0470999999999999</v>
      </c>
      <c r="E658">
        <v>0.92379999999999995</v>
      </c>
    </row>
    <row r="659" spans="1:5" x14ac:dyDescent="0.25">
      <c r="A659" t="s">
        <v>690</v>
      </c>
      <c r="B659" t="s">
        <v>710</v>
      </c>
      <c r="C659">
        <v>1.6292</v>
      </c>
      <c r="D659">
        <v>0.8286</v>
      </c>
      <c r="E659">
        <v>0.56710000000000005</v>
      </c>
    </row>
    <row r="660" spans="1:5" x14ac:dyDescent="0.25">
      <c r="A660" t="s">
        <v>690</v>
      </c>
      <c r="B660" t="s">
        <v>711</v>
      </c>
      <c r="C660">
        <v>1.6292</v>
      </c>
      <c r="D660">
        <v>1.2583</v>
      </c>
      <c r="E660">
        <v>1.0468999999999999</v>
      </c>
    </row>
    <row r="661" spans="1:5" x14ac:dyDescent="0.25">
      <c r="A661" t="s">
        <v>690</v>
      </c>
      <c r="B661" t="s">
        <v>712</v>
      </c>
      <c r="C661">
        <v>1.6292</v>
      </c>
      <c r="D661">
        <v>1.0831999999999999</v>
      </c>
      <c r="E661">
        <v>1.0777000000000001</v>
      </c>
    </row>
    <row r="662" spans="1:5" x14ac:dyDescent="0.25">
      <c r="A662" t="s">
        <v>690</v>
      </c>
      <c r="B662" t="s">
        <v>713</v>
      </c>
      <c r="C662">
        <v>1.6292</v>
      </c>
      <c r="D662">
        <v>0.90259999999999996</v>
      </c>
      <c r="E662">
        <v>1.2317</v>
      </c>
    </row>
    <row r="663" spans="1:5" x14ac:dyDescent="0.25">
      <c r="A663" t="s">
        <v>690</v>
      </c>
      <c r="B663" t="s">
        <v>714</v>
      </c>
      <c r="C663">
        <v>1.6292</v>
      </c>
      <c r="D663">
        <v>0.95479999999999998</v>
      </c>
      <c r="E663">
        <v>0.72699999999999998</v>
      </c>
    </row>
    <row r="664" spans="1:5" x14ac:dyDescent="0.25">
      <c r="A664" t="s">
        <v>690</v>
      </c>
      <c r="B664" t="s">
        <v>715</v>
      </c>
      <c r="C664">
        <v>1.6292</v>
      </c>
      <c r="D664">
        <v>1.163</v>
      </c>
      <c r="E664">
        <v>0.91839999999999999</v>
      </c>
    </row>
    <row r="665" spans="1:5" x14ac:dyDescent="0.25">
      <c r="A665" t="s">
        <v>690</v>
      </c>
      <c r="B665" t="s">
        <v>716</v>
      </c>
      <c r="C665">
        <v>1.6292</v>
      </c>
      <c r="D665">
        <v>0.86650000000000005</v>
      </c>
      <c r="E665">
        <v>1.3856999999999999</v>
      </c>
    </row>
    <row r="666" spans="1:5" x14ac:dyDescent="0.25">
      <c r="A666" t="s">
        <v>690</v>
      </c>
      <c r="B666" t="s">
        <v>717</v>
      </c>
      <c r="C666">
        <v>1.6292</v>
      </c>
      <c r="D666">
        <v>0.90259999999999996</v>
      </c>
      <c r="E666">
        <v>0.87239999999999995</v>
      </c>
    </row>
    <row r="667" spans="1:5" x14ac:dyDescent="0.25">
      <c r="A667" t="s">
        <v>718</v>
      </c>
      <c r="B667" t="s">
        <v>719</v>
      </c>
      <c r="C667">
        <v>1.6769000000000001</v>
      </c>
      <c r="D667">
        <v>1.4219999999999999</v>
      </c>
      <c r="E667">
        <v>0.70709999999999995</v>
      </c>
    </row>
    <row r="668" spans="1:5" x14ac:dyDescent="0.25">
      <c r="A668" t="s">
        <v>718</v>
      </c>
      <c r="B668" t="s">
        <v>720</v>
      </c>
      <c r="C668">
        <v>1.6769000000000001</v>
      </c>
      <c r="D668">
        <v>1.0550999999999999</v>
      </c>
      <c r="E668">
        <v>1.2121</v>
      </c>
    </row>
    <row r="669" spans="1:5" x14ac:dyDescent="0.25">
      <c r="A669" t="s">
        <v>718</v>
      </c>
      <c r="B669" t="s">
        <v>721</v>
      </c>
      <c r="C669">
        <v>1.6769000000000001</v>
      </c>
      <c r="D669">
        <v>0.59630000000000005</v>
      </c>
      <c r="E669">
        <v>1.5945</v>
      </c>
    </row>
    <row r="670" spans="1:5" x14ac:dyDescent="0.25">
      <c r="A670" t="s">
        <v>718</v>
      </c>
      <c r="B670" t="s">
        <v>722</v>
      </c>
      <c r="C670">
        <v>1.6769000000000001</v>
      </c>
      <c r="D670">
        <v>0.77980000000000005</v>
      </c>
      <c r="E670">
        <v>0.85860000000000003</v>
      </c>
    </row>
    <row r="671" spans="1:5" x14ac:dyDescent="0.25">
      <c r="A671" t="s">
        <v>718</v>
      </c>
      <c r="B671" t="s">
        <v>723</v>
      </c>
      <c r="C671">
        <v>1.6769000000000001</v>
      </c>
      <c r="D671">
        <v>0.59630000000000005</v>
      </c>
      <c r="E671">
        <v>1.1616</v>
      </c>
    </row>
    <row r="672" spans="1:5" x14ac:dyDescent="0.25">
      <c r="A672" t="s">
        <v>718</v>
      </c>
      <c r="B672" t="s">
        <v>724</v>
      </c>
      <c r="C672">
        <v>1.6769000000000001</v>
      </c>
      <c r="D672">
        <v>0.99390000000000001</v>
      </c>
      <c r="E672">
        <v>1.0943000000000001</v>
      </c>
    </row>
    <row r="673" spans="1:5" x14ac:dyDescent="0.25">
      <c r="A673" t="s">
        <v>718</v>
      </c>
      <c r="B673" t="s">
        <v>725</v>
      </c>
      <c r="C673">
        <v>1.6769000000000001</v>
      </c>
      <c r="D673">
        <v>0.73399999999999999</v>
      </c>
      <c r="E673">
        <v>0.75760000000000005</v>
      </c>
    </row>
    <row r="674" spans="1:5" x14ac:dyDescent="0.25">
      <c r="A674" t="s">
        <v>718</v>
      </c>
      <c r="B674" t="s">
        <v>726</v>
      </c>
      <c r="C674">
        <v>1.6769000000000001</v>
      </c>
      <c r="D674">
        <v>1.0550999999999999</v>
      </c>
      <c r="E674">
        <v>1.0606</v>
      </c>
    </row>
    <row r="675" spans="1:5" x14ac:dyDescent="0.25">
      <c r="A675" t="s">
        <v>718</v>
      </c>
      <c r="B675" t="s">
        <v>727</v>
      </c>
      <c r="C675">
        <v>1.6769000000000001</v>
      </c>
      <c r="D675">
        <v>1.2844</v>
      </c>
      <c r="E675">
        <v>0.75760000000000005</v>
      </c>
    </row>
    <row r="676" spans="1:5" x14ac:dyDescent="0.25">
      <c r="A676" t="s">
        <v>718</v>
      </c>
      <c r="B676" t="s">
        <v>728</v>
      </c>
      <c r="C676">
        <v>1.6769000000000001</v>
      </c>
      <c r="D676">
        <v>1.5138</v>
      </c>
      <c r="E676">
        <v>0.75760000000000005</v>
      </c>
    </row>
    <row r="677" spans="1:5" x14ac:dyDescent="0.25">
      <c r="A677" t="s">
        <v>718</v>
      </c>
      <c r="B677" t="s">
        <v>727</v>
      </c>
      <c r="C677">
        <v>1.72</v>
      </c>
      <c r="D677">
        <v>1.1628000000000001</v>
      </c>
      <c r="E677">
        <v>0.69620000000000004</v>
      </c>
    </row>
    <row r="678" spans="1:5" x14ac:dyDescent="0.25">
      <c r="A678" t="s">
        <v>718</v>
      </c>
      <c r="B678" t="s">
        <v>728</v>
      </c>
      <c r="C678">
        <v>1.72</v>
      </c>
      <c r="D678">
        <v>1.5116000000000001</v>
      </c>
      <c r="E678">
        <v>0.63290000000000002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8"/>
  <sheetViews>
    <sheetView topLeftCell="A336" zoomScale="80" zoomScaleNormal="80" workbookViewId="0">
      <selection activeCell="L358" sqref="L358"/>
    </sheetView>
  </sheetViews>
  <sheetFormatPr defaultRowHeight="15" x14ac:dyDescent="0.25"/>
  <cols>
    <col min="2" max="2" width="11.7109375" customWidth="1"/>
  </cols>
  <sheetData>
    <row r="1" spans="1:5" x14ac:dyDescent="0.25">
      <c r="A1" t="s">
        <v>306</v>
      </c>
      <c r="B1" t="s">
        <v>2</v>
      </c>
      <c r="C1" t="s">
        <v>6</v>
      </c>
      <c r="D1" t="s">
        <v>395</v>
      </c>
      <c r="E1" t="s">
        <v>5</v>
      </c>
    </row>
    <row r="2" spans="1:5" x14ac:dyDescent="0.25">
      <c r="A2" t="s">
        <v>10</v>
      </c>
      <c r="B2" t="s">
        <v>12</v>
      </c>
      <c r="C2">
        <v>1.3953</v>
      </c>
      <c r="D2">
        <v>1.2542</v>
      </c>
      <c r="E2">
        <v>0.61260000000000003</v>
      </c>
    </row>
    <row r="3" spans="1:5" x14ac:dyDescent="0.25">
      <c r="A3" t="s">
        <v>10</v>
      </c>
      <c r="B3" t="s">
        <v>219</v>
      </c>
      <c r="C3">
        <v>1.3953</v>
      </c>
      <c r="D3">
        <v>1.054</v>
      </c>
      <c r="E3">
        <v>0.73029999999999995</v>
      </c>
    </row>
    <row r="4" spans="1:5" x14ac:dyDescent="0.25">
      <c r="A4" t="s">
        <v>10</v>
      </c>
      <c r="B4" t="s">
        <v>222</v>
      </c>
      <c r="C4">
        <v>1.3953</v>
      </c>
      <c r="D4">
        <v>0.76149999999999995</v>
      </c>
      <c r="E4">
        <v>1.5519000000000001</v>
      </c>
    </row>
    <row r="5" spans="1:5" x14ac:dyDescent="0.25">
      <c r="A5" t="s">
        <v>10</v>
      </c>
      <c r="B5" t="s">
        <v>220</v>
      </c>
      <c r="C5">
        <v>1.3953</v>
      </c>
      <c r="D5">
        <v>1.1197999999999999</v>
      </c>
      <c r="E5">
        <v>1.0209999999999999</v>
      </c>
    </row>
    <row r="6" spans="1:5" x14ac:dyDescent="0.25">
      <c r="A6" t="s">
        <v>10</v>
      </c>
      <c r="B6" t="s">
        <v>40</v>
      </c>
      <c r="C6">
        <v>1.3953</v>
      </c>
      <c r="D6">
        <v>1.3069</v>
      </c>
      <c r="E6">
        <v>1.1531</v>
      </c>
    </row>
    <row r="7" spans="1:5" x14ac:dyDescent="0.25">
      <c r="A7" t="s">
        <v>10</v>
      </c>
      <c r="B7" t="s">
        <v>223</v>
      </c>
      <c r="C7">
        <v>1.3953</v>
      </c>
      <c r="D7">
        <v>1.5177</v>
      </c>
      <c r="E7">
        <v>0.80720000000000003</v>
      </c>
    </row>
    <row r="8" spans="1:5" x14ac:dyDescent="0.25">
      <c r="A8" t="s">
        <v>10</v>
      </c>
      <c r="B8" t="s">
        <v>11</v>
      </c>
      <c r="C8">
        <v>1.3953</v>
      </c>
      <c r="D8">
        <v>0.80100000000000005</v>
      </c>
      <c r="E8">
        <v>1.23</v>
      </c>
    </row>
    <row r="9" spans="1:5" x14ac:dyDescent="0.25">
      <c r="A9" t="s">
        <v>10</v>
      </c>
      <c r="B9" t="s">
        <v>38</v>
      </c>
      <c r="C9">
        <v>1.3953</v>
      </c>
      <c r="D9">
        <v>1.1197999999999999</v>
      </c>
      <c r="E9">
        <v>1.1842999999999999</v>
      </c>
    </row>
    <row r="10" spans="1:5" x14ac:dyDescent="0.25">
      <c r="A10" t="s">
        <v>10</v>
      </c>
      <c r="B10" t="s">
        <v>218</v>
      </c>
      <c r="C10">
        <v>1.3953</v>
      </c>
      <c r="D10">
        <v>0.80100000000000005</v>
      </c>
      <c r="E10">
        <v>0.53810000000000002</v>
      </c>
    </row>
    <row r="11" spans="1:5" x14ac:dyDescent="0.25">
      <c r="A11" t="s">
        <v>10</v>
      </c>
      <c r="B11" t="s">
        <v>37</v>
      </c>
      <c r="C11">
        <v>1.3953</v>
      </c>
      <c r="D11">
        <v>0.84319999999999995</v>
      </c>
      <c r="E11">
        <v>0.92249999999999999</v>
      </c>
    </row>
    <row r="12" spans="1:5" x14ac:dyDescent="0.25">
      <c r="A12" t="s">
        <v>10</v>
      </c>
      <c r="B12" t="s">
        <v>41</v>
      </c>
      <c r="C12">
        <v>1.3953</v>
      </c>
      <c r="D12">
        <v>1.0034000000000001</v>
      </c>
      <c r="E12">
        <v>1.3068</v>
      </c>
    </row>
    <row r="13" spans="1:5" x14ac:dyDescent="0.25">
      <c r="A13" t="s">
        <v>10</v>
      </c>
      <c r="B13" t="s">
        <v>36</v>
      </c>
      <c r="C13">
        <v>1.3953</v>
      </c>
      <c r="D13">
        <v>0.58230000000000004</v>
      </c>
      <c r="E13">
        <v>0.98009999999999997</v>
      </c>
    </row>
    <row r="14" spans="1:5" x14ac:dyDescent="0.25">
      <c r="A14" t="s">
        <v>10</v>
      </c>
      <c r="B14" t="s">
        <v>225</v>
      </c>
      <c r="C14">
        <v>1.3953</v>
      </c>
      <c r="D14">
        <v>0.98550000000000004</v>
      </c>
      <c r="E14">
        <v>1.1435</v>
      </c>
    </row>
    <row r="15" spans="1:5" x14ac:dyDescent="0.25">
      <c r="A15" t="s">
        <v>10</v>
      </c>
      <c r="B15" t="s">
        <v>748</v>
      </c>
      <c r="C15">
        <v>1.3953</v>
      </c>
      <c r="D15">
        <v>0.59019999999999995</v>
      </c>
      <c r="E15">
        <v>1.4605999999999999</v>
      </c>
    </row>
    <row r="16" spans="1:5" x14ac:dyDescent="0.25">
      <c r="A16" t="s">
        <v>10</v>
      </c>
      <c r="B16" t="s">
        <v>224</v>
      </c>
      <c r="C16">
        <v>1.3953</v>
      </c>
      <c r="D16">
        <v>0.67449999999999999</v>
      </c>
      <c r="E16">
        <v>0.65339999999999998</v>
      </c>
    </row>
    <row r="17" spans="1:5" x14ac:dyDescent="0.25">
      <c r="A17" t="s">
        <v>10</v>
      </c>
      <c r="B17" t="s">
        <v>749</v>
      </c>
      <c r="C17">
        <v>1.3953</v>
      </c>
      <c r="D17">
        <v>1.9393</v>
      </c>
      <c r="E17">
        <v>0.49969999999999998</v>
      </c>
    </row>
    <row r="18" spans="1:5" x14ac:dyDescent="0.25">
      <c r="A18" t="s">
        <v>10</v>
      </c>
      <c r="B18" t="s">
        <v>221</v>
      </c>
      <c r="C18">
        <v>1.3953</v>
      </c>
      <c r="D18">
        <v>0.76149999999999995</v>
      </c>
      <c r="E18">
        <v>0.89849999999999997</v>
      </c>
    </row>
    <row r="19" spans="1:5" x14ac:dyDescent="0.25">
      <c r="A19" t="s">
        <v>10</v>
      </c>
      <c r="B19" t="s">
        <v>39</v>
      </c>
      <c r="C19">
        <v>1.3953</v>
      </c>
      <c r="D19">
        <v>0.85109999999999997</v>
      </c>
      <c r="E19">
        <v>1.3885000000000001</v>
      </c>
    </row>
    <row r="20" spans="1:5" x14ac:dyDescent="0.25">
      <c r="A20" t="s">
        <v>13</v>
      </c>
      <c r="B20" t="s">
        <v>47</v>
      </c>
      <c r="C20">
        <v>1.3351999999999999</v>
      </c>
      <c r="D20">
        <v>0.82379999999999998</v>
      </c>
      <c r="E20">
        <v>1.0244</v>
      </c>
    </row>
    <row r="21" spans="1:5" x14ac:dyDescent="0.25">
      <c r="A21" t="s">
        <v>13</v>
      </c>
      <c r="B21" t="s">
        <v>226</v>
      </c>
      <c r="C21">
        <v>1.3351999999999999</v>
      </c>
      <c r="D21">
        <v>1.8308</v>
      </c>
      <c r="E21">
        <v>0.71889999999999998</v>
      </c>
    </row>
    <row r="22" spans="1:5" x14ac:dyDescent="0.25">
      <c r="A22" t="s">
        <v>13</v>
      </c>
      <c r="B22" t="s">
        <v>52</v>
      </c>
      <c r="C22">
        <v>1.3351999999999999</v>
      </c>
      <c r="D22">
        <v>0.52429999999999999</v>
      </c>
      <c r="E22">
        <v>1.4558</v>
      </c>
    </row>
    <row r="23" spans="1:5" x14ac:dyDescent="0.25">
      <c r="A23" t="s">
        <v>13</v>
      </c>
      <c r="B23" t="s">
        <v>231</v>
      </c>
      <c r="C23">
        <v>1.3351999999999999</v>
      </c>
      <c r="D23">
        <v>0.83220000000000005</v>
      </c>
      <c r="E23">
        <v>1.5576000000000001</v>
      </c>
    </row>
    <row r="24" spans="1:5" x14ac:dyDescent="0.25">
      <c r="A24" t="s">
        <v>13</v>
      </c>
      <c r="B24" t="s">
        <v>42</v>
      </c>
      <c r="C24">
        <v>1.3351999999999999</v>
      </c>
      <c r="D24">
        <v>1.5728</v>
      </c>
      <c r="E24">
        <v>0.59309999999999996</v>
      </c>
    </row>
    <row r="25" spans="1:5" x14ac:dyDescent="0.25">
      <c r="A25" t="s">
        <v>13</v>
      </c>
      <c r="B25" t="s">
        <v>228</v>
      </c>
      <c r="C25">
        <v>1.3351999999999999</v>
      </c>
      <c r="D25">
        <v>0.95320000000000005</v>
      </c>
      <c r="E25">
        <v>0.78420000000000001</v>
      </c>
    </row>
    <row r="26" spans="1:5" x14ac:dyDescent="0.25">
      <c r="A26" t="s">
        <v>13</v>
      </c>
      <c r="B26" t="s">
        <v>44</v>
      </c>
      <c r="C26">
        <v>1.3351999999999999</v>
      </c>
      <c r="D26">
        <v>0.3745</v>
      </c>
      <c r="E26">
        <v>1.0244</v>
      </c>
    </row>
    <row r="27" spans="1:5" x14ac:dyDescent="0.25">
      <c r="A27" t="s">
        <v>13</v>
      </c>
      <c r="B27" t="s">
        <v>227</v>
      </c>
      <c r="C27">
        <v>1.3351999999999999</v>
      </c>
      <c r="D27">
        <v>0.67410000000000003</v>
      </c>
      <c r="E27">
        <v>1.0783</v>
      </c>
    </row>
    <row r="28" spans="1:5" x14ac:dyDescent="0.25">
      <c r="A28" t="s">
        <v>13</v>
      </c>
      <c r="B28" t="s">
        <v>230</v>
      </c>
      <c r="C28">
        <v>1.3351999999999999</v>
      </c>
      <c r="D28">
        <v>0.749</v>
      </c>
      <c r="E28">
        <v>1.0783</v>
      </c>
    </row>
    <row r="29" spans="1:5" x14ac:dyDescent="0.25">
      <c r="A29" t="s">
        <v>13</v>
      </c>
      <c r="B29" t="s">
        <v>45</v>
      </c>
      <c r="C29">
        <v>1.3351999999999999</v>
      </c>
      <c r="D29">
        <v>1.4298</v>
      </c>
      <c r="E29">
        <v>1.0293000000000001</v>
      </c>
    </row>
    <row r="30" spans="1:5" x14ac:dyDescent="0.25">
      <c r="A30" t="s">
        <v>13</v>
      </c>
      <c r="B30" t="s">
        <v>15</v>
      </c>
      <c r="C30">
        <v>1.3351999999999999</v>
      </c>
      <c r="D30">
        <v>1.7225999999999999</v>
      </c>
      <c r="E30">
        <v>0.43130000000000002</v>
      </c>
    </row>
    <row r="31" spans="1:5" x14ac:dyDescent="0.25">
      <c r="A31" t="s">
        <v>13</v>
      </c>
      <c r="B31" t="s">
        <v>43</v>
      </c>
      <c r="C31">
        <v>1.3351999999999999</v>
      </c>
      <c r="D31">
        <v>0.59919999999999995</v>
      </c>
      <c r="E31">
        <v>0.91659999999999997</v>
      </c>
    </row>
    <row r="32" spans="1:5" x14ac:dyDescent="0.25">
      <c r="A32" t="s">
        <v>13</v>
      </c>
      <c r="B32" t="s">
        <v>51</v>
      </c>
      <c r="C32">
        <v>1.3351999999999999</v>
      </c>
      <c r="D32">
        <v>1.423</v>
      </c>
      <c r="E32">
        <v>1.4017999999999999</v>
      </c>
    </row>
    <row r="33" spans="1:5" x14ac:dyDescent="0.25">
      <c r="A33" t="s">
        <v>13</v>
      </c>
      <c r="B33" t="s">
        <v>49</v>
      </c>
      <c r="C33">
        <v>1.3351999999999999</v>
      </c>
      <c r="D33">
        <v>1.3314999999999999</v>
      </c>
      <c r="E33">
        <v>0.95850000000000002</v>
      </c>
    </row>
    <row r="34" spans="1:5" x14ac:dyDescent="0.25">
      <c r="A34" t="s">
        <v>13</v>
      </c>
      <c r="B34" t="s">
        <v>50</v>
      </c>
      <c r="C34">
        <v>1.3351999999999999</v>
      </c>
      <c r="D34">
        <v>1.1234</v>
      </c>
      <c r="E34">
        <v>0.91659999999999997</v>
      </c>
    </row>
    <row r="35" spans="1:5" x14ac:dyDescent="0.25">
      <c r="A35" t="s">
        <v>13</v>
      </c>
      <c r="B35" t="s">
        <v>14</v>
      </c>
      <c r="C35">
        <v>1.3351999999999999</v>
      </c>
      <c r="D35">
        <v>0.52429999999999999</v>
      </c>
      <c r="E35">
        <v>1.0783</v>
      </c>
    </row>
    <row r="36" spans="1:5" x14ac:dyDescent="0.25">
      <c r="A36" t="s">
        <v>13</v>
      </c>
      <c r="B36" t="s">
        <v>46</v>
      </c>
      <c r="C36">
        <v>1.3351999999999999</v>
      </c>
      <c r="D36">
        <v>0.82379999999999998</v>
      </c>
      <c r="E36">
        <v>0.91659999999999997</v>
      </c>
    </row>
    <row r="37" spans="1:5" x14ac:dyDescent="0.25">
      <c r="A37" t="s">
        <v>13</v>
      </c>
      <c r="B37" t="s">
        <v>48</v>
      </c>
      <c r="C37">
        <v>1.3351999999999999</v>
      </c>
      <c r="D37">
        <v>0.749</v>
      </c>
      <c r="E37">
        <v>1.0783</v>
      </c>
    </row>
    <row r="38" spans="1:5" x14ac:dyDescent="0.25">
      <c r="A38" t="s">
        <v>16</v>
      </c>
      <c r="B38" t="s">
        <v>231</v>
      </c>
      <c r="C38">
        <v>1.3705000000000001</v>
      </c>
      <c r="D38">
        <v>1.3029999999999999</v>
      </c>
      <c r="E38">
        <v>0.79790000000000005</v>
      </c>
    </row>
    <row r="39" spans="1:5" x14ac:dyDescent="0.25">
      <c r="A39" t="s">
        <v>16</v>
      </c>
      <c r="B39" t="s">
        <v>733</v>
      </c>
      <c r="C39">
        <v>1.3705000000000001</v>
      </c>
      <c r="D39">
        <v>0.5212</v>
      </c>
      <c r="E39">
        <v>1.0325</v>
      </c>
    </row>
    <row r="40" spans="1:5" x14ac:dyDescent="0.25">
      <c r="A40" t="s">
        <v>16</v>
      </c>
      <c r="B40" t="s">
        <v>54</v>
      </c>
      <c r="C40">
        <v>1.3705000000000001</v>
      </c>
      <c r="D40">
        <v>0.84189999999999998</v>
      </c>
      <c r="E40">
        <v>1.4152</v>
      </c>
    </row>
    <row r="41" spans="1:5" x14ac:dyDescent="0.25">
      <c r="A41" t="s">
        <v>16</v>
      </c>
      <c r="B41" t="s">
        <v>55</v>
      </c>
      <c r="C41">
        <v>1.3705000000000001</v>
      </c>
      <c r="D41">
        <v>0.72970000000000002</v>
      </c>
      <c r="E41">
        <v>0.8448</v>
      </c>
    </row>
    <row r="42" spans="1:5" x14ac:dyDescent="0.25">
      <c r="A42" t="s">
        <v>16</v>
      </c>
      <c r="B42" t="s">
        <v>296</v>
      </c>
      <c r="C42">
        <v>1.3705000000000001</v>
      </c>
      <c r="D42">
        <v>1.1226</v>
      </c>
      <c r="E42">
        <v>0.65710000000000002</v>
      </c>
    </row>
    <row r="43" spans="1:5" x14ac:dyDescent="0.25">
      <c r="A43" t="s">
        <v>16</v>
      </c>
      <c r="B43" t="s">
        <v>56</v>
      </c>
      <c r="C43">
        <v>1.3705000000000001</v>
      </c>
      <c r="D43">
        <v>0.78180000000000005</v>
      </c>
      <c r="E43">
        <v>1.1264000000000001</v>
      </c>
    </row>
    <row r="44" spans="1:5" x14ac:dyDescent="0.25">
      <c r="A44" t="s">
        <v>16</v>
      </c>
      <c r="B44" t="s">
        <v>734</v>
      </c>
      <c r="C44">
        <v>1.3705000000000001</v>
      </c>
      <c r="D44">
        <v>1.1466000000000001</v>
      </c>
      <c r="E44">
        <v>1.0325</v>
      </c>
    </row>
    <row r="45" spans="1:5" x14ac:dyDescent="0.25">
      <c r="A45" t="s">
        <v>16</v>
      </c>
      <c r="B45" t="s">
        <v>230</v>
      </c>
      <c r="C45">
        <v>1.3705000000000001</v>
      </c>
      <c r="D45">
        <v>0.67749999999999999</v>
      </c>
      <c r="E45">
        <v>1.0794999999999999</v>
      </c>
    </row>
    <row r="46" spans="1:5" x14ac:dyDescent="0.25">
      <c r="A46" t="s">
        <v>16</v>
      </c>
      <c r="B46" t="s">
        <v>232</v>
      </c>
      <c r="C46">
        <v>1.3705000000000001</v>
      </c>
      <c r="D46">
        <v>0.99029999999999996</v>
      </c>
      <c r="E46">
        <v>1.2202999999999999</v>
      </c>
    </row>
    <row r="47" spans="1:5" x14ac:dyDescent="0.25">
      <c r="A47" t="s">
        <v>16</v>
      </c>
      <c r="B47" t="s">
        <v>735</v>
      </c>
      <c r="C47">
        <v>1.3705000000000001</v>
      </c>
      <c r="D47">
        <v>0.67749999999999999</v>
      </c>
      <c r="E47">
        <v>1.4079999999999999</v>
      </c>
    </row>
    <row r="48" spans="1:5" x14ac:dyDescent="0.25">
      <c r="A48" t="s">
        <v>16</v>
      </c>
      <c r="B48" t="s">
        <v>233</v>
      </c>
      <c r="C48">
        <v>1.3705000000000001</v>
      </c>
      <c r="D48">
        <v>1.1226</v>
      </c>
      <c r="E48">
        <v>1.0108999999999999</v>
      </c>
    </row>
    <row r="49" spans="1:5" x14ac:dyDescent="0.25">
      <c r="A49" t="s">
        <v>16</v>
      </c>
      <c r="B49" t="s">
        <v>53</v>
      </c>
      <c r="C49">
        <v>1.3705000000000001</v>
      </c>
      <c r="D49">
        <v>1.0945</v>
      </c>
      <c r="E49">
        <v>0.98560000000000003</v>
      </c>
    </row>
    <row r="50" spans="1:5" x14ac:dyDescent="0.25">
      <c r="A50" t="s">
        <v>16</v>
      </c>
      <c r="B50" t="s">
        <v>17</v>
      </c>
      <c r="C50">
        <v>1.3705000000000001</v>
      </c>
      <c r="D50">
        <v>1.5114000000000001</v>
      </c>
      <c r="E50">
        <v>0.79790000000000005</v>
      </c>
    </row>
    <row r="51" spans="1:5" x14ac:dyDescent="0.25">
      <c r="A51" t="s">
        <v>16</v>
      </c>
      <c r="B51" t="s">
        <v>234</v>
      </c>
      <c r="C51">
        <v>1.3705000000000001</v>
      </c>
      <c r="D51">
        <v>0.88600000000000001</v>
      </c>
      <c r="E51">
        <v>0.8448</v>
      </c>
    </row>
    <row r="52" spans="1:5" x14ac:dyDescent="0.25">
      <c r="A52" t="s">
        <v>16</v>
      </c>
      <c r="B52" t="s">
        <v>235</v>
      </c>
      <c r="C52">
        <v>1.3705000000000001</v>
      </c>
      <c r="D52">
        <v>0.92420000000000002</v>
      </c>
      <c r="E52">
        <v>0.91990000000000005</v>
      </c>
    </row>
    <row r="53" spans="1:5" x14ac:dyDescent="0.25">
      <c r="A53" t="s">
        <v>16</v>
      </c>
      <c r="B53" t="s">
        <v>229</v>
      </c>
      <c r="C53">
        <v>1.3705000000000001</v>
      </c>
      <c r="D53">
        <v>1.1987000000000001</v>
      </c>
      <c r="E53">
        <v>0.61009999999999998</v>
      </c>
    </row>
    <row r="54" spans="1:5" x14ac:dyDescent="0.25">
      <c r="A54" t="s">
        <v>16</v>
      </c>
      <c r="B54" t="s">
        <v>57</v>
      </c>
      <c r="C54">
        <v>1.3705000000000001</v>
      </c>
      <c r="D54">
        <v>1.0215000000000001</v>
      </c>
      <c r="E54">
        <v>1.0951</v>
      </c>
    </row>
    <row r="55" spans="1:5" x14ac:dyDescent="0.25">
      <c r="A55" t="s">
        <v>16</v>
      </c>
      <c r="B55" t="s">
        <v>46</v>
      </c>
      <c r="C55">
        <v>1.3705000000000001</v>
      </c>
      <c r="D55">
        <v>1.4593</v>
      </c>
      <c r="E55">
        <v>1.1264000000000001</v>
      </c>
    </row>
    <row r="56" spans="1:5" x14ac:dyDescent="0.25">
      <c r="A56" t="s">
        <v>58</v>
      </c>
      <c r="B56" t="s">
        <v>297</v>
      </c>
      <c r="C56">
        <v>1.4211</v>
      </c>
      <c r="D56">
        <v>1.0874999999999999</v>
      </c>
      <c r="E56">
        <v>0.56159999999999999</v>
      </c>
    </row>
    <row r="57" spans="1:5" x14ac:dyDescent="0.25">
      <c r="A57" t="s">
        <v>58</v>
      </c>
      <c r="B57" t="s">
        <v>320</v>
      </c>
      <c r="C57">
        <v>1.4211</v>
      </c>
      <c r="D57">
        <v>1.1142000000000001</v>
      </c>
      <c r="E57">
        <v>0.88919999999999999</v>
      </c>
    </row>
    <row r="58" spans="1:5" x14ac:dyDescent="0.25">
      <c r="A58" t="s">
        <v>58</v>
      </c>
      <c r="B58" t="s">
        <v>71</v>
      </c>
      <c r="C58">
        <v>1.4211</v>
      </c>
      <c r="D58">
        <v>1.1515</v>
      </c>
      <c r="E58">
        <v>1.2253000000000001</v>
      </c>
    </row>
    <row r="59" spans="1:5" x14ac:dyDescent="0.25">
      <c r="A59" t="s">
        <v>58</v>
      </c>
      <c r="B59" t="s">
        <v>327</v>
      </c>
      <c r="C59">
        <v>1.4211</v>
      </c>
      <c r="D59">
        <v>0.77400000000000002</v>
      </c>
      <c r="E59">
        <v>0.89849999999999997</v>
      </c>
    </row>
    <row r="60" spans="1:5" x14ac:dyDescent="0.25">
      <c r="A60" t="s">
        <v>58</v>
      </c>
      <c r="B60" t="s">
        <v>61</v>
      </c>
      <c r="C60">
        <v>1.4211</v>
      </c>
      <c r="D60">
        <v>1.0235000000000001</v>
      </c>
      <c r="E60">
        <v>1.1741999999999999</v>
      </c>
    </row>
    <row r="61" spans="1:5" x14ac:dyDescent="0.25">
      <c r="A61" t="s">
        <v>58</v>
      </c>
      <c r="B61" t="s">
        <v>63</v>
      </c>
      <c r="C61">
        <v>1.4211</v>
      </c>
      <c r="D61">
        <v>0.70369999999999999</v>
      </c>
      <c r="E61">
        <v>1.0209999999999999</v>
      </c>
    </row>
    <row r="62" spans="1:5" x14ac:dyDescent="0.25">
      <c r="A62" t="s">
        <v>58</v>
      </c>
      <c r="B62" t="s">
        <v>65</v>
      </c>
      <c r="C62">
        <v>1.4211</v>
      </c>
      <c r="D62">
        <v>1.1515</v>
      </c>
      <c r="E62">
        <v>1.0721000000000001</v>
      </c>
    </row>
    <row r="63" spans="1:5" x14ac:dyDescent="0.25">
      <c r="A63" t="s">
        <v>58</v>
      </c>
      <c r="B63" t="s">
        <v>241</v>
      </c>
      <c r="C63">
        <v>1.4211</v>
      </c>
      <c r="D63">
        <v>0.70369999999999999</v>
      </c>
      <c r="E63">
        <v>1.1232</v>
      </c>
    </row>
    <row r="64" spans="1:5" x14ac:dyDescent="0.25">
      <c r="A64" t="s">
        <v>58</v>
      </c>
      <c r="B64" t="s">
        <v>344</v>
      </c>
      <c r="C64">
        <v>1.4211</v>
      </c>
      <c r="D64">
        <v>0.83160000000000001</v>
      </c>
      <c r="E64">
        <v>0.81679999999999997</v>
      </c>
    </row>
    <row r="65" spans="1:5" x14ac:dyDescent="0.25">
      <c r="A65" t="s">
        <v>58</v>
      </c>
      <c r="B65" t="s">
        <v>64</v>
      </c>
      <c r="C65">
        <v>1.4211</v>
      </c>
      <c r="D65">
        <v>0.64500000000000002</v>
      </c>
      <c r="E65">
        <v>1.2166999999999999</v>
      </c>
    </row>
    <row r="66" spans="1:5" x14ac:dyDescent="0.25">
      <c r="A66" t="s">
        <v>58</v>
      </c>
      <c r="B66" t="s">
        <v>238</v>
      </c>
      <c r="C66">
        <v>1.4211</v>
      </c>
      <c r="D66">
        <v>1.2901</v>
      </c>
      <c r="E66">
        <v>0.60840000000000005</v>
      </c>
    </row>
    <row r="67" spans="1:5" x14ac:dyDescent="0.25">
      <c r="A67" t="s">
        <v>58</v>
      </c>
      <c r="B67" t="s">
        <v>72</v>
      </c>
      <c r="C67">
        <v>1.4211</v>
      </c>
      <c r="D67">
        <v>0.95960000000000001</v>
      </c>
      <c r="E67">
        <v>1.2763</v>
      </c>
    </row>
    <row r="68" spans="1:5" x14ac:dyDescent="0.25">
      <c r="A68" t="s">
        <v>58</v>
      </c>
      <c r="B68" t="s">
        <v>240</v>
      </c>
      <c r="C68">
        <v>1.4211</v>
      </c>
      <c r="D68">
        <v>1.5832999999999999</v>
      </c>
      <c r="E68">
        <v>0.70199999999999996</v>
      </c>
    </row>
    <row r="69" spans="1:5" x14ac:dyDescent="0.25">
      <c r="A69" t="s">
        <v>58</v>
      </c>
      <c r="B69" t="s">
        <v>239</v>
      </c>
      <c r="C69">
        <v>1.4211</v>
      </c>
      <c r="D69">
        <v>0.83160000000000001</v>
      </c>
      <c r="E69">
        <v>0.7147</v>
      </c>
    </row>
    <row r="70" spans="1:5" x14ac:dyDescent="0.25">
      <c r="A70" t="s">
        <v>58</v>
      </c>
      <c r="B70" t="s">
        <v>298</v>
      </c>
      <c r="C70">
        <v>1.4211</v>
      </c>
      <c r="D70">
        <v>1.2154</v>
      </c>
      <c r="E70">
        <v>1.1741999999999999</v>
      </c>
    </row>
    <row r="71" spans="1:5" x14ac:dyDescent="0.25">
      <c r="A71" t="s">
        <v>58</v>
      </c>
      <c r="B71" t="s">
        <v>78</v>
      </c>
      <c r="C71">
        <v>1.4211</v>
      </c>
      <c r="D71">
        <v>0.76229999999999998</v>
      </c>
      <c r="E71">
        <v>1.1232</v>
      </c>
    </row>
    <row r="72" spans="1:5" x14ac:dyDescent="0.25">
      <c r="A72" t="s">
        <v>58</v>
      </c>
      <c r="B72" t="s">
        <v>236</v>
      </c>
      <c r="C72">
        <v>1.4211</v>
      </c>
      <c r="D72">
        <v>0.44779999999999998</v>
      </c>
      <c r="E72">
        <v>1.4295</v>
      </c>
    </row>
    <row r="73" spans="1:5" x14ac:dyDescent="0.25">
      <c r="A73" t="s">
        <v>58</v>
      </c>
      <c r="B73" t="s">
        <v>237</v>
      </c>
      <c r="C73">
        <v>1.4211</v>
      </c>
      <c r="D73">
        <v>1.5246</v>
      </c>
      <c r="E73">
        <v>0.93600000000000005</v>
      </c>
    </row>
    <row r="74" spans="1:5" x14ac:dyDescent="0.25">
      <c r="A74" t="s">
        <v>58</v>
      </c>
      <c r="B74" t="s">
        <v>62</v>
      </c>
      <c r="C74">
        <v>1.4211</v>
      </c>
      <c r="D74">
        <v>1.0555000000000001</v>
      </c>
      <c r="E74">
        <v>1.17</v>
      </c>
    </row>
    <row r="75" spans="1:5" x14ac:dyDescent="0.25">
      <c r="A75" t="s">
        <v>58</v>
      </c>
      <c r="B75" t="s">
        <v>59</v>
      </c>
      <c r="C75">
        <v>1.4211</v>
      </c>
      <c r="D75">
        <v>1.0555000000000001</v>
      </c>
      <c r="E75">
        <v>0.88919999999999999</v>
      </c>
    </row>
    <row r="76" spans="1:5" x14ac:dyDescent="0.25">
      <c r="A76" t="s">
        <v>66</v>
      </c>
      <c r="B76" t="s">
        <v>81</v>
      </c>
      <c r="C76">
        <v>1.0942000000000001</v>
      </c>
      <c r="D76">
        <v>0.57720000000000005</v>
      </c>
      <c r="E76">
        <v>1.2537</v>
      </c>
    </row>
    <row r="77" spans="1:5" x14ac:dyDescent="0.25">
      <c r="A77" t="s">
        <v>66</v>
      </c>
      <c r="B77" t="s">
        <v>68</v>
      </c>
      <c r="C77">
        <v>1.0942000000000001</v>
      </c>
      <c r="D77">
        <v>0.95960000000000001</v>
      </c>
      <c r="E77">
        <v>1.1910000000000001</v>
      </c>
    </row>
    <row r="78" spans="1:5" x14ac:dyDescent="0.25">
      <c r="A78" t="s">
        <v>66</v>
      </c>
      <c r="B78" t="s">
        <v>69</v>
      </c>
      <c r="C78">
        <v>1.0942000000000001</v>
      </c>
      <c r="D78">
        <v>0.73109999999999997</v>
      </c>
      <c r="E78">
        <v>0.7218</v>
      </c>
    </row>
    <row r="79" spans="1:5" x14ac:dyDescent="0.25">
      <c r="A79" t="s">
        <v>66</v>
      </c>
      <c r="B79" t="s">
        <v>95</v>
      </c>
      <c r="C79">
        <v>1.0942000000000001</v>
      </c>
      <c r="D79">
        <v>1.0751999999999999</v>
      </c>
      <c r="E79">
        <v>0.93410000000000004</v>
      </c>
    </row>
    <row r="80" spans="1:5" x14ac:dyDescent="0.25">
      <c r="A80" t="s">
        <v>66</v>
      </c>
      <c r="B80" t="s">
        <v>71</v>
      </c>
      <c r="C80">
        <v>1.0942000000000001</v>
      </c>
      <c r="D80">
        <v>1.2184999999999999</v>
      </c>
      <c r="E80">
        <v>0.52129999999999999</v>
      </c>
    </row>
    <row r="81" spans="1:5" x14ac:dyDescent="0.25">
      <c r="A81" t="s">
        <v>66</v>
      </c>
      <c r="B81" t="s">
        <v>73</v>
      </c>
      <c r="C81">
        <v>1.0942000000000001</v>
      </c>
      <c r="D81">
        <v>1.1424000000000001</v>
      </c>
      <c r="E81">
        <v>1.6241000000000001</v>
      </c>
    </row>
    <row r="82" spans="1:5" x14ac:dyDescent="0.25">
      <c r="A82" t="s">
        <v>66</v>
      </c>
      <c r="B82" t="s">
        <v>75</v>
      </c>
      <c r="C82">
        <v>1.0942000000000001</v>
      </c>
      <c r="D82">
        <v>1.2184999999999999</v>
      </c>
      <c r="E82">
        <v>1.3232999999999999</v>
      </c>
    </row>
    <row r="83" spans="1:5" x14ac:dyDescent="0.25">
      <c r="A83" t="s">
        <v>66</v>
      </c>
      <c r="B83" t="s">
        <v>336</v>
      </c>
      <c r="C83">
        <v>1.0942000000000001</v>
      </c>
      <c r="D83">
        <v>1.0155000000000001</v>
      </c>
      <c r="E83">
        <v>1.0827</v>
      </c>
    </row>
    <row r="84" spans="1:5" x14ac:dyDescent="0.25">
      <c r="A84" t="s">
        <v>66</v>
      </c>
      <c r="B84" t="s">
        <v>76</v>
      </c>
      <c r="C84">
        <v>1.0942000000000001</v>
      </c>
      <c r="D84">
        <v>0.54830000000000001</v>
      </c>
      <c r="E84">
        <v>1.0105</v>
      </c>
    </row>
    <row r="85" spans="1:5" x14ac:dyDescent="0.25">
      <c r="A85" t="s">
        <v>66</v>
      </c>
      <c r="B85" t="s">
        <v>64</v>
      </c>
      <c r="C85">
        <v>1.0942000000000001</v>
      </c>
      <c r="D85">
        <v>2.2606999999999999</v>
      </c>
      <c r="E85">
        <v>0.60780000000000001</v>
      </c>
    </row>
    <row r="86" spans="1:5" x14ac:dyDescent="0.25">
      <c r="A86" t="s">
        <v>66</v>
      </c>
      <c r="B86" t="s">
        <v>80</v>
      </c>
      <c r="C86">
        <v>1.0942000000000001</v>
      </c>
      <c r="D86">
        <v>1.0880000000000001</v>
      </c>
      <c r="E86">
        <v>0.79059999999999997</v>
      </c>
    </row>
    <row r="87" spans="1:5" x14ac:dyDescent="0.25">
      <c r="A87" t="s">
        <v>66</v>
      </c>
      <c r="B87" t="s">
        <v>94</v>
      </c>
      <c r="C87">
        <v>1.0942000000000001</v>
      </c>
      <c r="D87">
        <v>0.77680000000000005</v>
      </c>
      <c r="E87">
        <v>0.68569999999999998</v>
      </c>
    </row>
    <row r="88" spans="1:5" x14ac:dyDescent="0.25">
      <c r="A88" t="s">
        <v>66</v>
      </c>
      <c r="B88" t="s">
        <v>72</v>
      </c>
      <c r="C88">
        <v>1.0942000000000001</v>
      </c>
      <c r="D88">
        <v>1.1544000000000001</v>
      </c>
      <c r="E88">
        <v>0.87380000000000002</v>
      </c>
    </row>
    <row r="89" spans="1:5" x14ac:dyDescent="0.25">
      <c r="A89" t="s">
        <v>66</v>
      </c>
      <c r="B89" t="s">
        <v>67</v>
      </c>
      <c r="C89">
        <v>1.0942000000000001</v>
      </c>
      <c r="D89">
        <v>1.0509999999999999</v>
      </c>
      <c r="E89">
        <v>0.86619999999999997</v>
      </c>
    </row>
    <row r="90" spans="1:5" x14ac:dyDescent="0.25">
      <c r="A90" t="s">
        <v>66</v>
      </c>
      <c r="B90" t="s">
        <v>79</v>
      </c>
      <c r="C90">
        <v>1.0942000000000001</v>
      </c>
      <c r="D90">
        <v>0.82250000000000001</v>
      </c>
      <c r="E90">
        <v>0.90229999999999999</v>
      </c>
    </row>
    <row r="91" spans="1:5" x14ac:dyDescent="0.25">
      <c r="A91" t="s">
        <v>66</v>
      </c>
      <c r="B91" t="s">
        <v>78</v>
      </c>
      <c r="C91">
        <v>1.0942000000000001</v>
      </c>
      <c r="D91">
        <v>1.3709</v>
      </c>
      <c r="E91">
        <v>0.60150000000000003</v>
      </c>
    </row>
    <row r="92" spans="1:5" x14ac:dyDescent="0.25">
      <c r="A92" t="s">
        <v>66</v>
      </c>
      <c r="B92" t="s">
        <v>98</v>
      </c>
      <c r="C92">
        <v>1.0942000000000001</v>
      </c>
      <c r="D92">
        <v>0.59399999999999997</v>
      </c>
      <c r="E92">
        <v>1.8045</v>
      </c>
    </row>
    <row r="93" spans="1:5" x14ac:dyDescent="0.25">
      <c r="A93" t="s">
        <v>66</v>
      </c>
      <c r="B93" t="s">
        <v>74</v>
      </c>
      <c r="C93">
        <v>1.0942000000000001</v>
      </c>
      <c r="D93">
        <v>0.69630000000000003</v>
      </c>
      <c r="E93">
        <v>0.82489999999999997</v>
      </c>
    </row>
    <row r="94" spans="1:5" x14ac:dyDescent="0.25">
      <c r="A94" t="s">
        <v>66</v>
      </c>
      <c r="B94" t="s">
        <v>371</v>
      </c>
      <c r="C94">
        <v>1.0942000000000001</v>
      </c>
      <c r="D94">
        <v>1.3201000000000001</v>
      </c>
      <c r="E94">
        <v>1.1228</v>
      </c>
    </row>
    <row r="95" spans="1:5" x14ac:dyDescent="0.25">
      <c r="A95" t="s">
        <v>66</v>
      </c>
      <c r="B95" t="s">
        <v>373</v>
      </c>
      <c r="C95">
        <v>1.0942000000000001</v>
      </c>
      <c r="D95">
        <v>0.86819999999999997</v>
      </c>
      <c r="E95">
        <v>1.3714</v>
      </c>
    </row>
    <row r="96" spans="1:5" x14ac:dyDescent="0.25">
      <c r="A96" t="s">
        <v>66</v>
      </c>
      <c r="B96" t="s">
        <v>236</v>
      </c>
      <c r="C96">
        <v>1.0942000000000001</v>
      </c>
      <c r="D96">
        <v>0.91390000000000005</v>
      </c>
      <c r="E96">
        <v>0.96240000000000003</v>
      </c>
    </row>
    <row r="97" spans="1:5" x14ac:dyDescent="0.25">
      <c r="A97" t="s">
        <v>66</v>
      </c>
      <c r="B97" t="s">
        <v>70</v>
      </c>
      <c r="C97">
        <v>1.0942000000000001</v>
      </c>
      <c r="D97">
        <v>1.0101</v>
      </c>
      <c r="E97">
        <v>0.87380000000000002</v>
      </c>
    </row>
    <row r="98" spans="1:5" x14ac:dyDescent="0.25">
      <c r="A98" t="s">
        <v>66</v>
      </c>
      <c r="B98" t="s">
        <v>82</v>
      </c>
      <c r="C98">
        <v>1.0942000000000001</v>
      </c>
      <c r="D98">
        <v>1.0053000000000001</v>
      </c>
      <c r="E98">
        <v>1.1549</v>
      </c>
    </row>
    <row r="99" spans="1:5" x14ac:dyDescent="0.25">
      <c r="A99" t="s">
        <v>66</v>
      </c>
      <c r="B99" t="s">
        <v>60</v>
      </c>
      <c r="C99">
        <v>1.0942000000000001</v>
      </c>
      <c r="D99">
        <v>0.78339999999999999</v>
      </c>
      <c r="E99">
        <v>0.85929999999999995</v>
      </c>
    </row>
    <row r="100" spans="1:5" x14ac:dyDescent="0.25">
      <c r="A100" t="s">
        <v>83</v>
      </c>
      <c r="B100" t="s">
        <v>86</v>
      </c>
      <c r="C100">
        <v>1.1875</v>
      </c>
      <c r="D100">
        <v>0.57620000000000005</v>
      </c>
      <c r="E100">
        <v>1.3109999999999999</v>
      </c>
    </row>
    <row r="101" spans="1:5" x14ac:dyDescent="0.25">
      <c r="A101" t="s">
        <v>83</v>
      </c>
      <c r="B101" t="s">
        <v>84</v>
      </c>
      <c r="C101">
        <v>1.1875</v>
      </c>
      <c r="D101">
        <v>0.80200000000000005</v>
      </c>
      <c r="E101">
        <v>1.1860999999999999</v>
      </c>
    </row>
    <row r="102" spans="1:5" x14ac:dyDescent="0.25">
      <c r="A102" t="s">
        <v>83</v>
      </c>
      <c r="B102" t="s">
        <v>109</v>
      </c>
      <c r="C102">
        <v>1.1875</v>
      </c>
      <c r="D102">
        <v>1.0024999999999999</v>
      </c>
      <c r="E102">
        <v>0.92969999999999997</v>
      </c>
    </row>
    <row r="103" spans="1:5" x14ac:dyDescent="0.25">
      <c r="A103" t="s">
        <v>83</v>
      </c>
      <c r="B103" t="s">
        <v>90</v>
      </c>
      <c r="C103">
        <v>1.1875</v>
      </c>
      <c r="D103">
        <v>0.68169999999999997</v>
      </c>
      <c r="E103">
        <v>1.2503</v>
      </c>
    </row>
    <row r="104" spans="1:5" x14ac:dyDescent="0.25">
      <c r="A104" t="s">
        <v>83</v>
      </c>
      <c r="B104" t="s">
        <v>114</v>
      </c>
      <c r="C104">
        <v>1.1875</v>
      </c>
      <c r="D104">
        <v>1.0024999999999999</v>
      </c>
      <c r="E104">
        <v>1.2503</v>
      </c>
    </row>
    <row r="105" spans="1:5" x14ac:dyDescent="0.25">
      <c r="A105" t="s">
        <v>83</v>
      </c>
      <c r="B105" t="s">
        <v>89</v>
      </c>
      <c r="C105">
        <v>1.1875</v>
      </c>
      <c r="D105">
        <v>0.84209999999999996</v>
      </c>
      <c r="E105">
        <v>0.92120000000000002</v>
      </c>
    </row>
    <row r="106" spans="1:5" x14ac:dyDescent="0.25">
      <c r="A106" t="s">
        <v>83</v>
      </c>
      <c r="B106" t="s">
        <v>110</v>
      </c>
      <c r="C106">
        <v>1.1875</v>
      </c>
      <c r="D106">
        <v>1.2431000000000001</v>
      </c>
      <c r="E106">
        <v>1.4426000000000001</v>
      </c>
    </row>
    <row r="107" spans="1:5" x14ac:dyDescent="0.25">
      <c r="A107" t="s">
        <v>83</v>
      </c>
      <c r="B107" t="s">
        <v>101</v>
      </c>
      <c r="C107">
        <v>1.1875</v>
      </c>
      <c r="D107">
        <v>0.57620000000000005</v>
      </c>
      <c r="E107">
        <v>1.2756000000000001</v>
      </c>
    </row>
    <row r="108" spans="1:5" x14ac:dyDescent="0.25">
      <c r="A108" t="s">
        <v>83</v>
      </c>
      <c r="B108" t="s">
        <v>105</v>
      </c>
      <c r="C108">
        <v>1.1875</v>
      </c>
      <c r="D108">
        <v>0.52129999999999999</v>
      </c>
      <c r="E108">
        <v>1.4746999999999999</v>
      </c>
    </row>
    <row r="109" spans="1:5" x14ac:dyDescent="0.25">
      <c r="A109" t="s">
        <v>83</v>
      </c>
      <c r="B109" t="s">
        <v>92</v>
      </c>
      <c r="C109">
        <v>1.1875</v>
      </c>
      <c r="D109">
        <v>1.0827</v>
      </c>
      <c r="E109">
        <v>1.3144</v>
      </c>
    </row>
    <row r="110" spans="1:5" x14ac:dyDescent="0.25">
      <c r="A110" t="s">
        <v>83</v>
      </c>
      <c r="B110" t="s">
        <v>87</v>
      </c>
      <c r="C110">
        <v>1.1875</v>
      </c>
      <c r="D110">
        <v>0.76190000000000002</v>
      </c>
      <c r="E110">
        <v>0.89759999999999995</v>
      </c>
    </row>
    <row r="111" spans="1:5" x14ac:dyDescent="0.25">
      <c r="A111" t="s">
        <v>83</v>
      </c>
      <c r="B111" t="s">
        <v>91</v>
      </c>
      <c r="C111">
        <v>1.1875</v>
      </c>
      <c r="D111">
        <v>1.1368</v>
      </c>
      <c r="E111">
        <v>0.70689999999999997</v>
      </c>
    </row>
    <row r="112" spans="1:5" x14ac:dyDescent="0.25">
      <c r="A112" t="s">
        <v>83</v>
      </c>
      <c r="B112" t="s">
        <v>357</v>
      </c>
      <c r="C112">
        <v>1.1875</v>
      </c>
      <c r="D112">
        <v>1.0947</v>
      </c>
      <c r="E112">
        <v>0.9425</v>
      </c>
    </row>
    <row r="113" spans="1:5" x14ac:dyDescent="0.25">
      <c r="A113" t="s">
        <v>83</v>
      </c>
      <c r="B113" t="s">
        <v>99</v>
      </c>
      <c r="C113">
        <v>1.1875</v>
      </c>
      <c r="D113">
        <v>1.6</v>
      </c>
      <c r="E113">
        <v>0.70689999999999997</v>
      </c>
    </row>
    <row r="114" spans="1:5" x14ac:dyDescent="0.25">
      <c r="A114" t="s">
        <v>83</v>
      </c>
      <c r="B114" t="s">
        <v>122</v>
      </c>
      <c r="C114">
        <v>1.1875</v>
      </c>
      <c r="D114">
        <v>0.84209999999999996</v>
      </c>
      <c r="E114">
        <v>1.5821000000000001</v>
      </c>
    </row>
    <row r="115" spans="1:5" x14ac:dyDescent="0.25">
      <c r="A115" t="s">
        <v>83</v>
      </c>
      <c r="B115" t="s">
        <v>97</v>
      </c>
      <c r="C115">
        <v>1.1875</v>
      </c>
      <c r="D115">
        <v>1.2632000000000001</v>
      </c>
      <c r="E115">
        <v>0.87519999999999998</v>
      </c>
    </row>
    <row r="116" spans="1:5" x14ac:dyDescent="0.25">
      <c r="A116" t="s">
        <v>83</v>
      </c>
      <c r="B116" t="s">
        <v>100</v>
      </c>
      <c r="C116">
        <v>1.1875</v>
      </c>
      <c r="D116">
        <v>1.4737</v>
      </c>
      <c r="E116">
        <v>0.87519999999999998</v>
      </c>
    </row>
    <row r="117" spans="1:5" x14ac:dyDescent="0.25">
      <c r="A117" t="s">
        <v>83</v>
      </c>
      <c r="B117" t="s">
        <v>93</v>
      </c>
      <c r="C117">
        <v>1.1875</v>
      </c>
      <c r="D117">
        <v>0.84209999999999996</v>
      </c>
      <c r="E117">
        <v>0.67320000000000002</v>
      </c>
    </row>
    <row r="118" spans="1:5" x14ac:dyDescent="0.25">
      <c r="A118" t="s">
        <v>83</v>
      </c>
      <c r="B118" t="s">
        <v>77</v>
      </c>
      <c r="C118">
        <v>1.1875</v>
      </c>
      <c r="D118">
        <v>1.0637000000000001</v>
      </c>
      <c r="E118">
        <v>0.1772</v>
      </c>
    </row>
    <row r="119" spans="1:5" x14ac:dyDescent="0.25">
      <c r="A119" t="s">
        <v>83</v>
      </c>
      <c r="B119" t="s">
        <v>376</v>
      </c>
      <c r="C119">
        <v>1.1875</v>
      </c>
      <c r="D119">
        <v>1.0194000000000001</v>
      </c>
      <c r="E119">
        <v>0.92120000000000002</v>
      </c>
    </row>
    <row r="120" spans="1:5" x14ac:dyDescent="0.25">
      <c r="A120" t="s">
        <v>83</v>
      </c>
      <c r="B120" t="s">
        <v>377</v>
      </c>
      <c r="C120">
        <v>1.1875</v>
      </c>
      <c r="D120">
        <v>0.60150000000000003</v>
      </c>
      <c r="E120">
        <v>0.67320000000000002</v>
      </c>
    </row>
    <row r="121" spans="1:5" x14ac:dyDescent="0.25">
      <c r="A121" t="s">
        <v>83</v>
      </c>
      <c r="B121" t="s">
        <v>85</v>
      </c>
      <c r="C121">
        <v>1.1875</v>
      </c>
      <c r="D121">
        <v>1.1368</v>
      </c>
      <c r="E121">
        <v>1.1108</v>
      </c>
    </row>
    <row r="122" spans="1:5" x14ac:dyDescent="0.25">
      <c r="A122" t="s">
        <v>83</v>
      </c>
      <c r="B122" t="s">
        <v>103</v>
      </c>
      <c r="C122">
        <v>1.1875</v>
      </c>
      <c r="D122">
        <v>1.6841999999999999</v>
      </c>
      <c r="E122">
        <v>0.59840000000000004</v>
      </c>
    </row>
    <row r="123" spans="1:5" x14ac:dyDescent="0.25">
      <c r="A123" t="s">
        <v>83</v>
      </c>
      <c r="B123" t="s">
        <v>393</v>
      </c>
      <c r="C123">
        <v>1.1875</v>
      </c>
      <c r="D123">
        <v>1.2410000000000001</v>
      </c>
      <c r="E123">
        <v>0.74409999999999998</v>
      </c>
    </row>
    <row r="124" spans="1:5" x14ac:dyDescent="0.25">
      <c r="A124" t="s">
        <v>106</v>
      </c>
      <c r="B124" t="s">
        <v>107</v>
      </c>
      <c r="C124">
        <v>1.0949</v>
      </c>
      <c r="D124">
        <v>0.72099999999999997</v>
      </c>
      <c r="E124">
        <v>0.86429999999999996</v>
      </c>
    </row>
    <row r="125" spans="1:5" x14ac:dyDescent="0.25">
      <c r="A125" t="s">
        <v>106</v>
      </c>
      <c r="B125" t="s">
        <v>111</v>
      </c>
      <c r="C125">
        <v>1.0949</v>
      </c>
      <c r="D125">
        <v>0.9133</v>
      </c>
      <c r="E125">
        <v>0.82110000000000005</v>
      </c>
    </row>
    <row r="126" spans="1:5" x14ac:dyDescent="0.25">
      <c r="A126" t="s">
        <v>106</v>
      </c>
      <c r="B126" t="s">
        <v>88</v>
      </c>
      <c r="C126">
        <v>1.0949</v>
      </c>
      <c r="D126">
        <v>1.1416999999999999</v>
      </c>
      <c r="E126">
        <v>0.89570000000000005</v>
      </c>
    </row>
    <row r="127" spans="1:5" x14ac:dyDescent="0.25">
      <c r="A127" t="s">
        <v>106</v>
      </c>
      <c r="B127" t="s">
        <v>330</v>
      </c>
      <c r="C127">
        <v>1.0949</v>
      </c>
      <c r="D127">
        <v>0.9133</v>
      </c>
      <c r="E127">
        <v>1.2316</v>
      </c>
    </row>
    <row r="128" spans="1:5" x14ac:dyDescent="0.25">
      <c r="A128" t="s">
        <v>106</v>
      </c>
      <c r="B128" t="s">
        <v>113</v>
      </c>
      <c r="C128">
        <v>1.0949</v>
      </c>
      <c r="D128">
        <v>0.86770000000000003</v>
      </c>
      <c r="E128">
        <v>1.0823</v>
      </c>
    </row>
    <row r="129" spans="1:5" x14ac:dyDescent="0.25">
      <c r="A129" t="s">
        <v>106</v>
      </c>
      <c r="B129" t="s">
        <v>112</v>
      </c>
      <c r="C129">
        <v>1.0949</v>
      </c>
      <c r="D129">
        <v>1.1055999999999999</v>
      </c>
      <c r="E129">
        <v>1.1000000000000001</v>
      </c>
    </row>
    <row r="130" spans="1:5" x14ac:dyDescent="0.25">
      <c r="A130" t="s">
        <v>106</v>
      </c>
      <c r="B130" t="s">
        <v>120</v>
      </c>
      <c r="C130">
        <v>1.0949</v>
      </c>
      <c r="D130">
        <v>1.1873</v>
      </c>
      <c r="E130">
        <v>0.70909999999999995</v>
      </c>
    </row>
    <row r="131" spans="1:5" x14ac:dyDescent="0.25">
      <c r="A131" t="s">
        <v>106</v>
      </c>
      <c r="B131" t="s">
        <v>115</v>
      </c>
      <c r="C131">
        <v>1.0949</v>
      </c>
      <c r="D131">
        <v>1.8267</v>
      </c>
      <c r="E131">
        <v>0.70709999999999995</v>
      </c>
    </row>
    <row r="132" spans="1:5" x14ac:dyDescent="0.25">
      <c r="A132" t="s">
        <v>106</v>
      </c>
      <c r="B132" t="s">
        <v>119</v>
      </c>
      <c r="C132">
        <v>1.0949</v>
      </c>
      <c r="D132">
        <v>1.3243</v>
      </c>
      <c r="E132">
        <v>1.2316</v>
      </c>
    </row>
    <row r="133" spans="1:5" x14ac:dyDescent="0.25">
      <c r="A133" t="s">
        <v>106</v>
      </c>
      <c r="B133" t="s">
        <v>352</v>
      </c>
      <c r="C133">
        <v>1.0949</v>
      </c>
      <c r="D133">
        <v>0.77629999999999999</v>
      </c>
      <c r="E133">
        <v>1.2688999999999999</v>
      </c>
    </row>
    <row r="134" spans="1:5" x14ac:dyDescent="0.25">
      <c r="A134" t="s">
        <v>106</v>
      </c>
      <c r="B134" t="s">
        <v>121</v>
      </c>
      <c r="C134">
        <v>1.0949</v>
      </c>
      <c r="D134">
        <v>1.0046999999999999</v>
      </c>
      <c r="E134">
        <v>0.85840000000000005</v>
      </c>
    </row>
    <row r="135" spans="1:5" x14ac:dyDescent="0.25">
      <c r="A135" t="s">
        <v>106</v>
      </c>
      <c r="B135" t="s">
        <v>362</v>
      </c>
      <c r="C135">
        <v>1.0949</v>
      </c>
      <c r="D135">
        <v>1.0095000000000001</v>
      </c>
      <c r="E135">
        <v>0.94289999999999996</v>
      </c>
    </row>
    <row r="136" spans="1:5" x14ac:dyDescent="0.25">
      <c r="A136" t="s">
        <v>106</v>
      </c>
      <c r="B136" t="s">
        <v>123</v>
      </c>
      <c r="C136">
        <v>1.0949</v>
      </c>
      <c r="D136">
        <v>1.0960000000000001</v>
      </c>
      <c r="E136">
        <v>0.93300000000000005</v>
      </c>
    </row>
    <row r="137" spans="1:5" x14ac:dyDescent="0.25">
      <c r="A137" t="s">
        <v>106</v>
      </c>
      <c r="B137" t="s">
        <v>96</v>
      </c>
      <c r="C137">
        <v>1.0949</v>
      </c>
      <c r="D137">
        <v>0.86770000000000003</v>
      </c>
      <c r="E137">
        <v>0.74639999999999995</v>
      </c>
    </row>
    <row r="138" spans="1:5" x14ac:dyDescent="0.25">
      <c r="A138" t="s">
        <v>106</v>
      </c>
      <c r="B138" t="s">
        <v>128</v>
      </c>
      <c r="C138">
        <v>1.0949</v>
      </c>
      <c r="D138">
        <v>0.68500000000000005</v>
      </c>
      <c r="E138">
        <v>0.97040000000000004</v>
      </c>
    </row>
    <row r="139" spans="1:5" x14ac:dyDescent="0.25">
      <c r="A139" t="s">
        <v>106</v>
      </c>
      <c r="B139" t="s">
        <v>116</v>
      </c>
      <c r="C139">
        <v>1.0949</v>
      </c>
      <c r="D139">
        <v>1.3939999999999999</v>
      </c>
      <c r="E139">
        <v>0.86429999999999996</v>
      </c>
    </row>
    <row r="140" spans="1:5" x14ac:dyDescent="0.25">
      <c r="A140" t="s">
        <v>106</v>
      </c>
      <c r="B140" t="s">
        <v>102</v>
      </c>
      <c r="C140">
        <v>1.0949</v>
      </c>
      <c r="D140">
        <v>0.95899999999999996</v>
      </c>
      <c r="E140">
        <v>1.2316</v>
      </c>
    </row>
    <row r="141" spans="1:5" x14ac:dyDescent="0.25">
      <c r="A141" t="s">
        <v>106</v>
      </c>
      <c r="B141" t="s">
        <v>124</v>
      </c>
      <c r="C141">
        <v>1.0949</v>
      </c>
      <c r="D141">
        <v>1.0503</v>
      </c>
      <c r="E141">
        <v>0.70909999999999995</v>
      </c>
    </row>
    <row r="142" spans="1:5" x14ac:dyDescent="0.25">
      <c r="A142" t="s">
        <v>106</v>
      </c>
      <c r="B142" t="s">
        <v>108</v>
      </c>
      <c r="C142">
        <v>1.0949</v>
      </c>
      <c r="D142">
        <v>0.59370000000000001</v>
      </c>
      <c r="E142">
        <v>1.5674999999999999</v>
      </c>
    </row>
    <row r="143" spans="1:5" x14ac:dyDescent="0.25">
      <c r="A143" t="s">
        <v>106</v>
      </c>
      <c r="B143" t="s">
        <v>125</v>
      </c>
      <c r="C143">
        <v>1.0949</v>
      </c>
      <c r="D143">
        <v>0.57679999999999998</v>
      </c>
      <c r="E143">
        <v>1.2964</v>
      </c>
    </row>
    <row r="144" spans="1:5" x14ac:dyDescent="0.25">
      <c r="A144" t="s">
        <v>106</v>
      </c>
      <c r="B144" t="s">
        <v>383</v>
      </c>
      <c r="C144">
        <v>1.0949</v>
      </c>
      <c r="D144">
        <v>1.1873</v>
      </c>
      <c r="E144">
        <v>1.1196999999999999</v>
      </c>
    </row>
    <row r="145" spans="1:5" x14ac:dyDescent="0.25">
      <c r="A145" t="s">
        <v>106</v>
      </c>
      <c r="B145" t="s">
        <v>104</v>
      </c>
      <c r="C145">
        <v>1.0949</v>
      </c>
      <c r="D145">
        <v>1.4613</v>
      </c>
      <c r="E145">
        <v>1.0449999999999999</v>
      </c>
    </row>
    <row r="146" spans="1:5" x14ac:dyDescent="0.25">
      <c r="A146" t="s">
        <v>106</v>
      </c>
      <c r="B146" t="s">
        <v>126</v>
      </c>
      <c r="C146">
        <v>1.0949</v>
      </c>
      <c r="D146">
        <v>0.68500000000000005</v>
      </c>
      <c r="E146">
        <v>0.78380000000000005</v>
      </c>
    </row>
    <row r="147" spans="1:5" x14ac:dyDescent="0.25">
      <c r="A147" t="s">
        <v>106</v>
      </c>
      <c r="B147" t="s">
        <v>127</v>
      </c>
      <c r="C147">
        <v>1.0949</v>
      </c>
      <c r="D147">
        <v>0.68500000000000005</v>
      </c>
      <c r="E147">
        <v>1.0077</v>
      </c>
    </row>
    <row r="148" spans="1:5" x14ac:dyDescent="0.25">
      <c r="A148" t="s">
        <v>129</v>
      </c>
      <c r="B148" t="s">
        <v>316</v>
      </c>
      <c r="C148">
        <v>1.2487999999999999</v>
      </c>
      <c r="D148">
        <v>0.94210000000000005</v>
      </c>
      <c r="E148">
        <v>1.0676000000000001</v>
      </c>
    </row>
    <row r="149" spans="1:5" x14ac:dyDescent="0.25">
      <c r="A149" t="s">
        <v>129</v>
      </c>
      <c r="B149" t="s">
        <v>318</v>
      </c>
      <c r="C149">
        <v>1.2487999999999999</v>
      </c>
      <c r="D149">
        <v>0.93420000000000003</v>
      </c>
      <c r="E149">
        <v>1.2697000000000001</v>
      </c>
    </row>
    <row r="150" spans="1:5" x14ac:dyDescent="0.25">
      <c r="A150" t="s">
        <v>129</v>
      </c>
      <c r="B150" t="s">
        <v>324</v>
      </c>
      <c r="C150">
        <v>1.2487999999999999</v>
      </c>
      <c r="D150">
        <v>1.0363</v>
      </c>
      <c r="E150">
        <v>1.1861999999999999</v>
      </c>
    </row>
    <row r="151" spans="1:5" x14ac:dyDescent="0.25">
      <c r="A151" t="s">
        <v>129</v>
      </c>
      <c r="B151" t="s">
        <v>326</v>
      </c>
      <c r="C151">
        <v>1.2487999999999999</v>
      </c>
      <c r="D151">
        <v>0.85419999999999996</v>
      </c>
      <c r="E151">
        <v>0.76180000000000003</v>
      </c>
    </row>
    <row r="152" spans="1:5" x14ac:dyDescent="0.25">
      <c r="A152" t="s">
        <v>129</v>
      </c>
      <c r="B152" t="s">
        <v>328</v>
      </c>
      <c r="C152">
        <v>1.2487999999999999</v>
      </c>
      <c r="D152">
        <v>0.89500000000000002</v>
      </c>
      <c r="E152">
        <v>0.86990000000000001</v>
      </c>
    </row>
    <row r="153" spans="1:5" x14ac:dyDescent="0.25">
      <c r="A153" t="s">
        <v>129</v>
      </c>
      <c r="B153" t="s">
        <v>333</v>
      </c>
      <c r="C153">
        <v>1.2487999999999999</v>
      </c>
      <c r="D153">
        <v>1.2901</v>
      </c>
      <c r="E153">
        <v>0.59750000000000003</v>
      </c>
    </row>
    <row r="154" spans="1:5" x14ac:dyDescent="0.25">
      <c r="A154" t="s">
        <v>129</v>
      </c>
      <c r="B154" t="s">
        <v>337</v>
      </c>
      <c r="C154">
        <v>1.2487999999999999</v>
      </c>
      <c r="D154">
        <v>1.2012</v>
      </c>
      <c r="E154">
        <v>0.74690000000000001</v>
      </c>
    </row>
    <row r="155" spans="1:5" x14ac:dyDescent="0.25">
      <c r="A155" t="s">
        <v>129</v>
      </c>
      <c r="B155" t="s">
        <v>133</v>
      </c>
      <c r="C155">
        <v>1.2487999999999999</v>
      </c>
      <c r="D155">
        <v>0.80079999999999996</v>
      </c>
      <c r="E155">
        <v>1.9792000000000001</v>
      </c>
    </row>
    <row r="156" spans="1:5" x14ac:dyDescent="0.25">
      <c r="A156" t="s">
        <v>129</v>
      </c>
      <c r="B156" t="s">
        <v>341</v>
      </c>
      <c r="C156">
        <v>1.2487999999999999</v>
      </c>
      <c r="D156">
        <v>0.53380000000000005</v>
      </c>
      <c r="E156">
        <v>1.2697000000000001</v>
      </c>
    </row>
    <row r="157" spans="1:5" x14ac:dyDescent="0.25">
      <c r="A157" t="s">
        <v>129</v>
      </c>
      <c r="B157" t="s">
        <v>117</v>
      </c>
      <c r="C157">
        <v>1.2487999999999999</v>
      </c>
      <c r="D157">
        <v>1.0232000000000001</v>
      </c>
      <c r="E157">
        <v>0.78420000000000001</v>
      </c>
    </row>
    <row r="158" spans="1:5" x14ac:dyDescent="0.25">
      <c r="A158" t="s">
        <v>129</v>
      </c>
      <c r="B158" t="s">
        <v>351</v>
      </c>
      <c r="C158">
        <v>1.2487999999999999</v>
      </c>
      <c r="D158">
        <v>0.97870000000000001</v>
      </c>
      <c r="E158">
        <v>0.70950000000000002</v>
      </c>
    </row>
    <row r="159" spans="1:5" x14ac:dyDescent="0.25">
      <c r="A159" t="s">
        <v>129</v>
      </c>
      <c r="B159" t="s">
        <v>354</v>
      </c>
      <c r="C159">
        <v>1.2487999999999999</v>
      </c>
      <c r="D159">
        <v>0.84530000000000005</v>
      </c>
      <c r="E159">
        <v>1.2697000000000001</v>
      </c>
    </row>
    <row r="160" spans="1:5" x14ac:dyDescent="0.25">
      <c r="A160" t="s">
        <v>129</v>
      </c>
      <c r="B160" t="s">
        <v>130</v>
      </c>
      <c r="C160">
        <v>1.2487999999999999</v>
      </c>
      <c r="D160">
        <v>0.5181</v>
      </c>
      <c r="E160">
        <v>1.1861999999999999</v>
      </c>
    </row>
    <row r="161" spans="1:5" x14ac:dyDescent="0.25">
      <c r="A161" t="s">
        <v>129</v>
      </c>
      <c r="B161" t="s">
        <v>365</v>
      </c>
      <c r="C161">
        <v>1.2487999999999999</v>
      </c>
      <c r="D161">
        <v>1.2456</v>
      </c>
      <c r="E161">
        <v>0.8216</v>
      </c>
    </row>
    <row r="162" spans="1:5" x14ac:dyDescent="0.25">
      <c r="A162" t="s">
        <v>129</v>
      </c>
      <c r="B162" t="s">
        <v>379</v>
      </c>
      <c r="C162">
        <v>1.2487999999999999</v>
      </c>
      <c r="D162">
        <v>1.1011</v>
      </c>
      <c r="E162">
        <v>0.71419999999999995</v>
      </c>
    </row>
    <row r="163" spans="1:5" x14ac:dyDescent="0.25">
      <c r="A163" t="s">
        <v>129</v>
      </c>
      <c r="B163" t="s">
        <v>118</v>
      </c>
      <c r="C163">
        <v>1.2487999999999999</v>
      </c>
      <c r="D163">
        <v>0.67430000000000001</v>
      </c>
      <c r="E163">
        <v>0.95520000000000005</v>
      </c>
    </row>
    <row r="164" spans="1:5" x14ac:dyDescent="0.25">
      <c r="A164" t="s">
        <v>129</v>
      </c>
      <c r="B164" t="s">
        <v>381</v>
      </c>
      <c r="C164">
        <v>1.2487999999999999</v>
      </c>
      <c r="D164">
        <v>1.7795000000000001</v>
      </c>
      <c r="E164">
        <v>0.52280000000000004</v>
      </c>
    </row>
    <row r="165" spans="1:5" x14ac:dyDescent="0.25">
      <c r="A165" t="s">
        <v>129</v>
      </c>
      <c r="B165" t="s">
        <v>385</v>
      </c>
      <c r="C165">
        <v>1.2487999999999999</v>
      </c>
      <c r="D165">
        <v>1.1305000000000001</v>
      </c>
      <c r="E165">
        <v>1.0676000000000001</v>
      </c>
    </row>
    <row r="166" spans="1:5" x14ac:dyDescent="0.25">
      <c r="A166" t="s">
        <v>129</v>
      </c>
      <c r="B166" t="s">
        <v>390</v>
      </c>
      <c r="C166">
        <v>1.2487999999999999</v>
      </c>
      <c r="D166">
        <v>0.93420000000000003</v>
      </c>
      <c r="E166">
        <v>1.3444</v>
      </c>
    </row>
    <row r="167" spans="1:5" x14ac:dyDescent="0.25">
      <c r="A167" t="s">
        <v>129</v>
      </c>
      <c r="B167" t="s">
        <v>391</v>
      </c>
      <c r="C167">
        <v>1.2487999999999999</v>
      </c>
      <c r="D167">
        <v>0.6673</v>
      </c>
      <c r="E167">
        <v>1.6057999999999999</v>
      </c>
    </row>
    <row r="168" spans="1:5" x14ac:dyDescent="0.25">
      <c r="A168" t="s">
        <v>129</v>
      </c>
      <c r="B168" t="s">
        <v>392</v>
      </c>
      <c r="C168">
        <v>1.2487999999999999</v>
      </c>
      <c r="D168">
        <v>1.0958000000000001</v>
      </c>
      <c r="E168">
        <v>0.77829999999999999</v>
      </c>
    </row>
    <row r="169" spans="1:5" x14ac:dyDescent="0.25">
      <c r="A169" t="s">
        <v>129</v>
      </c>
      <c r="B169" t="s">
        <v>132</v>
      </c>
      <c r="C169">
        <v>1.2487999999999999</v>
      </c>
      <c r="D169">
        <v>1.6014999999999999</v>
      </c>
      <c r="E169">
        <v>0.78420000000000001</v>
      </c>
    </row>
    <row r="170" spans="1:5" x14ac:dyDescent="0.25">
      <c r="A170" t="s">
        <v>129</v>
      </c>
      <c r="B170" t="s">
        <v>131</v>
      </c>
      <c r="C170">
        <v>1.2487999999999999</v>
      </c>
      <c r="D170">
        <v>0.88970000000000005</v>
      </c>
      <c r="E170">
        <v>0.67220000000000002</v>
      </c>
    </row>
    <row r="171" spans="1:5" x14ac:dyDescent="0.25">
      <c r="A171" t="s">
        <v>18</v>
      </c>
      <c r="B171" t="s">
        <v>136</v>
      </c>
      <c r="C171">
        <v>1.1733</v>
      </c>
      <c r="D171">
        <v>1.0227999999999999</v>
      </c>
      <c r="E171">
        <v>1.1478999999999999</v>
      </c>
    </row>
    <row r="172" spans="1:5" x14ac:dyDescent="0.25">
      <c r="A172" t="s">
        <v>18</v>
      </c>
      <c r="B172" t="s">
        <v>247</v>
      </c>
      <c r="C172">
        <v>1.1733</v>
      </c>
      <c r="D172">
        <v>1.0227999999999999</v>
      </c>
      <c r="E172">
        <v>1.8102</v>
      </c>
    </row>
    <row r="173" spans="1:5" x14ac:dyDescent="0.25">
      <c r="A173" t="s">
        <v>18</v>
      </c>
      <c r="B173" t="s">
        <v>242</v>
      </c>
      <c r="C173">
        <v>1.1733</v>
      </c>
      <c r="D173">
        <v>0.90559999999999996</v>
      </c>
      <c r="E173">
        <v>0.91059999999999997</v>
      </c>
    </row>
    <row r="174" spans="1:5" x14ac:dyDescent="0.25">
      <c r="A174" t="s">
        <v>18</v>
      </c>
      <c r="B174" t="s">
        <v>149</v>
      </c>
      <c r="C174">
        <v>1.1733</v>
      </c>
      <c r="D174">
        <v>0.79549999999999998</v>
      </c>
      <c r="E174">
        <v>1.4128000000000001</v>
      </c>
    </row>
    <row r="175" spans="1:5" x14ac:dyDescent="0.25">
      <c r="A175" t="s">
        <v>18</v>
      </c>
      <c r="B175" t="s">
        <v>245</v>
      </c>
      <c r="C175">
        <v>1.1733</v>
      </c>
      <c r="D175">
        <v>1.0795999999999999</v>
      </c>
      <c r="E175">
        <v>1.0596000000000001</v>
      </c>
    </row>
    <row r="176" spans="1:5" x14ac:dyDescent="0.25">
      <c r="A176" t="s">
        <v>18</v>
      </c>
      <c r="B176" t="s">
        <v>250</v>
      </c>
      <c r="C176">
        <v>1.1733</v>
      </c>
      <c r="D176">
        <v>1.0795999999999999</v>
      </c>
      <c r="E176">
        <v>0.83889999999999998</v>
      </c>
    </row>
    <row r="177" spans="1:5" x14ac:dyDescent="0.25">
      <c r="A177" t="s">
        <v>18</v>
      </c>
      <c r="B177" t="s">
        <v>358</v>
      </c>
      <c r="C177">
        <v>1.1733</v>
      </c>
      <c r="D177">
        <v>0.74580000000000002</v>
      </c>
      <c r="E177">
        <v>1.4073</v>
      </c>
    </row>
    <row r="178" spans="1:5" x14ac:dyDescent="0.25">
      <c r="A178" t="s">
        <v>18</v>
      </c>
      <c r="B178" t="s">
        <v>252</v>
      </c>
      <c r="C178">
        <v>1.1733</v>
      </c>
      <c r="D178">
        <v>0.91320000000000001</v>
      </c>
      <c r="E178">
        <v>0.89880000000000004</v>
      </c>
    </row>
    <row r="179" spans="1:5" x14ac:dyDescent="0.25">
      <c r="A179" t="s">
        <v>18</v>
      </c>
      <c r="B179" t="s">
        <v>134</v>
      </c>
      <c r="C179">
        <v>1.1733</v>
      </c>
      <c r="D179">
        <v>1.4205000000000001</v>
      </c>
      <c r="E179">
        <v>0.52980000000000005</v>
      </c>
    </row>
    <row r="180" spans="1:5" x14ac:dyDescent="0.25">
      <c r="A180" t="s">
        <v>18</v>
      </c>
      <c r="B180" t="s">
        <v>253</v>
      </c>
      <c r="C180">
        <v>1.1733</v>
      </c>
      <c r="D180">
        <v>0.625</v>
      </c>
      <c r="E180">
        <v>1.1920999999999999</v>
      </c>
    </row>
    <row r="181" spans="1:5" x14ac:dyDescent="0.25">
      <c r="A181" t="s">
        <v>18</v>
      </c>
      <c r="B181" t="s">
        <v>20</v>
      </c>
      <c r="C181">
        <v>1.1733</v>
      </c>
      <c r="D181">
        <v>0.90910000000000002</v>
      </c>
      <c r="E181">
        <v>0.79469999999999996</v>
      </c>
    </row>
    <row r="182" spans="1:5" x14ac:dyDescent="0.25">
      <c r="A182" t="s">
        <v>18</v>
      </c>
      <c r="B182" t="s">
        <v>19</v>
      </c>
      <c r="C182">
        <v>1.1733</v>
      </c>
      <c r="D182">
        <v>1.1567000000000001</v>
      </c>
      <c r="E182">
        <v>1.0407</v>
      </c>
    </row>
    <row r="183" spans="1:5" x14ac:dyDescent="0.25">
      <c r="A183" t="s">
        <v>18</v>
      </c>
      <c r="B183" t="s">
        <v>244</v>
      </c>
      <c r="C183">
        <v>1.1733</v>
      </c>
      <c r="D183">
        <v>0.85229999999999995</v>
      </c>
      <c r="E183">
        <v>0.83889999999999998</v>
      </c>
    </row>
    <row r="184" spans="1:5" x14ac:dyDescent="0.25">
      <c r="A184" t="s">
        <v>18</v>
      </c>
      <c r="B184" t="s">
        <v>246</v>
      </c>
      <c r="C184">
        <v>1.1733</v>
      </c>
      <c r="D184">
        <v>1.1932</v>
      </c>
      <c r="E184">
        <v>0.39739999999999998</v>
      </c>
    </row>
    <row r="185" spans="1:5" x14ac:dyDescent="0.25">
      <c r="A185" t="s">
        <v>18</v>
      </c>
      <c r="B185" t="s">
        <v>137</v>
      </c>
      <c r="C185">
        <v>1.1733</v>
      </c>
      <c r="D185">
        <v>1.4205000000000001</v>
      </c>
      <c r="E185">
        <v>0.88300000000000001</v>
      </c>
    </row>
    <row r="186" spans="1:5" x14ac:dyDescent="0.25">
      <c r="A186" t="s">
        <v>18</v>
      </c>
      <c r="B186" t="s">
        <v>251</v>
      </c>
      <c r="C186">
        <v>1.1733</v>
      </c>
      <c r="D186">
        <v>0.74580000000000002</v>
      </c>
      <c r="E186">
        <v>0.78639999999999999</v>
      </c>
    </row>
    <row r="187" spans="1:5" x14ac:dyDescent="0.25">
      <c r="A187" t="s">
        <v>18</v>
      </c>
      <c r="B187" t="s">
        <v>243</v>
      </c>
      <c r="C187">
        <v>1.1733</v>
      </c>
      <c r="D187">
        <v>1.4205000000000001</v>
      </c>
      <c r="E187">
        <v>0.83889999999999998</v>
      </c>
    </row>
    <row r="188" spans="1:5" x14ac:dyDescent="0.25">
      <c r="A188" t="s">
        <v>18</v>
      </c>
      <c r="B188" t="s">
        <v>249</v>
      </c>
      <c r="C188">
        <v>1.1733</v>
      </c>
      <c r="D188">
        <v>0.66969999999999996</v>
      </c>
      <c r="E188">
        <v>1.1353</v>
      </c>
    </row>
    <row r="189" spans="1:5" x14ac:dyDescent="0.25">
      <c r="A189" t="s">
        <v>18</v>
      </c>
      <c r="B189" t="s">
        <v>248</v>
      </c>
      <c r="C189">
        <v>1.1733</v>
      </c>
      <c r="D189">
        <v>1.25</v>
      </c>
      <c r="E189">
        <v>0.83889999999999998</v>
      </c>
    </row>
    <row r="190" spans="1:5" x14ac:dyDescent="0.25">
      <c r="A190" t="s">
        <v>18</v>
      </c>
      <c r="B190" t="s">
        <v>141</v>
      </c>
      <c r="C190">
        <v>1.1733</v>
      </c>
      <c r="D190">
        <v>0.79549999999999998</v>
      </c>
      <c r="E190">
        <v>1.2362</v>
      </c>
    </row>
    <row r="191" spans="1:5" x14ac:dyDescent="0.25">
      <c r="A191" t="s">
        <v>138</v>
      </c>
      <c r="B191" t="s">
        <v>143</v>
      </c>
      <c r="C191">
        <v>0.9677</v>
      </c>
      <c r="D191">
        <v>0.9042</v>
      </c>
      <c r="E191">
        <v>0.49430000000000002</v>
      </c>
    </row>
    <row r="192" spans="1:5" x14ac:dyDescent="0.25">
      <c r="A192" t="s">
        <v>138</v>
      </c>
      <c r="B192" t="s">
        <v>145</v>
      </c>
      <c r="C192">
        <v>0.9677</v>
      </c>
      <c r="D192">
        <v>0.96450000000000002</v>
      </c>
      <c r="E192">
        <v>1.1072</v>
      </c>
    </row>
    <row r="193" spans="1:5" x14ac:dyDescent="0.25">
      <c r="A193" t="s">
        <v>138</v>
      </c>
      <c r="B193" t="s">
        <v>147</v>
      </c>
      <c r="C193">
        <v>0.9677</v>
      </c>
      <c r="D193">
        <v>1.3563000000000001</v>
      </c>
      <c r="E193">
        <v>0.84030000000000005</v>
      </c>
    </row>
    <row r="194" spans="1:5" x14ac:dyDescent="0.25">
      <c r="A194" t="s">
        <v>138</v>
      </c>
      <c r="B194" t="s">
        <v>736</v>
      </c>
      <c r="C194">
        <v>0.9677</v>
      </c>
      <c r="D194">
        <v>1.0334000000000001</v>
      </c>
      <c r="E194">
        <v>1.1072</v>
      </c>
    </row>
    <row r="195" spans="1:5" x14ac:dyDescent="0.25">
      <c r="A195" t="s">
        <v>138</v>
      </c>
      <c r="B195" t="s">
        <v>144</v>
      </c>
      <c r="C195">
        <v>0.9677</v>
      </c>
      <c r="D195">
        <v>1.2401</v>
      </c>
      <c r="E195">
        <v>1.0017</v>
      </c>
    </row>
    <row r="196" spans="1:5" x14ac:dyDescent="0.25">
      <c r="A196" t="s">
        <v>138</v>
      </c>
      <c r="B196" t="s">
        <v>338</v>
      </c>
      <c r="C196">
        <v>0.9677</v>
      </c>
      <c r="D196">
        <v>1.0334000000000001</v>
      </c>
      <c r="E196">
        <v>1.0544</v>
      </c>
    </row>
    <row r="197" spans="1:5" x14ac:dyDescent="0.25">
      <c r="A197" t="s">
        <v>138</v>
      </c>
      <c r="B197" t="s">
        <v>150</v>
      </c>
      <c r="C197">
        <v>0.9677</v>
      </c>
      <c r="D197">
        <v>0.75780000000000003</v>
      </c>
      <c r="E197">
        <v>1.2653000000000001</v>
      </c>
    </row>
    <row r="198" spans="1:5" x14ac:dyDescent="0.25">
      <c r="A198" t="s">
        <v>138</v>
      </c>
      <c r="B198" t="s">
        <v>140</v>
      </c>
      <c r="C198">
        <v>0.9677</v>
      </c>
      <c r="D198">
        <v>0.4521</v>
      </c>
      <c r="E198">
        <v>1.038</v>
      </c>
    </row>
    <row r="199" spans="1:5" x14ac:dyDescent="0.25">
      <c r="A199" t="s">
        <v>138</v>
      </c>
      <c r="B199" t="s">
        <v>151</v>
      </c>
      <c r="C199">
        <v>0.9677</v>
      </c>
      <c r="D199">
        <v>0.83960000000000001</v>
      </c>
      <c r="E199">
        <v>0.93910000000000005</v>
      </c>
    </row>
    <row r="200" spans="1:5" x14ac:dyDescent="0.25">
      <c r="A200" t="s">
        <v>138</v>
      </c>
      <c r="B200" t="s">
        <v>146</v>
      </c>
      <c r="C200">
        <v>0.9677</v>
      </c>
      <c r="D200">
        <v>1.1023000000000001</v>
      </c>
      <c r="E200">
        <v>0.89629999999999999</v>
      </c>
    </row>
    <row r="201" spans="1:5" x14ac:dyDescent="0.25">
      <c r="A201" t="s">
        <v>138</v>
      </c>
      <c r="B201" t="s">
        <v>152</v>
      </c>
      <c r="C201">
        <v>0.9677</v>
      </c>
      <c r="D201">
        <v>0.77500000000000002</v>
      </c>
      <c r="E201">
        <v>1.5817000000000001</v>
      </c>
    </row>
    <row r="202" spans="1:5" x14ac:dyDescent="0.25">
      <c r="A202" t="s">
        <v>138</v>
      </c>
      <c r="B202" t="s">
        <v>135</v>
      </c>
      <c r="C202">
        <v>0.9677</v>
      </c>
      <c r="D202">
        <v>1.1712</v>
      </c>
      <c r="E202">
        <v>1.0544</v>
      </c>
    </row>
    <row r="203" spans="1:5" x14ac:dyDescent="0.25">
      <c r="A203" t="s">
        <v>138</v>
      </c>
      <c r="B203" t="s">
        <v>148</v>
      </c>
      <c r="C203">
        <v>0.9677</v>
      </c>
      <c r="D203">
        <v>0.9042</v>
      </c>
      <c r="E203">
        <v>1.038</v>
      </c>
    </row>
    <row r="204" spans="1:5" x14ac:dyDescent="0.25">
      <c r="A204" t="s">
        <v>138</v>
      </c>
      <c r="B204" t="s">
        <v>156</v>
      </c>
      <c r="C204">
        <v>0.9677</v>
      </c>
      <c r="D204">
        <v>1.2917000000000001</v>
      </c>
      <c r="E204">
        <v>0.93910000000000005</v>
      </c>
    </row>
    <row r="205" spans="1:5" x14ac:dyDescent="0.25">
      <c r="A205" t="s">
        <v>138</v>
      </c>
      <c r="B205" t="s">
        <v>154</v>
      </c>
      <c r="C205">
        <v>0.9677</v>
      </c>
      <c r="D205">
        <v>0.68889999999999996</v>
      </c>
      <c r="E205">
        <v>1.1072</v>
      </c>
    </row>
    <row r="206" spans="1:5" x14ac:dyDescent="0.25">
      <c r="A206" t="s">
        <v>138</v>
      </c>
      <c r="B206" t="s">
        <v>737</v>
      </c>
      <c r="C206">
        <v>0.9677</v>
      </c>
      <c r="D206">
        <v>0.77500000000000002</v>
      </c>
      <c r="E206">
        <v>1.1861999999999999</v>
      </c>
    </row>
    <row r="207" spans="1:5" x14ac:dyDescent="0.25">
      <c r="A207" t="s">
        <v>138</v>
      </c>
      <c r="B207" t="s">
        <v>153</v>
      </c>
      <c r="C207">
        <v>0.9677</v>
      </c>
      <c r="D207">
        <v>0.83960000000000001</v>
      </c>
      <c r="E207">
        <v>1.038</v>
      </c>
    </row>
    <row r="208" spans="1:5" x14ac:dyDescent="0.25">
      <c r="A208" t="s">
        <v>138</v>
      </c>
      <c r="B208" t="s">
        <v>142</v>
      </c>
      <c r="C208">
        <v>0.9677</v>
      </c>
      <c r="D208">
        <v>1.3563000000000001</v>
      </c>
      <c r="E208">
        <v>0.88970000000000005</v>
      </c>
    </row>
    <row r="209" spans="1:5" x14ac:dyDescent="0.25">
      <c r="A209" t="s">
        <v>138</v>
      </c>
      <c r="B209" t="s">
        <v>139</v>
      </c>
      <c r="C209">
        <v>0.9677</v>
      </c>
      <c r="D209">
        <v>1.7222999999999999</v>
      </c>
      <c r="E209">
        <v>0.73809999999999998</v>
      </c>
    </row>
    <row r="210" spans="1:5" x14ac:dyDescent="0.25">
      <c r="A210" t="s">
        <v>138</v>
      </c>
      <c r="B210" t="s">
        <v>155</v>
      </c>
      <c r="C210">
        <v>0.9677</v>
      </c>
      <c r="D210">
        <v>0.82669999999999999</v>
      </c>
      <c r="E210">
        <v>0.68540000000000001</v>
      </c>
    </row>
    <row r="211" spans="1:5" x14ac:dyDescent="0.25">
      <c r="A211" t="s">
        <v>157</v>
      </c>
      <c r="B211" t="s">
        <v>262</v>
      </c>
      <c r="C211">
        <v>1.0704</v>
      </c>
      <c r="D211">
        <v>1.3079000000000001</v>
      </c>
      <c r="E211">
        <v>0.92200000000000004</v>
      </c>
    </row>
    <row r="212" spans="1:5" x14ac:dyDescent="0.25">
      <c r="A212" t="s">
        <v>157</v>
      </c>
      <c r="B212" t="s">
        <v>160</v>
      </c>
      <c r="C212">
        <v>1.0704</v>
      </c>
      <c r="D212">
        <v>0.3337</v>
      </c>
      <c r="E212">
        <v>1.7562</v>
      </c>
    </row>
    <row r="213" spans="1:5" x14ac:dyDescent="0.25">
      <c r="A213" t="s">
        <v>157</v>
      </c>
      <c r="B213" t="s">
        <v>260</v>
      </c>
      <c r="C213">
        <v>1.0704</v>
      </c>
      <c r="D213">
        <v>0.93420000000000003</v>
      </c>
      <c r="E213">
        <v>0.71350000000000002</v>
      </c>
    </row>
    <row r="214" spans="1:5" x14ac:dyDescent="0.25">
      <c r="A214" t="s">
        <v>157</v>
      </c>
      <c r="B214" t="s">
        <v>158</v>
      </c>
      <c r="C214">
        <v>1.0704</v>
      </c>
      <c r="D214">
        <v>0.86750000000000005</v>
      </c>
      <c r="E214">
        <v>0.93300000000000005</v>
      </c>
    </row>
    <row r="215" spans="1:5" x14ac:dyDescent="0.25">
      <c r="A215" t="s">
        <v>157</v>
      </c>
      <c r="B215" t="s">
        <v>263</v>
      </c>
      <c r="C215">
        <v>1.0704</v>
      </c>
      <c r="D215">
        <v>0.60060000000000002</v>
      </c>
      <c r="E215">
        <v>1.4818</v>
      </c>
    </row>
    <row r="216" spans="1:5" x14ac:dyDescent="0.25">
      <c r="A216" t="s">
        <v>157</v>
      </c>
      <c r="B216" t="s">
        <v>255</v>
      </c>
      <c r="C216">
        <v>1.0704</v>
      </c>
      <c r="D216">
        <v>0.62280000000000002</v>
      </c>
      <c r="E216">
        <v>0.61470000000000002</v>
      </c>
    </row>
    <row r="217" spans="1:5" x14ac:dyDescent="0.25">
      <c r="A217" t="s">
        <v>157</v>
      </c>
      <c r="B217" t="s">
        <v>753</v>
      </c>
      <c r="C217">
        <v>1.0704</v>
      </c>
      <c r="D217">
        <v>1.0009999999999999</v>
      </c>
      <c r="E217">
        <v>1.2074</v>
      </c>
    </row>
    <row r="218" spans="1:5" x14ac:dyDescent="0.25">
      <c r="A218" t="s">
        <v>157</v>
      </c>
      <c r="B218" t="s">
        <v>259</v>
      </c>
      <c r="C218">
        <v>1.0704</v>
      </c>
      <c r="D218">
        <v>0.53380000000000005</v>
      </c>
      <c r="E218">
        <v>0.82320000000000004</v>
      </c>
    </row>
    <row r="219" spans="1:5" x14ac:dyDescent="0.25">
      <c r="A219" t="s">
        <v>157</v>
      </c>
      <c r="B219" t="s">
        <v>256</v>
      </c>
      <c r="C219">
        <v>1.0704</v>
      </c>
      <c r="D219">
        <v>1.0009999999999999</v>
      </c>
      <c r="E219">
        <v>0.76829999999999998</v>
      </c>
    </row>
    <row r="220" spans="1:5" x14ac:dyDescent="0.25">
      <c r="A220" t="s">
        <v>157</v>
      </c>
      <c r="B220" t="s">
        <v>254</v>
      </c>
      <c r="C220">
        <v>1.0704</v>
      </c>
      <c r="D220">
        <v>1.6014999999999999</v>
      </c>
      <c r="E220">
        <v>0.54879999999999995</v>
      </c>
    </row>
    <row r="221" spans="1:5" x14ac:dyDescent="0.25">
      <c r="A221" t="s">
        <v>157</v>
      </c>
      <c r="B221" t="s">
        <v>261</v>
      </c>
      <c r="C221">
        <v>1.0704</v>
      </c>
      <c r="D221">
        <v>0.93420000000000003</v>
      </c>
      <c r="E221">
        <v>0.82320000000000004</v>
      </c>
    </row>
    <row r="222" spans="1:5" x14ac:dyDescent="0.25">
      <c r="A222" t="s">
        <v>157</v>
      </c>
      <c r="B222" t="s">
        <v>159</v>
      </c>
      <c r="C222">
        <v>1.0704</v>
      </c>
      <c r="D222">
        <v>1.0677000000000001</v>
      </c>
      <c r="E222">
        <v>1.3720000000000001</v>
      </c>
    </row>
    <row r="223" spans="1:5" x14ac:dyDescent="0.25">
      <c r="A223" t="s">
        <v>157</v>
      </c>
      <c r="B223" t="s">
        <v>257</v>
      </c>
      <c r="C223">
        <v>1.0704</v>
      </c>
      <c r="D223">
        <v>1.6816</v>
      </c>
      <c r="E223">
        <v>0.66590000000000005</v>
      </c>
    </row>
    <row r="224" spans="1:5" x14ac:dyDescent="0.25">
      <c r="A224" t="s">
        <v>157</v>
      </c>
      <c r="B224" t="s">
        <v>258</v>
      </c>
      <c r="C224">
        <v>1.0704</v>
      </c>
      <c r="D224">
        <v>1.4681</v>
      </c>
      <c r="E224">
        <v>1.4269000000000001</v>
      </c>
    </row>
    <row r="225" spans="1:5" x14ac:dyDescent="0.25">
      <c r="A225" t="s">
        <v>21</v>
      </c>
      <c r="B225" t="s">
        <v>270</v>
      </c>
      <c r="C225">
        <v>1.3310999999999999</v>
      </c>
      <c r="D225">
        <v>1.3523000000000001</v>
      </c>
      <c r="E225">
        <v>0.57589999999999997</v>
      </c>
    </row>
    <row r="226" spans="1:5" x14ac:dyDescent="0.25">
      <c r="A226" t="s">
        <v>21</v>
      </c>
      <c r="B226" t="s">
        <v>161</v>
      </c>
      <c r="C226">
        <v>1.3310999999999999</v>
      </c>
      <c r="D226">
        <v>0.70120000000000005</v>
      </c>
      <c r="E226">
        <v>1.1517999999999999</v>
      </c>
    </row>
    <row r="227" spans="1:5" x14ac:dyDescent="0.25">
      <c r="A227" t="s">
        <v>21</v>
      </c>
      <c r="B227" t="s">
        <v>299</v>
      </c>
      <c r="C227">
        <v>1.3310999999999999</v>
      </c>
      <c r="D227">
        <v>0.61040000000000005</v>
      </c>
      <c r="E227">
        <v>1.3705000000000001</v>
      </c>
    </row>
    <row r="228" spans="1:5" x14ac:dyDescent="0.25">
      <c r="A228" t="s">
        <v>21</v>
      </c>
      <c r="B228" t="s">
        <v>275</v>
      </c>
      <c r="C228">
        <v>1.3310999999999999</v>
      </c>
      <c r="D228">
        <v>0.84519999999999995</v>
      </c>
      <c r="E228">
        <v>0.74760000000000004</v>
      </c>
    </row>
    <row r="229" spans="1:5" x14ac:dyDescent="0.25">
      <c r="A229" t="s">
        <v>21</v>
      </c>
      <c r="B229" t="s">
        <v>265</v>
      </c>
      <c r="C229">
        <v>1.3310999999999999</v>
      </c>
      <c r="D229">
        <v>0.80130000000000001</v>
      </c>
      <c r="E229">
        <v>0.97460000000000002</v>
      </c>
    </row>
    <row r="230" spans="1:5" x14ac:dyDescent="0.25">
      <c r="A230" t="s">
        <v>21</v>
      </c>
      <c r="B230" t="s">
        <v>271</v>
      </c>
      <c r="C230">
        <v>1.3310999999999999</v>
      </c>
      <c r="D230">
        <v>0.61040000000000005</v>
      </c>
      <c r="E230">
        <v>1.2043999999999999</v>
      </c>
    </row>
    <row r="231" spans="1:5" x14ac:dyDescent="0.25">
      <c r="A231" t="s">
        <v>21</v>
      </c>
      <c r="B231" t="s">
        <v>272</v>
      </c>
      <c r="C231">
        <v>1.3310999999999999</v>
      </c>
      <c r="D231">
        <v>1.3523000000000001</v>
      </c>
      <c r="E231">
        <v>0.48730000000000001</v>
      </c>
    </row>
    <row r="232" spans="1:5" x14ac:dyDescent="0.25">
      <c r="A232" t="s">
        <v>21</v>
      </c>
      <c r="B232" t="s">
        <v>273</v>
      </c>
      <c r="C232">
        <v>1.3310999999999999</v>
      </c>
      <c r="D232">
        <v>1.3523000000000001</v>
      </c>
      <c r="E232">
        <v>0.75309999999999999</v>
      </c>
    </row>
    <row r="233" spans="1:5" x14ac:dyDescent="0.25">
      <c r="A233" t="s">
        <v>21</v>
      </c>
      <c r="B233" t="s">
        <v>22</v>
      </c>
      <c r="C233">
        <v>1.3310999999999999</v>
      </c>
      <c r="D233">
        <v>1.1738</v>
      </c>
      <c r="E233">
        <v>1.1213</v>
      </c>
    </row>
    <row r="234" spans="1:5" x14ac:dyDescent="0.25">
      <c r="A234" t="s">
        <v>21</v>
      </c>
      <c r="B234" t="s">
        <v>300</v>
      </c>
      <c r="C234">
        <v>1.3310999999999999</v>
      </c>
      <c r="D234">
        <v>1.6528</v>
      </c>
      <c r="E234">
        <v>0.75309999999999999</v>
      </c>
    </row>
    <row r="235" spans="1:5" x14ac:dyDescent="0.25">
      <c r="A235" t="s">
        <v>21</v>
      </c>
      <c r="B235" t="s">
        <v>264</v>
      </c>
      <c r="C235">
        <v>1.3310999999999999</v>
      </c>
      <c r="D235">
        <v>1.4556</v>
      </c>
      <c r="E235">
        <v>0.49840000000000001</v>
      </c>
    </row>
    <row r="236" spans="1:5" x14ac:dyDescent="0.25">
      <c r="A236" t="s">
        <v>21</v>
      </c>
      <c r="B236" t="s">
        <v>23</v>
      </c>
      <c r="C236">
        <v>1.3310999999999999</v>
      </c>
      <c r="D236">
        <v>1.4023000000000001</v>
      </c>
      <c r="E236">
        <v>0.93030000000000002</v>
      </c>
    </row>
    <row r="237" spans="1:5" x14ac:dyDescent="0.25">
      <c r="A237" t="s">
        <v>21</v>
      </c>
      <c r="B237" t="s">
        <v>276</v>
      </c>
      <c r="C237">
        <v>1.3310999999999999</v>
      </c>
      <c r="D237">
        <v>0.53659999999999997</v>
      </c>
      <c r="E237">
        <v>1.6137999999999999</v>
      </c>
    </row>
    <row r="238" spans="1:5" x14ac:dyDescent="0.25">
      <c r="A238" t="s">
        <v>21</v>
      </c>
      <c r="B238" t="s">
        <v>165</v>
      </c>
      <c r="C238">
        <v>1.3310999999999999</v>
      </c>
      <c r="D238">
        <v>0.80130000000000001</v>
      </c>
      <c r="E238">
        <v>1.0188999999999999</v>
      </c>
    </row>
    <row r="239" spans="1:5" x14ac:dyDescent="0.25">
      <c r="A239" t="s">
        <v>21</v>
      </c>
      <c r="B239" t="s">
        <v>268</v>
      </c>
      <c r="C239">
        <v>1.3310999999999999</v>
      </c>
      <c r="D239">
        <v>1.5495000000000001</v>
      </c>
      <c r="E239">
        <v>1.1629</v>
      </c>
    </row>
    <row r="240" spans="1:5" x14ac:dyDescent="0.25">
      <c r="A240" t="s">
        <v>21</v>
      </c>
      <c r="B240" t="s">
        <v>164</v>
      </c>
      <c r="C240">
        <v>1.3310999999999999</v>
      </c>
      <c r="D240">
        <v>0.75129999999999997</v>
      </c>
      <c r="E240">
        <v>1.5366</v>
      </c>
    </row>
    <row r="241" spans="1:5" x14ac:dyDescent="0.25">
      <c r="A241" t="s">
        <v>21</v>
      </c>
      <c r="B241" t="s">
        <v>163</v>
      </c>
      <c r="C241">
        <v>1.3310999999999999</v>
      </c>
      <c r="D241">
        <v>0.4007</v>
      </c>
      <c r="E241">
        <v>0.62019999999999997</v>
      </c>
    </row>
    <row r="242" spans="1:5" x14ac:dyDescent="0.25">
      <c r="A242" t="s">
        <v>21</v>
      </c>
      <c r="B242" t="s">
        <v>166</v>
      </c>
      <c r="C242">
        <v>1.3310999999999999</v>
      </c>
      <c r="D242">
        <v>0.91220000000000001</v>
      </c>
      <c r="E242">
        <v>1.1866000000000001</v>
      </c>
    </row>
    <row r="243" spans="1:5" x14ac:dyDescent="0.25">
      <c r="A243" t="s">
        <v>21</v>
      </c>
      <c r="B243" t="s">
        <v>174</v>
      </c>
      <c r="C243">
        <v>1.3310999999999999</v>
      </c>
      <c r="D243">
        <v>0.50080000000000002</v>
      </c>
      <c r="E243">
        <v>1.1074999999999999</v>
      </c>
    </row>
    <row r="244" spans="1:5" x14ac:dyDescent="0.25">
      <c r="A244" t="s">
        <v>21</v>
      </c>
      <c r="B244" t="s">
        <v>162</v>
      </c>
      <c r="C244">
        <v>1.3310999999999999</v>
      </c>
      <c r="D244">
        <v>1.202</v>
      </c>
      <c r="E244">
        <v>1.1960999999999999</v>
      </c>
    </row>
    <row r="245" spans="1:5" x14ac:dyDescent="0.25">
      <c r="A245" t="s">
        <v>24</v>
      </c>
      <c r="B245" t="s">
        <v>740</v>
      </c>
      <c r="C245">
        <v>1.0940000000000001</v>
      </c>
      <c r="D245">
        <v>0.91410000000000002</v>
      </c>
      <c r="E245">
        <v>1.4209000000000001</v>
      </c>
    </row>
    <row r="246" spans="1:5" x14ac:dyDescent="0.25">
      <c r="A246" t="s">
        <v>24</v>
      </c>
      <c r="B246" t="s">
        <v>168</v>
      </c>
      <c r="C246">
        <v>1.0940000000000001</v>
      </c>
      <c r="D246">
        <v>1.4854000000000001</v>
      </c>
      <c r="E246">
        <v>1.0084</v>
      </c>
    </row>
    <row r="247" spans="1:5" x14ac:dyDescent="0.25">
      <c r="A247" t="s">
        <v>24</v>
      </c>
      <c r="B247" t="s">
        <v>267</v>
      </c>
      <c r="C247">
        <v>1.0940000000000001</v>
      </c>
      <c r="D247">
        <v>1.036</v>
      </c>
      <c r="E247">
        <v>0.6845</v>
      </c>
    </row>
    <row r="248" spans="1:5" x14ac:dyDescent="0.25">
      <c r="A248" t="s">
        <v>24</v>
      </c>
      <c r="B248" t="s">
        <v>172</v>
      </c>
      <c r="C248">
        <v>1.0940000000000001</v>
      </c>
      <c r="D248">
        <v>1.3711</v>
      </c>
      <c r="E248">
        <v>0.5958</v>
      </c>
    </row>
    <row r="249" spans="1:5" x14ac:dyDescent="0.25">
      <c r="A249" t="s">
        <v>24</v>
      </c>
      <c r="B249" t="s">
        <v>167</v>
      </c>
      <c r="C249">
        <v>1.0940000000000001</v>
      </c>
      <c r="D249">
        <v>0.79979999999999996</v>
      </c>
      <c r="E249">
        <v>0.73340000000000005</v>
      </c>
    </row>
    <row r="250" spans="1:5" x14ac:dyDescent="0.25">
      <c r="A250" t="s">
        <v>24</v>
      </c>
      <c r="B250" t="s">
        <v>741</v>
      </c>
      <c r="C250">
        <v>1.0940000000000001</v>
      </c>
      <c r="D250">
        <v>1.1997</v>
      </c>
      <c r="E250">
        <v>1.1458999999999999</v>
      </c>
    </row>
    <row r="251" spans="1:5" x14ac:dyDescent="0.25">
      <c r="A251" t="s">
        <v>24</v>
      </c>
      <c r="B251" t="s">
        <v>170</v>
      </c>
      <c r="C251">
        <v>1.0940000000000001</v>
      </c>
      <c r="D251">
        <v>0.62839999999999996</v>
      </c>
      <c r="E251">
        <v>1.375</v>
      </c>
    </row>
    <row r="252" spans="1:5" x14ac:dyDescent="0.25">
      <c r="A252" t="s">
        <v>24</v>
      </c>
      <c r="B252" t="s">
        <v>274</v>
      </c>
      <c r="C252">
        <v>1.0940000000000001</v>
      </c>
      <c r="D252">
        <v>1.1997</v>
      </c>
      <c r="E252">
        <v>0.6875</v>
      </c>
    </row>
    <row r="253" spans="1:5" x14ac:dyDescent="0.25">
      <c r="A253" t="s">
        <v>24</v>
      </c>
      <c r="B253" t="s">
        <v>266</v>
      </c>
      <c r="C253">
        <v>1.0940000000000001</v>
      </c>
      <c r="D253">
        <v>0.74270000000000003</v>
      </c>
      <c r="E253">
        <v>1.4209000000000001</v>
      </c>
    </row>
    <row r="254" spans="1:5" x14ac:dyDescent="0.25">
      <c r="A254" t="s">
        <v>24</v>
      </c>
      <c r="B254" t="s">
        <v>26</v>
      </c>
      <c r="C254">
        <v>1.0940000000000001</v>
      </c>
      <c r="D254">
        <v>1.1426000000000001</v>
      </c>
      <c r="E254">
        <v>0.91669999999999996</v>
      </c>
    </row>
    <row r="255" spans="1:5" x14ac:dyDescent="0.25">
      <c r="A255" t="s">
        <v>24</v>
      </c>
      <c r="B255" t="s">
        <v>176</v>
      </c>
      <c r="C255">
        <v>1.0940000000000001</v>
      </c>
      <c r="D255">
        <v>0.97119999999999995</v>
      </c>
      <c r="E255">
        <v>0.5958</v>
      </c>
    </row>
    <row r="256" spans="1:5" x14ac:dyDescent="0.25">
      <c r="A256" t="s">
        <v>24</v>
      </c>
      <c r="B256" t="s">
        <v>169</v>
      </c>
      <c r="C256">
        <v>1.0940000000000001</v>
      </c>
      <c r="D256">
        <v>1.1426000000000001</v>
      </c>
      <c r="E256">
        <v>0.87090000000000001</v>
      </c>
    </row>
    <row r="257" spans="1:5" x14ac:dyDescent="0.25">
      <c r="A257" t="s">
        <v>24</v>
      </c>
      <c r="B257" t="s">
        <v>269</v>
      </c>
      <c r="C257">
        <v>1.0940000000000001</v>
      </c>
      <c r="D257">
        <v>1.1997</v>
      </c>
      <c r="E257">
        <v>0.91669999999999996</v>
      </c>
    </row>
    <row r="258" spans="1:5" x14ac:dyDescent="0.25">
      <c r="A258" t="s">
        <v>24</v>
      </c>
      <c r="B258" t="s">
        <v>739</v>
      </c>
      <c r="C258">
        <v>1.0940000000000001</v>
      </c>
      <c r="D258">
        <v>1.0854999999999999</v>
      </c>
      <c r="E258">
        <v>0.64170000000000005</v>
      </c>
    </row>
    <row r="259" spans="1:5" x14ac:dyDescent="0.25">
      <c r="A259" t="s">
        <v>24</v>
      </c>
      <c r="B259" t="s">
        <v>171</v>
      </c>
      <c r="C259">
        <v>1.0940000000000001</v>
      </c>
      <c r="D259">
        <v>1.0854999999999999</v>
      </c>
      <c r="E259">
        <v>0.82499999999999996</v>
      </c>
    </row>
    <row r="260" spans="1:5" x14ac:dyDescent="0.25">
      <c r="A260" t="s">
        <v>24</v>
      </c>
      <c r="B260" t="s">
        <v>173</v>
      </c>
      <c r="C260">
        <v>1.0940000000000001</v>
      </c>
      <c r="D260">
        <v>0.51419999999999999</v>
      </c>
      <c r="E260">
        <v>1.4209000000000001</v>
      </c>
    </row>
    <row r="261" spans="1:5" x14ac:dyDescent="0.25">
      <c r="A261" t="s">
        <v>24</v>
      </c>
      <c r="B261" t="s">
        <v>175</v>
      </c>
      <c r="C261">
        <v>1.0940000000000001</v>
      </c>
      <c r="D261">
        <v>0.68559999999999999</v>
      </c>
      <c r="E261">
        <v>0.91669999999999996</v>
      </c>
    </row>
    <row r="262" spans="1:5" x14ac:dyDescent="0.25">
      <c r="A262" t="s">
        <v>24</v>
      </c>
      <c r="B262" t="s">
        <v>301</v>
      </c>
      <c r="C262">
        <v>1.0940000000000001</v>
      </c>
      <c r="D262">
        <v>0.74270000000000003</v>
      </c>
      <c r="E262">
        <v>1.0542</v>
      </c>
    </row>
    <row r="263" spans="1:5" x14ac:dyDescent="0.25">
      <c r="A263" t="s">
        <v>24</v>
      </c>
      <c r="B263" t="s">
        <v>738</v>
      </c>
      <c r="C263">
        <v>1.0940000000000001</v>
      </c>
      <c r="D263">
        <v>1.3140000000000001</v>
      </c>
      <c r="E263">
        <v>1.2834000000000001</v>
      </c>
    </row>
    <row r="264" spans="1:5" x14ac:dyDescent="0.25">
      <c r="A264" t="s">
        <v>24</v>
      </c>
      <c r="B264" t="s">
        <v>25</v>
      </c>
      <c r="C264">
        <v>1.0940000000000001</v>
      </c>
      <c r="D264">
        <v>0.74270000000000003</v>
      </c>
      <c r="E264">
        <v>1.4666999999999999</v>
      </c>
    </row>
    <row r="265" spans="1:5" x14ac:dyDescent="0.25">
      <c r="A265" t="s">
        <v>177</v>
      </c>
      <c r="B265" t="s">
        <v>282</v>
      </c>
      <c r="C265">
        <v>1.304</v>
      </c>
      <c r="D265">
        <v>1.6980999999999999</v>
      </c>
      <c r="E265">
        <v>0.32129999999999997</v>
      </c>
    </row>
    <row r="266" spans="1:5" x14ac:dyDescent="0.25">
      <c r="A266" t="s">
        <v>177</v>
      </c>
      <c r="B266" t="s">
        <v>185</v>
      </c>
      <c r="C266">
        <v>1.304</v>
      </c>
      <c r="D266">
        <v>1.3146</v>
      </c>
      <c r="E266">
        <v>0.87219999999999998</v>
      </c>
    </row>
    <row r="267" spans="1:5" x14ac:dyDescent="0.25">
      <c r="A267" t="s">
        <v>177</v>
      </c>
      <c r="B267" t="s">
        <v>746</v>
      </c>
      <c r="C267">
        <v>1.304</v>
      </c>
      <c r="D267">
        <v>0.98599999999999999</v>
      </c>
      <c r="E267">
        <v>1.3312999999999999</v>
      </c>
    </row>
    <row r="268" spans="1:5" x14ac:dyDescent="0.25">
      <c r="A268" t="s">
        <v>177</v>
      </c>
      <c r="B268" t="s">
        <v>283</v>
      </c>
      <c r="C268">
        <v>1.304</v>
      </c>
      <c r="D268">
        <v>1.5885</v>
      </c>
      <c r="E268">
        <v>0.68859999999999999</v>
      </c>
    </row>
    <row r="269" spans="1:5" x14ac:dyDescent="0.25">
      <c r="A269" t="s">
        <v>177</v>
      </c>
      <c r="B269" t="s">
        <v>184</v>
      </c>
      <c r="C269">
        <v>1.304</v>
      </c>
      <c r="D269">
        <v>0.6573</v>
      </c>
      <c r="E269">
        <v>1.5608</v>
      </c>
    </row>
    <row r="270" spans="1:5" x14ac:dyDescent="0.25">
      <c r="A270" t="s">
        <v>177</v>
      </c>
      <c r="B270" t="s">
        <v>745</v>
      </c>
      <c r="C270">
        <v>1.304</v>
      </c>
      <c r="D270">
        <v>0.60250000000000004</v>
      </c>
      <c r="E270">
        <v>1.0099</v>
      </c>
    </row>
    <row r="271" spans="1:5" x14ac:dyDescent="0.25">
      <c r="A271" t="s">
        <v>177</v>
      </c>
      <c r="B271" t="s">
        <v>279</v>
      </c>
      <c r="C271">
        <v>1.304</v>
      </c>
      <c r="D271">
        <v>1.1503000000000001</v>
      </c>
      <c r="E271">
        <v>1.1476</v>
      </c>
    </row>
    <row r="272" spans="1:5" x14ac:dyDescent="0.25">
      <c r="A272" t="s">
        <v>177</v>
      </c>
      <c r="B272" t="s">
        <v>281</v>
      </c>
      <c r="C272">
        <v>1.304</v>
      </c>
      <c r="D272">
        <v>0.60250000000000004</v>
      </c>
      <c r="E272">
        <v>0.73450000000000004</v>
      </c>
    </row>
    <row r="273" spans="1:5" x14ac:dyDescent="0.25">
      <c r="A273" t="s">
        <v>177</v>
      </c>
      <c r="B273" t="s">
        <v>182</v>
      </c>
      <c r="C273">
        <v>1.304</v>
      </c>
      <c r="D273">
        <v>0.54779999999999995</v>
      </c>
      <c r="E273">
        <v>1.1016999999999999</v>
      </c>
    </row>
    <row r="274" spans="1:5" x14ac:dyDescent="0.25">
      <c r="A274" t="s">
        <v>177</v>
      </c>
      <c r="B274" t="s">
        <v>747</v>
      </c>
      <c r="C274">
        <v>1.304</v>
      </c>
      <c r="D274">
        <v>1.1758999999999999</v>
      </c>
      <c r="E274">
        <v>1.1140000000000001</v>
      </c>
    </row>
    <row r="275" spans="1:5" x14ac:dyDescent="0.25">
      <c r="A275" t="s">
        <v>177</v>
      </c>
      <c r="B275" t="s">
        <v>180</v>
      </c>
      <c r="C275">
        <v>1.304</v>
      </c>
      <c r="D275">
        <v>1.6980999999999999</v>
      </c>
      <c r="E275">
        <v>0.73450000000000004</v>
      </c>
    </row>
    <row r="276" spans="1:5" x14ac:dyDescent="0.25">
      <c r="A276" t="s">
        <v>177</v>
      </c>
      <c r="B276" t="s">
        <v>179</v>
      </c>
      <c r="C276">
        <v>1.304</v>
      </c>
      <c r="D276">
        <v>0.48799999999999999</v>
      </c>
      <c r="E276">
        <v>1.0516000000000001</v>
      </c>
    </row>
    <row r="277" spans="1:5" x14ac:dyDescent="0.25">
      <c r="A277" t="s">
        <v>177</v>
      </c>
      <c r="B277" t="s">
        <v>280</v>
      </c>
      <c r="C277">
        <v>1.304</v>
      </c>
      <c r="D277">
        <v>1.2051000000000001</v>
      </c>
      <c r="E277">
        <v>1.0099</v>
      </c>
    </row>
    <row r="278" spans="1:5" x14ac:dyDescent="0.25">
      <c r="A278" t="s">
        <v>177</v>
      </c>
      <c r="B278" t="s">
        <v>181</v>
      </c>
      <c r="C278">
        <v>1.304</v>
      </c>
      <c r="D278">
        <v>0.93120000000000003</v>
      </c>
      <c r="E278">
        <v>0.91810000000000003</v>
      </c>
    </row>
    <row r="279" spans="1:5" x14ac:dyDescent="0.25">
      <c r="A279" t="s">
        <v>177</v>
      </c>
      <c r="B279" t="s">
        <v>178</v>
      </c>
      <c r="C279">
        <v>1.304</v>
      </c>
      <c r="D279">
        <v>0.98599999999999999</v>
      </c>
      <c r="E279">
        <v>0.87219999999999998</v>
      </c>
    </row>
    <row r="280" spans="1:5" x14ac:dyDescent="0.25">
      <c r="A280" t="s">
        <v>177</v>
      </c>
      <c r="B280" t="s">
        <v>277</v>
      </c>
      <c r="C280">
        <v>1.304</v>
      </c>
      <c r="D280">
        <v>1.0407999999999999</v>
      </c>
      <c r="E280">
        <v>1.0099</v>
      </c>
    </row>
    <row r="281" spans="1:5" x14ac:dyDescent="0.25">
      <c r="A281" t="s">
        <v>177</v>
      </c>
      <c r="B281" t="s">
        <v>278</v>
      </c>
      <c r="C281">
        <v>1.304</v>
      </c>
      <c r="D281">
        <v>0.60250000000000004</v>
      </c>
      <c r="E281">
        <v>1.2853000000000001</v>
      </c>
    </row>
    <row r="282" spans="1:5" x14ac:dyDescent="0.25">
      <c r="A282" t="s">
        <v>177</v>
      </c>
      <c r="B282" t="s">
        <v>183</v>
      </c>
      <c r="C282">
        <v>1.304</v>
      </c>
      <c r="D282">
        <v>0.60250000000000004</v>
      </c>
      <c r="E282">
        <v>1.2394000000000001</v>
      </c>
    </row>
    <row r="283" spans="1:5" x14ac:dyDescent="0.25">
      <c r="A283" t="s">
        <v>27</v>
      </c>
      <c r="B283" t="s">
        <v>742</v>
      </c>
      <c r="C283">
        <v>1.2659</v>
      </c>
      <c r="D283">
        <v>0.79</v>
      </c>
      <c r="E283">
        <v>1.0862000000000001</v>
      </c>
    </row>
    <row r="284" spans="1:5" x14ac:dyDescent="0.25">
      <c r="A284" t="s">
        <v>27</v>
      </c>
      <c r="B284" t="s">
        <v>303</v>
      </c>
      <c r="C284">
        <v>1.2659</v>
      </c>
      <c r="D284">
        <v>0.28210000000000002</v>
      </c>
      <c r="E284">
        <v>1.0344</v>
      </c>
    </row>
    <row r="285" spans="1:5" x14ac:dyDescent="0.25">
      <c r="A285" t="s">
        <v>27</v>
      </c>
      <c r="B285" t="s">
        <v>30</v>
      </c>
      <c r="C285">
        <v>1.2659</v>
      </c>
      <c r="D285">
        <v>2.0876999999999999</v>
      </c>
      <c r="E285">
        <v>0.72409999999999997</v>
      </c>
    </row>
    <row r="286" spans="1:5" x14ac:dyDescent="0.25">
      <c r="A286" t="s">
        <v>27</v>
      </c>
      <c r="B286" t="s">
        <v>190</v>
      </c>
      <c r="C286">
        <v>1.2659</v>
      </c>
      <c r="D286">
        <v>0.84640000000000004</v>
      </c>
      <c r="E286">
        <v>1.2930999999999999</v>
      </c>
    </row>
    <row r="287" spans="1:5" x14ac:dyDescent="0.25">
      <c r="A287" t="s">
        <v>27</v>
      </c>
      <c r="B287" t="s">
        <v>743</v>
      </c>
      <c r="C287">
        <v>1.2659</v>
      </c>
      <c r="D287">
        <v>0.79</v>
      </c>
      <c r="E287">
        <v>0.77580000000000005</v>
      </c>
    </row>
    <row r="288" spans="1:5" x14ac:dyDescent="0.25">
      <c r="A288" t="s">
        <v>27</v>
      </c>
      <c r="B288" t="s">
        <v>286</v>
      </c>
      <c r="C288">
        <v>1.2659</v>
      </c>
      <c r="D288">
        <v>1.1285000000000001</v>
      </c>
      <c r="E288">
        <v>1.3965000000000001</v>
      </c>
    </row>
    <row r="289" spans="1:5" x14ac:dyDescent="0.25">
      <c r="A289" t="s">
        <v>27</v>
      </c>
      <c r="B289" t="s">
        <v>287</v>
      </c>
      <c r="C289">
        <v>1.2659</v>
      </c>
      <c r="D289">
        <v>1.0721000000000001</v>
      </c>
      <c r="E289">
        <v>0.62070000000000003</v>
      </c>
    </row>
    <row r="290" spans="1:5" x14ac:dyDescent="0.25">
      <c r="A290" t="s">
        <v>27</v>
      </c>
      <c r="B290" t="s">
        <v>188</v>
      </c>
      <c r="C290">
        <v>1.2659</v>
      </c>
      <c r="D290">
        <v>0.73729999999999996</v>
      </c>
      <c r="E290">
        <v>0.91720000000000002</v>
      </c>
    </row>
    <row r="291" spans="1:5" x14ac:dyDescent="0.25">
      <c r="A291" t="s">
        <v>27</v>
      </c>
      <c r="B291" t="s">
        <v>288</v>
      </c>
      <c r="C291">
        <v>1.2659</v>
      </c>
      <c r="D291">
        <v>0.95920000000000005</v>
      </c>
      <c r="E291">
        <v>1.1378999999999999</v>
      </c>
    </row>
    <row r="292" spans="1:5" x14ac:dyDescent="0.25">
      <c r="A292" t="s">
        <v>27</v>
      </c>
      <c r="B292" t="s">
        <v>284</v>
      </c>
      <c r="C292">
        <v>1.2659</v>
      </c>
      <c r="D292">
        <v>0.50780000000000003</v>
      </c>
      <c r="E292">
        <v>1.2930999999999999</v>
      </c>
    </row>
    <row r="293" spans="1:5" x14ac:dyDescent="0.25">
      <c r="A293" t="s">
        <v>27</v>
      </c>
      <c r="B293" t="s">
        <v>186</v>
      </c>
      <c r="C293">
        <v>1.2659</v>
      </c>
      <c r="D293">
        <v>0.50780000000000003</v>
      </c>
      <c r="E293">
        <v>0.77580000000000005</v>
      </c>
    </row>
    <row r="294" spans="1:5" x14ac:dyDescent="0.25">
      <c r="A294" t="s">
        <v>27</v>
      </c>
      <c r="B294" t="s">
        <v>302</v>
      </c>
      <c r="C294">
        <v>1.2659</v>
      </c>
      <c r="D294">
        <v>0.84640000000000004</v>
      </c>
      <c r="E294">
        <v>0.77580000000000005</v>
      </c>
    </row>
    <row r="295" spans="1:5" x14ac:dyDescent="0.25">
      <c r="A295" t="s">
        <v>27</v>
      </c>
      <c r="B295" t="s">
        <v>29</v>
      </c>
      <c r="C295">
        <v>1.2659</v>
      </c>
      <c r="D295">
        <v>1.9185000000000001</v>
      </c>
      <c r="E295">
        <v>0.51719999999999999</v>
      </c>
    </row>
    <row r="296" spans="1:5" x14ac:dyDescent="0.25">
      <c r="A296" t="s">
        <v>27</v>
      </c>
      <c r="B296" t="s">
        <v>285</v>
      </c>
      <c r="C296">
        <v>1.2659</v>
      </c>
      <c r="D296">
        <v>0.67710000000000004</v>
      </c>
      <c r="E296">
        <v>1.2930999999999999</v>
      </c>
    </row>
    <row r="297" spans="1:5" x14ac:dyDescent="0.25">
      <c r="A297" t="s">
        <v>27</v>
      </c>
      <c r="B297" t="s">
        <v>187</v>
      </c>
      <c r="C297">
        <v>1.2659</v>
      </c>
      <c r="D297">
        <v>1.2761</v>
      </c>
      <c r="E297">
        <v>0.83550000000000002</v>
      </c>
    </row>
    <row r="298" spans="1:5" x14ac:dyDescent="0.25">
      <c r="A298" t="s">
        <v>27</v>
      </c>
      <c r="B298" t="s">
        <v>28</v>
      </c>
      <c r="C298">
        <v>1.2659</v>
      </c>
      <c r="D298">
        <v>1.6928000000000001</v>
      </c>
      <c r="E298">
        <v>0.62070000000000003</v>
      </c>
    </row>
    <row r="299" spans="1:5" x14ac:dyDescent="0.25">
      <c r="A299" t="s">
        <v>27</v>
      </c>
      <c r="B299" t="s">
        <v>189</v>
      </c>
      <c r="C299">
        <v>1.2659</v>
      </c>
      <c r="D299">
        <v>0.90280000000000005</v>
      </c>
      <c r="E299">
        <v>1.4481999999999999</v>
      </c>
    </row>
    <row r="300" spans="1:5" x14ac:dyDescent="0.25">
      <c r="A300" t="s">
        <v>27</v>
      </c>
      <c r="B300" t="s">
        <v>744</v>
      </c>
      <c r="C300">
        <v>1.2659</v>
      </c>
      <c r="D300">
        <v>1.0157</v>
      </c>
      <c r="E300">
        <v>1.4481999999999999</v>
      </c>
    </row>
    <row r="301" spans="1:5" x14ac:dyDescent="0.25">
      <c r="A301" t="s">
        <v>191</v>
      </c>
      <c r="B301" t="s">
        <v>199</v>
      </c>
      <c r="C301">
        <v>1.0677000000000001</v>
      </c>
      <c r="D301">
        <v>0.82640000000000002</v>
      </c>
      <c r="E301">
        <v>1.0777000000000001</v>
      </c>
    </row>
    <row r="302" spans="1:5" x14ac:dyDescent="0.25">
      <c r="A302" t="s">
        <v>191</v>
      </c>
      <c r="B302" t="s">
        <v>192</v>
      </c>
      <c r="C302">
        <v>1.0677000000000001</v>
      </c>
      <c r="D302">
        <v>1.8732</v>
      </c>
      <c r="E302">
        <v>0.64659999999999995</v>
      </c>
    </row>
    <row r="303" spans="1:5" x14ac:dyDescent="0.25">
      <c r="A303" t="s">
        <v>191</v>
      </c>
      <c r="B303" t="s">
        <v>204</v>
      </c>
      <c r="C303">
        <v>1.0677000000000001</v>
      </c>
      <c r="D303">
        <v>0.68679999999999997</v>
      </c>
      <c r="E303">
        <v>1.3678999999999999</v>
      </c>
    </row>
    <row r="304" spans="1:5" x14ac:dyDescent="0.25">
      <c r="A304" t="s">
        <v>191</v>
      </c>
      <c r="B304" t="s">
        <v>195</v>
      </c>
      <c r="C304">
        <v>1.0677000000000001</v>
      </c>
      <c r="D304">
        <v>0.77129999999999999</v>
      </c>
      <c r="E304">
        <v>0.77590000000000003</v>
      </c>
    </row>
    <row r="305" spans="1:5" x14ac:dyDescent="0.25">
      <c r="A305" t="s">
        <v>191</v>
      </c>
      <c r="B305" t="s">
        <v>203</v>
      </c>
      <c r="C305">
        <v>1.0677000000000001</v>
      </c>
      <c r="D305">
        <v>0.99509999999999998</v>
      </c>
      <c r="E305">
        <v>0.91600000000000004</v>
      </c>
    </row>
    <row r="306" spans="1:5" x14ac:dyDescent="0.25">
      <c r="A306" t="s">
        <v>191</v>
      </c>
      <c r="B306" t="s">
        <v>196</v>
      </c>
      <c r="C306">
        <v>1.0677000000000001</v>
      </c>
      <c r="D306">
        <v>0.81169999999999998</v>
      </c>
      <c r="E306">
        <v>0.92820000000000003</v>
      </c>
    </row>
    <row r="307" spans="1:5" x14ac:dyDescent="0.25">
      <c r="A307" t="s">
        <v>191</v>
      </c>
      <c r="B307" t="s">
        <v>193</v>
      </c>
      <c r="C307">
        <v>1.0677000000000001</v>
      </c>
      <c r="D307">
        <v>0.93659999999999999</v>
      </c>
      <c r="E307">
        <v>0.94830000000000003</v>
      </c>
    </row>
    <row r="308" spans="1:5" x14ac:dyDescent="0.25">
      <c r="A308" t="s">
        <v>191</v>
      </c>
      <c r="B308" t="s">
        <v>289</v>
      </c>
      <c r="C308">
        <v>1.0677000000000001</v>
      </c>
      <c r="D308">
        <v>0.81169999999999998</v>
      </c>
      <c r="E308">
        <v>1.1725000000000001</v>
      </c>
    </row>
    <row r="309" spans="1:5" x14ac:dyDescent="0.25">
      <c r="A309" t="s">
        <v>191</v>
      </c>
      <c r="B309" t="s">
        <v>290</v>
      </c>
      <c r="C309">
        <v>1.0677000000000001</v>
      </c>
      <c r="D309">
        <v>1.8107</v>
      </c>
      <c r="E309">
        <v>0.78169999999999995</v>
      </c>
    </row>
    <row r="310" spans="1:5" x14ac:dyDescent="0.25">
      <c r="A310" t="s">
        <v>191</v>
      </c>
      <c r="B310" t="s">
        <v>198</v>
      </c>
      <c r="C310">
        <v>1.0677000000000001</v>
      </c>
      <c r="D310">
        <v>0.99509999999999998</v>
      </c>
      <c r="E310">
        <v>1.2365999999999999</v>
      </c>
    </row>
    <row r="311" spans="1:5" x14ac:dyDescent="0.25">
      <c r="A311" t="s">
        <v>191</v>
      </c>
      <c r="B311" t="s">
        <v>200</v>
      </c>
      <c r="C311">
        <v>1.0677000000000001</v>
      </c>
      <c r="D311">
        <v>0.43709999999999999</v>
      </c>
      <c r="E311">
        <v>0.83050000000000002</v>
      </c>
    </row>
    <row r="312" spans="1:5" x14ac:dyDescent="0.25">
      <c r="A312" t="s">
        <v>191</v>
      </c>
      <c r="B312" t="s">
        <v>201</v>
      </c>
      <c r="C312">
        <v>1.0677000000000001</v>
      </c>
      <c r="D312">
        <v>0.99170000000000003</v>
      </c>
      <c r="E312">
        <v>1.3363</v>
      </c>
    </row>
    <row r="313" spans="1:5" x14ac:dyDescent="0.25">
      <c r="A313" t="s">
        <v>31</v>
      </c>
      <c r="B313" t="s">
        <v>207</v>
      </c>
      <c r="C313">
        <v>1.1835</v>
      </c>
      <c r="D313">
        <v>1.0562</v>
      </c>
      <c r="E313">
        <v>0.61719999999999997</v>
      </c>
    </row>
    <row r="314" spans="1:5" x14ac:dyDescent="0.25">
      <c r="A314" t="s">
        <v>31</v>
      </c>
      <c r="B314" t="s">
        <v>205</v>
      </c>
      <c r="C314">
        <v>1.1835</v>
      </c>
      <c r="D314">
        <v>0.84499999999999997</v>
      </c>
      <c r="E314">
        <v>1.2343999999999999</v>
      </c>
    </row>
    <row r="315" spans="1:5" x14ac:dyDescent="0.25">
      <c r="A315" t="s">
        <v>31</v>
      </c>
      <c r="B315" t="s">
        <v>33</v>
      </c>
      <c r="C315">
        <v>1.1835</v>
      </c>
      <c r="D315">
        <v>0.73929999999999996</v>
      </c>
      <c r="E315">
        <v>1.3371999999999999</v>
      </c>
    </row>
    <row r="316" spans="1:5" x14ac:dyDescent="0.25">
      <c r="A316" t="s">
        <v>31</v>
      </c>
      <c r="B316" t="s">
        <v>194</v>
      </c>
      <c r="C316">
        <v>1.1835</v>
      </c>
      <c r="D316">
        <v>1.109</v>
      </c>
      <c r="E316">
        <v>1.0801000000000001</v>
      </c>
    </row>
    <row r="317" spans="1:5" x14ac:dyDescent="0.25">
      <c r="A317" t="s">
        <v>31</v>
      </c>
      <c r="B317" t="s">
        <v>209</v>
      </c>
      <c r="C317">
        <v>1.1835</v>
      </c>
      <c r="D317">
        <v>1.0703</v>
      </c>
      <c r="E317">
        <v>0.71319999999999995</v>
      </c>
    </row>
    <row r="318" spans="1:5" x14ac:dyDescent="0.25">
      <c r="A318" t="s">
        <v>31</v>
      </c>
      <c r="B318" t="s">
        <v>197</v>
      </c>
      <c r="C318">
        <v>1.1835</v>
      </c>
      <c r="D318">
        <v>1.0562</v>
      </c>
      <c r="E318">
        <v>0.51429999999999998</v>
      </c>
    </row>
    <row r="319" spans="1:5" x14ac:dyDescent="0.25">
      <c r="A319" t="s">
        <v>31</v>
      </c>
      <c r="B319" t="s">
        <v>32</v>
      </c>
      <c r="C319">
        <v>1.1835</v>
      </c>
      <c r="D319">
        <v>0.63370000000000004</v>
      </c>
      <c r="E319">
        <v>0.87429999999999997</v>
      </c>
    </row>
    <row r="320" spans="1:5" x14ac:dyDescent="0.25">
      <c r="A320" t="s">
        <v>31</v>
      </c>
      <c r="B320" t="s">
        <v>368</v>
      </c>
      <c r="C320">
        <v>1.1835</v>
      </c>
      <c r="D320">
        <v>1.4258999999999999</v>
      </c>
      <c r="E320">
        <v>1.2343999999999999</v>
      </c>
    </row>
    <row r="321" spans="1:5" x14ac:dyDescent="0.25">
      <c r="A321" t="s">
        <v>31</v>
      </c>
      <c r="B321" t="s">
        <v>206</v>
      </c>
      <c r="C321">
        <v>1.1835</v>
      </c>
      <c r="D321">
        <v>1.0562</v>
      </c>
      <c r="E321">
        <v>1.4915</v>
      </c>
    </row>
    <row r="322" spans="1:5" x14ac:dyDescent="0.25">
      <c r="A322" t="s">
        <v>31</v>
      </c>
      <c r="B322" t="s">
        <v>208</v>
      </c>
      <c r="C322">
        <v>1.1835</v>
      </c>
      <c r="D322">
        <v>1.0139</v>
      </c>
      <c r="E322">
        <v>0.87780000000000002</v>
      </c>
    </row>
    <row r="323" spans="1:5" x14ac:dyDescent="0.25">
      <c r="A323" t="s">
        <v>307</v>
      </c>
      <c r="B323" t="s">
        <v>308</v>
      </c>
      <c r="C323">
        <v>1.3312999999999999</v>
      </c>
      <c r="D323">
        <v>1.1737</v>
      </c>
      <c r="E323">
        <v>0.59319999999999995</v>
      </c>
    </row>
    <row r="324" spans="1:5" x14ac:dyDescent="0.25">
      <c r="A324" t="s">
        <v>307</v>
      </c>
      <c r="B324" t="s">
        <v>202</v>
      </c>
      <c r="C324">
        <v>1.3312999999999999</v>
      </c>
      <c r="D324">
        <v>0.9859</v>
      </c>
      <c r="E324">
        <v>0.97460000000000002</v>
      </c>
    </row>
    <row r="325" spans="1:5" x14ac:dyDescent="0.25">
      <c r="A325" t="s">
        <v>307</v>
      </c>
      <c r="B325" t="s">
        <v>334</v>
      </c>
      <c r="C325">
        <v>1.3312999999999999</v>
      </c>
      <c r="D325">
        <v>0.70420000000000005</v>
      </c>
      <c r="E325">
        <v>0.97460000000000002</v>
      </c>
    </row>
    <row r="326" spans="1:5" x14ac:dyDescent="0.25">
      <c r="A326" t="s">
        <v>307</v>
      </c>
      <c r="B326" t="s">
        <v>335</v>
      </c>
      <c r="C326">
        <v>1.3312999999999999</v>
      </c>
      <c r="D326">
        <v>1.1737</v>
      </c>
      <c r="E326">
        <v>0.72030000000000005</v>
      </c>
    </row>
    <row r="327" spans="1:5" x14ac:dyDescent="0.25">
      <c r="A327" t="s">
        <v>307</v>
      </c>
      <c r="B327" t="s">
        <v>339</v>
      </c>
      <c r="C327">
        <v>1.3312999999999999</v>
      </c>
      <c r="D327">
        <v>1.1737</v>
      </c>
      <c r="E327">
        <v>1.5254000000000001</v>
      </c>
    </row>
    <row r="328" spans="1:5" x14ac:dyDescent="0.25">
      <c r="A328" t="s">
        <v>307</v>
      </c>
      <c r="B328" t="s">
        <v>340</v>
      </c>
      <c r="C328">
        <v>1.3312999999999999</v>
      </c>
      <c r="D328">
        <v>0.6573</v>
      </c>
      <c r="E328">
        <v>1.7797000000000001</v>
      </c>
    </row>
    <row r="329" spans="1:5" x14ac:dyDescent="0.25">
      <c r="A329" t="s">
        <v>307</v>
      </c>
      <c r="B329" t="s">
        <v>345</v>
      </c>
      <c r="C329">
        <v>1.3312999999999999</v>
      </c>
      <c r="D329">
        <v>1.0327999999999999</v>
      </c>
      <c r="E329">
        <v>0.93220000000000003</v>
      </c>
    </row>
    <row r="330" spans="1:5" x14ac:dyDescent="0.25">
      <c r="A330" t="s">
        <v>307</v>
      </c>
      <c r="B330" t="s">
        <v>364</v>
      </c>
      <c r="C330">
        <v>1.3312999999999999</v>
      </c>
      <c r="D330">
        <v>1.2205999999999999</v>
      </c>
      <c r="E330">
        <v>0.42370000000000002</v>
      </c>
    </row>
    <row r="331" spans="1:5" x14ac:dyDescent="0.25">
      <c r="A331" t="s">
        <v>307</v>
      </c>
      <c r="B331" t="s">
        <v>369</v>
      </c>
      <c r="C331">
        <v>1.3312999999999999</v>
      </c>
      <c r="D331">
        <v>0.93889999999999996</v>
      </c>
      <c r="E331">
        <v>1.3559000000000001</v>
      </c>
    </row>
    <row r="332" spans="1:5" x14ac:dyDescent="0.25">
      <c r="A332" t="s">
        <v>307</v>
      </c>
      <c r="B332" t="s">
        <v>372</v>
      </c>
      <c r="C332">
        <v>1.3312999999999999</v>
      </c>
      <c r="D332">
        <v>0.93889999999999996</v>
      </c>
      <c r="E332">
        <v>0.72030000000000005</v>
      </c>
    </row>
    <row r="333" spans="1:5" x14ac:dyDescent="0.25">
      <c r="A333" t="s">
        <v>313</v>
      </c>
      <c r="B333" t="s">
        <v>314</v>
      </c>
      <c r="C333">
        <v>1.2437</v>
      </c>
      <c r="D333">
        <v>0.90459999999999996</v>
      </c>
      <c r="E333">
        <v>1.3332999999999999</v>
      </c>
    </row>
    <row r="334" spans="1:5" x14ac:dyDescent="0.25">
      <c r="A334" t="s">
        <v>313</v>
      </c>
      <c r="B334" t="s">
        <v>319</v>
      </c>
      <c r="C334">
        <v>1.2437</v>
      </c>
      <c r="D334">
        <v>1.4573</v>
      </c>
      <c r="E334">
        <v>0.71430000000000005</v>
      </c>
    </row>
    <row r="335" spans="1:5" x14ac:dyDescent="0.25">
      <c r="A335" t="s">
        <v>313</v>
      </c>
      <c r="B335" t="s">
        <v>757</v>
      </c>
      <c r="C335">
        <v>1.2437</v>
      </c>
      <c r="D335">
        <v>0.40200000000000002</v>
      </c>
      <c r="E335">
        <v>1.1904999999999999</v>
      </c>
    </row>
    <row r="336" spans="1:5" x14ac:dyDescent="0.25">
      <c r="A336" t="s">
        <v>313</v>
      </c>
      <c r="B336" t="s">
        <v>342</v>
      </c>
      <c r="C336">
        <v>1.2437</v>
      </c>
      <c r="D336">
        <v>1.0051000000000001</v>
      </c>
      <c r="E336">
        <v>0.90480000000000005</v>
      </c>
    </row>
    <row r="337" spans="1:5" x14ac:dyDescent="0.25">
      <c r="A337" t="s">
        <v>313</v>
      </c>
      <c r="B337" t="s">
        <v>754</v>
      </c>
      <c r="C337">
        <v>1.2437</v>
      </c>
      <c r="D337">
        <v>0.55279999999999996</v>
      </c>
      <c r="E337">
        <v>1.3332999999999999</v>
      </c>
    </row>
    <row r="338" spans="1:5" x14ac:dyDescent="0.25">
      <c r="A338" t="s">
        <v>313</v>
      </c>
      <c r="B338" t="s">
        <v>346</v>
      </c>
      <c r="C338">
        <v>1.2437</v>
      </c>
      <c r="D338">
        <v>1.1055999999999999</v>
      </c>
      <c r="E338">
        <v>0.76190000000000002</v>
      </c>
    </row>
    <row r="339" spans="1:5" x14ac:dyDescent="0.25">
      <c r="A339" t="s">
        <v>313</v>
      </c>
      <c r="B339" t="s">
        <v>755</v>
      </c>
      <c r="C339">
        <v>1.2437</v>
      </c>
      <c r="D339">
        <v>1.3568</v>
      </c>
      <c r="E339">
        <v>0.71430000000000005</v>
      </c>
    </row>
    <row r="340" spans="1:5" x14ac:dyDescent="0.25">
      <c r="A340" t="s">
        <v>313</v>
      </c>
      <c r="B340" t="s">
        <v>756</v>
      </c>
      <c r="C340">
        <v>1.2437</v>
      </c>
      <c r="D340">
        <v>1.1557999999999999</v>
      </c>
      <c r="E340">
        <v>0.90480000000000005</v>
      </c>
    </row>
    <row r="341" spans="1:5" x14ac:dyDescent="0.25">
      <c r="A341" t="s">
        <v>313</v>
      </c>
      <c r="B341" t="s">
        <v>758</v>
      </c>
      <c r="C341">
        <v>1.2437</v>
      </c>
      <c r="D341">
        <v>0.85429999999999995</v>
      </c>
      <c r="E341">
        <v>0.85709999999999997</v>
      </c>
    </row>
    <row r="342" spans="1:5" x14ac:dyDescent="0.25">
      <c r="A342" t="s">
        <v>313</v>
      </c>
      <c r="B342" t="s">
        <v>382</v>
      </c>
      <c r="C342">
        <v>1.2437</v>
      </c>
      <c r="D342">
        <v>1.2060999999999999</v>
      </c>
      <c r="E342">
        <v>1.2857000000000001</v>
      </c>
    </row>
    <row r="343" spans="1:5" x14ac:dyDescent="0.25">
      <c r="A343" t="s">
        <v>310</v>
      </c>
      <c r="B343" t="s">
        <v>311</v>
      </c>
      <c r="C343">
        <v>1.1957</v>
      </c>
      <c r="D343">
        <v>0.76659999999999995</v>
      </c>
      <c r="E343">
        <v>0.92369999999999997</v>
      </c>
    </row>
    <row r="344" spans="1:5" x14ac:dyDescent="0.25">
      <c r="A344" t="s">
        <v>310</v>
      </c>
      <c r="B344" t="s">
        <v>317</v>
      </c>
      <c r="C344">
        <v>1.1957</v>
      </c>
      <c r="D344">
        <v>0.83630000000000004</v>
      </c>
      <c r="E344">
        <v>1.7319</v>
      </c>
    </row>
    <row r="345" spans="1:5" x14ac:dyDescent="0.25">
      <c r="A345" t="s">
        <v>310</v>
      </c>
      <c r="B345" t="s">
        <v>321</v>
      </c>
      <c r="C345">
        <v>1.1957</v>
      </c>
      <c r="D345">
        <v>0.83630000000000004</v>
      </c>
      <c r="E345">
        <v>0.56679999999999997</v>
      </c>
    </row>
    <row r="346" spans="1:5" x14ac:dyDescent="0.25">
      <c r="A346" t="s">
        <v>310</v>
      </c>
      <c r="B346" t="s">
        <v>322</v>
      </c>
      <c r="C346">
        <v>1.1957</v>
      </c>
      <c r="D346">
        <v>1.3685</v>
      </c>
      <c r="E346">
        <v>0.81869999999999998</v>
      </c>
    </row>
    <row r="347" spans="1:5" x14ac:dyDescent="0.25">
      <c r="A347" t="s">
        <v>310</v>
      </c>
      <c r="B347" t="s">
        <v>323</v>
      </c>
      <c r="C347">
        <v>1.1957</v>
      </c>
      <c r="D347">
        <v>1.6727000000000001</v>
      </c>
      <c r="E347">
        <v>0.88170000000000004</v>
      </c>
    </row>
    <row r="348" spans="1:5" x14ac:dyDescent="0.25">
      <c r="A348" t="s">
        <v>310</v>
      </c>
      <c r="B348" t="s">
        <v>325</v>
      </c>
      <c r="C348">
        <v>1.1957</v>
      </c>
      <c r="D348">
        <v>0.76029999999999998</v>
      </c>
      <c r="E348">
        <v>1.0077</v>
      </c>
    </row>
    <row r="349" spans="1:5" x14ac:dyDescent="0.25">
      <c r="A349" t="s">
        <v>310</v>
      </c>
      <c r="B349" t="s">
        <v>329</v>
      </c>
      <c r="C349">
        <v>1.1957</v>
      </c>
      <c r="D349">
        <v>0.41820000000000002</v>
      </c>
      <c r="E349">
        <v>1.0390999999999999</v>
      </c>
    </row>
    <row r="350" spans="1:5" x14ac:dyDescent="0.25">
      <c r="A350" t="s">
        <v>310</v>
      </c>
      <c r="B350" t="s">
        <v>332</v>
      </c>
      <c r="C350">
        <v>1.1957</v>
      </c>
      <c r="D350">
        <v>1.2164999999999999</v>
      </c>
      <c r="E350">
        <v>1.0706</v>
      </c>
    </row>
    <row r="351" spans="1:5" x14ac:dyDescent="0.25">
      <c r="A351" t="s">
        <v>310</v>
      </c>
      <c r="B351" t="s">
        <v>348</v>
      </c>
      <c r="C351">
        <v>1.1957</v>
      </c>
      <c r="D351">
        <v>1.2544999999999999</v>
      </c>
      <c r="E351">
        <v>1.3278000000000001</v>
      </c>
    </row>
    <row r="352" spans="1:5" x14ac:dyDescent="0.25">
      <c r="A352" t="s">
        <v>310</v>
      </c>
      <c r="B352" t="s">
        <v>349</v>
      </c>
      <c r="C352">
        <v>1.1957</v>
      </c>
      <c r="D352">
        <v>1.6727000000000001</v>
      </c>
      <c r="E352">
        <v>0.69279999999999997</v>
      </c>
    </row>
    <row r="353" spans="1:5" x14ac:dyDescent="0.25">
      <c r="A353" t="s">
        <v>310</v>
      </c>
      <c r="B353" t="s">
        <v>350</v>
      </c>
      <c r="C353">
        <v>1.1957</v>
      </c>
      <c r="D353">
        <v>0.60819999999999996</v>
      </c>
      <c r="E353">
        <v>1.5115000000000001</v>
      </c>
    </row>
    <row r="354" spans="1:5" x14ac:dyDescent="0.25">
      <c r="A354" t="s">
        <v>310</v>
      </c>
      <c r="B354" t="s">
        <v>355</v>
      </c>
      <c r="C354">
        <v>1.1957</v>
      </c>
      <c r="D354">
        <v>0.62719999999999998</v>
      </c>
      <c r="E354">
        <v>0.63500000000000001</v>
      </c>
    </row>
    <row r="355" spans="1:5" x14ac:dyDescent="0.25">
      <c r="A355" t="s">
        <v>310</v>
      </c>
      <c r="B355" t="s">
        <v>361</v>
      </c>
      <c r="C355">
        <v>1.1957</v>
      </c>
      <c r="D355">
        <v>0.69689999999999996</v>
      </c>
      <c r="E355">
        <v>1.2122999999999999</v>
      </c>
    </row>
    <row r="356" spans="1:5" x14ac:dyDescent="0.25">
      <c r="A356" t="s">
        <v>310</v>
      </c>
      <c r="B356" t="s">
        <v>366</v>
      </c>
      <c r="C356">
        <v>1.1957</v>
      </c>
      <c r="D356">
        <v>1.0644</v>
      </c>
      <c r="E356">
        <v>1.1966000000000001</v>
      </c>
    </row>
    <row r="357" spans="1:5" x14ac:dyDescent="0.25">
      <c r="A357" t="s">
        <v>310</v>
      </c>
      <c r="B357" t="s">
        <v>374</v>
      </c>
      <c r="C357">
        <v>1.1957</v>
      </c>
      <c r="D357">
        <v>1.5333000000000001</v>
      </c>
      <c r="E357">
        <v>0.46179999999999999</v>
      </c>
    </row>
    <row r="358" spans="1:5" x14ac:dyDescent="0.25">
      <c r="A358" t="s">
        <v>310</v>
      </c>
      <c r="B358" t="s">
        <v>375</v>
      </c>
      <c r="C358">
        <v>1.1957</v>
      </c>
      <c r="D358">
        <v>0.98839999999999995</v>
      </c>
      <c r="E358">
        <v>1.1335999999999999</v>
      </c>
    </row>
    <row r="359" spans="1:5" x14ac:dyDescent="0.25">
      <c r="A359" t="s">
        <v>310</v>
      </c>
      <c r="B359" t="s">
        <v>378</v>
      </c>
      <c r="C359">
        <v>1.1957</v>
      </c>
      <c r="D359">
        <v>0.97570000000000001</v>
      </c>
      <c r="E359">
        <v>0.57730000000000004</v>
      </c>
    </row>
    <row r="360" spans="1:5" x14ac:dyDescent="0.25">
      <c r="A360" t="s">
        <v>310</v>
      </c>
      <c r="B360" t="s">
        <v>386</v>
      </c>
      <c r="C360">
        <v>1.1957</v>
      </c>
      <c r="D360">
        <v>0.97570000000000001</v>
      </c>
      <c r="E360">
        <v>1.2122999999999999</v>
      </c>
    </row>
    <row r="361" spans="1:5" x14ac:dyDescent="0.25">
      <c r="A361" t="s">
        <v>310</v>
      </c>
      <c r="B361" t="s">
        <v>388</v>
      </c>
      <c r="C361">
        <v>1.1957</v>
      </c>
      <c r="D361">
        <v>0.69689999999999996</v>
      </c>
      <c r="E361">
        <v>0.57730000000000004</v>
      </c>
    </row>
    <row r="362" spans="1:5" x14ac:dyDescent="0.25">
      <c r="A362" t="s">
        <v>310</v>
      </c>
      <c r="B362" t="s">
        <v>389</v>
      </c>
      <c r="C362">
        <v>1.1957</v>
      </c>
      <c r="D362">
        <v>1.1405000000000001</v>
      </c>
      <c r="E362">
        <v>1.4484999999999999</v>
      </c>
    </row>
    <row r="363" spans="1:5" x14ac:dyDescent="0.25">
      <c r="A363" t="s">
        <v>312</v>
      </c>
      <c r="B363" t="s">
        <v>315</v>
      </c>
      <c r="C363">
        <v>1.0241</v>
      </c>
      <c r="D363">
        <v>0.81369999999999998</v>
      </c>
      <c r="E363">
        <v>1.3186</v>
      </c>
    </row>
    <row r="364" spans="1:5" x14ac:dyDescent="0.25">
      <c r="A364" t="s">
        <v>312</v>
      </c>
      <c r="B364" t="s">
        <v>317</v>
      </c>
      <c r="C364">
        <v>1.0241</v>
      </c>
      <c r="D364">
        <v>1.2637</v>
      </c>
      <c r="E364">
        <v>0.67689999999999995</v>
      </c>
    </row>
    <row r="365" spans="1:5" x14ac:dyDescent="0.25">
      <c r="A365" t="s">
        <v>312</v>
      </c>
      <c r="B365" t="s">
        <v>731</v>
      </c>
      <c r="C365">
        <v>1.0241</v>
      </c>
      <c r="D365">
        <v>0.80410000000000004</v>
      </c>
      <c r="E365">
        <v>1.1423000000000001</v>
      </c>
    </row>
    <row r="366" spans="1:5" x14ac:dyDescent="0.25">
      <c r="A366" t="s">
        <v>312</v>
      </c>
      <c r="B366" t="s">
        <v>732</v>
      </c>
      <c r="C366">
        <v>1.0241</v>
      </c>
      <c r="D366">
        <v>0.63180000000000003</v>
      </c>
      <c r="E366">
        <v>0.97309999999999997</v>
      </c>
    </row>
    <row r="367" spans="1:5" x14ac:dyDescent="0.25">
      <c r="A367" t="s">
        <v>312</v>
      </c>
      <c r="B367" t="s">
        <v>331</v>
      </c>
      <c r="C367">
        <v>1.0241</v>
      </c>
      <c r="D367">
        <v>0.91900000000000004</v>
      </c>
      <c r="E367">
        <v>1.2692000000000001</v>
      </c>
    </row>
    <row r="368" spans="1:5" x14ac:dyDescent="0.25">
      <c r="A368" t="s">
        <v>312</v>
      </c>
      <c r="B368" t="s">
        <v>343</v>
      </c>
      <c r="C368">
        <v>1.0241</v>
      </c>
      <c r="D368">
        <v>1.1488</v>
      </c>
      <c r="E368">
        <v>0.84609999999999996</v>
      </c>
    </row>
    <row r="369" spans="1:5" x14ac:dyDescent="0.25">
      <c r="A369" t="s">
        <v>312</v>
      </c>
      <c r="B369" t="s">
        <v>347</v>
      </c>
      <c r="C369">
        <v>1.0241</v>
      </c>
      <c r="D369">
        <v>0.57440000000000002</v>
      </c>
      <c r="E369">
        <v>1.1846000000000001</v>
      </c>
    </row>
    <row r="370" spans="1:5" x14ac:dyDescent="0.25">
      <c r="A370" t="s">
        <v>312</v>
      </c>
      <c r="B370" t="s">
        <v>349</v>
      </c>
      <c r="C370">
        <v>1.0241</v>
      </c>
      <c r="D370">
        <v>1.1596</v>
      </c>
      <c r="E370">
        <v>0.89900000000000002</v>
      </c>
    </row>
    <row r="371" spans="1:5" x14ac:dyDescent="0.25">
      <c r="A371" t="s">
        <v>312</v>
      </c>
      <c r="B371" t="s">
        <v>353</v>
      </c>
      <c r="C371">
        <v>1.0241</v>
      </c>
      <c r="D371">
        <v>1.3426</v>
      </c>
      <c r="E371">
        <v>0.85409999999999997</v>
      </c>
    </row>
    <row r="372" spans="1:5" x14ac:dyDescent="0.25">
      <c r="A372" t="s">
        <v>312</v>
      </c>
      <c r="B372" t="s">
        <v>730</v>
      </c>
      <c r="C372">
        <v>1.0241</v>
      </c>
      <c r="D372">
        <v>1.0912999999999999</v>
      </c>
      <c r="E372">
        <v>1.0577000000000001</v>
      </c>
    </row>
    <row r="373" spans="1:5" x14ac:dyDescent="0.25">
      <c r="A373" t="s">
        <v>312</v>
      </c>
      <c r="B373" t="s">
        <v>355</v>
      </c>
      <c r="C373">
        <v>1.0241</v>
      </c>
      <c r="D373">
        <v>0.97650000000000003</v>
      </c>
      <c r="E373">
        <v>0.88839999999999997</v>
      </c>
    </row>
    <row r="374" spans="1:5" x14ac:dyDescent="0.25">
      <c r="A374" t="s">
        <v>312</v>
      </c>
      <c r="B374" t="s">
        <v>356</v>
      </c>
      <c r="C374">
        <v>1.0241</v>
      </c>
      <c r="D374">
        <v>1.1488</v>
      </c>
      <c r="E374">
        <v>1.0577000000000001</v>
      </c>
    </row>
    <row r="375" spans="1:5" x14ac:dyDescent="0.25">
      <c r="A375" t="s">
        <v>312</v>
      </c>
      <c r="B375" t="s">
        <v>359</v>
      </c>
      <c r="C375">
        <v>1.0241</v>
      </c>
      <c r="D375">
        <v>1.1935</v>
      </c>
      <c r="E375">
        <v>1.1188</v>
      </c>
    </row>
    <row r="376" spans="1:5" x14ac:dyDescent="0.25">
      <c r="A376" t="s">
        <v>312</v>
      </c>
      <c r="B376" t="s">
        <v>360</v>
      </c>
      <c r="C376">
        <v>1.0241</v>
      </c>
      <c r="D376">
        <v>0.68930000000000002</v>
      </c>
      <c r="E376">
        <v>1.2692000000000001</v>
      </c>
    </row>
    <row r="377" spans="1:5" x14ac:dyDescent="0.25">
      <c r="A377" t="s">
        <v>312</v>
      </c>
      <c r="B377" t="s">
        <v>363</v>
      </c>
      <c r="C377">
        <v>1.0241</v>
      </c>
      <c r="D377">
        <v>0.86160000000000003</v>
      </c>
      <c r="E377">
        <v>1.1000000000000001</v>
      </c>
    </row>
    <row r="378" spans="1:5" x14ac:dyDescent="0.25">
      <c r="A378" t="s">
        <v>312</v>
      </c>
      <c r="B378" t="s">
        <v>367</v>
      </c>
      <c r="C378">
        <v>1.0241</v>
      </c>
      <c r="D378">
        <v>0.86160000000000003</v>
      </c>
      <c r="E378">
        <v>0.80379999999999996</v>
      </c>
    </row>
    <row r="379" spans="1:5" x14ac:dyDescent="0.25">
      <c r="A379" t="s">
        <v>312</v>
      </c>
      <c r="B379" t="s">
        <v>370</v>
      </c>
      <c r="C379">
        <v>1.0241</v>
      </c>
      <c r="D379">
        <v>0.97650000000000003</v>
      </c>
      <c r="E379">
        <v>0.93079999999999996</v>
      </c>
    </row>
    <row r="380" spans="1:5" x14ac:dyDescent="0.25">
      <c r="A380" t="s">
        <v>312</v>
      </c>
      <c r="B380" t="s">
        <v>729</v>
      </c>
      <c r="C380">
        <v>1.0241</v>
      </c>
      <c r="D380">
        <v>1.0339</v>
      </c>
      <c r="E380">
        <v>0.93079999999999996</v>
      </c>
    </row>
    <row r="381" spans="1:5" x14ac:dyDescent="0.25">
      <c r="A381" t="s">
        <v>312</v>
      </c>
      <c r="B381" t="s">
        <v>380</v>
      </c>
      <c r="C381">
        <v>1.0241</v>
      </c>
      <c r="D381">
        <v>0.97650000000000003</v>
      </c>
      <c r="E381">
        <v>0.88839999999999997</v>
      </c>
    </row>
    <row r="382" spans="1:5" x14ac:dyDescent="0.25">
      <c r="A382" t="s">
        <v>312</v>
      </c>
      <c r="B382" t="s">
        <v>384</v>
      </c>
      <c r="C382">
        <v>1.0241</v>
      </c>
      <c r="D382">
        <v>1.2061999999999999</v>
      </c>
      <c r="E382">
        <v>0.67689999999999995</v>
      </c>
    </row>
    <row r="383" spans="1:5" x14ac:dyDescent="0.25">
      <c r="A383" t="s">
        <v>312</v>
      </c>
      <c r="B383" t="s">
        <v>387</v>
      </c>
      <c r="C383">
        <v>1.0241</v>
      </c>
      <c r="D383">
        <v>1.3785000000000001</v>
      </c>
      <c r="E383">
        <v>1.0577000000000001</v>
      </c>
    </row>
    <row r="384" spans="1:5" x14ac:dyDescent="0.25">
      <c r="A384" t="s">
        <v>312</v>
      </c>
      <c r="B384" t="s">
        <v>394</v>
      </c>
      <c r="C384">
        <v>1.0241</v>
      </c>
      <c r="D384">
        <v>0.97650000000000003</v>
      </c>
      <c r="E384">
        <v>1.0154000000000001</v>
      </c>
    </row>
    <row r="385" spans="1:5" x14ac:dyDescent="0.25">
      <c r="A385" t="s">
        <v>34</v>
      </c>
      <c r="B385" t="s">
        <v>751</v>
      </c>
      <c r="C385">
        <v>1.1484000000000001</v>
      </c>
      <c r="D385">
        <v>1.2517</v>
      </c>
      <c r="E385">
        <v>0.83209999999999995</v>
      </c>
    </row>
    <row r="386" spans="1:5" x14ac:dyDescent="0.25">
      <c r="A386" t="s">
        <v>34</v>
      </c>
      <c r="B386" t="s">
        <v>309</v>
      </c>
      <c r="C386">
        <v>1.1484000000000001</v>
      </c>
      <c r="D386">
        <v>1.3932</v>
      </c>
      <c r="E386">
        <v>0.88749999999999996</v>
      </c>
    </row>
    <row r="387" spans="1:5" x14ac:dyDescent="0.25">
      <c r="A387" t="s">
        <v>34</v>
      </c>
      <c r="B387" t="s">
        <v>750</v>
      </c>
      <c r="C387">
        <v>1.1484000000000001</v>
      </c>
      <c r="D387">
        <v>0.87080000000000002</v>
      </c>
      <c r="E387">
        <v>0.99060000000000004</v>
      </c>
    </row>
    <row r="388" spans="1:5" x14ac:dyDescent="0.25">
      <c r="A388" t="s">
        <v>34</v>
      </c>
      <c r="B388" t="s">
        <v>216</v>
      </c>
      <c r="C388">
        <v>1.1484000000000001</v>
      </c>
      <c r="D388">
        <v>0.59870000000000001</v>
      </c>
      <c r="E388">
        <v>0.9113</v>
      </c>
    </row>
    <row r="389" spans="1:5" x14ac:dyDescent="0.25">
      <c r="A389" t="s">
        <v>34</v>
      </c>
      <c r="B389" t="s">
        <v>294</v>
      </c>
      <c r="C389">
        <v>1.1484000000000001</v>
      </c>
      <c r="D389">
        <v>1.034</v>
      </c>
      <c r="E389">
        <v>0.9113</v>
      </c>
    </row>
    <row r="390" spans="1:5" x14ac:dyDescent="0.25">
      <c r="A390" t="s">
        <v>34</v>
      </c>
      <c r="B390" t="s">
        <v>212</v>
      </c>
      <c r="C390">
        <v>1.1484000000000001</v>
      </c>
      <c r="D390">
        <v>1.103</v>
      </c>
      <c r="E390">
        <v>0.71850000000000003</v>
      </c>
    </row>
    <row r="391" spans="1:5" x14ac:dyDescent="0.25">
      <c r="A391" t="s">
        <v>34</v>
      </c>
      <c r="B391" t="s">
        <v>304</v>
      </c>
      <c r="C391">
        <v>1.1484000000000001</v>
      </c>
      <c r="D391">
        <v>1.5239</v>
      </c>
      <c r="E391">
        <v>0.79239999999999999</v>
      </c>
    </row>
    <row r="392" spans="1:5" x14ac:dyDescent="0.25">
      <c r="A392" t="s">
        <v>34</v>
      </c>
      <c r="B392" t="s">
        <v>295</v>
      </c>
      <c r="C392">
        <v>1.1484000000000001</v>
      </c>
      <c r="D392">
        <v>1.0448999999999999</v>
      </c>
      <c r="E392">
        <v>1.1411</v>
      </c>
    </row>
    <row r="393" spans="1:5" x14ac:dyDescent="0.25">
      <c r="A393" t="s">
        <v>34</v>
      </c>
      <c r="B393" t="s">
        <v>214</v>
      </c>
      <c r="C393">
        <v>1.1484000000000001</v>
      </c>
      <c r="D393">
        <v>0.54420000000000002</v>
      </c>
      <c r="E393">
        <v>1.149</v>
      </c>
    </row>
    <row r="394" spans="1:5" x14ac:dyDescent="0.25">
      <c r="A394" t="s">
        <v>34</v>
      </c>
      <c r="B394" t="s">
        <v>752</v>
      </c>
      <c r="C394">
        <v>1.1484000000000001</v>
      </c>
      <c r="D394">
        <v>0.81269999999999998</v>
      </c>
      <c r="E394">
        <v>0.80300000000000005</v>
      </c>
    </row>
    <row r="395" spans="1:5" x14ac:dyDescent="0.25">
      <c r="A395" t="s">
        <v>34</v>
      </c>
      <c r="B395" t="s">
        <v>211</v>
      </c>
      <c r="C395">
        <v>1.1484000000000001</v>
      </c>
      <c r="D395">
        <v>1.161</v>
      </c>
      <c r="E395">
        <v>1.2679</v>
      </c>
    </row>
    <row r="396" spans="1:5" x14ac:dyDescent="0.25">
      <c r="A396" t="s">
        <v>34</v>
      </c>
      <c r="B396" t="s">
        <v>291</v>
      </c>
      <c r="C396">
        <v>1.1484000000000001</v>
      </c>
      <c r="D396">
        <v>0.97960000000000003</v>
      </c>
      <c r="E396">
        <v>1.149</v>
      </c>
    </row>
    <row r="397" spans="1:5" x14ac:dyDescent="0.25">
      <c r="A397" t="s">
        <v>34</v>
      </c>
      <c r="B397" t="s">
        <v>35</v>
      </c>
      <c r="C397">
        <v>1.1484000000000001</v>
      </c>
      <c r="D397">
        <v>0.81640000000000001</v>
      </c>
      <c r="E397">
        <v>1.2679</v>
      </c>
    </row>
    <row r="398" spans="1:5" x14ac:dyDescent="0.25">
      <c r="A398" t="s">
        <v>34</v>
      </c>
      <c r="B398" t="s">
        <v>305</v>
      </c>
      <c r="C398">
        <v>1.1484000000000001</v>
      </c>
      <c r="D398">
        <v>1.103</v>
      </c>
      <c r="E398">
        <v>0.92979999999999996</v>
      </c>
    </row>
    <row r="399" spans="1:5" x14ac:dyDescent="0.25">
      <c r="A399" t="s">
        <v>34</v>
      </c>
      <c r="B399" t="s">
        <v>215</v>
      </c>
      <c r="C399">
        <v>1.1484000000000001</v>
      </c>
      <c r="D399">
        <v>0.9869</v>
      </c>
      <c r="E399">
        <v>1.4370000000000001</v>
      </c>
    </row>
    <row r="400" spans="1:5" x14ac:dyDescent="0.25">
      <c r="A400" t="s">
        <v>34</v>
      </c>
      <c r="B400" t="s">
        <v>210</v>
      </c>
      <c r="C400">
        <v>1.1484000000000001</v>
      </c>
      <c r="D400">
        <v>1.3351999999999999</v>
      </c>
      <c r="E400">
        <v>0.92979999999999996</v>
      </c>
    </row>
    <row r="401" spans="1:5" x14ac:dyDescent="0.25">
      <c r="A401" t="s">
        <v>34</v>
      </c>
      <c r="B401" t="s">
        <v>293</v>
      </c>
      <c r="C401">
        <v>1.1484000000000001</v>
      </c>
      <c r="D401">
        <v>0.52249999999999996</v>
      </c>
      <c r="E401">
        <v>1.4792000000000001</v>
      </c>
    </row>
    <row r="402" spans="1:5" x14ac:dyDescent="0.25">
      <c r="A402" t="s">
        <v>34</v>
      </c>
      <c r="B402" t="s">
        <v>213</v>
      </c>
      <c r="C402">
        <v>1.1484000000000001</v>
      </c>
      <c r="D402">
        <v>0.97960000000000003</v>
      </c>
      <c r="E402">
        <v>0.99060000000000004</v>
      </c>
    </row>
    <row r="403" spans="1:5" x14ac:dyDescent="0.25">
      <c r="A403" t="s">
        <v>34</v>
      </c>
      <c r="B403" t="s">
        <v>217</v>
      </c>
      <c r="C403">
        <v>1.1484000000000001</v>
      </c>
      <c r="D403">
        <v>1.6835</v>
      </c>
      <c r="E403">
        <v>0.5917</v>
      </c>
    </row>
    <row r="404" spans="1:5" x14ac:dyDescent="0.25">
      <c r="A404" t="s">
        <v>34</v>
      </c>
      <c r="B404" t="s">
        <v>292</v>
      </c>
      <c r="C404">
        <v>1.1484000000000001</v>
      </c>
      <c r="D404">
        <v>0.32650000000000001</v>
      </c>
      <c r="E404">
        <v>0.83209999999999995</v>
      </c>
    </row>
    <row r="405" spans="1:5" x14ac:dyDescent="0.25">
      <c r="A405" t="s">
        <v>451</v>
      </c>
      <c r="B405" t="s">
        <v>452</v>
      </c>
      <c r="C405">
        <v>1.0679000000000001</v>
      </c>
      <c r="D405">
        <v>0.98570000000000002</v>
      </c>
      <c r="E405">
        <v>1.1051</v>
      </c>
    </row>
    <row r="406" spans="1:5" x14ac:dyDescent="0.25">
      <c r="A406" t="s">
        <v>451</v>
      </c>
      <c r="B406" t="s">
        <v>453</v>
      </c>
      <c r="C406">
        <v>1.0679000000000001</v>
      </c>
      <c r="D406">
        <v>0.78859999999999997</v>
      </c>
      <c r="E406">
        <v>0.83830000000000005</v>
      </c>
    </row>
    <row r="407" spans="1:5" x14ac:dyDescent="0.25">
      <c r="A407" t="s">
        <v>451</v>
      </c>
      <c r="B407" t="s">
        <v>454</v>
      </c>
      <c r="C407">
        <v>1.0679000000000001</v>
      </c>
      <c r="D407">
        <v>0.4929</v>
      </c>
      <c r="E407">
        <v>1.448</v>
      </c>
    </row>
    <row r="408" spans="1:5" x14ac:dyDescent="0.25">
      <c r="A408" t="s">
        <v>451</v>
      </c>
      <c r="B408" t="s">
        <v>455</v>
      </c>
      <c r="C408">
        <v>1.0679000000000001</v>
      </c>
      <c r="D408">
        <v>0.78859999999999997</v>
      </c>
      <c r="E408">
        <v>1.5242</v>
      </c>
    </row>
    <row r="409" spans="1:5" x14ac:dyDescent="0.25">
      <c r="A409" t="s">
        <v>451</v>
      </c>
      <c r="B409" t="s">
        <v>456</v>
      </c>
      <c r="C409">
        <v>1.0679000000000001</v>
      </c>
      <c r="D409">
        <v>0.69</v>
      </c>
      <c r="E409">
        <v>0.53349999999999997</v>
      </c>
    </row>
    <row r="410" spans="1:5" x14ac:dyDescent="0.25">
      <c r="A410" t="s">
        <v>451</v>
      </c>
      <c r="B410" t="s">
        <v>457</v>
      </c>
      <c r="C410">
        <v>1.0679000000000001</v>
      </c>
      <c r="D410">
        <v>1.2642</v>
      </c>
      <c r="E410">
        <v>0.54300000000000004</v>
      </c>
    </row>
    <row r="411" spans="1:5" x14ac:dyDescent="0.25">
      <c r="A411" t="s">
        <v>451</v>
      </c>
      <c r="B411" t="s">
        <v>458</v>
      </c>
      <c r="C411">
        <v>1.0679000000000001</v>
      </c>
      <c r="D411">
        <v>0.98570000000000002</v>
      </c>
      <c r="E411">
        <v>0.9526</v>
      </c>
    </row>
    <row r="412" spans="1:5" x14ac:dyDescent="0.25">
      <c r="A412" t="s">
        <v>451</v>
      </c>
      <c r="B412" t="s">
        <v>459</v>
      </c>
      <c r="C412">
        <v>1.0679000000000001</v>
      </c>
      <c r="D412">
        <v>1.2173</v>
      </c>
      <c r="E412">
        <v>0.94120000000000004</v>
      </c>
    </row>
    <row r="413" spans="1:5" x14ac:dyDescent="0.25">
      <c r="A413" t="s">
        <v>451</v>
      </c>
      <c r="B413" t="s">
        <v>460</v>
      </c>
      <c r="C413">
        <v>1.0679000000000001</v>
      </c>
      <c r="D413">
        <v>1.1335999999999999</v>
      </c>
      <c r="E413">
        <v>1.0288999999999999</v>
      </c>
    </row>
    <row r="414" spans="1:5" x14ac:dyDescent="0.25">
      <c r="A414" t="s">
        <v>451</v>
      </c>
      <c r="B414" t="s">
        <v>461</v>
      </c>
      <c r="C414">
        <v>1.0679000000000001</v>
      </c>
      <c r="D414">
        <v>1.6757</v>
      </c>
      <c r="E414">
        <v>0.9526</v>
      </c>
    </row>
    <row r="415" spans="1:5" x14ac:dyDescent="0.25">
      <c r="A415" t="s">
        <v>451</v>
      </c>
      <c r="B415" t="s">
        <v>462</v>
      </c>
      <c r="C415">
        <v>1.0679000000000001</v>
      </c>
      <c r="D415">
        <v>0.69</v>
      </c>
      <c r="E415">
        <v>0.91449999999999998</v>
      </c>
    </row>
    <row r="416" spans="1:5" x14ac:dyDescent="0.25">
      <c r="A416" t="s">
        <v>451</v>
      </c>
      <c r="B416" t="s">
        <v>463</v>
      </c>
      <c r="C416">
        <v>1.0679000000000001</v>
      </c>
      <c r="D416">
        <v>1.3307</v>
      </c>
      <c r="E416">
        <v>0.99070000000000003</v>
      </c>
    </row>
    <row r="417" spans="1:5" x14ac:dyDescent="0.25">
      <c r="A417" t="s">
        <v>451</v>
      </c>
      <c r="B417" t="s">
        <v>464</v>
      </c>
      <c r="C417">
        <v>1.0679000000000001</v>
      </c>
      <c r="D417">
        <v>1.1828000000000001</v>
      </c>
      <c r="E417">
        <v>0.9526</v>
      </c>
    </row>
    <row r="418" spans="1:5" x14ac:dyDescent="0.25">
      <c r="A418" t="s">
        <v>451</v>
      </c>
      <c r="B418" t="s">
        <v>465</v>
      </c>
      <c r="C418">
        <v>1.0679000000000001</v>
      </c>
      <c r="D418">
        <v>0.88959999999999995</v>
      </c>
      <c r="E418">
        <v>0.83260000000000001</v>
      </c>
    </row>
    <row r="419" spans="1:5" x14ac:dyDescent="0.25">
      <c r="A419" t="s">
        <v>451</v>
      </c>
      <c r="B419" t="s">
        <v>466</v>
      </c>
      <c r="C419">
        <v>1.0679000000000001</v>
      </c>
      <c r="D419">
        <v>1.3307</v>
      </c>
      <c r="E419">
        <v>1.1813</v>
      </c>
    </row>
    <row r="420" spans="1:5" x14ac:dyDescent="0.25">
      <c r="A420" t="s">
        <v>451</v>
      </c>
      <c r="B420" t="s">
        <v>467</v>
      </c>
      <c r="C420">
        <v>1.0679000000000001</v>
      </c>
      <c r="D420">
        <v>0.83779999999999999</v>
      </c>
      <c r="E420">
        <v>1.2575000000000001</v>
      </c>
    </row>
    <row r="421" spans="1:5" x14ac:dyDescent="0.25">
      <c r="A421" t="s">
        <v>451</v>
      </c>
      <c r="B421" t="s">
        <v>468</v>
      </c>
      <c r="C421">
        <v>1.0679000000000001</v>
      </c>
      <c r="D421">
        <v>0.64070000000000005</v>
      </c>
      <c r="E421">
        <v>1.3337000000000001</v>
      </c>
    </row>
    <row r="422" spans="1:5" x14ac:dyDescent="0.25">
      <c r="A422" t="s">
        <v>451</v>
      </c>
      <c r="B422" t="s">
        <v>469</v>
      </c>
      <c r="C422">
        <v>1.0679000000000001</v>
      </c>
      <c r="D422">
        <v>1.1335999999999999</v>
      </c>
      <c r="E422">
        <v>1.0288999999999999</v>
      </c>
    </row>
    <row r="423" spans="1:5" x14ac:dyDescent="0.25">
      <c r="A423" t="s">
        <v>451</v>
      </c>
      <c r="B423" t="s">
        <v>470</v>
      </c>
      <c r="C423">
        <v>1.0679000000000001</v>
      </c>
      <c r="D423">
        <v>0.66890000000000005</v>
      </c>
      <c r="E423">
        <v>0.72399999999999998</v>
      </c>
    </row>
    <row r="424" spans="1:5" x14ac:dyDescent="0.25">
      <c r="A424" t="s">
        <v>451</v>
      </c>
      <c r="B424" t="s">
        <v>471</v>
      </c>
      <c r="C424">
        <v>1.0679000000000001</v>
      </c>
      <c r="D424">
        <v>1.7323999999999999</v>
      </c>
      <c r="E424">
        <v>0.57920000000000005</v>
      </c>
    </row>
    <row r="425" spans="1:5" x14ac:dyDescent="0.25">
      <c r="A425" t="s">
        <v>451</v>
      </c>
      <c r="B425" t="s">
        <v>472</v>
      </c>
      <c r="C425">
        <v>1.0679000000000001</v>
      </c>
      <c r="D425">
        <v>1.0349999999999999</v>
      </c>
      <c r="E425">
        <v>1.2956000000000001</v>
      </c>
    </row>
    <row r="426" spans="1:5" x14ac:dyDescent="0.25">
      <c r="A426" t="s">
        <v>451</v>
      </c>
      <c r="B426" t="s">
        <v>473</v>
      </c>
      <c r="C426">
        <v>1.0679000000000001</v>
      </c>
      <c r="D426">
        <v>0.78859999999999997</v>
      </c>
      <c r="E426">
        <v>1.0669999999999999</v>
      </c>
    </row>
    <row r="427" spans="1:5" x14ac:dyDescent="0.25">
      <c r="A427" t="s">
        <v>451</v>
      </c>
      <c r="B427" t="s">
        <v>474</v>
      </c>
      <c r="C427">
        <v>1.0679000000000001</v>
      </c>
      <c r="D427">
        <v>0.4929</v>
      </c>
      <c r="E427">
        <v>1.1432</v>
      </c>
    </row>
    <row r="428" spans="1:5" x14ac:dyDescent="0.25">
      <c r="A428" t="s">
        <v>451</v>
      </c>
      <c r="B428" t="s">
        <v>475</v>
      </c>
      <c r="C428">
        <v>1.0679000000000001</v>
      </c>
      <c r="D428">
        <v>1.3109999999999999</v>
      </c>
      <c r="E428">
        <v>1.1584000000000001</v>
      </c>
    </row>
    <row r="429" spans="1:5" x14ac:dyDescent="0.25">
      <c r="A429" t="s">
        <v>451</v>
      </c>
      <c r="B429" t="s">
        <v>476</v>
      </c>
      <c r="C429">
        <v>1.0679000000000001</v>
      </c>
      <c r="D429">
        <v>0.73929999999999996</v>
      </c>
      <c r="E429">
        <v>1.0669999999999999</v>
      </c>
    </row>
    <row r="430" spans="1:5" x14ac:dyDescent="0.25">
      <c r="A430" t="s">
        <v>451</v>
      </c>
      <c r="B430" t="s">
        <v>477</v>
      </c>
      <c r="C430">
        <v>1.0679000000000001</v>
      </c>
      <c r="D430">
        <v>1.1335999999999999</v>
      </c>
      <c r="E430">
        <v>0.68589999999999995</v>
      </c>
    </row>
    <row r="431" spans="1:5" x14ac:dyDescent="0.25">
      <c r="A431" t="s">
        <v>478</v>
      </c>
      <c r="B431" t="s">
        <v>479</v>
      </c>
      <c r="C431">
        <v>1.2608999999999999</v>
      </c>
      <c r="D431">
        <v>1.0094000000000001</v>
      </c>
      <c r="E431">
        <v>1.0172000000000001</v>
      </c>
    </row>
    <row r="432" spans="1:5" x14ac:dyDescent="0.25">
      <c r="A432" t="s">
        <v>478</v>
      </c>
      <c r="B432" t="s">
        <v>480</v>
      </c>
      <c r="C432">
        <v>1.2608999999999999</v>
      </c>
      <c r="D432">
        <v>1.0094000000000001</v>
      </c>
      <c r="E432">
        <v>0.9607</v>
      </c>
    </row>
    <row r="433" spans="1:5" x14ac:dyDescent="0.25">
      <c r="A433" t="s">
        <v>478</v>
      </c>
      <c r="B433" t="s">
        <v>481</v>
      </c>
      <c r="C433">
        <v>1.2608999999999999</v>
      </c>
      <c r="D433">
        <v>0.36049999999999999</v>
      </c>
      <c r="E433">
        <v>1.0172000000000001</v>
      </c>
    </row>
    <row r="434" spans="1:5" x14ac:dyDescent="0.25">
      <c r="A434" t="s">
        <v>478</v>
      </c>
      <c r="B434" t="s">
        <v>482</v>
      </c>
      <c r="C434">
        <v>1.2608999999999999</v>
      </c>
      <c r="D434">
        <v>1.0814999999999999</v>
      </c>
      <c r="E434">
        <v>0.67810000000000004</v>
      </c>
    </row>
    <row r="435" spans="1:5" x14ac:dyDescent="0.25">
      <c r="A435" t="s">
        <v>478</v>
      </c>
      <c r="B435" t="s">
        <v>483</v>
      </c>
      <c r="C435">
        <v>1.2608999999999999</v>
      </c>
      <c r="D435">
        <v>0.99139999999999995</v>
      </c>
      <c r="E435">
        <v>0.88060000000000005</v>
      </c>
    </row>
    <row r="436" spans="1:5" x14ac:dyDescent="0.25">
      <c r="A436" t="s">
        <v>478</v>
      </c>
      <c r="B436" t="s">
        <v>484</v>
      </c>
      <c r="C436">
        <v>1.2608999999999999</v>
      </c>
      <c r="D436">
        <v>1.1536</v>
      </c>
      <c r="E436">
        <v>0.9607</v>
      </c>
    </row>
    <row r="437" spans="1:5" x14ac:dyDescent="0.25">
      <c r="A437" t="s">
        <v>478</v>
      </c>
      <c r="B437" t="s">
        <v>485</v>
      </c>
      <c r="C437">
        <v>1.2608999999999999</v>
      </c>
      <c r="D437">
        <v>1.1234999999999999</v>
      </c>
      <c r="E437">
        <v>0.93240000000000001</v>
      </c>
    </row>
    <row r="438" spans="1:5" x14ac:dyDescent="0.25">
      <c r="A438" t="s">
        <v>478</v>
      </c>
      <c r="B438" t="s">
        <v>486</v>
      </c>
      <c r="C438">
        <v>1.2608999999999999</v>
      </c>
      <c r="D438">
        <v>0.66090000000000004</v>
      </c>
      <c r="E438">
        <v>1.4503999999999999</v>
      </c>
    </row>
    <row r="439" spans="1:5" x14ac:dyDescent="0.25">
      <c r="A439" t="s">
        <v>478</v>
      </c>
      <c r="B439" t="s">
        <v>487</v>
      </c>
      <c r="C439">
        <v>1.2608999999999999</v>
      </c>
      <c r="D439">
        <v>1.2257</v>
      </c>
      <c r="E439">
        <v>0.4521</v>
      </c>
    </row>
    <row r="440" spans="1:5" x14ac:dyDescent="0.25">
      <c r="A440" t="s">
        <v>478</v>
      </c>
      <c r="B440" t="s">
        <v>488</v>
      </c>
      <c r="C440">
        <v>1.2608999999999999</v>
      </c>
      <c r="D440">
        <v>1.5201</v>
      </c>
      <c r="E440">
        <v>0.88060000000000005</v>
      </c>
    </row>
    <row r="441" spans="1:5" x14ac:dyDescent="0.25">
      <c r="A441" t="s">
        <v>478</v>
      </c>
      <c r="B441" t="s">
        <v>489</v>
      </c>
      <c r="C441">
        <v>1.2608999999999999</v>
      </c>
      <c r="D441">
        <v>0.85919999999999996</v>
      </c>
      <c r="E441">
        <v>1.6577</v>
      </c>
    </row>
    <row r="442" spans="1:5" x14ac:dyDescent="0.25">
      <c r="A442" t="s">
        <v>478</v>
      </c>
      <c r="B442" t="s">
        <v>490</v>
      </c>
      <c r="C442">
        <v>1.2608999999999999</v>
      </c>
      <c r="D442">
        <v>0.99139999999999995</v>
      </c>
      <c r="E442">
        <v>1.036</v>
      </c>
    </row>
    <row r="443" spans="1:5" x14ac:dyDescent="0.25">
      <c r="A443" t="s">
        <v>491</v>
      </c>
      <c r="B443" t="s">
        <v>492</v>
      </c>
      <c r="C443">
        <v>0.94469999999999998</v>
      </c>
      <c r="D443">
        <v>1.0585</v>
      </c>
      <c r="E443">
        <v>1.0766</v>
      </c>
    </row>
    <row r="444" spans="1:5" x14ac:dyDescent="0.25">
      <c r="A444" t="s">
        <v>491</v>
      </c>
      <c r="B444" t="s">
        <v>493</v>
      </c>
      <c r="C444">
        <v>0.94469999999999998</v>
      </c>
      <c r="D444">
        <v>1.0027999999999999</v>
      </c>
      <c r="E444">
        <v>0.99380000000000002</v>
      </c>
    </row>
    <row r="445" spans="1:5" x14ac:dyDescent="0.25">
      <c r="A445" t="s">
        <v>491</v>
      </c>
      <c r="B445" t="s">
        <v>494</v>
      </c>
      <c r="C445">
        <v>0.94469999999999998</v>
      </c>
      <c r="D445">
        <v>1.3928</v>
      </c>
      <c r="E445">
        <v>0.86950000000000005</v>
      </c>
    </row>
    <row r="446" spans="1:5" x14ac:dyDescent="0.25">
      <c r="A446" t="s">
        <v>491</v>
      </c>
      <c r="B446" t="s">
        <v>495</v>
      </c>
      <c r="C446">
        <v>0.94469999999999998</v>
      </c>
      <c r="D446">
        <v>0.89139999999999997</v>
      </c>
      <c r="E446">
        <v>0.91090000000000004</v>
      </c>
    </row>
    <row r="447" spans="1:5" x14ac:dyDescent="0.25">
      <c r="A447" t="s">
        <v>491</v>
      </c>
      <c r="B447" t="s">
        <v>496</v>
      </c>
      <c r="C447">
        <v>0.94469999999999998</v>
      </c>
      <c r="D447">
        <v>0.8357</v>
      </c>
      <c r="E447">
        <v>1.2008000000000001</v>
      </c>
    </row>
    <row r="448" spans="1:5" x14ac:dyDescent="0.25">
      <c r="A448" t="s">
        <v>491</v>
      </c>
      <c r="B448" t="s">
        <v>497</v>
      </c>
      <c r="C448">
        <v>0.94469999999999998</v>
      </c>
      <c r="D448">
        <v>1.5042</v>
      </c>
      <c r="E448">
        <v>1.0766</v>
      </c>
    </row>
    <row r="449" spans="1:5" x14ac:dyDescent="0.25">
      <c r="A449" t="s">
        <v>491</v>
      </c>
      <c r="B449" t="s">
        <v>498</v>
      </c>
      <c r="C449">
        <v>0.94469999999999998</v>
      </c>
      <c r="D449">
        <v>0.8357</v>
      </c>
      <c r="E449">
        <v>0.99380000000000002</v>
      </c>
    </row>
    <row r="450" spans="1:5" x14ac:dyDescent="0.25">
      <c r="A450" t="s">
        <v>491</v>
      </c>
      <c r="B450" t="s">
        <v>499</v>
      </c>
      <c r="C450">
        <v>0.94469999999999998</v>
      </c>
      <c r="D450">
        <v>0.78</v>
      </c>
      <c r="E450">
        <v>1.4492</v>
      </c>
    </row>
    <row r="451" spans="1:5" x14ac:dyDescent="0.25">
      <c r="A451" t="s">
        <v>491</v>
      </c>
      <c r="B451" t="s">
        <v>500</v>
      </c>
      <c r="C451">
        <v>0.94469999999999998</v>
      </c>
      <c r="D451">
        <v>0.78</v>
      </c>
      <c r="E451">
        <v>0.74529999999999996</v>
      </c>
    </row>
    <row r="452" spans="1:5" x14ac:dyDescent="0.25">
      <c r="A452" t="s">
        <v>491</v>
      </c>
      <c r="B452" t="s">
        <v>501</v>
      </c>
      <c r="C452">
        <v>0.94469999999999998</v>
      </c>
      <c r="D452">
        <v>0.89139999999999997</v>
      </c>
      <c r="E452">
        <v>0.70389999999999997</v>
      </c>
    </row>
    <row r="453" spans="1:5" x14ac:dyDescent="0.25">
      <c r="A453" t="s">
        <v>491</v>
      </c>
      <c r="B453" t="s">
        <v>502</v>
      </c>
      <c r="C453">
        <v>0.94469999999999998</v>
      </c>
      <c r="D453">
        <v>2.1171000000000002</v>
      </c>
      <c r="E453">
        <v>0.86950000000000005</v>
      </c>
    </row>
    <row r="454" spans="1:5" x14ac:dyDescent="0.25">
      <c r="A454" t="s">
        <v>491</v>
      </c>
      <c r="B454" t="s">
        <v>503</v>
      </c>
      <c r="C454">
        <v>0.94469999999999998</v>
      </c>
      <c r="D454">
        <v>0.78</v>
      </c>
      <c r="E454">
        <v>0.99380000000000002</v>
      </c>
    </row>
    <row r="455" spans="1:5" x14ac:dyDescent="0.25">
      <c r="A455" t="s">
        <v>491</v>
      </c>
      <c r="B455" t="s">
        <v>504</v>
      </c>
      <c r="C455">
        <v>0.94469999999999998</v>
      </c>
      <c r="D455">
        <v>1.0027999999999999</v>
      </c>
      <c r="E455">
        <v>1.0766</v>
      </c>
    </row>
    <row r="456" spans="1:5" x14ac:dyDescent="0.25">
      <c r="A456" t="s">
        <v>491</v>
      </c>
      <c r="B456" t="s">
        <v>505</v>
      </c>
      <c r="C456">
        <v>0.94469999999999998</v>
      </c>
      <c r="D456">
        <v>0.8357</v>
      </c>
      <c r="E456">
        <v>1.2422</v>
      </c>
    </row>
    <row r="457" spans="1:5" x14ac:dyDescent="0.25">
      <c r="A457" t="s">
        <v>491</v>
      </c>
      <c r="B457" t="s">
        <v>506</v>
      </c>
      <c r="C457">
        <v>0.94469999999999998</v>
      </c>
      <c r="D457">
        <v>0.8357</v>
      </c>
      <c r="E457">
        <v>0.82809999999999995</v>
      </c>
    </row>
    <row r="458" spans="1:5" x14ac:dyDescent="0.25">
      <c r="A458" t="s">
        <v>491</v>
      </c>
      <c r="B458" t="s">
        <v>507</v>
      </c>
      <c r="C458">
        <v>0.94469999999999998</v>
      </c>
      <c r="D458">
        <v>0.94710000000000005</v>
      </c>
      <c r="E458">
        <v>1.2008000000000001</v>
      </c>
    </row>
    <row r="459" spans="1:5" x14ac:dyDescent="0.25">
      <c r="A459" t="s">
        <v>491</v>
      </c>
      <c r="B459" t="s">
        <v>508</v>
      </c>
      <c r="C459">
        <v>0.94469999999999998</v>
      </c>
      <c r="D459">
        <v>1.3928</v>
      </c>
      <c r="E459">
        <v>0.70389999999999997</v>
      </c>
    </row>
    <row r="460" spans="1:5" x14ac:dyDescent="0.25">
      <c r="A460" t="s">
        <v>491</v>
      </c>
      <c r="B460" t="s">
        <v>509</v>
      </c>
      <c r="C460">
        <v>0.94469999999999998</v>
      </c>
      <c r="D460">
        <v>0.78</v>
      </c>
      <c r="E460">
        <v>1.0766</v>
      </c>
    </row>
    <row r="461" spans="1:5" x14ac:dyDescent="0.25">
      <c r="A461" t="s">
        <v>491</v>
      </c>
      <c r="B461" t="s">
        <v>510</v>
      </c>
      <c r="C461">
        <v>0.94469999999999998</v>
      </c>
      <c r="D461">
        <v>0.72430000000000005</v>
      </c>
      <c r="E461">
        <v>0.99380000000000002</v>
      </c>
    </row>
    <row r="462" spans="1:5" x14ac:dyDescent="0.25">
      <c r="A462" t="s">
        <v>491</v>
      </c>
      <c r="B462" t="s">
        <v>511</v>
      </c>
      <c r="C462">
        <v>0.94469999999999998</v>
      </c>
      <c r="D462">
        <v>0.61280000000000001</v>
      </c>
      <c r="E462">
        <v>0.99380000000000002</v>
      </c>
    </row>
    <row r="463" spans="1:5" x14ac:dyDescent="0.25">
      <c r="A463" t="s">
        <v>512</v>
      </c>
      <c r="B463" t="s">
        <v>513</v>
      </c>
      <c r="C463">
        <v>1.1444000000000001</v>
      </c>
      <c r="D463">
        <v>0.63549999999999995</v>
      </c>
      <c r="E463">
        <v>1.2021999999999999</v>
      </c>
    </row>
    <row r="464" spans="1:5" x14ac:dyDescent="0.25">
      <c r="A464" t="s">
        <v>512</v>
      </c>
      <c r="B464" t="s">
        <v>514</v>
      </c>
      <c r="C464">
        <v>1.1444000000000001</v>
      </c>
      <c r="D464">
        <v>1.0327</v>
      </c>
      <c r="E464">
        <v>1.4694</v>
      </c>
    </row>
    <row r="465" spans="1:5" x14ac:dyDescent="0.25">
      <c r="A465" t="s">
        <v>512</v>
      </c>
      <c r="B465" t="s">
        <v>515</v>
      </c>
      <c r="C465">
        <v>1.1444000000000001</v>
      </c>
      <c r="D465">
        <v>1.2709999999999999</v>
      </c>
      <c r="E465">
        <v>0.86829999999999996</v>
      </c>
    </row>
    <row r="466" spans="1:5" x14ac:dyDescent="0.25">
      <c r="A466" t="s">
        <v>512</v>
      </c>
      <c r="B466" t="s">
        <v>763</v>
      </c>
      <c r="C466">
        <v>1.1444000000000001</v>
      </c>
      <c r="D466">
        <v>0.87380000000000002</v>
      </c>
      <c r="E466">
        <v>0</v>
      </c>
    </row>
    <row r="467" spans="1:5" x14ac:dyDescent="0.25">
      <c r="A467" t="s">
        <v>512</v>
      </c>
      <c r="B467" t="s">
        <v>516</v>
      </c>
      <c r="C467">
        <v>1.1444000000000001</v>
      </c>
      <c r="D467">
        <v>0.7944</v>
      </c>
      <c r="E467">
        <v>1.3358000000000001</v>
      </c>
    </row>
    <row r="468" spans="1:5" x14ac:dyDescent="0.25">
      <c r="A468" t="s">
        <v>512</v>
      </c>
      <c r="B468" t="s">
        <v>517</v>
      </c>
      <c r="C468">
        <v>1.1444000000000001</v>
      </c>
      <c r="D468">
        <v>0.80100000000000005</v>
      </c>
      <c r="E468">
        <v>1.2244999999999999</v>
      </c>
    </row>
    <row r="469" spans="1:5" x14ac:dyDescent="0.25">
      <c r="A469" t="s">
        <v>512</v>
      </c>
      <c r="B469" t="s">
        <v>518</v>
      </c>
      <c r="C469">
        <v>1.1444000000000001</v>
      </c>
      <c r="D469">
        <v>0.7944</v>
      </c>
      <c r="E469">
        <v>0.80149999999999999</v>
      </c>
    </row>
    <row r="470" spans="1:5" x14ac:dyDescent="0.25">
      <c r="A470" t="s">
        <v>512</v>
      </c>
      <c r="B470" t="s">
        <v>519</v>
      </c>
      <c r="C470">
        <v>1.1444000000000001</v>
      </c>
      <c r="D470">
        <v>1.7476</v>
      </c>
      <c r="E470">
        <v>0.66790000000000005</v>
      </c>
    </row>
    <row r="471" spans="1:5" x14ac:dyDescent="0.25">
      <c r="A471" t="s">
        <v>512</v>
      </c>
      <c r="B471" t="s">
        <v>520</v>
      </c>
      <c r="C471">
        <v>1.1444000000000001</v>
      </c>
      <c r="D471">
        <v>0.47660000000000002</v>
      </c>
      <c r="E471">
        <v>1.0019</v>
      </c>
    </row>
    <row r="472" spans="1:5" x14ac:dyDescent="0.25">
      <c r="A472" t="s">
        <v>512</v>
      </c>
      <c r="B472" t="s">
        <v>521</v>
      </c>
      <c r="C472">
        <v>1.1444000000000001</v>
      </c>
      <c r="D472">
        <v>0.3972</v>
      </c>
      <c r="E472">
        <v>0.86829999999999996</v>
      </c>
    </row>
    <row r="473" spans="1:5" x14ac:dyDescent="0.25">
      <c r="A473" t="s">
        <v>512</v>
      </c>
      <c r="B473" t="s">
        <v>522</v>
      </c>
      <c r="C473">
        <v>1.1444000000000001</v>
      </c>
      <c r="D473">
        <v>0.43690000000000001</v>
      </c>
      <c r="E473">
        <v>1.5306</v>
      </c>
    </row>
    <row r="474" spans="1:5" x14ac:dyDescent="0.25">
      <c r="A474" t="s">
        <v>512</v>
      </c>
      <c r="B474" t="s">
        <v>523</v>
      </c>
      <c r="C474">
        <v>1.1444000000000001</v>
      </c>
      <c r="D474">
        <v>1.986</v>
      </c>
      <c r="E474">
        <v>0.5343</v>
      </c>
    </row>
    <row r="475" spans="1:5" x14ac:dyDescent="0.25">
      <c r="A475" t="s">
        <v>512</v>
      </c>
      <c r="B475" t="s">
        <v>524</v>
      </c>
      <c r="C475">
        <v>1.1444000000000001</v>
      </c>
      <c r="D475">
        <v>1.6681999999999999</v>
      </c>
      <c r="E475">
        <v>0.66790000000000005</v>
      </c>
    </row>
    <row r="476" spans="1:5" x14ac:dyDescent="0.25">
      <c r="A476" t="s">
        <v>512</v>
      </c>
      <c r="B476" t="s">
        <v>525</v>
      </c>
      <c r="C476">
        <v>1.1444000000000001</v>
      </c>
      <c r="D476">
        <v>1.1916</v>
      </c>
      <c r="E476">
        <v>0.93510000000000004</v>
      </c>
    </row>
    <row r="477" spans="1:5" x14ac:dyDescent="0.25">
      <c r="A477" t="s">
        <v>512</v>
      </c>
      <c r="B477" t="s">
        <v>526</v>
      </c>
      <c r="C477">
        <v>1.1444000000000001</v>
      </c>
      <c r="D477">
        <v>1.6681999999999999</v>
      </c>
      <c r="E477">
        <v>1.2021999999999999</v>
      </c>
    </row>
    <row r="478" spans="1:5" x14ac:dyDescent="0.25">
      <c r="A478" t="s">
        <v>512</v>
      </c>
      <c r="B478" t="s">
        <v>527</v>
      </c>
      <c r="C478">
        <v>1.1444000000000001</v>
      </c>
      <c r="D478">
        <v>0.47660000000000002</v>
      </c>
      <c r="E478">
        <v>0.86829999999999996</v>
      </c>
    </row>
    <row r="479" spans="1:5" x14ac:dyDescent="0.25">
      <c r="A479" t="s">
        <v>512</v>
      </c>
      <c r="B479" t="s">
        <v>528</v>
      </c>
      <c r="C479">
        <v>1.1444000000000001</v>
      </c>
      <c r="D479">
        <v>0.71489999999999998</v>
      </c>
      <c r="E479">
        <v>0.93510000000000004</v>
      </c>
    </row>
    <row r="480" spans="1:5" x14ac:dyDescent="0.25">
      <c r="A480" t="s">
        <v>512</v>
      </c>
      <c r="B480" t="s">
        <v>764</v>
      </c>
      <c r="C480">
        <v>1.1444000000000001</v>
      </c>
      <c r="D480">
        <v>0.87380000000000002</v>
      </c>
      <c r="E480">
        <v>0</v>
      </c>
    </row>
    <row r="481" spans="1:5" x14ac:dyDescent="0.25">
      <c r="A481" t="s">
        <v>529</v>
      </c>
      <c r="B481" t="s">
        <v>530</v>
      </c>
      <c r="C481">
        <v>1.2843</v>
      </c>
      <c r="D481">
        <v>0.95169999999999999</v>
      </c>
      <c r="E481">
        <v>0.54710000000000003</v>
      </c>
    </row>
    <row r="482" spans="1:5" x14ac:dyDescent="0.25">
      <c r="A482" t="s">
        <v>529</v>
      </c>
      <c r="B482" t="s">
        <v>531</v>
      </c>
      <c r="C482">
        <v>1.2843</v>
      </c>
      <c r="D482">
        <v>1.3842000000000001</v>
      </c>
      <c r="E482">
        <v>0.70340000000000003</v>
      </c>
    </row>
    <row r="483" spans="1:5" x14ac:dyDescent="0.25">
      <c r="A483" t="s">
        <v>529</v>
      </c>
      <c r="B483" t="s">
        <v>532</v>
      </c>
      <c r="C483">
        <v>1.2843</v>
      </c>
      <c r="D483">
        <v>1.7519</v>
      </c>
      <c r="E483">
        <v>1.0550999999999999</v>
      </c>
    </row>
    <row r="484" spans="1:5" x14ac:dyDescent="0.25">
      <c r="A484" t="s">
        <v>529</v>
      </c>
      <c r="B484" t="s">
        <v>767</v>
      </c>
      <c r="C484">
        <v>1.2843</v>
      </c>
      <c r="D484">
        <v>0.43259999999999998</v>
      </c>
      <c r="E484">
        <v>1.1724000000000001</v>
      </c>
    </row>
    <row r="485" spans="1:5" x14ac:dyDescent="0.25">
      <c r="A485" t="s">
        <v>529</v>
      </c>
      <c r="B485" t="s">
        <v>768</v>
      </c>
      <c r="C485">
        <v>1.2843</v>
      </c>
      <c r="D485">
        <v>0.58399999999999996</v>
      </c>
      <c r="E485">
        <v>1.3189</v>
      </c>
    </row>
    <row r="486" spans="1:5" x14ac:dyDescent="0.25">
      <c r="A486" t="s">
        <v>529</v>
      </c>
      <c r="B486" t="s">
        <v>533</v>
      </c>
      <c r="C486">
        <v>1.2843</v>
      </c>
      <c r="D486">
        <v>1.6546000000000001</v>
      </c>
      <c r="E486">
        <v>1.1431</v>
      </c>
    </row>
    <row r="487" spans="1:5" x14ac:dyDescent="0.25">
      <c r="A487" t="s">
        <v>529</v>
      </c>
      <c r="B487" t="s">
        <v>534</v>
      </c>
      <c r="C487">
        <v>1.2843</v>
      </c>
      <c r="D487">
        <v>1.1247</v>
      </c>
      <c r="E487">
        <v>0.70340000000000003</v>
      </c>
    </row>
    <row r="488" spans="1:5" x14ac:dyDescent="0.25">
      <c r="A488" t="s">
        <v>529</v>
      </c>
      <c r="B488" t="s">
        <v>535</v>
      </c>
      <c r="C488">
        <v>1.2843</v>
      </c>
      <c r="D488">
        <v>1.2653000000000001</v>
      </c>
      <c r="E488">
        <v>0.70340000000000003</v>
      </c>
    </row>
    <row r="489" spans="1:5" x14ac:dyDescent="0.25">
      <c r="A489" t="s">
        <v>529</v>
      </c>
      <c r="B489" t="s">
        <v>536</v>
      </c>
      <c r="C489">
        <v>1.2843</v>
      </c>
      <c r="D489">
        <v>0.876</v>
      </c>
      <c r="E489">
        <v>1.4069</v>
      </c>
    </row>
    <row r="490" spans="1:5" x14ac:dyDescent="0.25">
      <c r="A490" t="s">
        <v>529</v>
      </c>
      <c r="B490" t="s">
        <v>537</v>
      </c>
      <c r="C490">
        <v>1.2843</v>
      </c>
      <c r="D490">
        <v>1.0706</v>
      </c>
      <c r="E490">
        <v>0.96719999999999995</v>
      </c>
    </row>
    <row r="491" spans="1:5" x14ac:dyDescent="0.25">
      <c r="A491" t="s">
        <v>529</v>
      </c>
      <c r="B491" t="s">
        <v>538</v>
      </c>
      <c r="C491">
        <v>1.2843</v>
      </c>
      <c r="D491">
        <v>0.60560000000000003</v>
      </c>
      <c r="E491">
        <v>0.85980000000000001</v>
      </c>
    </row>
    <row r="492" spans="1:5" x14ac:dyDescent="0.25">
      <c r="A492" t="s">
        <v>529</v>
      </c>
      <c r="B492" t="s">
        <v>539</v>
      </c>
      <c r="C492">
        <v>1.2843</v>
      </c>
      <c r="D492">
        <v>0.43259999999999998</v>
      </c>
      <c r="E492">
        <v>1.4850000000000001</v>
      </c>
    </row>
    <row r="493" spans="1:5" x14ac:dyDescent="0.25">
      <c r="A493" t="s">
        <v>540</v>
      </c>
      <c r="B493" t="s">
        <v>541</v>
      </c>
      <c r="C493">
        <v>1.2037</v>
      </c>
      <c r="D493">
        <v>0.59340000000000004</v>
      </c>
      <c r="E493">
        <v>1.4668000000000001</v>
      </c>
    </row>
    <row r="494" spans="1:5" x14ac:dyDescent="0.25">
      <c r="A494" t="s">
        <v>540</v>
      </c>
      <c r="B494" t="s">
        <v>542</v>
      </c>
      <c r="C494">
        <v>1.2037</v>
      </c>
      <c r="D494">
        <v>1.0225</v>
      </c>
      <c r="E494">
        <v>0.93610000000000004</v>
      </c>
    </row>
    <row r="495" spans="1:5" x14ac:dyDescent="0.25">
      <c r="A495" t="s">
        <v>540</v>
      </c>
      <c r="B495" t="s">
        <v>543</v>
      </c>
      <c r="C495">
        <v>1.2037</v>
      </c>
      <c r="D495">
        <v>0.65269999999999995</v>
      </c>
      <c r="E495">
        <v>0.43459999999999999</v>
      </c>
    </row>
    <row r="496" spans="1:5" x14ac:dyDescent="0.25">
      <c r="A496" t="s">
        <v>540</v>
      </c>
      <c r="B496" t="s">
        <v>544</v>
      </c>
      <c r="C496">
        <v>1.2037</v>
      </c>
      <c r="D496">
        <v>1.2141999999999999</v>
      </c>
      <c r="E496">
        <v>0.40949999999999998</v>
      </c>
    </row>
    <row r="497" spans="1:5" x14ac:dyDescent="0.25">
      <c r="A497" t="s">
        <v>540</v>
      </c>
      <c r="B497" t="s">
        <v>545</v>
      </c>
      <c r="C497">
        <v>1.2037</v>
      </c>
      <c r="D497">
        <v>1.2141999999999999</v>
      </c>
      <c r="E497">
        <v>1.1700999999999999</v>
      </c>
    </row>
    <row r="498" spans="1:5" x14ac:dyDescent="0.25">
      <c r="A498" t="s">
        <v>540</v>
      </c>
      <c r="B498" t="s">
        <v>546</v>
      </c>
      <c r="C498">
        <v>1.2037</v>
      </c>
      <c r="D498">
        <v>0.83079999999999998</v>
      </c>
      <c r="E498">
        <v>1.1952</v>
      </c>
    </row>
    <row r="499" spans="1:5" x14ac:dyDescent="0.25">
      <c r="A499" t="s">
        <v>540</v>
      </c>
      <c r="B499" t="s">
        <v>547</v>
      </c>
      <c r="C499">
        <v>1.2037</v>
      </c>
      <c r="D499">
        <v>1.2141999999999999</v>
      </c>
      <c r="E499">
        <v>0.87760000000000005</v>
      </c>
    </row>
    <row r="500" spans="1:5" x14ac:dyDescent="0.25">
      <c r="A500" t="s">
        <v>540</v>
      </c>
      <c r="B500" t="s">
        <v>548</v>
      </c>
      <c r="C500">
        <v>1.2037</v>
      </c>
      <c r="D500">
        <v>0.83079999999999998</v>
      </c>
      <c r="E500">
        <v>1.7927999999999999</v>
      </c>
    </row>
    <row r="501" spans="1:5" x14ac:dyDescent="0.25">
      <c r="A501" t="s">
        <v>540</v>
      </c>
      <c r="B501" t="s">
        <v>549</v>
      </c>
      <c r="C501">
        <v>1.2037</v>
      </c>
      <c r="D501">
        <v>1.5975999999999999</v>
      </c>
      <c r="E501">
        <v>0.76060000000000005</v>
      </c>
    </row>
    <row r="502" spans="1:5" x14ac:dyDescent="0.25">
      <c r="A502" t="s">
        <v>540</v>
      </c>
      <c r="B502" t="s">
        <v>550</v>
      </c>
      <c r="C502">
        <v>1.2037</v>
      </c>
      <c r="D502">
        <v>1.0864</v>
      </c>
      <c r="E502">
        <v>0.87760000000000005</v>
      </c>
    </row>
    <row r="503" spans="1:5" x14ac:dyDescent="0.25">
      <c r="A503" t="s">
        <v>540</v>
      </c>
      <c r="B503" t="s">
        <v>551</v>
      </c>
      <c r="C503">
        <v>1.2037</v>
      </c>
      <c r="D503">
        <v>0.83079999999999998</v>
      </c>
      <c r="E503">
        <v>1.0322</v>
      </c>
    </row>
    <row r="504" spans="1:5" x14ac:dyDescent="0.25">
      <c r="A504" t="s">
        <v>540</v>
      </c>
      <c r="B504" t="s">
        <v>552</v>
      </c>
      <c r="C504">
        <v>1.2037</v>
      </c>
      <c r="D504">
        <v>1.0087999999999999</v>
      </c>
      <c r="E504">
        <v>0.97789999999999999</v>
      </c>
    </row>
    <row r="505" spans="1:5" x14ac:dyDescent="0.25">
      <c r="A505" t="s">
        <v>553</v>
      </c>
      <c r="B505" t="s">
        <v>554</v>
      </c>
      <c r="C505">
        <v>1.1719999999999999</v>
      </c>
      <c r="D505">
        <v>1.0428999999999999</v>
      </c>
      <c r="E505">
        <v>0.98419999999999996</v>
      </c>
    </row>
    <row r="506" spans="1:5" x14ac:dyDescent="0.25">
      <c r="A506" t="s">
        <v>553</v>
      </c>
      <c r="B506" t="s">
        <v>759</v>
      </c>
      <c r="C506">
        <v>1.1719999999999999</v>
      </c>
      <c r="D506">
        <v>0.85319999999999996</v>
      </c>
      <c r="E506">
        <v>0</v>
      </c>
    </row>
    <row r="507" spans="1:5" x14ac:dyDescent="0.25">
      <c r="A507" t="s">
        <v>553</v>
      </c>
      <c r="B507" t="s">
        <v>555</v>
      </c>
      <c r="C507">
        <v>1.1719999999999999</v>
      </c>
      <c r="D507">
        <v>1.0903</v>
      </c>
      <c r="E507">
        <v>0.90210000000000001</v>
      </c>
    </row>
    <row r="508" spans="1:5" x14ac:dyDescent="0.25">
      <c r="A508" t="s">
        <v>553</v>
      </c>
      <c r="B508" t="s">
        <v>556</v>
      </c>
      <c r="C508">
        <v>1.1719999999999999</v>
      </c>
      <c r="D508">
        <v>1.0903</v>
      </c>
      <c r="E508">
        <v>1.0662</v>
      </c>
    </row>
    <row r="509" spans="1:5" x14ac:dyDescent="0.25">
      <c r="A509" t="s">
        <v>553</v>
      </c>
      <c r="B509" t="s">
        <v>557</v>
      </c>
      <c r="C509">
        <v>1.1719999999999999</v>
      </c>
      <c r="D509">
        <v>0.94799999999999995</v>
      </c>
      <c r="E509">
        <v>0.98419999999999996</v>
      </c>
    </row>
    <row r="510" spans="1:5" x14ac:dyDescent="0.25">
      <c r="A510" t="s">
        <v>553</v>
      </c>
      <c r="B510" t="s">
        <v>558</v>
      </c>
      <c r="C510">
        <v>1.1719999999999999</v>
      </c>
      <c r="D510">
        <v>0.99539999999999995</v>
      </c>
      <c r="E510">
        <v>1.2302</v>
      </c>
    </row>
    <row r="511" spans="1:5" x14ac:dyDescent="0.25">
      <c r="A511" t="s">
        <v>553</v>
      </c>
      <c r="B511" t="s">
        <v>760</v>
      </c>
      <c r="C511">
        <v>1.1719999999999999</v>
      </c>
      <c r="D511">
        <v>0</v>
      </c>
      <c r="E511">
        <v>0</v>
      </c>
    </row>
    <row r="512" spans="1:5" x14ac:dyDescent="0.25">
      <c r="A512" t="s">
        <v>553</v>
      </c>
      <c r="B512" t="s">
        <v>559</v>
      </c>
      <c r="C512">
        <v>1.1719999999999999</v>
      </c>
      <c r="D512">
        <v>0.52139999999999997</v>
      </c>
      <c r="E512">
        <v>1.5992999999999999</v>
      </c>
    </row>
    <row r="513" spans="1:5" x14ac:dyDescent="0.25">
      <c r="A513" t="s">
        <v>553</v>
      </c>
      <c r="B513" t="s">
        <v>560</v>
      </c>
      <c r="C513">
        <v>1.1719999999999999</v>
      </c>
      <c r="D513">
        <v>1.2799</v>
      </c>
      <c r="E513">
        <v>0.61509999999999998</v>
      </c>
    </row>
    <row r="514" spans="1:5" x14ac:dyDescent="0.25">
      <c r="A514" t="s">
        <v>553</v>
      </c>
      <c r="B514" t="s">
        <v>561</v>
      </c>
      <c r="C514">
        <v>1.1719999999999999</v>
      </c>
      <c r="D514">
        <v>0.90059999999999996</v>
      </c>
      <c r="E514">
        <v>0.77910000000000001</v>
      </c>
    </row>
    <row r="515" spans="1:5" x14ac:dyDescent="0.25">
      <c r="A515" t="s">
        <v>553</v>
      </c>
      <c r="B515" t="s">
        <v>562</v>
      </c>
      <c r="C515">
        <v>1.1719999999999999</v>
      </c>
      <c r="D515">
        <v>1.2324999999999999</v>
      </c>
      <c r="E515">
        <v>0.98419999999999996</v>
      </c>
    </row>
    <row r="516" spans="1:5" x14ac:dyDescent="0.25">
      <c r="A516" t="s">
        <v>553</v>
      </c>
      <c r="B516" t="s">
        <v>761</v>
      </c>
      <c r="C516">
        <v>1.1719999999999999</v>
      </c>
      <c r="D516">
        <v>1.7064999999999999</v>
      </c>
      <c r="E516">
        <v>0.73809999999999998</v>
      </c>
    </row>
    <row r="517" spans="1:5" x14ac:dyDescent="0.25">
      <c r="A517" t="s">
        <v>553</v>
      </c>
      <c r="B517" t="s">
        <v>762</v>
      </c>
      <c r="C517">
        <v>1.1719999999999999</v>
      </c>
      <c r="D517">
        <v>1.9908999999999999</v>
      </c>
      <c r="E517">
        <v>0.246</v>
      </c>
    </row>
    <row r="518" spans="1:5" x14ac:dyDescent="0.25">
      <c r="A518" t="s">
        <v>553</v>
      </c>
      <c r="B518" t="s">
        <v>563</v>
      </c>
      <c r="C518">
        <v>1.1719999999999999</v>
      </c>
      <c r="D518">
        <v>0.75839999999999996</v>
      </c>
      <c r="E518">
        <v>1.1072</v>
      </c>
    </row>
    <row r="519" spans="1:5" x14ac:dyDescent="0.25">
      <c r="A519" t="s">
        <v>564</v>
      </c>
      <c r="B519" t="s">
        <v>565</v>
      </c>
      <c r="C519">
        <v>1.1211</v>
      </c>
      <c r="D519">
        <v>0.75109999999999999</v>
      </c>
      <c r="E519">
        <v>0.7661</v>
      </c>
    </row>
    <row r="520" spans="1:5" x14ac:dyDescent="0.25">
      <c r="A520" t="s">
        <v>564</v>
      </c>
      <c r="B520" t="s">
        <v>566</v>
      </c>
      <c r="C520">
        <v>1.1211</v>
      </c>
      <c r="D520">
        <v>0.9859</v>
      </c>
      <c r="E520">
        <v>0.9274</v>
      </c>
    </row>
    <row r="521" spans="1:5" x14ac:dyDescent="0.25">
      <c r="A521" t="s">
        <v>564</v>
      </c>
      <c r="B521" t="s">
        <v>567</v>
      </c>
      <c r="C521">
        <v>1.1211</v>
      </c>
      <c r="D521">
        <v>0.89200000000000002</v>
      </c>
      <c r="E521">
        <v>1.0887</v>
      </c>
    </row>
    <row r="522" spans="1:5" x14ac:dyDescent="0.25">
      <c r="A522" t="s">
        <v>564</v>
      </c>
      <c r="B522" t="s">
        <v>568</v>
      </c>
      <c r="C522">
        <v>1.1211</v>
      </c>
      <c r="D522">
        <v>0.75109999999999999</v>
      </c>
      <c r="E522">
        <v>0.8468</v>
      </c>
    </row>
    <row r="523" spans="1:5" x14ac:dyDescent="0.25">
      <c r="A523" t="s">
        <v>564</v>
      </c>
      <c r="B523" t="s">
        <v>569</v>
      </c>
      <c r="C523">
        <v>1.1211</v>
      </c>
      <c r="D523">
        <v>0.9859</v>
      </c>
      <c r="E523">
        <v>0.9274</v>
      </c>
    </row>
    <row r="524" spans="1:5" x14ac:dyDescent="0.25">
      <c r="A524" t="s">
        <v>564</v>
      </c>
      <c r="B524" t="s">
        <v>570</v>
      </c>
      <c r="C524">
        <v>1.1211</v>
      </c>
      <c r="D524">
        <v>1.4084000000000001</v>
      </c>
      <c r="E524">
        <v>0.64510000000000001</v>
      </c>
    </row>
    <row r="525" spans="1:5" x14ac:dyDescent="0.25">
      <c r="A525" t="s">
        <v>564</v>
      </c>
      <c r="B525" t="s">
        <v>571</v>
      </c>
      <c r="C525">
        <v>1.1211</v>
      </c>
      <c r="D525">
        <v>0.75109999999999999</v>
      </c>
      <c r="E525">
        <v>1.0887</v>
      </c>
    </row>
    <row r="526" spans="1:5" x14ac:dyDescent="0.25">
      <c r="A526" t="s">
        <v>564</v>
      </c>
      <c r="B526" t="s">
        <v>572</v>
      </c>
      <c r="C526">
        <v>1.1211</v>
      </c>
      <c r="D526">
        <v>1.9717</v>
      </c>
      <c r="E526">
        <v>0.5645</v>
      </c>
    </row>
    <row r="527" spans="1:5" x14ac:dyDescent="0.25">
      <c r="A527" t="s">
        <v>564</v>
      </c>
      <c r="B527" t="s">
        <v>573</v>
      </c>
      <c r="C527">
        <v>1.1211</v>
      </c>
      <c r="D527">
        <v>1.0327999999999999</v>
      </c>
      <c r="E527">
        <v>0.6855</v>
      </c>
    </row>
    <row r="528" spans="1:5" x14ac:dyDescent="0.25">
      <c r="A528" t="s">
        <v>564</v>
      </c>
      <c r="B528" t="s">
        <v>574</v>
      </c>
      <c r="C528">
        <v>1.1211</v>
      </c>
      <c r="D528">
        <v>0.56340000000000001</v>
      </c>
      <c r="E528">
        <v>1.3709</v>
      </c>
    </row>
    <row r="529" spans="1:5" x14ac:dyDescent="0.25">
      <c r="A529" t="s">
        <v>564</v>
      </c>
      <c r="B529" t="s">
        <v>575</v>
      </c>
      <c r="C529">
        <v>1.1211</v>
      </c>
      <c r="D529">
        <v>0.61029999999999995</v>
      </c>
      <c r="E529">
        <v>0.80640000000000001</v>
      </c>
    </row>
    <row r="530" spans="1:5" x14ac:dyDescent="0.25">
      <c r="A530" t="s">
        <v>564</v>
      </c>
      <c r="B530" t="s">
        <v>576</v>
      </c>
      <c r="C530">
        <v>1.1211</v>
      </c>
      <c r="D530">
        <v>1.1737</v>
      </c>
      <c r="E530">
        <v>0.7661</v>
      </c>
    </row>
    <row r="531" spans="1:5" x14ac:dyDescent="0.25">
      <c r="A531" t="s">
        <v>564</v>
      </c>
      <c r="B531" t="s">
        <v>577</v>
      </c>
      <c r="C531">
        <v>1.1211</v>
      </c>
      <c r="D531">
        <v>0.93889999999999996</v>
      </c>
      <c r="E531">
        <v>1.0484</v>
      </c>
    </row>
    <row r="532" spans="1:5" x14ac:dyDescent="0.25">
      <c r="A532" t="s">
        <v>564</v>
      </c>
      <c r="B532" t="s">
        <v>578</v>
      </c>
      <c r="C532">
        <v>1.1211</v>
      </c>
      <c r="D532">
        <v>1.0798000000000001</v>
      </c>
      <c r="E532">
        <v>1.129</v>
      </c>
    </row>
    <row r="533" spans="1:5" x14ac:dyDescent="0.25">
      <c r="A533" t="s">
        <v>564</v>
      </c>
      <c r="B533" t="s">
        <v>579</v>
      </c>
      <c r="C533">
        <v>1.1211</v>
      </c>
      <c r="D533">
        <v>0.75109999999999999</v>
      </c>
      <c r="E533">
        <v>1.25</v>
      </c>
    </row>
    <row r="534" spans="1:5" x14ac:dyDescent="0.25">
      <c r="A534" t="s">
        <v>564</v>
      </c>
      <c r="B534" t="s">
        <v>580</v>
      </c>
      <c r="C534">
        <v>1.1211</v>
      </c>
      <c r="D534">
        <v>0.79810000000000003</v>
      </c>
      <c r="E534">
        <v>0.8468</v>
      </c>
    </row>
    <row r="535" spans="1:5" x14ac:dyDescent="0.25">
      <c r="A535" t="s">
        <v>564</v>
      </c>
      <c r="B535" t="s">
        <v>581</v>
      </c>
      <c r="C535">
        <v>1.1211</v>
      </c>
      <c r="D535">
        <v>0.89200000000000002</v>
      </c>
      <c r="E535">
        <v>1.5725</v>
      </c>
    </row>
    <row r="536" spans="1:5" x14ac:dyDescent="0.25">
      <c r="A536" t="s">
        <v>564</v>
      </c>
      <c r="B536" t="s">
        <v>582</v>
      </c>
      <c r="C536">
        <v>1.1211</v>
      </c>
      <c r="D536">
        <v>1.4553</v>
      </c>
      <c r="E536">
        <v>0.8871</v>
      </c>
    </row>
    <row r="537" spans="1:5" x14ac:dyDescent="0.25">
      <c r="A537" t="s">
        <v>564</v>
      </c>
      <c r="B537" t="s">
        <v>583</v>
      </c>
      <c r="C537">
        <v>1.1211</v>
      </c>
      <c r="D537">
        <v>1.6900999999999999</v>
      </c>
      <c r="E537">
        <v>0.9274</v>
      </c>
    </row>
    <row r="538" spans="1:5" x14ac:dyDescent="0.25">
      <c r="A538" t="s">
        <v>564</v>
      </c>
      <c r="B538" t="s">
        <v>584</v>
      </c>
      <c r="C538">
        <v>1.1211</v>
      </c>
      <c r="D538">
        <v>0.51639999999999997</v>
      </c>
      <c r="E538">
        <v>1.8548</v>
      </c>
    </row>
    <row r="539" spans="1:5" x14ac:dyDescent="0.25">
      <c r="A539" t="s">
        <v>585</v>
      </c>
      <c r="B539" t="s">
        <v>586</v>
      </c>
      <c r="C539">
        <v>1.0585</v>
      </c>
      <c r="D539">
        <v>0.94469999999999998</v>
      </c>
      <c r="E539">
        <v>1.4730000000000001</v>
      </c>
    </row>
    <row r="540" spans="1:5" x14ac:dyDescent="0.25">
      <c r="A540" t="s">
        <v>585</v>
      </c>
      <c r="B540" t="s">
        <v>587</v>
      </c>
      <c r="C540">
        <v>1.0585</v>
      </c>
      <c r="D540">
        <v>0.89219999999999999</v>
      </c>
      <c r="E540">
        <v>0.71550000000000002</v>
      </c>
    </row>
    <row r="541" spans="1:5" x14ac:dyDescent="0.25">
      <c r="A541" t="s">
        <v>585</v>
      </c>
      <c r="B541" t="s">
        <v>588</v>
      </c>
      <c r="C541">
        <v>1.0585</v>
      </c>
      <c r="D541">
        <v>1.3425</v>
      </c>
      <c r="E541">
        <v>0.86609999999999998</v>
      </c>
    </row>
    <row r="542" spans="1:5" x14ac:dyDescent="0.25">
      <c r="A542" t="s">
        <v>585</v>
      </c>
      <c r="B542" t="s">
        <v>589</v>
      </c>
      <c r="C542">
        <v>1.0585</v>
      </c>
      <c r="D542">
        <v>1.2282</v>
      </c>
      <c r="E542">
        <v>0.85860000000000003</v>
      </c>
    </row>
    <row r="543" spans="1:5" x14ac:dyDescent="0.25">
      <c r="A543" t="s">
        <v>585</v>
      </c>
      <c r="B543" t="s">
        <v>590</v>
      </c>
      <c r="C543">
        <v>1.0585</v>
      </c>
      <c r="D543">
        <v>0.61129999999999995</v>
      </c>
      <c r="E543">
        <v>1.2625999999999999</v>
      </c>
    </row>
    <row r="544" spans="1:5" x14ac:dyDescent="0.25">
      <c r="A544" t="s">
        <v>585</v>
      </c>
      <c r="B544" t="s">
        <v>591</v>
      </c>
      <c r="C544">
        <v>1.0585</v>
      </c>
      <c r="D544">
        <v>1.0736000000000001</v>
      </c>
      <c r="E544">
        <v>0.6179</v>
      </c>
    </row>
    <row r="545" spans="1:5" x14ac:dyDescent="0.25">
      <c r="A545" t="s">
        <v>585</v>
      </c>
      <c r="B545" t="s">
        <v>592</v>
      </c>
      <c r="C545">
        <v>1.0585</v>
      </c>
      <c r="D545">
        <v>1.1809000000000001</v>
      </c>
      <c r="E545">
        <v>0.89429999999999998</v>
      </c>
    </row>
    <row r="546" spans="1:5" x14ac:dyDescent="0.25">
      <c r="A546" t="s">
        <v>585</v>
      </c>
      <c r="B546" t="s">
        <v>593</v>
      </c>
      <c r="C546">
        <v>1.0585</v>
      </c>
      <c r="D546">
        <v>0.83360000000000001</v>
      </c>
      <c r="E546">
        <v>1.2625999999999999</v>
      </c>
    </row>
    <row r="547" spans="1:5" x14ac:dyDescent="0.25">
      <c r="A547" t="s">
        <v>585</v>
      </c>
      <c r="B547" t="s">
        <v>594</v>
      </c>
      <c r="C547">
        <v>1.0585</v>
      </c>
      <c r="D547">
        <v>1.1114999999999999</v>
      </c>
      <c r="E547">
        <v>1.4309000000000001</v>
      </c>
    </row>
    <row r="548" spans="1:5" x14ac:dyDescent="0.25">
      <c r="A548" t="s">
        <v>585</v>
      </c>
      <c r="B548" t="s">
        <v>595</v>
      </c>
      <c r="C548">
        <v>1.0585</v>
      </c>
      <c r="D548">
        <v>1.3646</v>
      </c>
      <c r="E548">
        <v>0.8347</v>
      </c>
    </row>
    <row r="549" spans="1:5" x14ac:dyDescent="0.25">
      <c r="A549" t="s">
        <v>585</v>
      </c>
      <c r="B549" t="s">
        <v>596</v>
      </c>
      <c r="C549">
        <v>1.0585</v>
      </c>
      <c r="D549">
        <v>0.73480000000000001</v>
      </c>
      <c r="E549">
        <v>1.0731999999999999</v>
      </c>
    </row>
    <row r="550" spans="1:5" x14ac:dyDescent="0.25">
      <c r="A550" t="s">
        <v>585</v>
      </c>
      <c r="B550" t="s">
        <v>597</v>
      </c>
      <c r="C550">
        <v>1.0585</v>
      </c>
      <c r="D550">
        <v>1.1247</v>
      </c>
      <c r="E550">
        <v>0.68140000000000001</v>
      </c>
    </row>
    <row r="551" spans="1:5" x14ac:dyDescent="0.25">
      <c r="A551" t="s">
        <v>585</v>
      </c>
      <c r="B551" t="s">
        <v>598</v>
      </c>
      <c r="C551">
        <v>1.0585</v>
      </c>
      <c r="D551">
        <v>1.2146999999999999</v>
      </c>
      <c r="E551">
        <v>0.98799999999999999</v>
      </c>
    </row>
    <row r="552" spans="1:5" x14ac:dyDescent="0.25">
      <c r="A552" t="s">
        <v>585</v>
      </c>
      <c r="B552" t="s">
        <v>599</v>
      </c>
      <c r="C552">
        <v>1.0585</v>
      </c>
      <c r="D552">
        <v>0.73480000000000001</v>
      </c>
      <c r="E552">
        <v>1.6296999999999999</v>
      </c>
    </row>
    <row r="553" spans="1:5" x14ac:dyDescent="0.25">
      <c r="A553" t="s">
        <v>585</v>
      </c>
      <c r="B553" t="s">
        <v>600</v>
      </c>
      <c r="C553">
        <v>1.0585</v>
      </c>
      <c r="D553">
        <v>0.70850000000000002</v>
      </c>
      <c r="E553">
        <v>0.85860000000000003</v>
      </c>
    </row>
    <row r="554" spans="1:5" x14ac:dyDescent="0.25">
      <c r="A554" t="s">
        <v>585</v>
      </c>
      <c r="B554" t="s">
        <v>601</v>
      </c>
      <c r="C554">
        <v>1.0585</v>
      </c>
      <c r="D554">
        <v>0.99199999999999999</v>
      </c>
      <c r="E554">
        <v>1.3951</v>
      </c>
    </row>
    <row r="555" spans="1:5" x14ac:dyDescent="0.25">
      <c r="A555" t="s">
        <v>585</v>
      </c>
      <c r="B555" t="s">
        <v>602</v>
      </c>
      <c r="C555">
        <v>1.0585</v>
      </c>
      <c r="D555">
        <v>1.0939000000000001</v>
      </c>
      <c r="E555">
        <v>0.6401</v>
      </c>
    </row>
    <row r="556" spans="1:5" x14ac:dyDescent="0.25">
      <c r="A556" t="s">
        <v>585</v>
      </c>
      <c r="B556" t="s">
        <v>603</v>
      </c>
      <c r="C556">
        <v>1.0585</v>
      </c>
      <c r="D556">
        <v>0.70850000000000002</v>
      </c>
      <c r="E556">
        <v>0.78700000000000003</v>
      </c>
    </row>
    <row r="557" spans="1:5" x14ac:dyDescent="0.25">
      <c r="A557" t="s">
        <v>604</v>
      </c>
      <c r="B557" t="s">
        <v>605</v>
      </c>
      <c r="C557">
        <v>1.2458</v>
      </c>
      <c r="D557">
        <v>1.3378000000000001</v>
      </c>
      <c r="E557">
        <v>0.44340000000000002</v>
      </c>
    </row>
    <row r="558" spans="1:5" x14ac:dyDescent="0.25">
      <c r="A558" t="s">
        <v>604</v>
      </c>
      <c r="B558" t="s">
        <v>606</v>
      </c>
      <c r="C558">
        <v>1.2458</v>
      </c>
      <c r="D558">
        <v>0.96319999999999995</v>
      </c>
      <c r="E558">
        <v>1.1455</v>
      </c>
    </row>
    <row r="559" spans="1:5" x14ac:dyDescent="0.25">
      <c r="A559" t="s">
        <v>604</v>
      </c>
      <c r="B559" t="s">
        <v>607</v>
      </c>
      <c r="C559">
        <v>1.2458</v>
      </c>
      <c r="D559">
        <v>0.85619999999999996</v>
      </c>
      <c r="E559">
        <v>1.0346</v>
      </c>
    </row>
    <row r="560" spans="1:5" x14ac:dyDescent="0.25">
      <c r="A560" t="s">
        <v>604</v>
      </c>
      <c r="B560" t="s">
        <v>608</v>
      </c>
      <c r="C560">
        <v>1.2458</v>
      </c>
      <c r="D560">
        <v>0.74919999999999998</v>
      </c>
      <c r="E560">
        <v>1.1085</v>
      </c>
    </row>
    <row r="561" spans="1:5" x14ac:dyDescent="0.25">
      <c r="A561" t="s">
        <v>604</v>
      </c>
      <c r="B561" t="s">
        <v>609</v>
      </c>
      <c r="C561">
        <v>1.2458</v>
      </c>
      <c r="D561">
        <v>1.3913</v>
      </c>
      <c r="E561">
        <v>0.99770000000000003</v>
      </c>
    </row>
    <row r="562" spans="1:5" x14ac:dyDescent="0.25">
      <c r="A562" t="s">
        <v>604</v>
      </c>
      <c r="B562" t="s">
        <v>610</v>
      </c>
      <c r="C562">
        <v>1.2458</v>
      </c>
      <c r="D562">
        <v>0.74919999999999998</v>
      </c>
      <c r="E562">
        <v>1.1085</v>
      </c>
    </row>
    <row r="563" spans="1:5" x14ac:dyDescent="0.25">
      <c r="A563" t="s">
        <v>604</v>
      </c>
      <c r="B563" t="s">
        <v>611</v>
      </c>
      <c r="C563">
        <v>1.2458</v>
      </c>
      <c r="D563">
        <v>1.2843</v>
      </c>
      <c r="E563">
        <v>0.81289999999999996</v>
      </c>
    </row>
    <row r="564" spans="1:5" x14ac:dyDescent="0.25">
      <c r="A564" t="s">
        <v>604</v>
      </c>
      <c r="B564" t="s">
        <v>612</v>
      </c>
      <c r="C564">
        <v>1.2458</v>
      </c>
      <c r="D564">
        <v>0.74919999999999998</v>
      </c>
      <c r="E564">
        <v>1.0716000000000001</v>
      </c>
    </row>
    <row r="565" spans="1:5" x14ac:dyDescent="0.25">
      <c r="A565" t="s">
        <v>604</v>
      </c>
      <c r="B565" t="s">
        <v>613</v>
      </c>
      <c r="C565">
        <v>1.2458</v>
      </c>
      <c r="D565">
        <v>1.2307999999999999</v>
      </c>
      <c r="E565">
        <v>0.84989999999999999</v>
      </c>
    </row>
    <row r="566" spans="1:5" x14ac:dyDescent="0.25">
      <c r="A566" t="s">
        <v>604</v>
      </c>
      <c r="B566" t="s">
        <v>614</v>
      </c>
      <c r="C566">
        <v>1.2458</v>
      </c>
      <c r="D566">
        <v>0.90969999999999995</v>
      </c>
      <c r="E566">
        <v>1.2563</v>
      </c>
    </row>
    <row r="567" spans="1:5" x14ac:dyDescent="0.25">
      <c r="A567" t="s">
        <v>604</v>
      </c>
      <c r="B567" t="s">
        <v>615</v>
      </c>
      <c r="C567">
        <v>1.2458</v>
      </c>
      <c r="D567">
        <v>0.96319999999999995</v>
      </c>
      <c r="E567">
        <v>1.1085</v>
      </c>
    </row>
    <row r="568" spans="1:5" x14ac:dyDescent="0.25">
      <c r="A568" t="s">
        <v>604</v>
      </c>
      <c r="B568" t="s">
        <v>616</v>
      </c>
      <c r="C568">
        <v>1.2458</v>
      </c>
      <c r="D568">
        <v>0.96319999999999995</v>
      </c>
      <c r="E568">
        <v>1.2932999999999999</v>
      </c>
    </row>
    <row r="569" spans="1:5" x14ac:dyDescent="0.25">
      <c r="A569" t="s">
        <v>604</v>
      </c>
      <c r="B569" t="s">
        <v>617</v>
      </c>
      <c r="C569">
        <v>1.2458</v>
      </c>
      <c r="D569">
        <v>0.53510000000000002</v>
      </c>
      <c r="E569">
        <v>1.1455</v>
      </c>
    </row>
    <row r="570" spans="1:5" x14ac:dyDescent="0.25">
      <c r="A570" t="s">
        <v>604</v>
      </c>
      <c r="B570" t="s">
        <v>618</v>
      </c>
      <c r="C570">
        <v>1.2458</v>
      </c>
      <c r="D570">
        <v>0.90969999999999995</v>
      </c>
      <c r="E570">
        <v>0.84989999999999999</v>
      </c>
    </row>
    <row r="571" spans="1:5" x14ac:dyDescent="0.25">
      <c r="A571" t="s">
        <v>604</v>
      </c>
      <c r="B571" t="s">
        <v>619</v>
      </c>
      <c r="C571">
        <v>1.2458</v>
      </c>
      <c r="D571">
        <v>1.0166999999999999</v>
      </c>
      <c r="E571">
        <v>0.84989999999999999</v>
      </c>
    </row>
    <row r="572" spans="1:5" x14ac:dyDescent="0.25">
      <c r="A572" t="s">
        <v>604</v>
      </c>
      <c r="B572" t="s">
        <v>620</v>
      </c>
      <c r="C572">
        <v>1.2458</v>
      </c>
      <c r="D572">
        <v>1.3913</v>
      </c>
      <c r="E572">
        <v>0.92379999999999995</v>
      </c>
    </row>
    <row r="573" spans="1:5" x14ac:dyDescent="0.25">
      <c r="A573" t="s">
        <v>621</v>
      </c>
      <c r="B573" t="s">
        <v>622</v>
      </c>
      <c r="C573">
        <v>1.1701999999999999</v>
      </c>
      <c r="D573">
        <v>1.0255000000000001</v>
      </c>
      <c r="E573">
        <v>0.89219999999999999</v>
      </c>
    </row>
    <row r="574" spans="1:5" x14ac:dyDescent="0.25">
      <c r="A574" t="s">
        <v>621</v>
      </c>
      <c r="B574" t="s">
        <v>623</v>
      </c>
      <c r="C574">
        <v>1.1701999999999999</v>
      </c>
      <c r="D574">
        <v>1.1963999999999999</v>
      </c>
      <c r="E574">
        <v>0.95599999999999996</v>
      </c>
    </row>
    <row r="575" spans="1:5" x14ac:dyDescent="0.25">
      <c r="A575" t="s">
        <v>621</v>
      </c>
      <c r="B575" t="s">
        <v>624</v>
      </c>
      <c r="C575">
        <v>1.1701999999999999</v>
      </c>
      <c r="D575">
        <v>0.85460000000000003</v>
      </c>
      <c r="E575">
        <v>1.2746</v>
      </c>
    </row>
    <row r="576" spans="1:5" x14ac:dyDescent="0.25">
      <c r="A576" t="s">
        <v>621</v>
      </c>
      <c r="B576" t="s">
        <v>625</v>
      </c>
      <c r="C576">
        <v>1.1701999999999999</v>
      </c>
      <c r="D576">
        <v>1.4527000000000001</v>
      </c>
      <c r="E576">
        <v>0.82850000000000001</v>
      </c>
    </row>
    <row r="577" spans="1:5" x14ac:dyDescent="0.25">
      <c r="A577" t="s">
        <v>621</v>
      </c>
      <c r="B577" t="s">
        <v>626</v>
      </c>
      <c r="C577">
        <v>1.1701999999999999</v>
      </c>
      <c r="D577">
        <v>1.2430000000000001</v>
      </c>
      <c r="E577">
        <v>0.9849</v>
      </c>
    </row>
    <row r="578" spans="1:5" x14ac:dyDescent="0.25">
      <c r="A578" t="s">
        <v>621</v>
      </c>
      <c r="B578" t="s">
        <v>627</v>
      </c>
      <c r="C578">
        <v>1.1701999999999999</v>
      </c>
      <c r="D578">
        <v>0.85460000000000003</v>
      </c>
      <c r="E578">
        <v>1.1472</v>
      </c>
    </row>
    <row r="579" spans="1:5" x14ac:dyDescent="0.25">
      <c r="A579" t="s">
        <v>621</v>
      </c>
      <c r="B579" t="s">
        <v>628</v>
      </c>
      <c r="C579">
        <v>1.1701999999999999</v>
      </c>
      <c r="D579">
        <v>0.85460000000000003</v>
      </c>
      <c r="E579">
        <v>1.1472</v>
      </c>
    </row>
    <row r="580" spans="1:5" x14ac:dyDescent="0.25">
      <c r="A580" t="s">
        <v>621</v>
      </c>
      <c r="B580" t="s">
        <v>629</v>
      </c>
      <c r="C580">
        <v>1.1701999999999999</v>
      </c>
      <c r="D580">
        <v>0.94</v>
      </c>
      <c r="E580">
        <v>0.63729999999999998</v>
      </c>
    </row>
    <row r="581" spans="1:5" x14ac:dyDescent="0.25">
      <c r="A581" t="s">
        <v>621</v>
      </c>
      <c r="B581" t="s">
        <v>630</v>
      </c>
      <c r="C581">
        <v>1.1701999999999999</v>
      </c>
      <c r="D581">
        <v>1.0099</v>
      </c>
      <c r="E581">
        <v>0.52139999999999997</v>
      </c>
    </row>
    <row r="582" spans="1:5" x14ac:dyDescent="0.25">
      <c r="A582" t="s">
        <v>621</v>
      </c>
      <c r="B582" t="s">
        <v>631</v>
      </c>
      <c r="C582">
        <v>1.1701999999999999</v>
      </c>
      <c r="D582">
        <v>1.1109</v>
      </c>
      <c r="E582">
        <v>0.50980000000000003</v>
      </c>
    </row>
    <row r="583" spans="1:5" x14ac:dyDescent="0.25">
      <c r="A583" t="s">
        <v>621</v>
      </c>
      <c r="B583" t="s">
        <v>632</v>
      </c>
      <c r="C583">
        <v>1.1701999999999999</v>
      </c>
      <c r="D583">
        <v>1.2430000000000001</v>
      </c>
      <c r="E583">
        <v>0.81110000000000004</v>
      </c>
    </row>
    <row r="584" spans="1:5" x14ac:dyDescent="0.25">
      <c r="A584" t="s">
        <v>621</v>
      </c>
      <c r="B584" t="s">
        <v>633</v>
      </c>
      <c r="C584">
        <v>1.1701999999999999</v>
      </c>
      <c r="D584">
        <v>1.353</v>
      </c>
      <c r="E584">
        <v>1.1684000000000001</v>
      </c>
    </row>
    <row r="585" spans="1:5" x14ac:dyDescent="0.25">
      <c r="A585" t="s">
        <v>621</v>
      </c>
      <c r="B585" t="s">
        <v>634</v>
      </c>
      <c r="C585">
        <v>1.1701999999999999</v>
      </c>
      <c r="D585">
        <v>1.0255000000000001</v>
      </c>
      <c r="E585">
        <v>0.89219999999999999</v>
      </c>
    </row>
    <row r="586" spans="1:5" x14ac:dyDescent="0.25">
      <c r="A586" t="s">
        <v>621</v>
      </c>
      <c r="B586" t="s">
        <v>635</v>
      </c>
      <c r="C586">
        <v>1.1701999999999999</v>
      </c>
      <c r="D586">
        <v>0.51270000000000004</v>
      </c>
      <c r="E586">
        <v>1.2109000000000001</v>
      </c>
    </row>
    <row r="587" spans="1:5" x14ac:dyDescent="0.25">
      <c r="A587" t="s">
        <v>621</v>
      </c>
      <c r="B587" t="s">
        <v>636</v>
      </c>
      <c r="C587">
        <v>1.1701999999999999</v>
      </c>
      <c r="D587">
        <v>0.76910000000000001</v>
      </c>
      <c r="E587">
        <v>0.76480000000000004</v>
      </c>
    </row>
    <row r="588" spans="1:5" x14ac:dyDescent="0.25">
      <c r="A588" t="s">
        <v>621</v>
      </c>
      <c r="B588" t="s">
        <v>637</v>
      </c>
      <c r="C588">
        <v>1.1701999999999999</v>
      </c>
      <c r="D588">
        <v>0.77690000000000003</v>
      </c>
      <c r="E588">
        <v>1.2166999999999999</v>
      </c>
    </row>
    <row r="589" spans="1:5" x14ac:dyDescent="0.25">
      <c r="A589" t="s">
        <v>621</v>
      </c>
      <c r="B589" t="s">
        <v>638</v>
      </c>
      <c r="C589">
        <v>1.1701999999999999</v>
      </c>
      <c r="D589">
        <v>1.1109</v>
      </c>
      <c r="E589">
        <v>1.5295000000000001</v>
      </c>
    </row>
    <row r="590" spans="1:5" x14ac:dyDescent="0.25">
      <c r="A590" t="s">
        <v>621</v>
      </c>
      <c r="B590" t="s">
        <v>639</v>
      </c>
      <c r="C590">
        <v>1.1701999999999999</v>
      </c>
      <c r="D590">
        <v>0.62150000000000005</v>
      </c>
      <c r="E590">
        <v>1.4483999999999999</v>
      </c>
    </row>
    <row r="591" spans="1:5" x14ac:dyDescent="0.25">
      <c r="A591" t="s">
        <v>640</v>
      </c>
      <c r="B591" t="s">
        <v>641</v>
      </c>
      <c r="C591">
        <v>0.9476</v>
      </c>
      <c r="D591">
        <v>0.59360000000000002</v>
      </c>
      <c r="E591">
        <v>1.8441000000000001</v>
      </c>
    </row>
    <row r="592" spans="1:5" x14ac:dyDescent="0.25">
      <c r="A592" t="s">
        <v>640</v>
      </c>
      <c r="B592" t="s">
        <v>642</v>
      </c>
      <c r="C592">
        <v>0.9476</v>
      </c>
      <c r="D592">
        <v>1.5478000000000001</v>
      </c>
      <c r="E592">
        <v>0.47849999999999998</v>
      </c>
    </row>
    <row r="593" spans="1:5" x14ac:dyDescent="0.25">
      <c r="A593" t="s">
        <v>640</v>
      </c>
      <c r="B593" t="s">
        <v>643</v>
      </c>
      <c r="C593">
        <v>0.9476</v>
      </c>
      <c r="D593">
        <v>0.84419999999999995</v>
      </c>
      <c r="E593">
        <v>0.47849999999999998</v>
      </c>
    </row>
    <row r="594" spans="1:5" x14ac:dyDescent="0.25">
      <c r="A594" t="s">
        <v>640</v>
      </c>
      <c r="B594" t="s">
        <v>644</v>
      </c>
      <c r="C594">
        <v>0.9476</v>
      </c>
      <c r="D594">
        <v>0.52759999999999996</v>
      </c>
      <c r="E594">
        <v>2.0434999999999999</v>
      </c>
    </row>
    <row r="595" spans="1:5" x14ac:dyDescent="0.25">
      <c r="A595" t="s">
        <v>640</v>
      </c>
      <c r="B595" t="s">
        <v>645</v>
      </c>
      <c r="C595">
        <v>0.9476</v>
      </c>
      <c r="D595">
        <v>1.1872</v>
      </c>
      <c r="E595">
        <v>0.74760000000000004</v>
      </c>
    </row>
    <row r="596" spans="1:5" x14ac:dyDescent="0.25">
      <c r="A596" t="s">
        <v>640</v>
      </c>
      <c r="B596" t="s">
        <v>646</v>
      </c>
      <c r="C596">
        <v>0.9476</v>
      </c>
      <c r="D596">
        <v>0.98929999999999996</v>
      </c>
      <c r="E596">
        <v>0.69779999999999998</v>
      </c>
    </row>
    <row r="597" spans="1:5" x14ac:dyDescent="0.25">
      <c r="A597" t="s">
        <v>640</v>
      </c>
      <c r="B597" t="s">
        <v>647</v>
      </c>
      <c r="C597">
        <v>0.9476</v>
      </c>
      <c r="D597">
        <v>1.1256999999999999</v>
      </c>
      <c r="E597">
        <v>0.85060000000000002</v>
      </c>
    </row>
    <row r="598" spans="1:5" x14ac:dyDescent="0.25">
      <c r="A598" t="s">
        <v>640</v>
      </c>
      <c r="B598" t="s">
        <v>648</v>
      </c>
      <c r="C598">
        <v>0.9476</v>
      </c>
      <c r="D598">
        <v>1.4071</v>
      </c>
      <c r="E598">
        <v>1.1164000000000001</v>
      </c>
    </row>
    <row r="599" spans="1:5" x14ac:dyDescent="0.25">
      <c r="A599" t="s">
        <v>640</v>
      </c>
      <c r="B599" t="s">
        <v>649</v>
      </c>
      <c r="C599">
        <v>0.9476</v>
      </c>
      <c r="D599">
        <v>0.72550000000000003</v>
      </c>
      <c r="E599">
        <v>0.94699999999999995</v>
      </c>
    </row>
    <row r="600" spans="1:5" x14ac:dyDescent="0.25">
      <c r="A600" t="s">
        <v>640</v>
      </c>
      <c r="B600" t="s">
        <v>765</v>
      </c>
      <c r="C600">
        <v>0.9476</v>
      </c>
      <c r="D600">
        <v>1.1256999999999999</v>
      </c>
      <c r="E600">
        <v>0.53159999999999996</v>
      </c>
    </row>
    <row r="601" spans="1:5" x14ac:dyDescent="0.25">
      <c r="A601" t="s">
        <v>640</v>
      </c>
      <c r="B601" t="s">
        <v>650</v>
      </c>
      <c r="C601">
        <v>0.9476</v>
      </c>
      <c r="D601">
        <v>0.65959999999999996</v>
      </c>
      <c r="E601">
        <v>1.4952000000000001</v>
      </c>
    </row>
    <row r="602" spans="1:5" x14ac:dyDescent="0.25">
      <c r="A602" t="s">
        <v>640</v>
      </c>
      <c r="B602" t="s">
        <v>651</v>
      </c>
      <c r="C602">
        <v>0.9476</v>
      </c>
      <c r="D602">
        <v>0.65959999999999996</v>
      </c>
      <c r="E602">
        <v>1.246</v>
      </c>
    </row>
    <row r="603" spans="1:5" x14ac:dyDescent="0.25">
      <c r="A603" t="s">
        <v>640</v>
      </c>
      <c r="B603" t="s">
        <v>652</v>
      </c>
      <c r="C603">
        <v>0.9476</v>
      </c>
      <c r="D603">
        <v>0.9849</v>
      </c>
      <c r="E603">
        <v>0.7974</v>
      </c>
    </row>
    <row r="604" spans="1:5" x14ac:dyDescent="0.25">
      <c r="A604" t="s">
        <v>640</v>
      </c>
      <c r="B604" t="s">
        <v>653</v>
      </c>
      <c r="C604">
        <v>0.9476</v>
      </c>
      <c r="D604">
        <v>1.1213</v>
      </c>
      <c r="E604">
        <v>0.94699999999999995</v>
      </c>
    </row>
    <row r="605" spans="1:5" x14ac:dyDescent="0.25">
      <c r="A605" t="s">
        <v>640</v>
      </c>
      <c r="B605" t="s">
        <v>654</v>
      </c>
      <c r="C605">
        <v>0.9476</v>
      </c>
      <c r="D605">
        <v>1.7587999999999999</v>
      </c>
      <c r="E605">
        <v>1.0632999999999999</v>
      </c>
    </row>
    <row r="606" spans="1:5" x14ac:dyDescent="0.25">
      <c r="A606" t="s">
        <v>640</v>
      </c>
      <c r="B606" t="s">
        <v>655</v>
      </c>
      <c r="C606">
        <v>0.9476</v>
      </c>
      <c r="D606">
        <v>0.84419999999999995</v>
      </c>
      <c r="E606">
        <v>0.58479999999999999</v>
      </c>
    </row>
    <row r="607" spans="1:5" x14ac:dyDescent="0.25">
      <c r="A607" t="s">
        <v>656</v>
      </c>
      <c r="B607" t="s">
        <v>657</v>
      </c>
      <c r="C607">
        <v>1.125</v>
      </c>
      <c r="D607">
        <v>0.88890000000000002</v>
      </c>
      <c r="E607">
        <v>1.0810999999999999</v>
      </c>
    </row>
    <row r="608" spans="1:5" x14ac:dyDescent="0.25">
      <c r="A608" t="s">
        <v>656</v>
      </c>
      <c r="B608" t="s">
        <v>658</v>
      </c>
      <c r="C608">
        <v>1.125</v>
      </c>
      <c r="D608">
        <v>0.98770000000000002</v>
      </c>
      <c r="E608">
        <v>1.7297</v>
      </c>
    </row>
    <row r="609" spans="1:5" x14ac:dyDescent="0.25">
      <c r="A609" t="s">
        <v>656</v>
      </c>
      <c r="B609" t="s">
        <v>659</v>
      </c>
      <c r="C609">
        <v>1.125</v>
      </c>
      <c r="D609">
        <v>1.0864</v>
      </c>
      <c r="E609">
        <v>0.79279999999999995</v>
      </c>
    </row>
    <row r="610" spans="1:5" x14ac:dyDescent="0.25">
      <c r="A610" t="s">
        <v>656</v>
      </c>
      <c r="B610" t="s">
        <v>660</v>
      </c>
      <c r="C610">
        <v>1.125</v>
      </c>
      <c r="D610">
        <v>1.5556000000000001</v>
      </c>
      <c r="E610">
        <v>0.97299999999999998</v>
      </c>
    </row>
    <row r="611" spans="1:5" x14ac:dyDescent="0.25">
      <c r="A611" t="s">
        <v>656</v>
      </c>
      <c r="B611" t="s">
        <v>661</v>
      </c>
      <c r="C611">
        <v>1.125</v>
      </c>
      <c r="D611">
        <v>0.79010000000000002</v>
      </c>
      <c r="E611">
        <v>0.79279999999999995</v>
      </c>
    </row>
    <row r="612" spans="1:5" x14ac:dyDescent="0.25">
      <c r="A612" t="s">
        <v>656</v>
      </c>
      <c r="B612" t="s">
        <v>662</v>
      </c>
      <c r="C612">
        <v>1.125</v>
      </c>
      <c r="D612">
        <v>1.284</v>
      </c>
      <c r="E612">
        <v>1.1531</v>
      </c>
    </row>
    <row r="613" spans="1:5" x14ac:dyDescent="0.25">
      <c r="A613" t="s">
        <v>656</v>
      </c>
      <c r="B613" t="s">
        <v>663</v>
      </c>
      <c r="C613">
        <v>1.125</v>
      </c>
      <c r="D613">
        <v>0.59260000000000002</v>
      </c>
      <c r="E613">
        <v>1.4414</v>
      </c>
    </row>
    <row r="614" spans="1:5" x14ac:dyDescent="0.25">
      <c r="A614" t="s">
        <v>656</v>
      </c>
      <c r="B614" t="s">
        <v>664</v>
      </c>
      <c r="C614">
        <v>1.125</v>
      </c>
      <c r="D614">
        <v>1.6</v>
      </c>
      <c r="E614">
        <v>0.77839999999999998</v>
      </c>
    </row>
    <row r="615" spans="1:5" x14ac:dyDescent="0.25">
      <c r="A615" t="s">
        <v>656</v>
      </c>
      <c r="B615" t="s">
        <v>665</v>
      </c>
      <c r="C615">
        <v>1.125</v>
      </c>
      <c r="D615">
        <v>0.98770000000000002</v>
      </c>
      <c r="E615">
        <v>0.72070000000000001</v>
      </c>
    </row>
    <row r="616" spans="1:5" x14ac:dyDescent="0.25">
      <c r="A616" t="s">
        <v>656</v>
      </c>
      <c r="B616" t="s">
        <v>666</v>
      </c>
      <c r="C616">
        <v>1.125</v>
      </c>
      <c r="D616">
        <v>0.88890000000000002</v>
      </c>
      <c r="E616">
        <v>1.0089999999999999</v>
      </c>
    </row>
    <row r="617" spans="1:5" x14ac:dyDescent="0.25">
      <c r="A617" t="s">
        <v>656</v>
      </c>
      <c r="B617" t="s">
        <v>667</v>
      </c>
      <c r="C617">
        <v>1.125</v>
      </c>
      <c r="D617">
        <v>0.88890000000000002</v>
      </c>
      <c r="E617">
        <v>1.1531</v>
      </c>
    </row>
    <row r="618" spans="1:5" x14ac:dyDescent="0.25">
      <c r="A618" t="s">
        <v>656</v>
      </c>
      <c r="B618" t="s">
        <v>668</v>
      </c>
      <c r="C618">
        <v>1.125</v>
      </c>
      <c r="D618">
        <v>0.98770000000000002</v>
      </c>
      <c r="E618">
        <v>0.86480000000000001</v>
      </c>
    </row>
    <row r="619" spans="1:5" x14ac:dyDescent="0.25">
      <c r="A619" t="s">
        <v>656</v>
      </c>
      <c r="B619" t="s">
        <v>669</v>
      </c>
      <c r="C619">
        <v>1.125</v>
      </c>
      <c r="D619">
        <v>0.59260000000000002</v>
      </c>
      <c r="E619">
        <v>1.1531</v>
      </c>
    </row>
    <row r="620" spans="1:5" x14ac:dyDescent="0.25">
      <c r="A620" t="s">
        <v>656</v>
      </c>
      <c r="B620" t="s">
        <v>670</v>
      </c>
      <c r="C620">
        <v>1.125</v>
      </c>
      <c r="D620">
        <v>0.59260000000000002</v>
      </c>
      <c r="E620">
        <v>1.0089999999999999</v>
      </c>
    </row>
    <row r="621" spans="1:5" x14ac:dyDescent="0.25">
      <c r="A621" t="s">
        <v>656</v>
      </c>
      <c r="B621" t="s">
        <v>671</v>
      </c>
      <c r="C621">
        <v>1.125</v>
      </c>
      <c r="D621">
        <v>0.69140000000000001</v>
      </c>
      <c r="E621">
        <v>0.72070000000000001</v>
      </c>
    </row>
    <row r="622" spans="1:5" x14ac:dyDescent="0.25">
      <c r="A622" t="s">
        <v>656</v>
      </c>
      <c r="B622" t="s">
        <v>672</v>
      </c>
      <c r="C622">
        <v>1.125</v>
      </c>
      <c r="D622">
        <v>1.5802</v>
      </c>
      <c r="E622">
        <v>0.64859999999999995</v>
      </c>
    </row>
    <row r="623" spans="1:5" x14ac:dyDescent="0.25">
      <c r="A623" t="s">
        <v>673</v>
      </c>
      <c r="B623" t="s">
        <v>674</v>
      </c>
      <c r="C623">
        <v>1.1446000000000001</v>
      </c>
      <c r="D623">
        <v>0.93189999999999995</v>
      </c>
      <c r="E623">
        <v>0.74939999999999996</v>
      </c>
    </row>
    <row r="624" spans="1:5" x14ac:dyDescent="0.25">
      <c r="A624" t="s">
        <v>673</v>
      </c>
      <c r="B624" t="s">
        <v>675</v>
      </c>
      <c r="C624">
        <v>1.1446000000000001</v>
      </c>
      <c r="D624">
        <v>0.64070000000000005</v>
      </c>
      <c r="E624">
        <v>1.2783</v>
      </c>
    </row>
    <row r="625" spans="1:5" x14ac:dyDescent="0.25">
      <c r="A625" t="s">
        <v>673</v>
      </c>
      <c r="B625" t="s">
        <v>676</v>
      </c>
      <c r="C625">
        <v>1.1446000000000001</v>
      </c>
      <c r="D625">
        <v>0.93189999999999995</v>
      </c>
      <c r="E625">
        <v>0.52900000000000003</v>
      </c>
    </row>
    <row r="626" spans="1:5" x14ac:dyDescent="0.25">
      <c r="A626" t="s">
        <v>673</v>
      </c>
      <c r="B626" t="s">
        <v>677</v>
      </c>
      <c r="C626">
        <v>1.1446000000000001</v>
      </c>
      <c r="D626">
        <v>1.4560999999999999</v>
      </c>
      <c r="E626">
        <v>0.79339999999999999</v>
      </c>
    </row>
    <row r="627" spans="1:5" x14ac:dyDescent="0.25">
      <c r="A627" t="s">
        <v>673</v>
      </c>
      <c r="B627" t="s">
        <v>678</v>
      </c>
      <c r="C627">
        <v>1.1446000000000001</v>
      </c>
      <c r="D627">
        <v>1.1066</v>
      </c>
      <c r="E627">
        <v>0.9698</v>
      </c>
    </row>
    <row r="628" spans="1:5" x14ac:dyDescent="0.25">
      <c r="A628" t="s">
        <v>673</v>
      </c>
      <c r="B628" t="s">
        <v>679</v>
      </c>
      <c r="C628">
        <v>1.1446000000000001</v>
      </c>
      <c r="D628">
        <v>0.99019999999999997</v>
      </c>
      <c r="E628">
        <v>1.1020000000000001</v>
      </c>
    </row>
    <row r="629" spans="1:5" x14ac:dyDescent="0.25">
      <c r="A629" t="s">
        <v>673</v>
      </c>
      <c r="B629" t="s">
        <v>680</v>
      </c>
      <c r="C629">
        <v>1.1446000000000001</v>
      </c>
      <c r="D629">
        <v>0.65529999999999999</v>
      </c>
      <c r="E629">
        <v>0.70250000000000001</v>
      </c>
    </row>
    <row r="630" spans="1:5" x14ac:dyDescent="0.25">
      <c r="A630" t="s">
        <v>673</v>
      </c>
      <c r="B630" t="s">
        <v>681</v>
      </c>
      <c r="C630">
        <v>1.1446000000000001</v>
      </c>
      <c r="D630">
        <v>1.1066</v>
      </c>
      <c r="E630">
        <v>0.9698</v>
      </c>
    </row>
    <row r="631" spans="1:5" x14ac:dyDescent="0.25">
      <c r="A631" t="s">
        <v>673</v>
      </c>
      <c r="B631" t="s">
        <v>766</v>
      </c>
      <c r="C631">
        <v>1.1446000000000001</v>
      </c>
      <c r="D631">
        <v>2.621</v>
      </c>
      <c r="E631">
        <v>0.66120000000000001</v>
      </c>
    </row>
    <row r="632" spans="1:5" x14ac:dyDescent="0.25">
      <c r="A632" t="s">
        <v>673</v>
      </c>
      <c r="B632" t="s">
        <v>682</v>
      </c>
      <c r="C632">
        <v>1.1446000000000001</v>
      </c>
      <c r="D632">
        <v>1.3395999999999999</v>
      </c>
      <c r="E632">
        <v>1.0579000000000001</v>
      </c>
    </row>
    <row r="633" spans="1:5" x14ac:dyDescent="0.25">
      <c r="A633" t="s">
        <v>673</v>
      </c>
      <c r="B633" t="s">
        <v>683</v>
      </c>
      <c r="C633">
        <v>1.1446000000000001</v>
      </c>
      <c r="D633">
        <v>1.5726</v>
      </c>
      <c r="E633">
        <v>0.61709999999999998</v>
      </c>
    </row>
    <row r="634" spans="1:5" x14ac:dyDescent="0.25">
      <c r="A634" t="s">
        <v>673</v>
      </c>
      <c r="B634" t="s">
        <v>684</v>
      </c>
      <c r="C634">
        <v>1.1446000000000001</v>
      </c>
      <c r="D634">
        <v>1.0484</v>
      </c>
      <c r="E634">
        <v>0.70530000000000004</v>
      </c>
    </row>
    <row r="635" spans="1:5" x14ac:dyDescent="0.25">
      <c r="A635" t="s">
        <v>673</v>
      </c>
      <c r="B635" t="s">
        <v>685</v>
      </c>
      <c r="C635">
        <v>1.1446000000000001</v>
      </c>
      <c r="D635">
        <v>0.99019999999999997</v>
      </c>
      <c r="E635">
        <v>1.0579000000000001</v>
      </c>
    </row>
    <row r="636" spans="1:5" x14ac:dyDescent="0.25">
      <c r="A636" t="s">
        <v>673</v>
      </c>
      <c r="B636" t="s">
        <v>686</v>
      </c>
      <c r="C636">
        <v>1.1446000000000001</v>
      </c>
      <c r="D636">
        <v>0.58240000000000003</v>
      </c>
      <c r="E636">
        <v>1.4986999999999999</v>
      </c>
    </row>
    <row r="637" spans="1:5" x14ac:dyDescent="0.25">
      <c r="A637" t="s">
        <v>673</v>
      </c>
      <c r="B637" t="s">
        <v>687</v>
      </c>
      <c r="C637">
        <v>1.1446000000000001</v>
      </c>
      <c r="D637">
        <v>0.34949999999999998</v>
      </c>
      <c r="E637">
        <v>1.5869</v>
      </c>
    </row>
    <row r="638" spans="1:5" x14ac:dyDescent="0.25">
      <c r="A638" t="s">
        <v>673</v>
      </c>
      <c r="B638" t="s">
        <v>688</v>
      </c>
      <c r="C638">
        <v>1.1446000000000001</v>
      </c>
      <c r="D638">
        <v>1.0484</v>
      </c>
      <c r="E638">
        <v>1.4986999999999999</v>
      </c>
    </row>
    <row r="639" spans="1:5" x14ac:dyDescent="0.25">
      <c r="A639" t="s">
        <v>673</v>
      </c>
      <c r="B639" t="s">
        <v>689</v>
      </c>
      <c r="C639">
        <v>1.1446000000000001</v>
      </c>
      <c r="D639">
        <v>1.1649</v>
      </c>
      <c r="E639">
        <v>0.92569999999999997</v>
      </c>
    </row>
    <row r="640" spans="1:5" x14ac:dyDescent="0.25">
      <c r="A640" t="s">
        <v>690</v>
      </c>
      <c r="B640" t="s">
        <v>691</v>
      </c>
      <c r="C640">
        <v>1.1462000000000001</v>
      </c>
      <c r="D640">
        <v>0.96940000000000004</v>
      </c>
      <c r="E640">
        <v>0.85250000000000004</v>
      </c>
    </row>
    <row r="641" spans="1:5" x14ac:dyDescent="0.25">
      <c r="A641" t="s">
        <v>690</v>
      </c>
      <c r="B641" t="s">
        <v>692</v>
      </c>
      <c r="C641">
        <v>1.1462000000000001</v>
      </c>
      <c r="D641">
        <v>0.41060000000000002</v>
      </c>
      <c r="E641">
        <v>1.1193</v>
      </c>
    </row>
    <row r="642" spans="1:5" x14ac:dyDescent="0.25">
      <c r="A642" t="s">
        <v>690</v>
      </c>
      <c r="B642" t="s">
        <v>693</v>
      </c>
      <c r="C642">
        <v>1.1462000000000001</v>
      </c>
      <c r="D642">
        <v>0.66720000000000002</v>
      </c>
      <c r="E642">
        <v>1.2998000000000001</v>
      </c>
    </row>
    <row r="643" spans="1:5" x14ac:dyDescent="0.25">
      <c r="A643" t="s">
        <v>690</v>
      </c>
      <c r="B643" t="s">
        <v>694</v>
      </c>
      <c r="C643">
        <v>1.1462000000000001</v>
      </c>
      <c r="D643">
        <v>0.87239999999999995</v>
      </c>
      <c r="E643">
        <v>0.75819999999999999</v>
      </c>
    </row>
    <row r="644" spans="1:5" x14ac:dyDescent="0.25">
      <c r="A644" t="s">
        <v>690</v>
      </c>
      <c r="B644" t="s">
        <v>695</v>
      </c>
      <c r="C644">
        <v>1.1462000000000001</v>
      </c>
      <c r="D644">
        <v>1.0264</v>
      </c>
      <c r="E644">
        <v>0.75819999999999999</v>
      </c>
    </row>
    <row r="645" spans="1:5" x14ac:dyDescent="0.25">
      <c r="A645" t="s">
        <v>690</v>
      </c>
      <c r="B645" t="s">
        <v>696</v>
      </c>
      <c r="C645">
        <v>1.1462000000000001</v>
      </c>
      <c r="D645">
        <v>0.66720000000000002</v>
      </c>
      <c r="E645">
        <v>0.83040000000000003</v>
      </c>
    </row>
    <row r="646" spans="1:5" x14ac:dyDescent="0.25">
      <c r="A646" t="s">
        <v>690</v>
      </c>
      <c r="B646" t="s">
        <v>697</v>
      </c>
      <c r="C646">
        <v>1.1462000000000001</v>
      </c>
      <c r="D646">
        <v>1.2317</v>
      </c>
      <c r="E646">
        <v>1.3359000000000001</v>
      </c>
    </row>
    <row r="647" spans="1:5" x14ac:dyDescent="0.25">
      <c r="A647" t="s">
        <v>690</v>
      </c>
      <c r="B647" t="s">
        <v>698</v>
      </c>
      <c r="C647">
        <v>1.1462000000000001</v>
      </c>
      <c r="D647">
        <v>1.0264</v>
      </c>
      <c r="E647">
        <v>1.6248</v>
      </c>
    </row>
    <row r="648" spans="1:5" x14ac:dyDescent="0.25">
      <c r="A648" t="s">
        <v>690</v>
      </c>
      <c r="B648" t="s">
        <v>699</v>
      </c>
      <c r="C648">
        <v>1.1462000000000001</v>
      </c>
      <c r="D648">
        <v>1.1291</v>
      </c>
      <c r="E648">
        <v>1.2637</v>
      </c>
    </row>
    <row r="649" spans="1:5" x14ac:dyDescent="0.25">
      <c r="A649" t="s">
        <v>690</v>
      </c>
      <c r="B649" t="s">
        <v>700</v>
      </c>
      <c r="C649">
        <v>1.1462000000000001</v>
      </c>
      <c r="D649">
        <v>0.76980000000000004</v>
      </c>
      <c r="E649">
        <v>1.1554</v>
      </c>
    </row>
    <row r="650" spans="1:5" x14ac:dyDescent="0.25">
      <c r="A650" t="s">
        <v>690</v>
      </c>
      <c r="B650" t="s">
        <v>701</v>
      </c>
      <c r="C650">
        <v>1.1462000000000001</v>
      </c>
      <c r="D650">
        <v>0.51319999999999999</v>
      </c>
      <c r="E650">
        <v>0.64990000000000003</v>
      </c>
    </row>
    <row r="651" spans="1:5" x14ac:dyDescent="0.25">
      <c r="A651" t="s">
        <v>690</v>
      </c>
      <c r="B651" t="s">
        <v>702</v>
      </c>
      <c r="C651">
        <v>1.1462000000000001</v>
      </c>
      <c r="D651">
        <v>0.97509999999999997</v>
      </c>
      <c r="E651">
        <v>1.0109999999999999</v>
      </c>
    </row>
    <row r="652" spans="1:5" x14ac:dyDescent="0.25">
      <c r="A652" t="s">
        <v>690</v>
      </c>
      <c r="B652" t="s">
        <v>703</v>
      </c>
      <c r="C652">
        <v>1.1462000000000001</v>
      </c>
      <c r="D652">
        <v>1.0777000000000001</v>
      </c>
      <c r="E652">
        <v>1.1554</v>
      </c>
    </row>
    <row r="653" spans="1:5" x14ac:dyDescent="0.25">
      <c r="A653" t="s">
        <v>690</v>
      </c>
      <c r="B653" t="s">
        <v>704</v>
      </c>
      <c r="C653">
        <v>1.1462000000000001</v>
      </c>
      <c r="D653">
        <v>0.92090000000000005</v>
      </c>
      <c r="E653">
        <v>1.1253</v>
      </c>
    </row>
    <row r="654" spans="1:5" x14ac:dyDescent="0.25">
      <c r="A654" t="s">
        <v>690</v>
      </c>
      <c r="B654" t="s">
        <v>705</v>
      </c>
      <c r="C654">
        <v>1.1462000000000001</v>
      </c>
      <c r="D654">
        <v>1.0179</v>
      </c>
      <c r="E654">
        <v>0.54559999999999997</v>
      </c>
    </row>
    <row r="655" spans="1:5" x14ac:dyDescent="0.25">
      <c r="A655" t="s">
        <v>690</v>
      </c>
      <c r="B655" t="s">
        <v>706</v>
      </c>
      <c r="C655">
        <v>1.1462000000000001</v>
      </c>
      <c r="D655">
        <v>1.7448999999999999</v>
      </c>
      <c r="E655">
        <v>0.83040000000000003</v>
      </c>
    </row>
    <row r="656" spans="1:5" x14ac:dyDescent="0.25">
      <c r="A656" t="s">
        <v>690</v>
      </c>
      <c r="B656" t="s">
        <v>707</v>
      </c>
      <c r="C656">
        <v>1.1462000000000001</v>
      </c>
      <c r="D656">
        <v>1.0033000000000001</v>
      </c>
      <c r="E656">
        <v>0.79790000000000005</v>
      </c>
    </row>
    <row r="657" spans="1:5" x14ac:dyDescent="0.25">
      <c r="A657" t="s">
        <v>690</v>
      </c>
      <c r="B657" t="s">
        <v>708</v>
      </c>
      <c r="C657">
        <v>1.1462000000000001</v>
      </c>
      <c r="D657">
        <v>0.96940000000000004</v>
      </c>
      <c r="E657">
        <v>0.75019999999999998</v>
      </c>
    </row>
    <row r="658" spans="1:5" x14ac:dyDescent="0.25">
      <c r="A658" t="s">
        <v>690</v>
      </c>
      <c r="B658" t="s">
        <v>709</v>
      </c>
      <c r="C658">
        <v>1.1462000000000001</v>
      </c>
      <c r="D658">
        <v>1.0663</v>
      </c>
      <c r="E658">
        <v>1.1253</v>
      </c>
    </row>
    <row r="659" spans="1:5" x14ac:dyDescent="0.25">
      <c r="A659" t="s">
        <v>690</v>
      </c>
      <c r="B659" t="s">
        <v>710</v>
      </c>
      <c r="C659">
        <v>1.1462000000000001</v>
      </c>
      <c r="D659">
        <v>1.1803999999999999</v>
      </c>
      <c r="E659">
        <v>0.90259999999999996</v>
      </c>
    </row>
    <row r="660" spans="1:5" x14ac:dyDescent="0.25">
      <c r="A660" t="s">
        <v>690</v>
      </c>
      <c r="B660" t="s">
        <v>711</v>
      </c>
      <c r="C660">
        <v>1.1462000000000001</v>
      </c>
      <c r="D660">
        <v>1.0663</v>
      </c>
      <c r="E660">
        <v>1.0229999999999999</v>
      </c>
    </row>
    <row r="661" spans="1:5" x14ac:dyDescent="0.25">
      <c r="A661" t="s">
        <v>690</v>
      </c>
      <c r="B661" t="s">
        <v>712</v>
      </c>
      <c r="C661">
        <v>1.1462000000000001</v>
      </c>
      <c r="D661">
        <v>1.1778</v>
      </c>
      <c r="E661">
        <v>1.1048</v>
      </c>
    </row>
    <row r="662" spans="1:5" x14ac:dyDescent="0.25">
      <c r="A662" t="s">
        <v>690</v>
      </c>
      <c r="B662" t="s">
        <v>713</v>
      </c>
      <c r="C662">
        <v>1.1462000000000001</v>
      </c>
      <c r="D662">
        <v>1.0777000000000001</v>
      </c>
      <c r="E662">
        <v>1.0831999999999999</v>
      </c>
    </row>
    <row r="663" spans="1:5" x14ac:dyDescent="0.25">
      <c r="A663" t="s">
        <v>690</v>
      </c>
      <c r="B663" t="s">
        <v>714</v>
      </c>
      <c r="C663">
        <v>1.1462000000000001</v>
      </c>
      <c r="D663">
        <v>1.2829999999999999</v>
      </c>
      <c r="E663">
        <v>0.64990000000000003</v>
      </c>
    </row>
    <row r="664" spans="1:5" x14ac:dyDescent="0.25">
      <c r="A664" t="s">
        <v>690</v>
      </c>
      <c r="B664" t="s">
        <v>715</v>
      </c>
      <c r="C664">
        <v>1.1462000000000001</v>
      </c>
      <c r="D664">
        <v>1.3343</v>
      </c>
      <c r="E664">
        <v>0.83040000000000003</v>
      </c>
    </row>
    <row r="665" spans="1:5" x14ac:dyDescent="0.25">
      <c r="A665" t="s">
        <v>690</v>
      </c>
      <c r="B665" t="s">
        <v>716</v>
      </c>
      <c r="C665">
        <v>1.1462000000000001</v>
      </c>
      <c r="D665">
        <v>0.76980000000000004</v>
      </c>
      <c r="E665">
        <v>1.4080999999999999</v>
      </c>
    </row>
    <row r="666" spans="1:5" x14ac:dyDescent="0.25">
      <c r="A666" t="s">
        <v>690</v>
      </c>
      <c r="B666" t="s">
        <v>717</v>
      </c>
      <c r="C666">
        <v>1.1462000000000001</v>
      </c>
      <c r="D666">
        <v>1.0179</v>
      </c>
      <c r="E666">
        <v>1.0570999999999999</v>
      </c>
    </row>
    <row r="667" spans="1:5" x14ac:dyDescent="0.25">
      <c r="A667" t="s">
        <v>718</v>
      </c>
      <c r="B667" t="s">
        <v>719</v>
      </c>
      <c r="C667">
        <v>1.5230999999999999</v>
      </c>
      <c r="D667">
        <v>1.2625999999999999</v>
      </c>
      <c r="E667">
        <v>0.77980000000000005</v>
      </c>
    </row>
    <row r="668" spans="1:5" x14ac:dyDescent="0.25">
      <c r="A668" t="s">
        <v>718</v>
      </c>
      <c r="B668" t="s">
        <v>720</v>
      </c>
      <c r="C668">
        <v>1.5230999999999999</v>
      </c>
      <c r="D668">
        <v>0.85860000000000003</v>
      </c>
      <c r="E668">
        <v>0.82569999999999999</v>
      </c>
    </row>
    <row r="669" spans="1:5" x14ac:dyDescent="0.25">
      <c r="A669" t="s">
        <v>718</v>
      </c>
      <c r="B669" t="s">
        <v>721</v>
      </c>
      <c r="C669">
        <v>1.5230999999999999</v>
      </c>
      <c r="D669">
        <v>0.43769999999999998</v>
      </c>
      <c r="E669">
        <v>1.0436000000000001</v>
      </c>
    </row>
    <row r="670" spans="1:5" x14ac:dyDescent="0.25">
      <c r="A670" t="s">
        <v>718</v>
      </c>
      <c r="B670" t="s">
        <v>722</v>
      </c>
      <c r="C670">
        <v>1.5230999999999999</v>
      </c>
      <c r="D670">
        <v>0.85860000000000003</v>
      </c>
      <c r="E670">
        <v>0.77980000000000005</v>
      </c>
    </row>
    <row r="671" spans="1:5" x14ac:dyDescent="0.25">
      <c r="A671" t="s">
        <v>718</v>
      </c>
      <c r="B671" t="s">
        <v>723</v>
      </c>
      <c r="C671">
        <v>1.5230999999999999</v>
      </c>
      <c r="D671">
        <v>0.75760000000000005</v>
      </c>
      <c r="E671">
        <v>1.1009</v>
      </c>
    </row>
    <row r="672" spans="1:5" x14ac:dyDescent="0.25">
      <c r="A672" t="s">
        <v>718</v>
      </c>
      <c r="B672" t="s">
        <v>724</v>
      </c>
      <c r="C672">
        <v>1.5230999999999999</v>
      </c>
      <c r="D672">
        <v>0.93789999999999996</v>
      </c>
      <c r="E672">
        <v>1.1074999999999999</v>
      </c>
    </row>
    <row r="673" spans="1:5" x14ac:dyDescent="0.25">
      <c r="A673" t="s">
        <v>718</v>
      </c>
      <c r="B673" t="s">
        <v>725</v>
      </c>
      <c r="C673">
        <v>1.5230999999999999</v>
      </c>
      <c r="D673">
        <v>0.85860000000000003</v>
      </c>
      <c r="E673">
        <v>1.4679</v>
      </c>
    </row>
    <row r="674" spans="1:5" x14ac:dyDescent="0.25">
      <c r="A674" t="s">
        <v>718</v>
      </c>
      <c r="B674" t="s">
        <v>726</v>
      </c>
      <c r="C674">
        <v>1.5230999999999999</v>
      </c>
      <c r="D674">
        <v>1.1111</v>
      </c>
      <c r="E674">
        <v>1.1927000000000001</v>
      </c>
    </row>
    <row r="675" spans="1:5" x14ac:dyDescent="0.25">
      <c r="A675" t="s">
        <v>718</v>
      </c>
      <c r="B675" t="s">
        <v>727</v>
      </c>
      <c r="C675">
        <v>1.5230999999999999</v>
      </c>
      <c r="D675">
        <v>1.5656000000000001</v>
      </c>
      <c r="E675">
        <v>0.87160000000000004</v>
      </c>
    </row>
    <row r="676" spans="1:5" x14ac:dyDescent="0.25">
      <c r="A676" t="s">
        <v>718</v>
      </c>
      <c r="B676" t="s">
        <v>728</v>
      </c>
      <c r="C676">
        <v>1.5230999999999999</v>
      </c>
      <c r="D676">
        <v>1.3130999999999999</v>
      </c>
      <c r="E676">
        <v>0.82569999999999999</v>
      </c>
    </row>
    <row r="677" spans="1:5" x14ac:dyDescent="0.25">
      <c r="A677" t="s">
        <v>718</v>
      </c>
      <c r="B677" t="s">
        <v>727</v>
      </c>
      <c r="C677">
        <v>1.58</v>
      </c>
      <c r="D677">
        <v>1.7089000000000001</v>
      </c>
      <c r="E677">
        <v>0.81399999999999995</v>
      </c>
    </row>
    <row r="678" spans="1:5" x14ac:dyDescent="0.25">
      <c r="A678" t="s">
        <v>718</v>
      </c>
      <c r="B678" t="s">
        <v>728</v>
      </c>
      <c r="C678">
        <v>1.58</v>
      </c>
      <c r="D678">
        <v>1.3290999999999999</v>
      </c>
      <c r="E678">
        <v>0.98839999999999995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1112"/>
  <sheetViews>
    <sheetView tabSelected="1" zoomScale="80" zoomScaleNormal="80" workbookViewId="0">
      <pane xSplit="12" ySplit="1" topLeftCell="BH2" activePane="bottomRight" state="frozen"/>
      <selection pane="topRight" activeCell="M1" sqref="M1"/>
      <selection pane="bottomLeft" activeCell="A2" sqref="A2"/>
      <selection pane="bottomRight" activeCell="G11" sqref="G11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396</v>
      </c>
      <c r="E1" t="s">
        <v>3</v>
      </c>
      <c r="F1" t="s">
        <v>4</v>
      </c>
      <c r="G1" t="s">
        <v>5</v>
      </c>
      <c r="H1" t="s">
        <v>6</v>
      </c>
      <c r="I1" t="s">
        <v>395</v>
      </c>
      <c r="J1" t="s">
        <v>7</v>
      </c>
      <c r="K1" s="2" t="s">
        <v>8</v>
      </c>
      <c r="L1" s="2" t="s">
        <v>9</v>
      </c>
      <c r="M1" s="4" t="s">
        <v>397</v>
      </c>
      <c r="N1" s="6" t="s">
        <v>398</v>
      </c>
      <c r="O1" s="4" t="s">
        <v>399</v>
      </c>
      <c r="P1" s="6" t="s">
        <v>400</v>
      </c>
      <c r="Q1" s="6" t="s">
        <v>401</v>
      </c>
      <c r="R1" s="6" t="s">
        <v>402</v>
      </c>
      <c r="S1" s="6" t="s">
        <v>403</v>
      </c>
      <c r="T1" s="6" t="s">
        <v>404</v>
      </c>
      <c r="U1" s="6" t="s">
        <v>405</v>
      </c>
      <c r="V1" s="6" t="s">
        <v>406</v>
      </c>
      <c r="W1" s="6" t="s">
        <v>411</v>
      </c>
      <c r="X1" s="6" t="s">
        <v>407</v>
      </c>
      <c r="Y1" s="6" t="s">
        <v>413</v>
      </c>
      <c r="Z1" s="6" t="s">
        <v>412</v>
      </c>
      <c r="AA1" s="6" t="s">
        <v>408</v>
      </c>
      <c r="AB1" s="6" t="s">
        <v>414</v>
      </c>
      <c r="AC1" s="6" t="s">
        <v>409</v>
      </c>
      <c r="AD1" s="6" t="s">
        <v>415</v>
      </c>
      <c r="AE1" s="6" t="s">
        <v>410</v>
      </c>
      <c r="AF1" s="6" t="s">
        <v>416</v>
      </c>
      <c r="AG1" s="6" t="s">
        <v>417</v>
      </c>
      <c r="AH1" s="6" t="s">
        <v>418</v>
      </c>
      <c r="AI1" s="6" t="s">
        <v>419</v>
      </c>
      <c r="AJ1" s="6" t="s">
        <v>420</v>
      </c>
      <c r="AK1" s="6" t="s">
        <v>421</v>
      </c>
      <c r="AL1" s="7" t="s">
        <v>422</v>
      </c>
      <c r="AM1" s="7" t="s">
        <v>423</v>
      </c>
      <c r="AN1" s="7" t="s">
        <v>424</v>
      </c>
      <c r="AO1" s="7" t="s">
        <v>425</v>
      </c>
      <c r="AP1" s="7" t="s">
        <v>426</v>
      </c>
      <c r="AQ1" s="7" t="s">
        <v>427</v>
      </c>
      <c r="AR1" s="7" t="s">
        <v>428</v>
      </c>
      <c r="AS1" s="7" t="s">
        <v>429</v>
      </c>
      <c r="AT1" s="7" t="s">
        <v>430</v>
      </c>
      <c r="AU1" s="7" t="s">
        <v>431</v>
      </c>
      <c r="AV1" s="7" t="s">
        <v>432</v>
      </c>
      <c r="AW1" s="6" t="s">
        <v>433</v>
      </c>
      <c r="AX1" s="6" t="s">
        <v>435</v>
      </c>
      <c r="AY1" s="6" t="s">
        <v>434</v>
      </c>
      <c r="AZ1" s="6" t="s">
        <v>436</v>
      </c>
      <c r="BA1" s="6" t="s">
        <v>437</v>
      </c>
      <c r="BB1" s="6" t="s">
        <v>438</v>
      </c>
      <c r="BC1" s="6" t="s">
        <v>439</v>
      </c>
      <c r="BD1" s="6" t="s">
        <v>440</v>
      </c>
      <c r="BE1" s="6" t="s">
        <v>441</v>
      </c>
      <c r="BF1" s="6" t="s">
        <v>442</v>
      </c>
      <c r="BG1" s="6" t="s">
        <v>443</v>
      </c>
      <c r="BH1" s="6" t="s">
        <v>444</v>
      </c>
      <c r="BI1" s="6" t="s">
        <v>445</v>
      </c>
      <c r="BJ1" s="9" t="s">
        <v>446</v>
      </c>
      <c r="BK1" s="9" t="s">
        <v>447</v>
      </c>
      <c r="BL1" s="9" t="s">
        <v>448</v>
      </c>
      <c r="BM1" s="9" t="s">
        <v>449</v>
      </c>
      <c r="BN1" s="9" t="s">
        <v>450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529</v>
      </c>
      <c r="B2" t="s">
        <v>532</v>
      </c>
      <c r="C2" t="s">
        <v>240</v>
      </c>
      <c r="D2" t="s">
        <v>769</v>
      </c>
      <c r="E2" s="1">
        <f>VLOOKUP(A2,home!$A$2:$E$670,3,FALSE)</f>
        <v>1.4216</v>
      </c>
      <c r="F2">
        <f>VLOOKUP(B2,home!$B$2:$E$670,3,FALSE)</f>
        <v>1.2504999999999999</v>
      </c>
      <c r="G2">
        <f>VLOOKUP(C2,away!$B$2:$E$670,4,FALSE)</f>
        <v>0.70199999999999996</v>
      </c>
      <c r="H2">
        <f>VLOOKUP(A2,away!$A$2:$E$670,3,FALSE)</f>
        <v>1.2843</v>
      </c>
      <c r="I2">
        <f>VLOOKUP(C2,away!$B$2:$E$670,3,FALSE)</f>
        <v>1.5832999999999999</v>
      </c>
      <c r="J2">
        <f>VLOOKUP(B2,home!$B$2:$E$670,4,FALSE)</f>
        <v>0.77859999999999996</v>
      </c>
      <c r="K2" s="3">
        <f>E2*F2*G2</f>
        <v>1.2479529815999999</v>
      </c>
      <c r="L2" s="3">
        <f>H2*I2*J2</f>
        <v>1.583230303134</v>
      </c>
      <c r="M2" s="5">
        <f>_xlfn.POISSON.DIST(0,$K2,FALSE) * _xlfn.POISSON.DIST(0,$L2,FALSE)</f>
        <v>5.8943065958100588E-2</v>
      </c>
      <c r="N2" s="5">
        <f>_xlfn.POISSON.DIST(1,K2,FALSE) * _xlfn.POISSON.DIST(0,L2,FALSE)</f>
        <v>7.3558174907057086E-2</v>
      </c>
      <c r="O2" s="5">
        <f>_xlfn.POISSON.DIST(0,K2,FALSE) * _xlfn.POISSON.DIST(1,L2,FALSE)</f>
        <v>9.3320448184490951E-2</v>
      </c>
      <c r="P2" s="5">
        <f>_xlfn.POISSON.DIST(1,K2,FALSE) * _xlfn.POISSON.DIST(1,L2,FALSE)</f>
        <v>0.11645953155608378</v>
      </c>
      <c r="Q2" s="5">
        <f>_xlfn.POISSON.DIST(2,K2,FALSE) * _xlfn.POISSON.DIST(0,L2,FALSE)</f>
        <v>4.5898571848158098E-2</v>
      </c>
      <c r="R2" s="5">
        <f>_xlfn.POISSON.DIST(0,K2,FALSE) * _xlfn.POISSON.DIST(2,L2,FALSE)</f>
        <v>7.3873880733866207E-2</v>
      </c>
      <c r="S2" s="5">
        <f>_xlfn.POISSON.DIST(2,K2,FALSE) * _xlfn.POISSON.DIST(2,L2,FALSE)</f>
        <v>5.7525097608188351E-2</v>
      </c>
      <c r="T2" s="5">
        <f>_xlfn.POISSON.DIST(2,K2,FALSE) * _xlfn.POISSON.DIST(1,L2,FALSE)</f>
        <v>7.2668009820577029E-2</v>
      </c>
      <c r="U2" s="5">
        <f>_xlfn.POISSON.DIST(1,K2,FALSE) * _xlfn.POISSON.DIST(2,L2,FALSE)</f>
        <v>9.219112972419112E-2</v>
      </c>
      <c r="V2" s="5">
        <f>_xlfn.POISSON.DIST(3,K2,FALSE) * _xlfn.POISSON.DIST(3,L2,FALSE)</f>
        <v>1.262865710848237E-2</v>
      </c>
      <c r="W2" s="5">
        <f>_xlfn.POISSON.DIST(3,K2,FALSE) * _xlfn.POISSON.DIST(0,L2,FALSE)</f>
        <v>1.9093086529696907E-2</v>
      </c>
      <c r="X2" s="5">
        <f>_xlfn.POISSON.DIST(3,K2,FALSE) * _xlfn.POISSON.DIST(1,L2,FALSE)</f>
        <v>3.022875317417573E-2</v>
      </c>
      <c r="Y2" s="5">
        <f>_xlfn.POISSON.DIST(3,K2,FALSE) * _xlfn.POISSON.DIST(2,L2,FALSE)</f>
        <v>2.392953902565656E-2</v>
      </c>
      <c r="Z2" s="5">
        <f>_xlfn.POISSON.DIST(0,K2,FALSE) * _xlfn.POISSON.DIST(3,L2,FALSE)</f>
        <v>3.8986455529321312E-2</v>
      </c>
      <c r="AA2" s="5">
        <f>_xlfn.POISSON.DIST(1,K2,FALSE) * _xlfn.POISSON.DIST(3,L2,FALSE)</f>
        <v>4.8653263419832324E-2</v>
      </c>
      <c r="AB2" s="5">
        <f>_xlfn.POISSON.DIST(2,K2,FALSE) * _xlfn.POISSON.DIST(3,L2,FALSE)</f>
        <v>3.0358492574674985E-2</v>
      </c>
      <c r="AC2" s="5">
        <f>_xlfn.POISSON.DIST(4,K2,FALSE) * _xlfn.POISSON.DIST(4,L2,FALSE)</f>
        <v>1.5594789089374435E-3</v>
      </c>
      <c r="AD2" s="5">
        <f>_xlfn.POISSON.DIST(4,K2,FALSE) * _xlfn.POISSON.DIST(0,L2,FALSE)</f>
        <v>5.9568185656705096E-3</v>
      </c>
      <c r="AE2" s="5">
        <f>_xlfn.POISSON.DIST(4,K2,FALSE) * _xlfn.POISSON.DIST(1,L2,FALSE)</f>
        <v>9.4310156634407616E-3</v>
      </c>
      <c r="AF2" s="5">
        <f>_xlfn.POISSON.DIST(4,K2,FALSE) * _xlfn.POISSON.DIST(2,L2,FALSE)</f>
        <v>7.4657348938454117E-3</v>
      </c>
      <c r="AG2" s="5">
        <f>_xlfn.POISSON.DIST(4,K2,FALSE) * _xlfn.POISSON.DIST(3,L2,FALSE)</f>
        <v>3.9399925730336498E-3</v>
      </c>
      <c r="AH2" s="5">
        <f>_xlfn.POISSON.DIST(0,K2,FALSE) * _xlfn.POISSON.DIST(4,L2,FALSE)</f>
        <v>1.5431134451451896E-2</v>
      </c>
      <c r="AI2" s="5">
        <f>_xlfn.POISSON.DIST(1,K2,FALSE) * _xlfn.POISSON.DIST(4,L2,FALSE)</f>
        <v>1.9257330248159871E-2</v>
      </c>
      <c r="AJ2" s="5">
        <f>_xlfn.POISSON.DIST(2,K2,FALSE) * _xlfn.POISSON.DIST(4,L2,FALSE)</f>
        <v>1.201612135042349E-2</v>
      </c>
      <c r="AK2" s="5">
        <f>_xlfn.POISSON.DIST(3,K2,FALSE) * _xlfn.POISSON.DIST(4,L2,FALSE)</f>
        <v>4.9985181555094712E-3</v>
      </c>
      <c r="AL2" s="5">
        <f>_xlfn.POISSON.DIST(5,K2,FALSE) * _xlfn.POISSON.DIST(5,L2,FALSE)</f>
        <v>1.2324854858113317E-4</v>
      </c>
      <c r="AM2" s="5">
        <f>_xlfn.POISSON.DIST(5,K2,FALSE) * _xlfn.POISSON.DIST(0,L2,FALSE)</f>
        <v>1.4867658979757497E-3</v>
      </c>
      <c r="AN2" s="5">
        <f>_xlfn.POISSON.DIST(5,K2,FALSE) * _xlfn.POISSON.DIST(1,L2,FALSE)</f>
        <v>2.35389282334144E-3</v>
      </c>
      <c r="AO2" s="5">
        <f>_xlfn.POISSON.DIST(5,K2,FALSE) * _xlfn.POISSON.DIST(2,L2,FALSE)</f>
        <v>1.8633772241219084E-3</v>
      </c>
      <c r="AP2" s="5">
        <f>_xlfn.POISSON.DIST(5,K2,FALSE) * _xlfn.POISSON.DIST(3,L2,FALSE)</f>
        <v>9.8338509579983988E-4</v>
      </c>
      <c r="AQ2" s="5">
        <f>_xlfn.POISSON.DIST(5,K2,FALSE) * _xlfn.POISSON.DIST(4,L2,FALSE)</f>
        <v>3.8923127083015949E-4</v>
      </c>
      <c r="AR2" s="5">
        <f>_xlfn.POISSON.DIST(0,K2,FALSE) * _xlfn.POISSON.DIST(5,L2,FALSE)</f>
        <v>4.886207935054742E-3</v>
      </c>
      <c r="AS2" s="5">
        <f>_xlfn.POISSON.DIST(1,K2,FALSE) * _xlfn.POISSON.DIST(5,L2,FALSE)</f>
        <v>6.0977577612691429E-3</v>
      </c>
      <c r="AT2" s="5">
        <f>_xlfn.POISSON.DIST(2,K2,FALSE) * _xlfn.POISSON.DIST(5,L2,FALSE)</f>
        <v>3.8048574896251846E-3</v>
      </c>
      <c r="AU2" s="5">
        <f>_xlfn.POISSON.DIST(3,K2,FALSE) * _xlfn.POISSON.DIST(5,L2,FALSE)</f>
        <v>1.5827610829136135E-3</v>
      </c>
      <c r="AV2" s="5">
        <f>_xlfn.POISSON.DIST(4,K2,FALSE) * _xlfn.POISSON.DIST(5,L2,FALSE)</f>
        <v>4.9380285314562186E-4</v>
      </c>
      <c r="AW2" s="5">
        <f>_xlfn.POISSON.DIST(6,K2,FALSE) * _xlfn.POISSON.DIST(6,L2,FALSE)</f>
        <v>6.7642808263905816E-6</v>
      </c>
      <c r="AX2" s="5">
        <f>_xlfn.POISSON.DIST(6,K2,FALSE) * _xlfn.POISSON.DIST(0,L2,FALSE)</f>
        <v>3.0923565588667276E-4</v>
      </c>
      <c r="AY2" s="5">
        <f>_xlfn.POISSON.DIST(6,K2,FALSE) * _xlfn.POISSON.DIST(1,L2,FALSE)</f>
        <v>4.8959126120929827E-4</v>
      </c>
      <c r="AZ2" s="5">
        <f>_xlfn.POISSON.DIST(6,K2,FALSE) * _xlfn.POISSON.DIST(2,L2,FALSE)</f>
        <v>3.8756786044807744E-4</v>
      </c>
      <c r="BA2" s="5">
        <f>_xlfn.POISSON.DIST(6,K2,FALSE) * _xlfn.POISSON.DIST(3,L2,FALSE)</f>
        <v>2.0453639372740176E-4</v>
      </c>
      <c r="BB2" s="5">
        <f>_xlfn.POISSON.DIST(6,K2,FALSE) * _xlfn.POISSON.DIST(4,L2,FALSE)</f>
        <v>8.0957054160742369E-5</v>
      </c>
      <c r="BC2" s="5">
        <f>_xlfn.POISSON.DIST(6,K2,FALSE) * _xlfn.POISSON.DIST(5,L2,FALSE)</f>
        <v>2.5634732279949571E-5</v>
      </c>
      <c r="BD2" s="5">
        <f>_xlfn.POISSON.DIST(0,K2,FALSE) * _xlfn.POISSON.DIST(6,L2,FALSE)</f>
        <v>1.2893320783654123E-3</v>
      </c>
      <c r="BE2" s="5">
        <f>_xlfn.POISSON.DIST(1,K2,FALSE) * _xlfn.POISSON.DIST(6,L2,FALSE)</f>
        <v>1.6090258114686408E-3</v>
      </c>
      <c r="BF2" s="5">
        <f>_xlfn.POISSON.DIST(2,K2,FALSE) * _xlfn.POISSON.DIST(6,L2,FALSE)</f>
        <v>1.0039942794468251E-3</v>
      </c>
      <c r="BG2" s="5">
        <f>_xlfn.POISSON.DIST(3,K2,FALSE) * _xlfn.POISSON.DIST(6,L2,FALSE)</f>
        <v>4.1764588484833633E-4</v>
      </c>
      <c r="BH2" s="5">
        <f>_xlfn.POISSON.DIST(4,K2,FALSE) * _xlfn.POISSON.DIST(6,L2,FALSE)</f>
        <v>1.303006068123628E-4</v>
      </c>
      <c r="BI2" s="5">
        <f>_xlfn.POISSON.DIST(5,K2,FALSE) * _xlfn.POISSON.DIST(6,L2,FALSE)</f>
        <v>3.2521806155155491E-5</v>
      </c>
      <c r="BJ2" s="8">
        <f>SUM(N2,Q2,T2,W2,X2,Y2,AD2,AE2,AF2,AG2,AM2,AN2,AO2,AP2,AQ2,AX2,AY2,AZ2,BA2,BB2,BC2)</f>
        <v>0.30074387227109284</v>
      </c>
      <c r="BK2" s="8">
        <f>SUM(M2,P2,S2,V2,AC2,AL2,AY2)</f>
        <v>0.24772867094958298</v>
      </c>
      <c r="BL2" s="8">
        <f>SUM(O2,R2,U2,AA2,AB2,AH2,AI2,AJ2,AK2,AR2,AS2,AT2,AU2,AV2,BD2,BE2,BF2,BG2,BH2,BI2)</f>
        <v>0.41144852643170526</v>
      </c>
      <c r="BM2" s="8">
        <f>SUM(S2:BI2)</f>
        <v>0.53637102501356315</v>
      </c>
      <c r="BN2" s="8">
        <f>SUM(M2:R2)</f>
        <v>0.4620536731877567</v>
      </c>
    </row>
    <row r="3" spans="1:88" x14ac:dyDescent="0.25">
      <c r="A3" t="s">
        <v>13</v>
      </c>
      <c r="B3" t="s">
        <v>49</v>
      </c>
      <c r="C3" t="s">
        <v>374</v>
      </c>
      <c r="D3" t="s">
        <v>769</v>
      </c>
      <c r="E3" s="1">
        <f>VLOOKUP(A3,home!$A$2:$E$670,3,FALSE)</f>
        <v>1.8547</v>
      </c>
      <c r="F3">
        <f>VLOOKUP(B3,home!$B$2:$E$670,3,FALSE)</f>
        <v>1.3724000000000001</v>
      </c>
      <c r="G3">
        <f>VLOOKUP(C3,away!$B$2:$E$670,4,FALSE)</f>
        <v>0.46179999999999999</v>
      </c>
      <c r="H3">
        <f>VLOOKUP(A3,away!$A$2:$E$670,3,FALSE)</f>
        <v>1.3351999999999999</v>
      </c>
      <c r="I3">
        <f>VLOOKUP(C3,away!$B$2:$E$670,3,FALSE)</f>
        <v>1.5333000000000001</v>
      </c>
      <c r="J3">
        <f>VLOOKUP(B3,home!$B$2:$E$670,4,FALSE)</f>
        <v>0.68089999999999995</v>
      </c>
      <c r="K3" s="3">
        <f t="shared" ref="K3:K9" si="0">E3*F3*G3</f>
        <v>1.175461231304</v>
      </c>
      <c r="L3" s="3">
        <f t="shared" ref="L3:L9" si="1">H3*I3*J3</f>
        <v>1.3939808047440001</v>
      </c>
      <c r="M3" s="5">
        <f t="shared" ref="M3:M66" si="2">_xlfn.POISSON.DIST(0,$K3,FALSE) * _xlfn.POISSON.DIST(0,$L3,FALSE)</f>
        <v>7.6578261415188142E-2</v>
      </c>
      <c r="N3" s="5">
        <f t="shared" ref="N3:N9" si="3">_xlfn.POISSON.DIST(1,K3,FALSE) * _xlfn.POISSON.DIST(0,L3,FALSE)</f>
        <v>9.0014777454216641E-2</v>
      </c>
      <c r="O3" s="5">
        <f t="shared" ref="O3:O9" si="4">_xlfn.POISSON.DIST(0,K3,FALSE) * _xlfn.POISSON.DIST(1,L3,FALSE)</f>
        <v>0.10674862647344037</v>
      </c>
      <c r="P3" s="5">
        <f t="shared" ref="P3:P9" si="5">_xlfn.POISSON.DIST(1,K3,FALSE) * _xlfn.POISSON.DIST(1,L3,FALSE)</f>
        <v>0.12547887191448098</v>
      </c>
      <c r="Q3" s="5">
        <f t="shared" ref="Q3:Q9" si="6">_xlfn.POISSON.DIST(2,K3,FALSE) * _xlfn.POISSON.DIST(0,L3,FALSE)</f>
        <v>5.2904440570944525E-2</v>
      </c>
      <c r="R3" s="5">
        <f t="shared" ref="R3:R9" si="7">_xlfn.POISSON.DIST(0,K3,FALSE) * _xlfn.POISSON.DIST(2,L3,FALSE)</f>
        <v>7.4402768118381549E-2</v>
      </c>
      <c r="S3" s="5">
        <f t="shared" ref="S3:S9" si="8">_xlfn.POISSON.DIST(2,K3,FALSE) * _xlfn.POISSON.DIST(2,L3,FALSE)</f>
        <v>5.1401491121499783E-2</v>
      </c>
      <c r="T3" s="5">
        <f t="shared" ref="T3:T9" si="9">_xlfn.POISSON.DIST(2,K3,FALSE) * _xlfn.POISSON.DIST(1,L3,FALSE)</f>
        <v>7.3747774641616373E-2</v>
      </c>
      <c r="U3" s="5">
        <f t="shared" ref="U3:U9" si="10">_xlfn.POISSON.DIST(1,K3,FALSE) * _xlfn.POISSON.DIST(2,L3,FALSE)</f>
        <v>8.7457569424858772E-2</v>
      </c>
      <c r="V3" s="5">
        <f t="shared" ref="V3:V9" si="11">_xlfn.POISSON.DIST(3,K3,FALSE) * _xlfn.POISSON.DIST(3,L3,FALSE)</f>
        <v>9.3583290573211447E-3</v>
      </c>
      <c r="W3" s="5">
        <f t="shared" ref="W3:W9" si="12">_xlfn.POISSON.DIST(3,K3,FALSE) * _xlfn.POISSON.DIST(0,L3,FALSE)</f>
        <v>2.0729039618323921E-2</v>
      </c>
      <c r="X3" s="5">
        <f t="shared" ref="X3:X9" si="13">_xlfn.POISSON.DIST(3,K3,FALSE) * _xlfn.POISSON.DIST(1,L3,FALSE)</f>
        <v>2.8895883328721436E-2</v>
      </c>
      <c r="Y3" s="5">
        <f t="shared" ref="Y3:Y9" si="14">_xlfn.POISSON.DIST(3,K3,FALSE) * _xlfn.POISSON.DIST(2,L3,FALSE)</f>
        <v>2.0140153348179927E-2</v>
      </c>
      <c r="Z3" s="5">
        <f t="shared" ref="Z3:Z9" si="15">_xlfn.POISSON.DIST(0,K3,FALSE) * _xlfn.POISSON.DIST(3,L3,FALSE)</f>
        <v>3.4572010192280934E-2</v>
      </c>
      <c r="AA3" s="5">
        <f t="shared" ref="AA3:AA9" si="16">_xlfn.POISSON.DIST(1,K3,FALSE) * _xlfn.POISSON.DIST(3,L3,FALSE)</f>
        <v>4.0638057669272976E-2</v>
      </c>
      <c r="AB3" s="5">
        <f t="shared" ref="AB3:AB9" si="17">_xlfn.POISSON.DIST(2,K3,FALSE) * _xlfn.POISSON.DIST(3,L3,FALSE)</f>
        <v>2.3884230652863294E-2</v>
      </c>
      <c r="AC3" s="5">
        <f t="shared" ref="AC3:AC9" si="18">_xlfn.POISSON.DIST(4,K3,FALSE) * _xlfn.POISSON.DIST(4,L3,FALSE)</f>
        <v>9.5839255767259525E-4</v>
      </c>
      <c r="AD3" s="5">
        <f t="shared" ref="AD3:AD9" si="19">_xlfn.POISSON.DIST(4,K3,FALSE) * _xlfn.POISSON.DIST(0,L3,FALSE)</f>
        <v>6.0915456083761059E-3</v>
      </c>
      <c r="AE3" s="5">
        <f t="shared" ref="AE3:AE9" si="20">_xlfn.POISSON.DIST(4,K3,FALSE) * _xlfn.POISSON.DIST(1,L3,FALSE)</f>
        <v>8.4914976492989035E-3</v>
      </c>
      <c r="AF3" s="5">
        <f t="shared" ref="AF3:AF9" si="21">_xlfn.POISSON.DIST(4,K3,FALSE) * _xlfn.POISSON.DIST(2,L3,FALSE)</f>
        <v>5.9184923633257358E-3</v>
      </c>
      <c r="AG3" s="5">
        <f t="shared" ref="AG3:AG9" si="22">_xlfn.POISSON.DIST(4,K3,FALSE) * _xlfn.POISSON.DIST(3,L3,FALSE)</f>
        <v>2.7500882491666772E-3</v>
      </c>
      <c r="AH3" s="5">
        <f t="shared" ref="AH3:AH9" si="23">_xlfn.POISSON.DIST(0,K3,FALSE) * _xlfn.POISSON.DIST(4,L3,FALSE)</f>
        <v>1.2048179647363381E-2</v>
      </c>
      <c r="AI3" s="5">
        <f t="shared" ref="AI3:AI9" si="24">_xlfn.POISSON.DIST(1,K3,FALSE) * _xlfn.POISSON.DIST(4,L3,FALSE)</f>
        <v>1.416216808326155E-2</v>
      </c>
      <c r="AJ3" s="5">
        <f t="shared" ref="AJ3:AJ9" si="25">_xlfn.POISSON.DIST(2,K3,FALSE) * _xlfn.POISSON.DIST(4,L3,FALSE)</f>
        <v>8.3235397665424177E-3</v>
      </c>
      <c r="AK3" s="5">
        <f t="shared" ref="AK3:AK9" si="26">_xlfn.POISSON.DIST(3,K3,FALSE) * _xlfn.POISSON.DIST(4,L3,FALSE)</f>
        <v>3.2613327675959205E-3</v>
      </c>
      <c r="AL3" s="5">
        <f t="shared" ref="AL3:AL9" si="27">_xlfn.POISSON.DIST(5,K3,FALSE) * _xlfn.POISSON.DIST(5,L3,FALSE)</f>
        <v>6.2815746801031457E-5</v>
      </c>
      <c r="AM3" s="5">
        <f t="shared" ref="AM3:AM9" si="28">_xlfn.POISSON.DIST(5,K3,FALSE) * _xlfn.POISSON.DIST(0,L3,FALSE)</f>
        <v>1.4320751402732499E-3</v>
      </c>
      <c r="AN3" s="5">
        <f t="shared" ref="AN3:AN9" si="29">_xlfn.POISSON.DIST(5,K3,FALSE) * _xlfn.POISSON.DIST(1,L3,FALSE)</f>
        <v>1.9962852564919817E-3</v>
      </c>
      <c r="AO3" s="5">
        <f t="shared" ref="AO3:AO9" si="30">_xlfn.POISSON.DIST(5,K3,FALSE) * _xlfn.POISSON.DIST(2,L3,FALSE)</f>
        <v>1.3913916641716379E-3</v>
      </c>
      <c r="AP3" s="5">
        <f t="shared" ref="AP3:AP9" si="31">_xlfn.POISSON.DIST(5,K3,FALSE) * _xlfn.POISSON.DIST(3,L3,FALSE)</f>
        <v>6.4652442391202472E-4</v>
      </c>
      <c r="AQ3" s="5">
        <f t="shared" ref="AQ3:AQ9" si="32">_xlfn.POISSON.DIST(5,K3,FALSE) * _xlfn.POISSON.DIST(4,L3,FALSE)</f>
        <v>2.2531065918288368E-4</v>
      </c>
      <c r="AR3" s="5">
        <f t="shared" ref="AR3:AR9" si="33">_xlfn.POISSON.DIST(0,K3,FALSE) * _xlfn.POISSON.DIST(5,L3,FALSE)</f>
        <v>3.3589862321063767E-3</v>
      </c>
      <c r="AS3" s="5">
        <f t="shared" ref="AS3:AS9" si="34">_xlfn.POISSON.DIST(1,K3,FALSE) * _xlfn.POISSON.DIST(5,L3,FALSE)</f>
        <v>3.9483580923249445E-3</v>
      </c>
      <c r="AT3" s="5">
        <f t="shared" ref="AT3:AT9" si="35">_xlfn.POISSON.DIST(2,K3,FALSE) * _xlfn.POISSON.DIST(5,L3,FALSE)</f>
        <v>2.3205709324166965E-3</v>
      </c>
      <c r="AU3" s="5">
        <f t="shared" ref="AU3:AU9" si="36">_xlfn.POISSON.DIST(3,K3,FALSE) * _xlfn.POISSON.DIST(5,L3,FALSE)</f>
        <v>9.0924705518226746E-4</v>
      </c>
      <c r="AV3" s="5">
        <f t="shared" ref="AV3:AV9" si="37">_xlfn.POISSON.DIST(4,K3,FALSE) * _xlfn.POISSON.DIST(5,L3,FALSE)</f>
        <v>2.6719616576102094E-4</v>
      </c>
      <c r="AW3" s="5">
        <f t="shared" ref="AW3:AW9" si="38">_xlfn.POISSON.DIST(6,K3,FALSE) * _xlfn.POISSON.DIST(6,L3,FALSE)</f>
        <v>2.8591117481197875E-6</v>
      </c>
      <c r="AX3" s="5">
        <f t="shared" ref="AX3:AX9" si="39">_xlfn.POISSON.DIST(6,K3,FALSE) * _xlfn.POISSON.DIST(0,L3,FALSE)</f>
        <v>2.8055813461757385E-4</v>
      </c>
      <c r="AY3" s="5">
        <f t="shared" ref="AY3:AY9" si="40">_xlfn.POISSON.DIST(6,K3,FALSE) * _xlfn.POISSON.DIST(1,L3,FALSE)</f>
        <v>3.9109265427168105E-4</v>
      </c>
      <c r="AZ3" s="5">
        <f t="shared" ref="AZ3:AZ9" si="41">_xlfn.POISSON.DIST(6,K3,FALSE) * _xlfn.POISSON.DIST(2,L3,FALSE)</f>
        <v>2.7258782646555254E-4</v>
      </c>
      <c r="BA3" s="5">
        <f t="shared" ref="BA3:BA9" si="42">_xlfn.POISSON.DIST(6,K3,FALSE) * _xlfn.POISSON.DIST(3,L3,FALSE)</f>
        <v>1.2666073256662299E-4</v>
      </c>
      <c r="BB3" s="5">
        <f t="shared" ref="BB3:BB9" si="43">_xlfn.POISSON.DIST(6,K3,FALSE) * _xlfn.POISSON.DIST(4,L3,FALSE)</f>
        <v>4.4140657478171395E-5</v>
      </c>
      <c r="BC3" s="5">
        <f t="shared" ref="BC3:BC9" si="44">_xlfn.POISSON.DIST(6,K3,FALSE) * _xlfn.POISSON.DIST(5,L3,FALSE)</f>
        <v>1.2306245846670123E-5</v>
      </c>
      <c r="BD3" s="5">
        <f t="shared" ref="BD3:BD9" si="45">_xlfn.POISSON.DIST(0,K3,FALSE) * _xlfn.POISSON.DIST(6,L3,FALSE)</f>
        <v>7.8039372182594385E-4</v>
      </c>
      <c r="BE3" s="5">
        <f t="shared" ref="BE3:BE9" si="46">_xlfn.POISSON.DIST(1,K3,FALSE) * _xlfn.POISSON.DIST(6,L3,FALSE)</f>
        <v>9.1732256515943513E-4</v>
      </c>
      <c r="BF3" s="5">
        <f t="shared" ref="BF3:BF9" si="47">_xlfn.POISSON.DIST(2,K3,FALSE) * _xlfn.POISSON.DIST(6,L3,FALSE)</f>
        <v>5.3913855597262686E-4</v>
      </c>
      <c r="BG3" s="5">
        <f t="shared" ref="BG3:BG9" si="48">_xlfn.POISSON.DIST(3,K3,FALSE) * _xlfn.POISSON.DIST(6,L3,FALSE)</f>
        <v>2.1124549028234821E-4</v>
      </c>
      <c r="BH3" s="5">
        <f t="shared" ref="BH3:BH9" si="49">_xlfn.POISSON.DIST(4,K3,FALSE) * _xlfn.POISSON.DIST(6,L3,FALSE)</f>
        <v>6.2077721028676525E-5</v>
      </c>
      <c r="BI3" s="5">
        <f t="shared" ref="BI3:BI9" si="50">_xlfn.POISSON.DIST(5,K3,FALSE) * _xlfn.POISSON.DIST(6,L3,FALSE)</f>
        <v>1.4593990879382861E-5</v>
      </c>
      <c r="BJ3" s="8">
        <f t="shared" ref="BJ3:BJ9" si="51">SUM(N3,Q3,T3,W3,X3,Y3,AD3,AE3,AF3,AG3,AM3,AN3,AO3,AP3,AQ3,AX3,AY3,AZ3,BA3,BB3,BC3)</f>
        <v>0.31650262622744829</v>
      </c>
      <c r="BK3" s="8">
        <f t="shared" ref="BK3:BK9" si="52">SUM(M3,P3,S3,V3,AC3,AL3,AY3)</f>
        <v>0.26422925446723533</v>
      </c>
      <c r="BL3" s="8">
        <f t="shared" ref="BL3:BL9" si="53">SUM(O3,R3,U3,AA3,AB3,AH3,AI3,AJ3,AK3,AR3,AS3,AT3,AU3,AV3,BD3,BE3,BF3,BG3,BH3,BI3)</f>
        <v>0.38425560312651996</v>
      </c>
      <c r="BM3" s="8">
        <f t="shared" ref="BM3:BM9" si="54">SUM(S3:BI3)</f>
        <v>0.47304351452430887</v>
      </c>
      <c r="BN3" s="8">
        <f t="shared" ref="BN3:BN9" si="55">SUM(M3:R3)</f>
        <v>0.52612774594665224</v>
      </c>
    </row>
    <row r="4" spans="1:88" x14ac:dyDescent="0.25">
      <c r="D4"/>
      <c r="E4" s="1"/>
      <c r="K4" s="3"/>
      <c r="L4" s="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8"/>
      <c r="BK4" s="8"/>
      <c r="BL4" s="8"/>
      <c r="BM4" s="8"/>
      <c r="BN4" s="8"/>
    </row>
    <row r="5" spans="1:88" x14ac:dyDescent="0.25">
      <c r="D5"/>
      <c r="E5" s="1"/>
      <c r="K5" s="3"/>
      <c r="L5" s="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8"/>
      <c r="BK5" s="8"/>
      <c r="BL5" s="8"/>
      <c r="BM5" s="8"/>
      <c r="BN5" s="8"/>
    </row>
    <row r="6" spans="1:88" x14ac:dyDescent="0.25">
      <c r="D6"/>
      <c r="E6" s="1"/>
      <c r="K6" s="3"/>
      <c r="L6" s="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8"/>
      <c r="BK6" s="8"/>
      <c r="BL6" s="8"/>
      <c r="BM6" s="8"/>
      <c r="BN6" s="8"/>
    </row>
    <row r="7" spans="1:88" x14ac:dyDescent="0.25">
      <c r="D7"/>
      <c r="E7" s="1"/>
      <c r="K7" s="3"/>
      <c r="L7" s="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8"/>
      <c r="BK7" s="8"/>
      <c r="BL7" s="8"/>
      <c r="BM7" s="8"/>
      <c r="BN7" s="8"/>
    </row>
    <row r="8" spans="1:88" x14ac:dyDescent="0.25">
      <c r="D8"/>
      <c r="E8" s="1"/>
      <c r="K8" s="3"/>
      <c r="L8" s="3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8"/>
      <c r="BK8" s="8"/>
      <c r="BL8" s="8"/>
      <c r="BM8" s="8"/>
      <c r="BN8" s="8"/>
    </row>
    <row r="9" spans="1:88" x14ac:dyDescent="0.25">
      <c r="D9"/>
      <c r="E9" s="1"/>
      <c r="K9" s="3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8"/>
      <c r="BK9" s="8"/>
      <c r="BL9" s="8"/>
      <c r="BM9" s="8"/>
      <c r="BN9" s="8"/>
    </row>
    <row r="10" spans="1:88" x14ac:dyDescent="0.25">
      <c r="D10"/>
      <c r="E10" s="1"/>
      <c r="K10" s="3"/>
      <c r="L10" s="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8"/>
      <c r="BK10" s="8"/>
      <c r="BL10" s="8"/>
      <c r="BM10" s="8"/>
      <c r="BN10" s="8"/>
    </row>
    <row r="11" spans="1:88" x14ac:dyDescent="0.25">
      <c r="D11"/>
      <c r="E11" s="1"/>
      <c r="K11" s="3"/>
      <c r="L11" s="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8"/>
      <c r="BK11" s="8"/>
      <c r="BL11" s="8"/>
      <c r="BM11" s="8"/>
      <c r="BN11" s="8"/>
    </row>
    <row r="12" spans="1:88" x14ac:dyDescent="0.25">
      <c r="D12"/>
      <c r="E12" s="1"/>
      <c r="K12" s="3"/>
      <c r="L12" s="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8"/>
      <c r="BK12" s="8"/>
      <c r="BL12" s="8"/>
      <c r="BM12" s="8"/>
      <c r="BN12" s="8"/>
    </row>
    <row r="13" spans="1:88" x14ac:dyDescent="0.25">
      <c r="D13"/>
      <c r="E13" s="1"/>
      <c r="K13" s="3"/>
      <c r="L13" s="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8"/>
      <c r="BK13" s="8"/>
      <c r="BL13" s="8"/>
      <c r="BM13" s="8"/>
      <c r="BN13" s="8"/>
    </row>
    <row r="14" spans="1:88" x14ac:dyDescent="0.25">
      <c r="D14"/>
      <c r="E14" s="1"/>
      <c r="K14" s="3"/>
      <c r="L14" s="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8"/>
      <c r="BK14" s="8"/>
      <c r="BL14" s="8"/>
      <c r="BM14" s="8"/>
      <c r="BN14" s="8"/>
    </row>
    <row r="15" spans="1:88" x14ac:dyDescent="0.25">
      <c r="D15"/>
      <c r="E15" s="1"/>
      <c r="K15" s="3"/>
      <c r="L15" s="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8"/>
      <c r="BK15" s="8"/>
      <c r="BL15" s="8"/>
      <c r="BM15" s="8"/>
      <c r="BN15" s="8"/>
    </row>
    <row r="16" spans="1:88" x14ac:dyDescent="0.25">
      <c r="D16"/>
      <c r="E16" s="1"/>
      <c r="K16" s="3"/>
      <c r="L16" s="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8"/>
      <c r="BK16" s="8"/>
      <c r="BL16" s="8"/>
      <c r="BM16" s="8"/>
      <c r="BN16" s="8"/>
    </row>
    <row r="17" spans="1:66" x14ac:dyDescent="0.25">
      <c r="D17"/>
      <c r="E17" s="1"/>
      <c r="K17" s="3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8"/>
      <c r="BK17" s="8"/>
      <c r="BL17" s="8"/>
      <c r="BM17" s="8"/>
      <c r="BN17" s="8"/>
    </row>
    <row r="18" spans="1:66" x14ac:dyDescent="0.25">
      <c r="D18"/>
      <c r="E18" s="1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8"/>
      <c r="BK18" s="8"/>
      <c r="BL18" s="8"/>
      <c r="BM18" s="8"/>
      <c r="BN18" s="8"/>
    </row>
    <row r="19" spans="1:66" x14ac:dyDescent="0.25">
      <c r="D19"/>
      <c r="E19" s="1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8"/>
      <c r="BK19" s="8"/>
      <c r="BL19" s="8"/>
      <c r="BM19" s="8"/>
      <c r="BN19" s="8"/>
    </row>
    <row r="20" spans="1:66" x14ac:dyDescent="0.25">
      <c r="D20"/>
      <c r="E20" s="1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8"/>
      <c r="BK20" s="8"/>
      <c r="BL20" s="8"/>
      <c r="BM20" s="8"/>
      <c r="BN20" s="8"/>
    </row>
    <row r="21" spans="1:66" x14ac:dyDescent="0.25">
      <c r="D21"/>
      <c r="E21" s="1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8"/>
      <c r="BK21" s="8"/>
      <c r="BL21" s="8"/>
      <c r="BM21" s="8"/>
      <c r="BN21" s="8"/>
    </row>
    <row r="22" spans="1:66" x14ac:dyDescent="0.25">
      <c r="D22"/>
      <c r="E22" s="1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8"/>
      <c r="BK22" s="8"/>
      <c r="BL22" s="8"/>
      <c r="BM22" s="8"/>
      <c r="BN22" s="8"/>
    </row>
    <row r="23" spans="1:66" x14ac:dyDescent="0.25">
      <c r="D23"/>
      <c r="E23" s="1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8"/>
      <c r="BK23" s="8"/>
      <c r="BL23" s="8"/>
      <c r="BM23" s="8"/>
      <c r="BN23" s="8"/>
    </row>
    <row r="24" spans="1:66" x14ac:dyDescent="0.25">
      <c r="D24"/>
      <c r="E24" s="1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8"/>
      <c r="BK24" s="8"/>
      <c r="BL24" s="8"/>
      <c r="BM24" s="8"/>
      <c r="BN24" s="8"/>
    </row>
    <row r="25" spans="1:66" x14ac:dyDescent="0.25">
      <c r="D25"/>
      <c r="E25" s="1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8"/>
      <c r="BK25" s="8"/>
      <c r="BL25" s="8"/>
      <c r="BM25" s="8"/>
      <c r="BN25" s="8"/>
    </row>
    <row r="26" spans="1:66" x14ac:dyDescent="0.25">
      <c r="D26"/>
      <c r="E26" s="1"/>
      <c r="K26" s="3"/>
      <c r="L26" s="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8"/>
      <c r="BK26" s="8"/>
      <c r="BL26" s="8"/>
      <c r="BM26" s="8"/>
      <c r="BN26" s="8"/>
    </row>
    <row r="27" spans="1:66" x14ac:dyDescent="0.25">
      <c r="D27"/>
      <c r="E27" s="1"/>
      <c r="K27" s="3"/>
      <c r="L27" s="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8"/>
      <c r="BK27" s="8"/>
      <c r="BL27" s="8"/>
      <c r="BM27" s="8"/>
      <c r="BN27" s="8"/>
    </row>
    <row r="28" spans="1:66" x14ac:dyDescent="0.25">
      <c r="D28"/>
      <c r="E28" s="1"/>
      <c r="K28" s="3"/>
      <c r="L28" s="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8"/>
      <c r="BK28" s="8"/>
      <c r="BL28" s="8"/>
      <c r="BM28" s="8"/>
      <c r="BN28" s="8"/>
    </row>
    <row r="29" spans="1:66" s="10" customFormat="1" x14ac:dyDescent="0.25">
      <c r="E29" s="23"/>
      <c r="K29" s="12"/>
      <c r="L29" s="12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4"/>
      <c r="BK29" s="14"/>
      <c r="BL29" s="14"/>
      <c r="BM29" s="14"/>
      <c r="BN29" s="14"/>
    </row>
    <row r="30" spans="1:66" x14ac:dyDescent="0.25">
      <c r="A30" s="10"/>
      <c r="D30"/>
      <c r="E30" s="1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8"/>
      <c r="BK30" s="8"/>
      <c r="BL30" s="8"/>
      <c r="BM30" s="8"/>
      <c r="BN30" s="8"/>
    </row>
    <row r="31" spans="1:66" x14ac:dyDescent="0.25">
      <c r="A31" s="10"/>
      <c r="D31"/>
      <c r="E31" s="1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8"/>
      <c r="BK31" s="8"/>
      <c r="BL31" s="8"/>
      <c r="BM31" s="8"/>
      <c r="BN31" s="8"/>
    </row>
    <row r="32" spans="1:66" x14ac:dyDescent="0.25">
      <c r="A32" s="10"/>
      <c r="D32"/>
      <c r="E32" s="1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8"/>
      <c r="BK32" s="8"/>
      <c r="BL32" s="8"/>
      <c r="BM32" s="8"/>
      <c r="BN32" s="8"/>
    </row>
    <row r="33" spans="1:66" s="15" customFormat="1" x14ac:dyDescent="0.25">
      <c r="E33" s="24"/>
      <c r="K33" s="19"/>
      <c r="L33" s="1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1"/>
      <c r="BK33" s="21"/>
      <c r="BL33" s="21"/>
      <c r="BM33" s="21"/>
      <c r="BN33" s="21"/>
    </row>
    <row r="34" spans="1:66" x14ac:dyDescent="0.25">
      <c r="A34" s="10"/>
      <c r="D34"/>
      <c r="E34" s="1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8"/>
      <c r="BK34" s="8"/>
      <c r="BL34" s="8"/>
      <c r="BM34" s="8"/>
      <c r="BN34" s="8"/>
    </row>
    <row r="35" spans="1:66" x14ac:dyDescent="0.25">
      <c r="A35" s="10"/>
      <c r="D35"/>
      <c r="E35" s="1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8"/>
      <c r="BK35" s="8"/>
      <c r="BL35" s="8"/>
      <c r="BM35" s="8"/>
      <c r="BN35" s="8"/>
    </row>
    <row r="36" spans="1:66" x14ac:dyDescent="0.25">
      <c r="A36" s="10"/>
      <c r="D36"/>
      <c r="E36" s="1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8"/>
      <c r="BK36" s="8"/>
      <c r="BL36" s="8"/>
      <c r="BM36" s="8"/>
      <c r="BN36" s="8"/>
    </row>
    <row r="37" spans="1:66" x14ac:dyDescent="0.25">
      <c r="A37" s="10"/>
      <c r="D37"/>
      <c r="E37" s="1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8"/>
      <c r="BK37" s="8"/>
      <c r="BL37" s="8"/>
      <c r="BM37" s="8"/>
      <c r="BN37" s="8"/>
    </row>
    <row r="38" spans="1:66" x14ac:dyDescent="0.25">
      <c r="A38" s="10"/>
      <c r="D38"/>
      <c r="E38" s="1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8"/>
      <c r="BK38" s="8"/>
      <c r="BL38" s="8"/>
      <c r="BM38" s="8"/>
      <c r="BN38" s="8"/>
    </row>
    <row r="39" spans="1:66" x14ac:dyDescent="0.25">
      <c r="A39" s="10"/>
      <c r="D39"/>
      <c r="E39" s="1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8"/>
      <c r="BK39" s="8"/>
      <c r="BL39" s="8"/>
      <c r="BM39" s="8"/>
      <c r="BN39" s="8"/>
    </row>
    <row r="40" spans="1:66" x14ac:dyDescent="0.25">
      <c r="A40" s="10"/>
      <c r="D40"/>
      <c r="E40" s="1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8"/>
      <c r="BK40" s="8"/>
      <c r="BL40" s="8"/>
      <c r="BM40" s="8"/>
      <c r="BN40" s="8"/>
    </row>
    <row r="41" spans="1:66" x14ac:dyDescent="0.25">
      <c r="A41" s="10"/>
      <c r="D41"/>
      <c r="E41" s="1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8"/>
      <c r="BK41" s="8"/>
      <c r="BL41" s="8"/>
      <c r="BM41" s="8"/>
      <c r="BN41" s="8"/>
    </row>
    <row r="42" spans="1:66" x14ac:dyDescent="0.25">
      <c r="A42" s="10"/>
      <c r="D42"/>
      <c r="E42" s="1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8"/>
      <c r="BK42" s="8"/>
      <c r="BL42" s="8"/>
      <c r="BM42" s="8"/>
      <c r="BN42" s="8"/>
    </row>
    <row r="43" spans="1:66" x14ac:dyDescent="0.25">
      <c r="A43" s="10"/>
      <c r="D43"/>
      <c r="E43" s="1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8"/>
      <c r="BK43" s="8"/>
      <c r="BL43" s="8"/>
      <c r="BM43" s="8"/>
      <c r="BN43" s="8"/>
    </row>
    <row r="44" spans="1:66" x14ac:dyDescent="0.25">
      <c r="A44" s="10"/>
      <c r="D44"/>
      <c r="E44" s="1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1:66" x14ac:dyDescent="0.25">
      <c r="A45" s="10"/>
      <c r="D45"/>
      <c r="E45" s="1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1:66" x14ac:dyDescent="0.25">
      <c r="A46" s="10"/>
      <c r="D46"/>
      <c r="E46" s="1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1:66" x14ac:dyDescent="0.25">
      <c r="A47" s="10"/>
      <c r="D47"/>
      <c r="E47" s="1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1:66" x14ac:dyDescent="0.25">
      <c r="A48" s="10"/>
      <c r="D48"/>
      <c r="E48" s="1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1:66" s="15" customFormat="1" x14ac:dyDescent="0.25">
      <c r="E49" s="24"/>
      <c r="K49" s="19"/>
      <c r="L49" s="19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1"/>
      <c r="BK49" s="21"/>
      <c r="BL49" s="21"/>
      <c r="BM49" s="21"/>
      <c r="BN49" s="21"/>
    </row>
    <row r="50" spans="1:66" x14ac:dyDescent="0.25">
      <c r="A50" s="10"/>
      <c r="D50" s="11"/>
      <c r="E50" s="1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1:66" x14ac:dyDescent="0.25">
      <c r="A51" s="10"/>
      <c r="D51" s="11"/>
      <c r="E51" s="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1:66" x14ac:dyDescent="0.25">
      <c r="A52" s="10"/>
      <c r="D52" s="11"/>
      <c r="E52" s="1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1:66" x14ac:dyDescent="0.25">
      <c r="A53" s="10"/>
      <c r="D53" s="11"/>
      <c r="E53" s="1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1:66" x14ac:dyDescent="0.25">
      <c r="A54" s="10"/>
      <c r="D54" s="11"/>
      <c r="E54" s="1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1:66" x14ac:dyDescent="0.25">
      <c r="A55" s="10"/>
      <c r="D55" s="11"/>
      <c r="E55" s="1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1:66" x14ac:dyDescent="0.25">
      <c r="A56" s="10"/>
      <c r="D56" s="11"/>
      <c r="E56" s="1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1:66" x14ac:dyDescent="0.25">
      <c r="A57" s="10"/>
      <c r="D57" s="11"/>
      <c r="E57" s="1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1:66" x14ac:dyDescent="0.25">
      <c r="A58" s="10"/>
      <c r="D58" s="11"/>
      <c r="E58" s="1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1:66" x14ac:dyDescent="0.25">
      <c r="A59" s="10"/>
      <c r="D59" s="11"/>
      <c r="E59" s="1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1:66" x14ac:dyDescent="0.25">
      <c r="A60" s="10"/>
      <c r="D60" s="11"/>
      <c r="E60" s="1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1:66" x14ac:dyDescent="0.25">
      <c r="A61" s="10"/>
      <c r="D61" s="11"/>
      <c r="E61" s="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1:66" x14ac:dyDescent="0.25">
      <c r="A62" s="10"/>
      <c r="D62" s="11"/>
      <c r="E62" s="1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1:66" x14ac:dyDescent="0.25">
      <c r="A63" s="10"/>
      <c r="D63" s="11"/>
      <c r="E63" s="1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1:66" x14ac:dyDescent="0.25">
      <c r="A64" s="10"/>
      <c r="D64" s="11"/>
      <c r="E64" s="1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1:66" x14ac:dyDescent="0.25">
      <c r="A65" s="10"/>
      <c r="D65" s="11"/>
      <c r="E65" s="1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1:66" x14ac:dyDescent="0.25">
      <c r="A66" s="10"/>
      <c r="D66"/>
      <c r="E66" s="1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1:66" x14ac:dyDescent="0.25">
      <c r="A67" s="10"/>
      <c r="D67"/>
      <c r="E67" s="1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1:66" x14ac:dyDescent="0.25">
      <c r="A68" s="10"/>
      <c r="D68"/>
      <c r="E68" s="1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1:66" x14ac:dyDescent="0.25">
      <c r="A69" s="10"/>
      <c r="D69"/>
      <c r="E69" s="1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1:66" x14ac:dyDescent="0.25">
      <c r="A70" s="10"/>
      <c r="D70"/>
      <c r="E70" s="1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1:66" x14ac:dyDescent="0.25">
      <c r="A71" s="10"/>
      <c r="D71"/>
      <c r="E71" s="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1:66" x14ac:dyDescent="0.25">
      <c r="A72" s="10"/>
      <c r="D72"/>
      <c r="E72" s="1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1:66" x14ac:dyDescent="0.25">
      <c r="A73" s="10"/>
      <c r="D73"/>
      <c r="E73" s="1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1:66" x14ac:dyDescent="0.25">
      <c r="A74" s="10"/>
      <c r="D74"/>
      <c r="E74" s="1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1:66" x14ac:dyDescent="0.25">
      <c r="A75" s="10"/>
      <c r="D75"/>
      <c r="E75" s="1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1:66" x14ac:dyDescent="0.25">
      <c r="A76" s="10"/>
      <c r="D76"/>
      <c r="E76" s="1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1:66" s="10" customFormat="1" x14ac:dyDescent="0.25">
      <c r="B77"/>
      <c r="C77"/>
      <c r="D77"/>
      <c r="E77" s="1"/>
      <c r="F77"/>
      <c r="G77"/>
      <c r="H77"/>
      <c r="I77"/>
      <c r="J77"/>
      <c r="K77" s="3"/>
      <c r="L77" s="3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8"/>
      <c r="BK77" s="8"/>
      <c r="BL77" s="8"/>
      <c r="BM77" s="8"/>
      <c r="BN77" s="8"/>
    </row>
    <row r="78" spans="1:66" x14ac:dyDescent="0.25">
      <c r="A78" s="10"/>
      <c r="D78"/>
      <c r="E78" s="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1:66" x14ac:dyDescent="0.25">
      <c r="A79" s="10"/>
      <c r="D79"/>
      <c r="E79" s="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1:66" x14ac:dyDescent="0.25">
      <c r="A80" s="10"/>
      <c r="D80"/>
      <c r="E80" s="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1:66" x14ac:dyDescent="0.25">
      <c r="A81" s="10"/>
      <c r="D81"/>
      <c r="E81" s="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1:66" x14ac:dyDescent="0.25">
      <c r="A82" s="10"/>
      <c r="D82" s="11"/>
      <c r="E82" s="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1:66" x14ac:dyDescent="0.25">
      <c r="A83" s="10"/>
      <c r="D83" s="11"/>
      <c r="E83" s="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1:66" x14ac:dyDescent="0.25">
      <c r="A84" s="10"/>
      <c r="D84" s="11"/>
      <c r="E84" s="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1:66" x14ac:dyDescent="0.25">
      <c r="A85" s="10"/>
      <c r="D85" s="11"/>
      <c r="E85" s="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1:66" x14ac:dyDescent="0.25">
      <c r="A86" s="10"/>
      <c r="D86" s="11"/>
      <c r="E86" s="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1:66" x14ac:dyDescent="0.25">
      <c r="A87" s="10"/>
      <c r="D87" s="11"/>
      <c r="E87" s="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1:66" x14ac:dyDescent="0.25">
      <c r="A88" s="10"/>
      <c r="D88" s="11"/>
      <c r="E88" s="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1:66" x14ac:dyDescent="0.25">
      <c r="D89" s="11"/>
      <c r="E89" s="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1:66" x14ac:dyDescent="0.25">
      <c r="D90" s="11"/>
      <c r="E90" s="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1:66" x14ac:dyDescent="0.25">
      <c r="D91" s="11"/>
      <c r="E91" s="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1:66" x14ac:dyDescent="0.25">
      <c r="D92" s="11"/>
      <c r="E92" s="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1:66" x14ac:dyDescent="0.25">
      <c r="D93" s="11"/>
      <c r="E93" s="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1:66" x14ac:dyDescent="0.25">
      <c r="D94" s="11"/>
      <c r="E94" s="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1:66" x14ac:dyDescent="0.25">
      <c r="D95" s="11"/>
      <c r="E95" s="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1:66" x14ac:dyDescent="0.25">
      <c r="D96" s="11"/>
      <c r="E96" s="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s="15" customFormat="1" x14ac:dyDescent="0.25">
      <c r="D97" s="22"/>
      <c r="E97" s="24"/>
      <c r="K97" s="19"/>
      <c r="L97" s="19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1"/>
      <c r="BK97" s="21"/>
      <c r="BL97" s="21"/>
      <c r="BM97" s="21"/>
      <c r="BN97" s="21"/>
    </row>
    <row r="98" spans="1:66" x14ac:dyDescent="0.25">
      <c r="D98" s="11"/>
      <c r="E98" s="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E99" s="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 s="1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E101" s="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E102" s="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E103" s="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 s="1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E105" s="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E106" s="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E107" s="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E108" s="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E109" s="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E110" s="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E111" s="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E112" s="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E113" s="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E114" s="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E115" s="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E116" s="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E117" s="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2021-01-19T16:29:10Z</dcterms:created>
  <dcterms:modified xsi:type="dcterms:W3CDTF">2024-02-13T17:20:22Z</dcterms:modified>
</cp:coreProperties>
</file>