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3" i="3" l="1"/>
  <c r="K3" i="3" s="1"/>
  <c r="F3" i="3"/>
  <c r="G3" i="3"/>
  <c r="H3" i="3"/>
  <c r="I3" i="3"/>
  <c r="L3" i="3" s="1"/>
  <c r="J3" i="3"/>
  <c r="E4" i="3"/>
  <c r="K4" i="3" s="1"/>
  <c r="F4" i="3"/>
  <c r="G4" i="3"/>
  <c r="H4" i="3"/>
  <c r="I4" i="3"/>
  <c r="J4" i="3"/>
  <c r="E5" i="3"/>
  <c r="K5" i="3" s="1"/>
  <c r="F5" i="3"/>
  <c r="G5" i="3"/>
  <c r="H5" i="3"/>
  <c r="I5" i="3"/>
  <c r="L5" i="3" s="1"/>
  <c r="J5" i="3"/>
  <c r="E6" i="3"/>
  <c r="K6" i="3" s="1"/>
  <c r="F6" i="3"/>
  <c r="G6" i="3"/>
  <c r="H6" i="3"/>
  <c r="L6" i="3" s="1"/>
  <c r="O6" i="3" s="1"/>
  <c r="BL6" i="3" s="1"/>
  <c r="I6" i="3"/>
  <c r="J6" i="3"/>
  <c r="E7" i="3"/>
  <c r="K7" i="3" s="1"/>
  <c r="F7" i="3"/>
  <c r="G7" i="3"/>
  <c r="H7" i="3"/>
  <c r="I7" i="3"/>
  <c r="J7" i="3"/>
  <c r="E8" i="3"/>
  <c r="K8" i="3" s="1"/>
  <c r="F8" i="3"/>
  <c r="G8" i="3"/>
  <c r="H8" i="3"/>
  <c r="L8" i="3" s="1"/>
  <c r="M8" i="3" s="1"/>
  <c r="I8" i="3"/>
  <c r="J8" i="3"/>
  <c r="E9" i="3"/>
  <c r="K9" i="3" s="1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K11" i="3"/>
  <c r="L11" i="3"/>
  <c r="O11" i="3" s="1"/>
  <c r="BL11" i="3" s="1"/>
  <c r="P11" i="3"/>
  <c r="T11" i="3"/>
  <c r="X11" i="3"/>
  <c r="AB11" i="3"/>
  <c r="AF11" i="3"/>
  <c r="AJ11" i="3"/>
  <c r="AN11" i="3"/>
  <c r="AR11" i="3"/>
  <c r="AV11" i="3"/>
  <c r="AW11" i="3"/>
  <c r="AZ11" i="3"/>
  <c r="BA11" i="3"/>
  <c r="BD11" i="3"/>
  <c r="BE11" i="3"/>
  <c r="BH11" i="3"/>
  <c r="BI11" i="3"/>
  <c r="E12" i="3"/>
  <c r="F12" i="3"/>
  <c r="G12" i="3"/>
  <c r="H12" i="3"/>
  <c r="I12" i="3"/>
  <c r="L12" i="3" s="1"/>
  <c r="J12" i="3"/>
  <c r="E13" i="3"/>
  <c r="K13" i="3" s="1"/>
  <c r="F13" i="3"/>
  <c r="G13" i="3"/>
  <c r="H13" i="3"/>
  <c r="L13" i="3" s="1"/>
  <c r="I13" i="3"/>
  <c r="J13" i="3"/>
  <c r="E14" i="3"/>
  <c r="F14" i="3"/>
  <c r="G14" i="3"/>
  <c r="H14" i="3"/>
  <c r="I14" i="3"/>
  <c r="J14" i="3"/>
  <c r="E15" i="3"/>
  <c r="K15" i="3" s="1"/>
  <c r="F15" i="3"/>
  <c r="G15" i="3"/>
  <c r="H15" i="3"/>
  <c r="I15" i="3"/>
  <c r="J15" i="3"/>
  <c r="E16" i="3"/>
  <c r="K16" i="3" s="1"/>
  <c r="F16" i="3"/>
  <c r="G16" i="3"/>
  <c r="H16" i="3"/>
  <c r="I16" i="3"/>
  <c r="J16" i="3"/>
  <c r="E17" i="3"/>
  <c r="F17" i="3"/>
  <c r="G17" i="3"/>
  <c r="H17" i="3"/>
  <c r="I17" i="3"/>
  <c r="L17" i="3" s="1"/>
  <c r="J17" i="3"/>
  <c r="K17" i="3" l="1"/>
  <c r="L16" i="3"/>
  <c r="L15" i="3"/>
  <c r="K14" i="3"/>
  <c r="AJ13" i="3"/>
  <c r="X13" i="3"/>
  <c r="BD13" i="3"/>
  <c r="AB13" i="3"/>
  <c r="AZ13" i="3"/>
  <c r="T13" i="3"/>
  <c r="AN13" i="3"/>
  <c r="K12" i="3"/>
  <c r="K10" i="3"/>
  <c r="L10" i="3"/>
  <c r="AB8" i="3"/>
  <c r="AW8" i="3"/>
  <c r="AG8" i="3"/>
  <c r="BC8" i="3"/>
  <c r="Q8" i="3"/>
  <c r="AM8" i="3"/>
  <c r="BH8" i="3"/>
  <c r="W8" i="3"/>
  <c r="AR8" i="3"/>
  <c r="L7" i="3"/>
  <c r="AL7" i="3" s="1"/>
  <c r="M6" i="3"/>
  <c r="X6" i="3"/>
  <c r="AN6" i="3"/>
  <c r="BB6" i="3"/>
  <c r="AB6" i="3"/>
  <c r="AR6" i="3"/>
  <c r="BD6" i="3"/>
  <c r="P6" i="3"/>
  <c r="AF6" i="3"/>
  <c r="AV6" i="3"/>
  <c r="BF6" i="3"/>
  <c r="T6" i="3"/>
  <c r="AJ6" i="3"/>
  <c r="AZ6" i="3"/>
  <c r="BH6" i="3"/>
  <c r="L4" i="3"/>
  <c r="N17" i="3"/>
  <c r="R17" i="3"/>
  <c r="V17" i="3"/>
  <c r="Z17" i="3"/>
  <c r="AD17" i="3"/>
  <c r="AH17" i="3"/>
  <c r="AL17" i="3"/>
  <c r="AP17" i="3"/>
  <c r="AT17" i="3"/>
  <c r="AX17" i="3"/>
  <c r="BB17" i="3"/>
  <c r="BF17" i="3"/>
  <c r="O17" i="3"/>
  <c r="S17" i="3"/>
  <c r="W17" i="3"/>
  <c r="AA17" i="3"/>
  <c r="AE17" i="3"/>
  <c r="AI17" i="3"/>
  <c r="AM17" i="3"/>
  <c r="AQ17" i="3"/>
  <c r="AU17" i="3"/>
  <c r="AY17" i="3"/>
  <c r="BC17" i="3"/>
  <c r="BG17" i="3"/>
  <c r="P17" i="3"/>
  <c r="T17" i="3"/>
  <c r="X17" i="3"/>
  <c r="AB17" i="3"/>
  <c r="AF17" i="3"/>
  <c r="AJ17" i="3"/>
  <c r="AN17" i="3"/>
  <c r="AR17" i="3"/>
  <c r="AV17" i="3"/>
  <c r="AZ17" i="3"/>
  <c r="BD17" i="3"/>
  <c r="BH17" i="3"/>
  <c r="M17" i="3"/>
  <c r="Q17" i="3"/>
  <c r="U17" i="3"/>
  <c r="Y17" i="3"/>
  <c r="AC17" i="3"/>
  <c r="AG17" i="3"/>
  <c r="AK17" i="3"/>
  <c r="AO17" i="3"/>
  <c r="AS17" i="3"/>
  <c r="AW17" i="3"/>
  <c r="BA17" i="3"/>
  <c r="BE17" i="3"/>
  <c r="BI17" i="3"/>
  <c r="O16" i="3"/>
  <c r="S16" i="3"/>
  <c r="W16" i="3"/>
  <c r="AA16" i="3"/>
  <c r="AE16" i="3"/>
  <c r="AI16" i="3"/>
  <c r="AM16" i="3"/>
  <c r="AQ16" i="3"/>
  <c r="AU16" i="3"/>
  <c r="AY16" i="3"/>
  <c r="BC16" i="3"/>
  <c r="BG16" i="3"/>
  <c r="P16" i="3"/>
  <c r="T16" i="3"/>
  <c r="X16" i="3"/>
  <c r="AB16" i="3"/>
  <c r="AF16" i="3"/>
  <c r="AJ16" i="3"/>
  <c r="AN16" i="3"/>
  <c r="AR16" i="3"/>
  <c r="AV16" i="3"/>
  <c r="AZ16" i="3"/>
  <c r="BD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N16" i="3"/>
  <c r="R16" i="3"/>
  <c r="V16" i="3"/>
  <c r="Z16" i="3"/>
  <c r="AD16" i="3"/>
  <c r="AH16" i="3"/>
  <c r="AL16" i="3"/>
  <c r="AP16" i="3"/>
  <c r="AT16" i="3"/>
  <c r="AX16" i="3"/>
  <c r="BB16" i="3"/>
  <c r="BF16" i="3"/>
  <c r="BI16" i="3"/>
  <c r="N15" i="3"/>
  <c r="R15" i="3"/>
  <c r="V15" i="3"/>
  <c r="Z15" i="3"/>
  <c r="AD15" i="3"/>
  <c r="AH15" i="3"/>
  <c r="AL15" i="3"/>
  <c r="AP15" i="3"/>
  <c r="AT15" i="3"/>
  <c r="AX15" i="3"/>
  <c r="BB15" i="3"/>
  <c r="BF15" i="3"/>
  <c r="P15" i="3"/>
  <c r="U15" i="3"/>
  <c r="AA15" i="3"/>
  <c r="AF15" i="3"/>
  <c r="AK15" i="3"/>
  <c r="AQ15" i="3"/>
  <c r="AV15" i="3"/>
  <c r="BA15" i="3"/>
  <c r="BG15" i="3"/>
  <c r="Q15" i="3"/>
  <c r="W15" i="3"/>
  <c r="AB15" i="3"/>
  <c r="AG15" i="3"/>
  <c r="AM15" i="3"/>
  <c r="AR15" i="3"/>
  <c r="AW15" i="3"/>
  <c r="BC15" i="3"/>
  <c r="BH15" i="3"/>
  <c r="M15" i="3"/>
  <c r="S15" i="3"/>
  <c r="X15" i="3"/>
  <c r="AC15" i="3"/>
  <c r="AI15" i="3"/>
  <c r="AN15" i="3"/>
  <c r="AS15" i="3"/>
  <c r="AY15" i="3"/>
  <c r="BD15" i="3"/>
  <c r="BI15" i="3"/>
  <c r="O15" i="3"/>
  <c r="T15" i="3"/>
  <c r="Y15" i="3"/>
  <c r="AE15" i="3"/>
  <c r="AJ15" i="3"/>
  <c r="AO15" i="3"/>
  <c r="AU15" i="3"/>
  <c r="AZ15" i="3"/>
  <c r="BE15" i="3"/>
  <c r="BH13" i="3"/>
  <c r="AR13" i="3"/>
  <c r="M10" i="3"/>
  <c r="Q10" i="3"/>
  <c r="U10" i="3"/>
  <c r="Y10" i="3"/>
  <c r="AC10" i="3"/>
  <c r="AG10" i="3"/>
  <c r="AK10" i="3"/>
  <c r="AO10" i="3"/>
  <c r="AS10" i="3"/>
  <c r="AW10" i="3"/>
  <c r="BA10" i="3"/>
  <c r="BE10" i="3"/>
  <c r="BI10" i="3"/>
  <c r="N10" i="3"/>
  <c r="BJ10" i="3" s="1"/>
  <c r="R10" i="3"/>
  <c r="V10" i="3"/>
  <c r="Z10" i="3"/>
  <c r="AD10" i="3"/>
  <c r="AH10" i="3"/>
  <c r="AL10" i="3"/>
  <c r="AP10" i="3"/>
  <c r="AT10" i="3"/>
  <c r="AX10" i="3"/>
  <c r="BB10" i="3"/>
  <c r="BF10" i="3"/>
  <c r="O10" i="3"/>
  <c r="BL10" i="3" s="1"/>
  <c r="S10" i="3"/>
  <c r="BM10" i="3" s="1"/>
  <c r="W10" i="3"/>
  <c r="AA10" i="3"/>
  <c r="AE10" i="3"/>
  <c r="AI10" i="3"/>
  <c r="AM10" i="3"/>
  <c r="AQ10" i="3"/>
  <c r="AU10" i="3"/>
  <c r="AY10" i="3"/>
  <c r="BC10" i="3"/>
  <c r="BG10" i="3"/>
  <c r="P10" i="3"/>
  <c r="T10" i="3"/>
  <c r="X10" i="3"/>
  <c r="AB10" i="3"/>
  <c r="AF10" i="3"/>
  <c r="AJ10" i="3"/>
  <c r="AN10" i="3"/>
  <c r="AR10" i="3"/>
  <c r="AV10" i="3"/>
  <c r="AZ10" i="3"/>
  <c r="BD10" i="3"/>
  <c r="BH10" i="3"/>
  <c r="L14" i="3"/>
  <c r="M14" i="3" s="1"/>
  <c r="O13" i="3"/>
  <c r="S13" i="3"/>
  <c r="W13" i="3"/>
  <c r="AA13" i="3"/>
  <c r="AE13" i="3"/>
  <c r="AI13" i="3"/>
  <c r="AM13" i="3"/>
  <c r="AQ13" i="3"/>
  <c r="AU13" i="3"/>
  <c r="AY13" i="3"/>
  <c r="BC13" i="3"/>
  <c r="BG13" i="3"/>
  <c r="M13" i="3"/>
  <c r="Q13" i="3"/>
  <c r="U13" i="3"/>
  <c r="Y13" i="3"/>
  <c r="AC13" i="3"/>
  <c r="AG13" i="3"/>
  <c r="AK13" i="3"/>
  <c r="AO13" i="3"/>
  <c r="AS13" i="3"/>
  <c r="AW13" i="3"/>
  <c r="BA13" i="3"/>
  <c r="BE13" i="3"/>
  <c r="BI13" i="3"/>
  <c r="N13" i="3"/>
  <c r="R13" i="3"/>
  <c r="V13" i="3"/>
  <c r="Z13" i="3"/>
  <c r="AD13" i="3"/>
  <c r="AH13" i="3"/>
  <c r="AL13" i="3"/>
  <c r="AP13" i="3"/>
  <c r="AT13" i="3"/>
  <c r="AX13" i="3"/>
  <c r="BB13" i="3"/>
  <c r="BF13" i="3"/>
  <c r="BN8" i="3"/>
  <c r="BK8" i="3"/>
  <c r="AV13" i="3"/>
  <c r="AF13" i="3"/>
  <c r="P13" i="3"/>
  <c r="M12" i="3"/>
  <c r="Q12" i="3"/>
  <c r="U12" i="3"/>
  <c r="Y12" i="3"/>
  <c r="AC12" i="3"/>
  <c r="AG12" i="3"/>
  <c r="AK12" i="3"/>
  <c r="AO12" i="3"/>
  <c r="AS12" i="3"/>
  <c r="AW12" i="3"/>
  <c r="BA12" i="3"/>
  <c r="BE12" i="3"/>
  <c r="BI12" i="3"/>
  <c r="N12" i="3"/>
  <c r="R12" i="3"/>
  <c r="V12" i="3"/>
  <c r="Z12" i="3"/>
  <c r="AD12" i="3"/>
  <c r="AH12" i="3"/>
  <c r="AL12" i="3"/>
  <c r="AP12" i="3"/>
  <c r="AT12" i="3"/>
  <c r="AX12" i="3"/>
  <c r="BB12" i="3"/>
  <c r="BF12" i="3"/>
  <c r="O12" i="3"/>
  <c r="S12" i="3"/>
  <c r="W12" i="3"/>
  <c r="AA12" i="3"/>
  <c r="AE12" i="3"/>
  <c r="AI12" i="3"/>
  <c r="AM12" i="3"/>
  <c r="AQ12" i="3"/>
  <c r="AU12" i="3"/>
  <c r="AY12" i="3"/>
  <c r="BC12" i="3"/>
  <c r="BG12" i="3"/>
  <c r="P12" i="3"/>
  <c r="T12" i="3"/>
  <c r="X12" i="3"/>
  <c r="AB12" i="3"/>
  <c r="AF12" i="3"/>
  <c r="AJ12" i="3"/>
  <c r="AN12" i="3"/>
  <c r="AR12" i="3"/>
  <c r="AV12" i="3"/>
  <c r="AZ12" i="3"/>
  <c r="BD12" i="3"/>
  <c r="BH12" i="3"/>
  <c r="BF11" i="3"/>
  <c r="BB11" i="3"/>
  <c r="AX11" i="3"/>
  <c r="AT11" i="3"/>
  <c r="AP11" i="3"/>
  <c r="AL11" i="3"/>
  <c r="AH11" i="3"/>
  <c r="AD11" i="3"/>
  <c r="Z11" i="3"/>
  <c r="V11" i="3"/>
  <c r="R11" i="3"/>
  <c r="N11" i="3"/>
  <c r="BJ11" i="3" s="1"/>
  <c r="BG8" i="3"/>
  <c r="BA8" i="3"/>
  <c r="AV8" i="3"/>
  <c r="AQ8" i="3"/>
  <c r="AK8" i="3"/>
  <c r="AF8" i="3"/>
  <c r="AA8" i="3"/>
  <c r="U8" i="3"/>
  <c r="P8" i="3"/>
  <c r="N8" i="3"/>
  <c r="BJ8" i="3" s="1"/>
  <c r="R8" i="3"/>
  <c r="V8" i="3"/>
  <c r="Z8" i="3"/>
  <c r="AD8" i="3"/>
  <c r="AH8" i="3"/>
  <c r="AL8" i="3"/>
  <c r="AP8" i="3"/>
  <c r="AT8" i="3"/>
  <c r="AX8" i="3"/>
  <c r="BB8" i="3"/>
  <c r="BF8" i="3"/>
  <c r="O4" i="3"/>
  <c r="S4" i="3"/>
  <c r="W4" i="3"/>
  <c r="AA4" i="3"/>
  <c r="AE4" i="3"/>
  <c r="AI4" i="3"/>
  <c r="AM4" i="3"/>
  <c r="AQ4" i="3"/>
  <c r="AU4" i="3"/>
  <c r="AY4" i="3"/>
  <c r="BC4" i="3"/>
  <c r="BG4" i="3"/>
  <c r="P4" i="3"/>
  <c r="T4" i="3"/>
  <c r="X4" i="3"/>
  <c r="AB4" i="3"/>
  <c r="AF4" i="3"/>
  <c r="AJ4" i="3"/>
  <c r="AN4" i="3"/>
  <c r="AR4" i="3"/>
  <c r="AV4" i="3"/>
  <c r="AZ4" i="3"/>
  <c r="BD4" i="3"/>
  <c r="BH4" i="3"/>
  <c r="N4" i="3"/>
  <c r="BJ4" i="3" s="1"/>
  <c r="R4" i="3"/>
  <c r="V4" i="3"/>
  <c r="Z4" i="3"/>
  <c r="AD4" i="3"/>
  <c r="AH4" i="3"/>
  <c r="AL4" i="3"/>
  <c r="AP4" i="3"/>
  <c r="AT4" i="3"/>
  <c r="AX4" i="3"/>
  <c r="BB4" i="3"/>
  <c r="BF4" i="3"/>
  <c r="AS11" i="3"/>
  <c r="AO11" i="3"/>
  <c r="AK11" i="3"/>
  <c r="AG11" i="3"/>
  <c r="AC11" i="3"/>
  <c r="Y11" i="3"/>
  <c r="U11" i="3"/>
  <c r="Q11" i="3"/>
  <c r="M11" i="3"/>
  <c r="BE8" i="3"/>
  <c r="AZ8" i="3"/>
  <c r="AU8" i="3"/>
  <c r="AO8" i="3"/>
  <c r="AJ8" i="3"/>
  <c r="AE8" i="3"/>
  <c r="Y8" i="3"/>
  <c r="T8" i="3"/>
  <c r="O8" i="3"/>
  <c r="BL8" i="3" s="1"/>
  <c r="L9" i="3"/>
  <c r="M9" i="3" s="1"/>
  <c r="BI8" i="3"/>
  <c r="BD8" i="3"/>
  <c r="AY8" i="3"/>
  <c r="AS8" i="3"/>
  <c r="AN8" i="3"/>
  <c r="AI8" i="3"/>
  <c r="AC8" i="3"/>
  <c r="X8" i="3"/>
  <c r="S8" i="3"/>
  <c r="BM8" i="3" s="1"/>
  <c r="U7" i="3"/>
  <c r="AK7" i="3"/>
  <c r="BA7" i="3"/>
  <c r="S7" i="3"/>
  <c r="AI7" i="3"/>
  <c r="AY7" i="3"/>
  <c r="T7" i="3"/>
  <c r="AJ7" i="3"/>
  <c r="AZ7" i="3"/>
  <c r="BK6" i="3"/>
  <c r="BN6" i="3"/>
  <c r="M5" i="3"/>
  <c r="Q5" i="3"/>
  <c r="U5" i="3"/>
  <c r="Y5" i="3"/>
  <c r="AC5" i="3"/>
  <c r="AG5" i="3"/>
  <c r="AK5" i="3"/>
  <c r="AO5" i="3"/>
  <c r="AS5" i="3"/>
  <c r="AW5" i="3"/>
  <c r="BA5" i="3"/>
  <c r="BE5" i="3"/>
  <c r="BI5" i="3"/>
  <c r="N5" i="3"/>
  <c r="BJ5" i="3" s="1"/>
  <c r="R5" i="3"/>
  <c r="V5" i="3"/>
  <c r="Z5" i="3"/>
  <c r="AD5" i="3"/>
  <c r="AH5" i="3"/>
  <c r="AL5" i="3"/>
  <c r="AP5" i="3"/>
  <c r="AT5" i="3"/>
  <c r="AX5" i="3"/>
  <c r="BB5" i="3"/>
  <c r="BF5" i="3"/>
  <c r="O5" i="3"/>
  <c r="BL5" i="3" s="1"/>
  <c r="S5" i="3"/>
  <c r="BM5" i="3" s="1"/>
  <c r="W5" i="3"/>
  <c r="AA5" i="3"/>
  <c r="AE5" i="3"/>
  <c r="AI5" i="3"/>
  <c r="AM5" i="3"/>
  <c r="AQ5" i="3"/>
  <c r="AU5" i="3"/>
  <c r="AY5" i="3"/>
  <c r="BC5" i="3"/>
  <c r="BG5" i="3"/>
  <c r="P5" i="3"/>
  <c r="T5" i="3"/>
  <c r="X5" i="3"/>
  <c r="AB5" i="3"/>
  <c r="AF5" i="3"/>
  <c r="AJ5" i="3"/>
  <c r="AN5" i="3"/>
  <c r="AR5" i="3"/>
  <c r="AV5" i="3"/>
  <c r="AZ5" i="3"/>
  <c r="BD5" i="3"/>
  <c r="BH5" i="3"/>
  <c r="BG11" i="3"/>
  <c r="BC11" i="3"/>
  <c r="AY11" i="3"/>
  <c r="AU11" i="3"/>
  <c r="AQ11" i="3"/>
  <c r="AM11" i="3"/>
  <c r="AI11" i="3"/>
  <c r="AE11" i="3"/>
  <c r="AA11" i="3"/>
  <c r="W11" i="3"/>
  <c r="S11" i="3"/>
  <c r="BM11" i="3" s="1"/>
  <c r="M4" i="3"/>
  <c r="M3" i="3"/>
  <c r="Q3" i="3"/>
  <c r="U3" i="3"/>
  <c r="Y3" i="3"/>
  <c r="AC3" i="3"/>
  <c r="AG3" i="3"/>
  <c r="AK3" i="3"/>
  <c r="AO3" i="3"/>
  <c r="AS3" i="3"/>
  <c r="AW3" i="3"/>
  <c r="BA3" i="3"/>
  <c r="BE3" i="3"/>
  <c r="BI3" i="3"/>
  <c r="N3" i="3"/>
  <c r="R3" i="3"/>
  <c r="V3" i="3"/>
  <c r="Z3" i="3"/>
  <c r="AD3" i="3"/>
  <c r="AH3" i="3"/>
  <c r="AL3" i="3"/>
  <c r="AP3" i="3"/>
  <c r="AT3" i="3"/>
  <c r="AX3" i="3"/>
  <c r="BB3" i="3"/>
  <c r="BF3" i="3"/>
  <c r="O3" i="3"/>
  <c r="S3" i="3"/>
  <c r="W3" i="3"/>
  <c r="AA3" i="3"/>
  <c r="AE3" i="3"/>
  <c r="AI3" i="3"/>
  <c r="AM3" i="3"/>
  <c r="AQ3" i="3"/>
  <c r="AU3" i="3"/>
  <c r="AY3" i="3"/>
  <c r="BC3" i="3"/>
  <c r="BG3" i="3"/>
  <c r="P3" i="3"/>
  <c r="T3" i="3"/>
  <c r="X3" i="3"/>
  <c r="AB3" i="3"/>
  <c r="AF3" i="3"/>
  <c r="AJ3" i="3"/>
  <c r="AN3" i="3"/>
  <c r="AR3" i="3"/>
  <c r="AV3" i="3"/>
  <c r="AZ3" i="3"/>
  <c r="BD3" i="3"/>
  <c r="BH3" i="3"/>
  <c r="AX6" i="3"/>
  <c r="AT6" i="3"/>
  <c r="AP6" i="3"/>
  <c r="AL6" i="3"/>
  <c r="AH6" i="3"/>
  <c r="AD6" i="3"/>
  <c r="Z6" i="3"/>
  <c r="V6" i="3"/>
  <c r="R6" i="3"/>
  <c r="N6" i="3"/>
  <c r="BJ6" i="3" s="1"/>
  <c r="BI6" i="3"/>
  <c r="BE6" i="3"/>
  <c r="BA6" i="3"/>
  <c r="AW6" i="3"/>
  <c r="AS6" i="3"/>
  <c r="AO6" i="3"/>
  <c r="AK6" i="3"/>
  <c r="AG6" i="3"/>
  <c r="AC6" i="3"/>
  <c r="Y6" i="3"/>
  <c r="U6" i="3"/>
  <c r="Q6" i="3"/>
  <c r="BI4" i="3"/>
  <c r="BE4" i="3"/>
  <c r="BA4" i="3"/>
  <c r="AW4" i="3"/>
  <c r="AS4" i="3"/>
  <c r="AO4" i="3"/>
  <c r="AK4" i="3"/>
  <c r="AG4" i="3"/>
  <c r="AC4" i="3"/>
  <c r="Y4" i="3"/>
  <c r="U4" i="3"/>
  <c r="Q4" i="3"/>
  <c r="BG6" i="3"/>
  <c r="BC6" i="3"/>
  <c r="AY6" i="3"/>
  <c r="AU6" i="3"/>
  <c r="AQ6" i="3"/>
  <c r="AM6" i="3"/>
  <c r="AI6" i="3"/>
  <c r="AE6" i="3"/>
  <c r="AA6" i="3"/>
  <c r="W6" i="3"/>
  <c r="S6" i="3"/>
  <c r="BM6" i="3" s="1"/>
  <c r="J2" i="3"/>
  <c r="I2" i="3"/>
  <c r="H2" i="3"/>
  <c r="G2" i="3"/>
  <c r="F2" i="3"/>
  <c r="E2" i="3"/>
  <c r="BM17" i="3" l="1"/>
  <c r="BL17" i="3"/>
  <c r="BJ17" i="3"/>
  <c r="BM16" i="3"/>
  <c r="BJ16" i="3"/>
  <c r="BL16" i="3"/>
  <c r="BM15" i="3"/>
  <c r="BL15" i="3"/>
  <c r="BJ15" i="3"/>
  <c r="BJ13" i="3"/>
  <c r="BL13" i="3"/>
  <c r="BM13" i="3"/>
  <c r="BL12" i="3"/>
  <c r="BJ12" i="3"/>
  <c r="BM12" i="3"/>
  <c r="R7" i="3"/>
  <c r="AV7" i="3"/>
  <c r="AF7" i="3"/>
  <c r="P7" i="3"/>
  <c r="AU7" i="3"/>
  <c r="AE7" i="3"/>
  <c r="O7" i="3"/>
  <c r="AW7" i="3"/>
  <c r="AG7" i="3"/>
  <c r="Q7" i="3"/>
  <c r="AP7" i="3"/>
  <c r="N7" i="3"/>
  <c r="BB7" i="3"/>
  <c r="AH7" i="3"/>
  <c r="BH7" i="3"/>
  <c r="AR7" i="3"/>
  <c r="AB7" i="3"/>
  <c r="BG7" i="3"/>
  <c r="AQ7" i="3"/>
  <c r="AA7" i="3"/>
  <c r="BI7" i="3"/>
  <c r="AS7" i="3"/>
  <c r="AC7" i="3"/>
  <c r="M7" i="3"/>
  <c r="BF7" i="3"/>
  <c r="AD7" i="3"/>
  <c r="V7" i="3"/>
  <c r="BM7" i="3" s="1"/>
  <c r="AX7" i="3"/>
  <c r="BD7" i="3"/>
  <c r="AN7" i="3"/>
  <c r="X7" i="3"/>
  <c r="BC7" i="3"/>
  <c r="AM7" i="3"/>
  <c r="W7" i="3"/>
  <c r="BE7" i="3"/>
  <c r="AO7" i="3"/>
  <c r="Y7" i="3"/>
  <c r="AT7" i="3"/>
  <c r="Z7" i="3"/>
  <c r="BL4" i="3"/>
  <c r="BM4" i="3"/>
  <c r="BK9" i="3"/>
  <c r="BN9" i="3"/>
  <c r="BK14" i="3"/>
  <c r="BM3" i="3"/>
  <c r="BN12" i="3"/>
  <c r="BK12" i="3"/>
  <c r="BN10" i="3"/>
  <c r="BK10" i="3"/>
  <c r="AT9" i="3"/>
  <c r="AD9" i="3"/>
  <c r="BI9" i="3"/>
  <c r="AS9" i="3"/>
  <c r="AC9" i="3"/>
  <c r="BH9" i="3"/>
  <c r="AR9" i="3"/>
  <c r="AB9" i="3"/>
  <c r="BG9" i="3"/>
  <c r="AQ9" i="3"/>
  <c r="AA9" i="3"/>
  <c r="T9" i="3"/>
  <c r="AY14" i="3"/>
  <c r="S14" i="3"/>
  <c r="AH14" i="3"/>
  <c r="BC14" i="3"/>
  <c r="W14" i="3"/>
  <c r="AT14" i="3"/>
  <c r="N14" i="3"/>
  <c r="AV14" i="3"/>
  <c r="AF14" i="3"/>
  <c r="P14" i="3"/>
  <c r="AO14" i="3"/>
  <c r="Y14" i="3"/>
  <c r="BJ3" i="3"/>
  <c r="BF9" i="3"/>
  <c r="AP9" i="3"/>
  <c r="Z9" i="3"/>
  <c r="BE9" i="3"/>
  <c r="AO9" i="3"/>
  <c r="Y9" i="3"/>
  <c r="BD9" i="3"/>
  <c r="AN9" i="3"/>
  <c r="X9" i="3"/>
  <c r="BC9" i="3"/>
  <c r="AM9" i="3"/>
  <c r="W9" i="3"/>
  <c r="P9" i="3"/>
  <c r="BK16" i="3"/>
  <c r="BN16" i="3"/>
  <c r="AQ14" i="3"/>
  <c r="BE14" i="3"/>
  <c r="Z14" i="3"/>
  <c r="AU14" i="3"/>
  <c r="O14" i="3"/>
  <c r="AL14" i="3"/>
  <c r="BH14" i="3"/>
  <c r="AR14" i="3"/>
  <c r="AB14" i="3"/>
  <c r="BA14" i="3"/>
  <c r="AK14" i="3"/>
  <c r="U14" i="3"/>
  <c r="BL3" i="3"/>
  <c r="BN3" i="3"/>
  <c r="BK3" i="3"/>
  <c r="BN5" i="3"/>
  <c r="BK5" i="3"/>
  <c r="BK13" i="3"/>
  <c r="BN13" i="3"/>
  <c r="BB9" i="3"/>
  <c r="AL9" i="3"/>
  <c r="V9" i="3"/>
  <c r="BA9" i="3"/>
  <c r="AK9" i="3"/>
  <c r="U9" i="3"/>
  <c r="AZ9" i="3"/>
  <c r="AJ9" i="3"/>
  <c r="S9" i="3"/>
  <c r="BM9" i="3" s="1"/>
  <c r="AY9" i="3"/>
  <c r="AI9" i="3"/>
  <c r="R9" i="3"/>
  <c r="BN15" i="3"/>
  <c r="BK15" i="3"/>
  <c r="BN17" i="3"/>
  <c r="BK17" i="3"/>
  <c r="AI14" i="3"/>
  <c r="AX14" i="3"/>
  <c r="R14" i="3"/>
  <c r="AM14" i="3"/>
  <c r="BG14" i="3"/>
  <c r="AD14" i="3"/>
  <c r="BD14" i="3"/>
  <c r="AN14" i="3"/>
  <c r="X14" i="3"/>
  <c r="AW14" i="3"/>
  <c r="AG14" i="3"/>
  <c r="Q14" i="3"/>
  <c r="BK4" i="3"/>
  <c r="BN4" i="3"/>
  <c r="BK11" i="3"/>
  <c r="BN11" i="3"/>
  <c r="AX9" i="3"/>
  <c r="AH9" i="3"/>
  <c r="Q9" i="3"/>
  <c r="AW9" i="3"/>
  <c r="AG9" i="3"/>
  <c r="O9" i="3"/>
  <c r="BL9" i="3" s="1"/>
  <c r="AV9" i="3"/>
  <c r="AF9" i="3"/>
  <c r="N9" i="3"/>
  <c r="BJ9" i="3" s="1"/>
  <c r="AU9" i="3"/>
  <c r="AE9" i="3"/>
  <c r="BF14" i="3"/>
  <c r="AA14" i="3"/>
  <c r="AP14" i="3"/>
  <c r="BI14" i="3"/>
  <c r="AE14" i="3"/>
  <c r="BB14" i="3"/>
  <c r="V14" i="3"/>
  <c r="AZ14" i="3"/>
  <c r="AJ14" i="3"/>
  <c r="T14" i="3"/>
  <c r="AS14" i="3"/>
  <c r="AC14" i="3"/>
  <c r="K2" i="3"/>
  <c r="L2" i="3"/>
  <c r="BJ14" i="3" l="1"/>
  <c r="BM14" i="3"/>
  <c r="BN14" i="3"/>
  <c r="BL14" i="3"/>
  <c r="BL7" i="3"/>
  <c r="BN7" i="3"/>
  <c r="BK7" i="3"/>
  <c r="BJ7" i="3"/>
  <c r="BI2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<sst xmlns="http://schemas.openxmlformats.org/spreadsheetml/2006/main" count="2814" uniqueCount="782">
  <si>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</si>
  <si>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</si>
  <si>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</si>
  <si>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</si>
  <si>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</si>
  <si>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</si>
  <si>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</si>
  <si>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</si>
  <si>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</si>
  <si>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</si>
  <si>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</si>
  <si>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</si>
  <si>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</si>
  <si>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</si>
  <si>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</si>
  <si>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</si>
  <si>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</si>
  <si>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</si>
  <si>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</si>
  <si>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</si>
  <si>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</si>
  <si>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</si>
  <si>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</si>
  <si>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</si>
  <si>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</si>
  <si>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</si>
  <si>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</si>
  <si>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</si>
  <si>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</si>
  <si>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</si>
  <si>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</si>
  <si>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</si>
  <si>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</si>
  <si>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</si>
  <si>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</si>
  <si>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</si>
  <si>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</si>
  <si>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</si>
  <si>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</si>
  <si>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</si>
  <si>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</si>
  <si>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</si>
  <si>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</si>
  <si>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</si>
  <si>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</si>
  <si>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</si>
  <si>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</si>
  <si>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</si>
  <si>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</si>
  <si>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</si>
  <si>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</si>
  <si>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</si>
  <si>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</si>
  <si>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</si>
  <si>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</si>
  <si>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</si>
  <si>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</si>
  <si>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</si>
  <si>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</si>
  <si>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</si>
  <si>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</si>
  <si>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</si>
  <si>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</si>
  <si>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</si>
  <si>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</si>
  <si>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</si>
  <si>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</si>
  <si>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</si>
  <si>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</si>
  <si>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</si>
  <si>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</si>
  <si>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</si>
  <si>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</si>
  <si>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</si>
  <si>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</si>
  <si>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</si>
  <si>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</si>
  <si>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</si>
  <si>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</si>
  <si>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</si>
  <si>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</si>
  <si>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</si>
  <si>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</si>
  <si>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</si>
  <si>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</si>
  <si>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</si>
  <si>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</si>
  <si>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</si>
  <si>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</si>
  <si>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</si>
  <si>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</si>
  <si>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</si>
  <si>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</si>
  <si>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</si>
  <si>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</si>
  <si>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</si>
  <si>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</si>
  <si>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</si>
  <si>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</si>
  <si>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</si>
  <si>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</si>
  <si>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</si>
  <si>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</si>
  <si>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</si>
  <si>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</si>
  <si>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</si>
  <si>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</si>
  <si>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</si>
  <si>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</si>
  <si>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</si>
  <si>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</si>
  <si>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</si>
  <si>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</si>
  <si>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</si>
  <si>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</si>
  <si>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</si>
  <si>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</si>
  <si>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</si>
  <si>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</si>
  <si>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</si>
  <si>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</si>
  <si>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</si>
  <si>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</si>
  <si>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</si>
  <si>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</si>
  <si>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</si>
  <si>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</si>
  <si>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</si>
  <si>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</si>
  <si>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</si>
  <si>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</si>
  <si>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</si>
  <si>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</si>
  <si>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</si>
  <si>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</si>
  <si>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</si>
  <si>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</si>
  <si>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</si>
  <si>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</si>
  <si>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</si>
  <si>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</si>
  <si>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</si>
  <si>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</si>
  <si>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</si>
  <si>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</si>
  <si>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</si>
  <si>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</si>
  <si>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</si>
  <si>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</si>
  <si>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</si>
  <si>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</si>
  <si>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</si>
  <si>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</si>
  <si>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</si>
  <si>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</si>
  <si>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</si>
  <si>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</si>
  <si>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</si>
  <si>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</si>
  <si>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</si>
  <si>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</si>
  <si>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</si>
  <si>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</si>
  <si>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</si>
  <si>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</si>
  <si>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</si>
  <si>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</si>
  <si>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</si>
  <si>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</si>
  <si>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</si>
  <si>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</si>
  <si>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</si>
  <si>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</si>
  <si>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</si>
  <si>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</si>
  <si>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</si>
  <si>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</si>
  <si>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</si>
  <si>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</si>
  <si>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</si>
  <si>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</si>
  <si>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</si>
  <si>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</si>
  <si>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</si>
  <si>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</si>
  <si>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</si>
  <si>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</si>
  <si>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</si>
  <si>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</si>
  <si>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</si>
  <si>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</si>
  <si>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</si>
  <si>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</si>
  <si>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</si>
  <si>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</si>
  <si>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</si>
  <si>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</si>
  <si>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</si>
  <si>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</si>
  <si>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</si>
  <si>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</si>
  <si>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</si>
  <si>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</si>
  <si>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</si>
  <si>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</si>
  <si>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</si>
  <si>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</si>
  <si>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</si>
  <si>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</si>
  <si>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</si>
  <si>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</si>
  <si>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</si>
  <si>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</si>
  <si>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</si>
  <si>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</si>
  <si>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</si>
  <si>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</si>
  <si>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</si>
  <si>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</si>
  <si>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</si>
  <si>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</si>
  <si>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</si>
  <si>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</si>
  <si>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</si>
  <si>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</si>
  <si>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</si>
  <si>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</si>
  <si>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</si>
  <si>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</si>
  <si>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</si>
  <si>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</si>
  <si>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</si>
  <si>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</si>
  <si>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</si>
  <si>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</si>
  <si>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</si>
  <si>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</si>
  <si>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</si>
  <si>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</si>
  <si>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</si>
  <si>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</si>
  <si>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</si>
  <si>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</si>
  <si>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</si>
  <si>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</si>
  <si>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</si>
  <si>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</si>
  <si>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</si>
  <si>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</si>
  <si>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</si>
  <si>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</si>
  <si>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</si>
  <si>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</si>
  <si>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</si>
  <si>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</si>
  <si>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</si>
  <si>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</si>
  <si>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</si>
  <si>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</si>
  <si>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</si>
  <si>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</si>
  <si>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</si>
  <si>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</si>
  <si>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</si>
  <si>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</si>
  <si>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</si>
  <si>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</si>
  <si>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</si>
  <si>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</si>
  <si>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</si>
  <si>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</si>
  <si>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</si>
  <si>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</si>
  <si>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</si>
  <si>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</si>
  <si>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</si>
  <si>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</si>
  <si>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</si>
  <si>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</si>
  <si>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</si>
  <si>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</si>
  <si>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</si>
  <si>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</si>
  <si>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</si>
  <si>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</si>
  <si>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</si>
  <si>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</si>
  <si>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</si>
  <si>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</si>
  <si>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</si>
  <si>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</si>
  <si>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</si>
  <si>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</si>
  <si>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</si>
  <si>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</si>
  <si>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</si>
  <si>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</si>
  <si>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</si>
  <si>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</si>
  <si>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</si>
  <si>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</si>
  <si>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</si>
  <si>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</si>
  <si>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</si>
  <si>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</si>
  <si>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</si>
  <si>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</si>
  <si>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</si>
  <si>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</si>
  <si>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</si>
  <si>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</si>
  <si>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</si>
  <si>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</si>
  <si>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</si>
  <si>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</si>
  <si>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</si>
  <si>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</si>
  <si>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</si>
  <si>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</si>
  <si>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</si>
  <si>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</si>
  <si>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</si>
  <si>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</si>
  <si>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</si>
  <si>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</si>
  <si>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</si>
  <si>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</si>
  <si>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</si>
  <si>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</si>
  <si>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</si>
  <si>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</si>
  <si>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</si>
  <si>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</si>
  <si>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</si>
  <si>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</si>
  <si>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</si>
  <si>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</si>
  <si>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</si>
  <si>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</si>
  <si>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</si>
  <si>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</si>
  <si>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</si>
  <si>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</si>
  <si>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</si>
  <si>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</si>
  <si>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</si>
  <si>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</si>
  <si>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</si>
  <si>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</si>
  <si>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</si>
  <si>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</si>
  <si>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</si>
  <si>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</si>
  <si>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</si>
  <si>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</si>
  <si>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</si>
  <si>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</si>
  <si>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</si>
  <si>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</si>
  <si>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</si>
  <si>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</si>
  <si>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</si>
  <si>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</si>
  <si>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</si>
  <si>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</si>
  <si>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</si>
  <si>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</si>
  <si>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</si>
  <si>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</si>
  <si>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</si>
  <si>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</si>
  <si>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</si>
  <si>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</si>
  <si>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</si>
  <si>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</si>
  <si>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</si>
  <si>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</si>
  <si>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</si>
  <si>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</si>
  <si>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</si>
  <si>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</si>
  <si>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</si>
  <si>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</si>
  <si>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</si>
  <si>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</si>
  <si>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</si>
  <si>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</si>
  <si>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</si>
  <si>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</si>
  <si>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</si>
  <si>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</si>
  <si>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</si>
  <si>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</si>
  <si>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</si>
  <si>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</si>
  <si>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</si>
  <si>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</si>
  <si>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</si>
  <si>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</si>
  <si>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</si>
  <si>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</si>
  <si>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</si>
  <si>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</si>
  <si>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</si>
  <si>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</si>
  <si>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</si>
  <si>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</si>
  <si>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</si>
  <si>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</si>
  <si>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</si>
  <si>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</si>
  <si>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</si>
  <si>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</si>
  <si>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</si>
  <si>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</si>
  <si>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</si>
  <si>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</si>
  <si>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</si>
  <si>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</si>
  <si>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</si>
  <si>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</si>
  <si>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</si>
  <si>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</si>
  <si>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</si>
  <si>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</si>
  <si>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</si>
  <si>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</si>
  <si>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</si>
  <si>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</si>
  <si>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</si>
  <si>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</si>
  <si>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</si>
  <si>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</si>
  <si>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</si>
  <si>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</si>
  <si>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</si>
  <si>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</si>
  <si>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</si>
  <si>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</si>
  <si>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</si>
  <si>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</si>
  <si>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</si>
  <si>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</si>
  <si>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</si>
  <si>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</si>
  <si>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</si>
  <si>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</si>
  <si>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</si>
  <si>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</si>
  <si>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</si>
  <si>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</si>
  <si>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</si>
  <si>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</si>
  <si>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</si>
  <si>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</si>
  <si>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</si>
  <si>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</si>
  <si>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</si>
  <si>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</si>
  <si>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</si>
  <si>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</si>
  <si>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</si>
  <si>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</si>
  <si>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</si>
  <si>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</si>
  <si>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</si>
  <si>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</si>
  <si>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</si>
  <si>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</si>
  <si>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</si>
  <si>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</si>
  <si>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</si>
  <si>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</si>
  <si>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</si>
  <si>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</si>
  <si>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</si>
  <si>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</si>
  <si>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</si>
  <si>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</si>
  <si>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</si>
  <si>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</si>
  <si>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</si>
  <si>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</si>
  <si>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</si>
  <si>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</si>
  <si>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</si>
  <si>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</si>
  <si>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</si>
  <si>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</si>
  <si>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</si>
  <si>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</si>
  <si>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</si>
  <si>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</si>
  <si>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</si>
  <si>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</si>
  <si>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</si>
  <si>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</si>
  <si>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</si>
  <si>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</si>
  <si>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</si>
  <si>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</si>
  <si>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</si>
  <si>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</si>
  <si>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</si>
  <si>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</si>
  <si>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</si>
  <si>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</si>
  <si>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</si>
  <si>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</si>
  <si>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</si>
  <si>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</si>
  <si>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</si>
  <si>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</si>
  <si>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</si>
  <si>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</si>
  <si>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</si>
  <si>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</si>
  <si>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</si>
  <si>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</si>
  <si>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</si>
  <si>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</si>
  <si>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</si>
  <si>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</si>
  <si>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</si>
  <si>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</si>
  <si>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</si>
  <si>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</si>
  <si>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</si>
  <si>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</si>
  <si>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</si>
  <si>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</si>
  <si>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</si>
  <si>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</si>
  <si>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</si>
  <si>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</si>
  <si>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</si>
  <si>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</si>
  <si>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</si>
  <si>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</si>
  <si>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</si>
  <si>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</si>
  <si>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</si>
  <si>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</si>
  <si>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</si>
  <si>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</si>
  <si>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</si>
  <si>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</si>
  <si>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</si>
  <si>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</si>
  <si>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</si>
  <si>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</si>
  <si>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</si>
  <si>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</si>
  <si>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</si>
  <si>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</si>
  <si>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</si>
  <si>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</si>
  <si>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</si>
  <si>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</si>
  <si>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</si>
  <si>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</si>
  <si>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</si>
  <si>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</si>
  <si>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</si>
  <si>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</si>
  <si>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</si>
  <si>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</si>
  <si>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</si>
  <si>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</si>
  <si>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</si>
  <si>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</si>
  <si>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</si>
  <si>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</si>
  <si>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</si>
  <si>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</si>
  <si>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</si>
  <si>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</si>
  <si>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</si>
  <si>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</si>
  <si>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</si>
  <si>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</si>
  <si>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</si>
  <si>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</si>
  <si>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</si>
  <si>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</si>
  <si>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</si>
  <si>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</si>
  <si>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</si>
  <si>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</si>
  <si>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</si>
  <si>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</si>
  <si>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</si>
  <si>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</si>
  <si>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</si>
  <si>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</si>
  <si>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</si>
  <si>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</si>
  <si>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</si>
  <si>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</si>
  <si>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</si>
  <si>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</si>
  <si>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</si>
  <si>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</si>
  <si>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</si>
  <si>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</si>
  <si>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</si>
  <si>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</si>
  <si>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</si>
  <si>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</si>
  <si>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</si>
  <si>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</si>
  <si>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</si>
  <si>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</si>
  <si>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</si>
  <si>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</si>
  <si>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</si>
  <si>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</si>
  <si>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</si>
  <si>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</si>
  <si>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</si>
  <si>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</si>
  <si>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</si>
  <si>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</si>
  <si>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</si>
  <si>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</si>
  <si>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</si>
  <si>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</si>
  <si>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</si>
  <si>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</si>
  <si>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</si>
  <si>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</si>
  <si>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</si>
  <si>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</si>
  <si>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</si>
  <si>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</si>
  <si>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</si>
  <si>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</si>
  <si>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</si>
  <si>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</si>
  <si>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</si>
  <si>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</si>
  <si>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</si>
  <si>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</si>
  <si>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</si>
  <si>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</si>
  <si>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</si>
  <si>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</si>
  <si>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</si>
  <si>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</si>
  <si>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</si>
  <si>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</si>
  <si>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</si>
  <si>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</si>
  <si>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</si>
  <si>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</si>
  <si>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</si>
  <si>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</si>
  <si>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</si>
  <si>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</si>
  <si>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</si>
  <si>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</si>
  <si>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</si>
  <si>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</si>
  <si>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</si>
  <si>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</si>
  <si>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</si>
  <si>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</si>
  <si>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</si>
  <si>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</si>
  <si>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</si>
  <si>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</si>
  <si>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</si>
  <si>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</si>
  <si>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</si>
  <si>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</si>
  <si>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</si>
  <si>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</si>
  <si>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</si>
  <si>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</si>
  <si>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</si>
  <si>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</si>
  <si>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</si>
  <si>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</si>
  <si>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</si>
  <si>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</si>
  <si>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</si>
  <si>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</si>
  <si>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</si>
  <si>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</si>
  <si>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</si>
  <si>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</si>
  <si>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</si>
  <si>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</si>
  <si>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Steaua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</si>
  <si>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</si>
  <si>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</si>
  <si>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</si>
  <si>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</si>
  <si>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</si>
  <si>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</si>
  <si>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</si>
  <si>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</si>
  <si>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</si>
  <si>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</si>
  <si>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</si>
  <si>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</si>
  <si>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</si>
  <si>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</si>
  <si>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</si>
  <si>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</si>
  <si>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</si>
  <si>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</si>
  <si>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</si>
  <si>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</si>
  <si>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</si>
  <si>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</si>
  <si>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</si>
  <si>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</si>
  <si>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</si>
  <si>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</si>
  <si>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</si>
  <si>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</si>
  <si>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</si>
  <si>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</si>
  <si>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</si>
  <si>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</si>
  <si>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</si>
  <si>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</si>
  <si>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</si>
  <si>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</si>
  <si>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</si>
  <si>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</si>
  <si>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</si>
  <si>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</si>
  <si>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</si>
  <si>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</si>
  <si>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</si>
  <si>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</si>
  <si>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</si>
  <si>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</si>
  <si>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</si>
  <si>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</si>
  <si>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</si>
  <si>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</si>
  <si>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</si>
  <si>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</si>
  <si>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</si>
  <si>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</si>
  <si>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</si>
  <si>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</si>
  <si>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</si>
  <si>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</si>
  <si>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</si>
  <si>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</si>
  <si>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</si>
  <si>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</si>
  <si>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</si>
  <si>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</si>
  <si>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</si>
  <si>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</si>
  <si>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</si>
  <si>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</si>
  <si>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</si>
  <si>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</si>
  <si>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</si>
  <si>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</si>
  <si>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</si>
  <si>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</si>
  <si>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</si>
  <si>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</si>
  <si>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</si>
  <si>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</si>
  <si>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</si>
  <si>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</si>
  <si>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15/09/2021</t>
  </si>
  <si>
    <t>16/09/2021</t>
  </si>
  <si>
    <t>Crvena zvezda</t>
  </si>
  <si>
    <t>Ludogorets</t>
  </si>
  <si>
    <t>FerencvÃ¡ros</t>
  </si>
  <si>
    <t>Dinamo Zagreb</t>
  </si>
  <si>
    <t>Sparta Praha</t>
  </si>
  <si>
    <t>Adminral Bundesliga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</si>
</sst>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0"/>
  <sheetViews>
    <sheetView topLeftCell="A475" zoomScale="80" zoomScaleNormal="80" workbookViewId="0">
      <selection activeCell="A623" sqref="A623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1.5425</v>
      </c>
      <c r="D2">
        <v>0.95340000000000003</v>
      </c>
      <c r="E2">
        <v>0.44800000000000001</v>
      </c>
    </row>
    <row r="3" spans="1:5" x14ac:dyDescent="0.25">
      <c r="A3" t="s">
        <v>10</v>
      </c>
      <c r="B3" t="s">
        <v>241</v>
      </c>
      <c r="C3">
        <v>1.5425</v>
      </c>
      <c r="D3">
        <v>1.1440999999999999</v>
      </c>
      <c r="E3">
        <v>1.0181</v>
      </c>
    </row>
    <row r="4" spans="1:5" x14ac:dyDescent="0.25">
      <c r="A4" t="s">
        <v>10</v>
      </c>
      <c r="B4" t="s">
        <v>244</v>
      </c>
      <c r="C4">
        <v>1.5425</v>
      </c>
      <c r="D4">
        <v>1.2202999999999999</v>
      </c>
      <c r="E4">
        <v>1.181</v>
      </c>
    </row>
    <row r="5" spans="1:5" x14ac:dyDescent="0.25">
      <c r="A5" t="s">
        <v>10</v>
      </c>
      <c r="B5" t="s">
        <v>242</v>
      </c>
      <c r="C5">
        <v>1.5425</v>
      </c>
      <c r="D5">
        <v>0.95340000000000003</v>
      </c>
      <c r="E5">
        <v>1.0589</v>
      </c>
    </row>
    <row r="6" spans="1:5" x14ac:dyDescent="0.25">
      <c r="A6" t="s">
        <v>10</v>
      </c>
      <c r="B6" t="s">
        <v>49</v>
      </c>
      <c r="C6">
        <v>1.5425</v>
      </c>
      <c r="D6">
        <v>0.68640000000000001</v>
      </c>
      <c r="E6">
        <v>0.65159999999999996</v>
      </c>
    </row>
    <row r="7" spans="1:5" x14ac:dyDescent="0.25">
      <c r="A7" t="s">
        <v>10</v>
      </c>
      <c r="B7" t="s">
        <v>245</v>
      </c>
      <c r="C7">
        <v>1.5425</v>
      </c>
      <c r="D7">
        <v>1.2966</v>
      </c>
      <c r="E7">
        <v>0.6109</v>
      </c>
    </row>
    <row r="8" spans="1:5" x14ac:dyDescent="0.25">
      <c r="A8" t="s">
        <v>10</v>
      </c>
      <c r="B8" t="s">
        <v>11</v>
      </c>
      <c r="C8">
        <v>1.5425</v>
      </c>
      <c r="D8">
        <v>0.91520000000000001</v>
      </c>
      <c r="E8">
        <v>1.2218</v>
      </c>
    </row>
    <row r="9" spans="1:5" x14ac:dyDescent="0.25">
      <c r="A9" t="s">
        <v>10</v>
      </c>
      <c r="B9" t="s">
        <v>46</v>
      </c>
      <c r="C9">
        <v>1.5425</v>
      </c>
      <c r="D9">
        <v>1.4491000000000001</v>
      </c>
      <c r="E9">
        <v>0.8145</v>
      </c>
    </row>
    <row r="10" spans="1:5" x14ac:dyDescent="0.25">
      <c r="A10" t="s">
        <v>10</v>
      </c>
      <c r="B10" t="s">
        <v>240</v>
      </c>
      <c r="C10">
        <v>1.5425</v>
      </c>
      <c r="D10">
        <v>1.1059000000000001</v>
      </c>
      <c r="E10">
        <v>0.85519999999999996</v>
      </c>
    </row>
    <row r="11" spans="1:5" x14ac:dyDescent="0.25">
      <c r="A11" t="s">
        <v>10</v>
      </c>
      <c r="B11" t="s">
        <v>44</v>
      </c>
      <c r="C11">
        <v>1.5425</v>
      </c>
      <c r="D11">
        <v>0.91520000000000001</v>
      </c>
      <c r="E11">
        <v>1.4254</v>
      </c>
    </row>
    <row r="12" spans="1:5" x14ac:dyDescent="0.25">
      <c r="A12" t="s">
        <v>10</v>
      </c>
      <c r="B12" t="s">
        <v>50</v>
      </c>
      <c r="C12">
        <v>1.5425</v>
      </c>
      <c r="D12">
        <v>1.1059000000000001</v>
      </c>
      <c r="E12">
        <v>1.2218</v>
      </c>
    </row>
    <row r="13" spans="1:5" x14ac:dyDescent="0.25">
      <c r="A13" t="s">
        <v>10</v>
      </c>
      <c r="B13" t="s">
        <v>45</v>
      </c>
      <c r="C13">
        <v>1.5425</v>
      </c>
      <c r="D13">
        <v>0.64829999999999999</v>
      </c>
      <c r="E13">
        <v>0.89600000000000002</v>
      </c>
    </row>
    <row r="14" spans="1:5" x14ac:dyDescent="0.25">
      <c r="A14" t="s">
        <v>10</v>
      </c>
      <c r="B14" t="s">
        <v>43</v>
      </c>
      <c r="C14">
        <v>1.5425</v>
      </c>
      <c r="D14">
        <v>1.2585</v>
      </c>
      <c r="E14">
        <v>0.85519999999999996</v>
      </c>
    </row>
    <row r="15" spans="1:5" x14ac:dyDescent="0.25">
      <c r="A15" t="s">
        <v>10</v>
      </c>
      <c r="B15" t="s">
        <v>247</v>
      </c>
      <c r="C15">
        <v>1.5425</v>
      </c>
      <c r="D15">
        <v>0.91520000000000001</v>
      </c>
      <c r="E15">
        <v>0.93669999999999998</v>
      </c>
    </row>
    <row r="16" spans="1:5" x14ac:dyDescent="0.25">
      <c r="A16" t="s">
        <v>10</v>
      </c>
      <c r="B16" t="s">
        <v>246</v>
      </c>
      <c r="C16">
        <v>1.5425</v>
      </c>
      <c r="D16">
        <v>0.76270000000000004</v>
      </c>
      <c r="E16">
        <v>0.8145</v>
      </c>
    </row>
    <row r="17" spans="1:5" x14ac:dyDescent="0.25">
      <c r="A17" t="s">
        <v>10</v>
      </c>
      <c r="B17" t="s">
        <v>243</v>
      </c>
      <c r="C17">
        <v>1.5425</v>
      </c>
      <c r="D17">
        <v>0.99150000000000005</v>
      </c>
      <c r="E17">
        <v>0.8145</v>
      </c>
    </row>
    <row r="18" spans="1:5" x14ac:dyDescent="0.25">
      <c r="A18" t="s">
        <v>10</v>
      </c>
      <c r="B18" t="s">
        <v>47</v>
      </c>
      <c r="C18">
        <v>1.5425</v>
      </c>
      <c r="D18">
        <v>0.80079999999999996</v>
      </c>
      <c r="E18">
        <v>1.629</v>
      </c>
    </row>
    <row r="19" spans="1:5" x14ac:dyDescent="0.25">
      <c r="A19" t="s">
        <v>10</v>
      </c>
      <c r="B19" t="s">
        <v>48</v>
      </c>
      <c r="C19">
        <v>1.5425</v>
      </c>
      <c r="D19">
        <v>0.87709999999999999</v>
      </c>
      <c r="E19">
        <v>1.5476000000000001</v>
      </c>
    </row>
    <row r="20" spans="1:5" x14ac:dyDescent="0.25">
      <c r="A20" t="s">
        <v>13</v>
      </c>
      <c r="B20" t="s">
        <v>58</v>
      </c>
      <c r="C20">
        <v>1.4837</v>
      </c>
      <c r="D20">
        <v>0.75329999999999997</v>
      </c>
      <c r="E20">
        <v>1.2063999999999999</v>
      </c>
    </row>
    <row r="21" spans="1:5" x14ac:dyDescent="0.25">
      <c r="A21" t="s">
        <v>13</v>
      </c>
      <c r="B21" t="s">
        <v>248</v>
      </c>
      <c r="C21">
        <v>1.4837</v>
      </c>
      <c r="D21">
        <v>2.1013000000000002</v>
      </c>
      <c r="E21">
        <v>0.91690000000000005</v>
      </c>
    </row>
    <row r="22" spans="1:5" x14ac:dyDescent="0.25">
      <c r="A22" t="s">
        <v>13</v>
      </c>
      <c r="B22" t="s">
        <v>56</v>
      </c>
      <c r="C22">
        <v>1.4837</v>
      </c>
      <c r="D22">
        <v>0.4758</v>
      </c>
      <c r="E22">
        <v>1.0616000000000001</v>
      </c>
    </row>
    <row r="23" spans="1:5" x14ac:dyDescent="0.25">
      <c r="A23" t="s">
        <v>13</v>
      </c>
      <c r="B23" t="s">
        <v>51</v>
      </c>
      <c r="C23">
        <v>1.4837</v>
      </c>
      <c r="D23">
        <v>1.3480000000000001</v>
      </c>
      <c r="E23">
        <v>0.82030000000000003</v>
      </c>
    </row>
    <row r="24" spans="1:5" x14ac:dyDescent="0.25">
      <c r="A24" t="s">
        <v>13</v>
      </c>
      <c r="B24" t="s">
        <v>250</v>
      </c>
      <c r="C24">
        <v>1.4837</v>
      </c>
      <c r="D24">
        <v>1.3083</v>
      </c>
      <c r="E24">
        <v>0.86860000000000004</v>
      </c>
    </row>
    <row r="25" spans="1:5" x14ac:dyDescent="0.25">
      <c r="A25" t="s">
        <v>13</v>
      </c>
      <c r="B25" t="s">
        <v>53</v>
      </c>
      <c r="C25">
        <v>1.4837</v>
      </c>
      <c r="D25">
        <v>0.71360000000000001</v>
      </c>
      <c r="E25">
        <v>1.3028999999999999</v>
      </c>
    </row>
    <row r="26" spans="1:5" x14ac:dyDescent="0.25">
      <c r="A26" t="s">
        <v>13</v>
      </c>
      <c r="B26" t="s">
        <v>249</v>
      </c>
      <c r="C26">
        <v>1.4837</v>
      </c>
      <c r="D26">
        <v>1.2290000000000001</v>
      </c>
      <c r="E26">
        <v>1.0134000000000001</v>
      </c>
    </row>
    <row r="27" spans="1:5" x14ac:dyDescent="0.25">
      <c r="A27" t="s">
        <v>13</v>
      </c>
      <c r="B27" t="s">
        <v>54</v>
      </c>
      <c r="C27">
        <v>1.4837</v>
      </c>
      <c r="D27">
        <v>0.71360000000000001</v>
      </c>
      <c r="E27">
        <v>1.2545999999999999</v>
      </c>
    </row>
    <row r="28" spans="1:5" x14ac:dyDescent="0.25">
      <c r="A28" t="s">
        <v>13</v>
      </c>
      <c r="B28" t="s">
        <v>55</v>
      </c>
      <c r="C28">
        <v>1.4837</v>
      </c>
      <c r="D28">
        <v>1.0307999999999999</v>
      </c>
      <c r="E28">
        <v>1.0134000000000001</v>
      </c>
    </row>
    <row r="29" spans="1:5" x14ac:dyDescent="0.25">
      <c r="A29" t="s">
        <v>13</v>
      </c>
      <c r="B29" t="s">
        <v>15</v>
      </c>
      <c r="C29">
        <v>1.4837</v>
      </c>
      <c r="D29">
        <v>1.3083</v>
      </c>
      <c r="E29">
        <v>1.0134000000000001</v>
      </c>
    </row>
    <row r="30" spans="1:5" x14ac:dyDescent="0.25">
      <c r="A30" t="s">
        <v>13</v>
      </c>
      <c r="B30" t="s">
        <v>52</v>
      </c>
      <c r="C30">
        <v>1.4837</v>
      </c>
      <c r="D30">
        <v>0.55510000000000004</v>
      </c>
      <c r="E30">
        <v>1.0616000000000001</v>
      </c>
    </row>
    <row r="31" spans="1:5" x14ac:dyDescent="0.25">
      <c r="A31" t="s">
        <v>13</v>
      </c>
      <c r="B31" t="s">
        <v>62</v>
      </c>
      <c r="C31">
        <v>1.4837</v>
      </c>
      <c r="D31">
        <v>1.2290000000000001</v>
      </c>
      <c r="E31">
        <v>0.82030000000000003</v>
      </c>
    </row>
    <row r="32" spans="1:5" x14ac:dyDescent="0.25">
      <c r="A32" t="s">
        <v>13</v>
      </c>
      <c r="B32" t="s">
        <v>60</v>
      </c>
      <c r="C32">
        <v>1.4837</v>
      </c>
      <c r="D32">
        <v>1.0705</v>
      </c>
      <c r="E32">
        <v>0.53080000000000005</v>
      </c>
    </row>
    <row r="33" spans="1:5" x14ac:dyDescent="0.25">
      <c r="A33" t="s">
        <v>13</v>
      </c>
      <c r="B33" t="s">
        <v>251</v>
      </c>
      <c r="C33">
        <v>1.4837</v>
      </c>
      <c r="D33">
        <v>0.35680000000000001</v>
      </c>
      <c r="E33">
        <v>1.3994</v>
      </c>
    </row>
    <row r="34" spans="1:5" x14ac:dyDescent="0.25">
      <c r="A34" t="s">
        <v>13</v>
      </c>
      <c r="B34" t="s">
        <v>61</v>
      </c>
      <c r="C34">
        <v>1.4837</v>
      </c>
      <c r="D34">
        <v>0.99119999999999997</v>
      </c>
      <c r="E34">
        <v>1.1099000000000001</v>
      </c>
    </row>
    <row r="35" spans="1:5" x14ac:dyDescent="0.25">
      <c r="A35" t="s">
        <v>13</v>
      </c>
      <c r="B35" t="s">
        <v>14</v>
      </c>
      <c r="C35">
        <v>1.4837</v>
      </c>
      <c r="D35">
        <v>1.1894</v>
      </c>
      <c r="E35">
        <v>0.82030000000000003</v>
      </c>
    </row>
    <row r="36" spans="1:5" x14ac:dyDescent="0.25">
      <c r="A36" t="s">
        <v>13</v>
      </c>
      <c r="B36" t="s">
        <v>57</v>
      </c>
      <c r="C36">
        <v>1.4837</v>
      </c>
      <c r="D36">
        <v>0.55510000000000004</v>
      </c>
      <c r="E36">
        <v>1.1580999999999999</v>
      </c>
    </row>
    <row r="37" spans="1:5" x14ac:dyDescent="0.25">
      <c r="A37" t="s">
        <v>13</v>
      </c>
      <c r="B37" t="s">
        <v>59</v>
      </c>
      <c r="C37">
        <v>1.4837</v>
      </c>
      <c r="D37">
        <v>1.0705</v>
      </c>
      <c r="E37">
        <v>0.62729999999999997</v>
      </c>
    </row>
    <row r="38" spans="1:5" x14ac:dyDescent="0.25">
      <c r="A38" t="s">
        <v>16</v>
      </c>
      <c r="B38" t="s">
        <v>63</v>
      </c>
      <c r="C38">
        <v>1.6373</v>
      </c>
      <c r="D38">
        <v>1.4371</v>
      </c>
      <c r="E38">
        <v>0.70760000000000001</v>
      </c>
    </row>
    <row r="39" spans="1:5" x14ac:dyDescent="0.25">
      <c r="A39" t="s">
        <v>16</v>
      </c>
      <c r="B39" t="s">
        <v>20</v>
      </c>
      <c r="C39">
        <v>1.6373</v>
      </c>
      <c r="D39">
        <v>0.61080000000000001</v>
      </c>
      <c r="E39">
        <v>1.0172000000000001</v>
      </c>
    </row>
    <row r="40" spans="1:5" x14ac:dyDescent="0.25">
      <c r="A40" t="s">
        <v>16</v>
      </c>
      <c r="B40" t="s">
        <v>253</v>
      </c>
      <c r="C40">
        <v>1.6373</v>
      </c>
      <c r="D40">
        <v>1.0419</v>
      </c>
      <c r="E40">
        <v>1.0172000000000001</v>
      </c>
    </row>
    <row r="41" spans="1:5" x14ac:dyDescent="0.25">
      <c r="A41" t="s">
        <v>16</v>
      </c>
      <c r="B41" t="s">
        <v>65</v>
      </c>
      <c r="C41">
        <v>1.6373</v>
      </c>
      <c r="D41">
        <v>1.0419</v>
      </c>
      <c r="E41">
        <v>1.2383</v>
      </c>
    </row>
    <row r="42" spans="1:5" x14ac:dyDescent="0.25">
      <c r="A42" t="s">
        <v>16</v>
      </c>
      <c r="B42" t="s">
        <v>66</v>
      </c>
      <c r="C42">
        <v>1.6373</v>
      </c>
      <c r="D42">
        <v>1.1496999999999999</v>
      </c>
      <c r="E42">
        <v>0.88449999999999995</v>
      </c>
    </row>
    <row r="43" spans="1:5" x14ac:dyDescent="0.25">
      <c r="A43" t="s">
        <v>16</v>
      </c>
      <c r="B43" t="s">
        <v>17</v>
      </c>
      <c r="C43">
        <v>1.6373</v>
      </c>
      <c r="D43">
        <v>1.2215</v>
      </c>
      <c r="E43">
        <v>1.0172000000000001</v>
      </c>
    </row>
    <row r="44" spans="1:5" x14ac:dyDescent="0.25">
      <c r="A44" t="s">
        <v>16</v>
      </c>
      <c r="B44" t="s">
        <v>322</v>
      </c>
      <c r="C44">
        <v>1.6373</v>
      </c>
      <c r="D44">
        <v>1.4371</v>
      </c>
      <c r="E44">
        <v>0.70760000000000001</v>
      </c>
    </row>
    <row r="45" spans="1:5" x14ac:dyDescent="0.25">
      <c r="A45" t="s">
        <v>16</v>
      </c>
      <c r="B45" t="s">
        <v>67</v>
      </c>
      <c r="C45">
        <v>1.6373</v>
      </c>
      <c r="D45">
        <v>1.0778000000000001</v>
      </c>
      <c r="E45">
        <v>0.97289999999999999</v>
      </c>
    </row>
    <row r="46" spans="1:5" x14ac:dyDescent="0.25">
      <c r="A46" t="s">
        <v>16</v>
      </c>
      <c r="B46" t="s">
        <v>252</v>
      </c>
      <c r="C46">
        <v>1.6373</v>
      </c>
      <c r="D46">
        <v>1.006</v>
      </c>
      <c r="E46">
        <v>0.70760000000000001</v>
      </c>
    </row>
    <row r="47" spans="1:5" x14ac:dyDescent="0.25">
      <c r="A47" t="s">
        <v>16</v>
      </c>
      <c r="B47" t="s">
        <v>254</v>
      </c>
      <c r="C47">
        <v>1.6373</v>
      </c>
      <c r="D47">
        <v>1.1136999999999999</v>
      </c>
      <c r="E47">
        <v>0.84030000000000005</v>
      </c>
    </row>
    <row r="48" spans="1:5" x14ac:dyDescent="0.25">
      <c r="A48" t="s">
        <v>16</v>
      </c>
      <c r="B48" t="s">
        <v>255</v>
      </c>
      <c r="C48">
        <v>1.6373</v>
      </c>
      <c r="D48">
        <v>0.68259999999999998</v>
      </c>
      <c r="E48">
        <v>0.79600000000000004</v>
      </c>
    </row>
    <row r="49" spans="1:5" x14ac:dyDescent="0.25">
      <c r="A49" t="s">
        <v>16</v>
      </c>
      <c r="B49" t="s">
        <v>64</v>
      </c>
      <c r="C49">
        <v>1.6373</v>
      </c>
      <c r="D49">
        <v>0.79039999999999999</v>
      </c>
      <c r="E49">
        <v>1.0172000000000001</v>
      </c>
    </row>
    <row r="50" spans="1:5" x14ac:dyDescent="0.25">
      <c r="A50" t="s">
        <v>16</v>
      </c>
      <c r="B50" t="s">
        <v>323</v>
      </c>
      <c r="C50">
        <v>1.6373</v>
      </c>
      <c r="D50">
        <v>0.57479999999999998</v>
      </c>
      <c r="E50">
        <v>1.5036</v>
      </c>
    </row>
    <row r="51" spans="1:5" x14ac:dyDescent="0.25">
      <c r="A51" t="s">
        <v>16</v>
      </c>
      <c r="B51" t="s">
        <v>18</v>
      </c>
      <c r="C51">
        <v>1.6373</v>
      </c>
      <c r="D51">
        <v>1.1496999999999999</v>
      </c>
      <c r="E51">
        <v>1.1497999999999999</v>
      </c>
    </row>
    <row r="52" spans="1:5" x14ac:dyDescent="0.25">
      <c r="A52" t="s">
        <v>16</v>
      </c>
      <c r="B52" t="s">
        <v>256</v>
      </c>
      <c r="C52">
        <v>1.6373</v>
      </c>
      <c r="D52">
        <v>0.82630000000000003</v>
      </c>
      <c r="E52">
        <v>0.92869999999999997</v>
      </c>
    </row>
    <row r="53" spans="1:5" x14ac:dyDescent="0.25">
      <c r="A53" t="s">
        <v>16</v>
      </c>
      <c r="B53" t="s">
        <v>257</v>
      </c>
      <c r="C53">
        <v>1.6373</v>
      </c>
      <c r="D53">
        <v>1.0419</v>
      </c>
      <c r="E53">
        <v>0.92869999999999997</v>
      </c>
    </row>
    <row r="54" spans="1:5" x14ac:dyDescent="0.25">
      <c r="A54" t="s">
        <v>16</v>
      </c>
      <c r="B54" t="s">
        <v>68</v>
      </c>
      <c r="C54">
        <v>1.6373</v>
      </c>
      <c r="D54">
        <v>1.006</v>
      </c>
      <c r="E54">
        <v>1.1055999999999999</v>
      </c>
    </row>
    <row r="55" spans="1:5" x14ac:dyDescent="0.25">
      <c r="A55" t="s">
        <v>16</v>
      </c>
      <c r="B55" t="s">
        <v>19</v>
      </c>
      <c r="C55">
        <v>1.6373</v>
      </c>
      <c r="D55">
        <v>0.79039999999999999</v>
      </c>
      <c r="E55">
        <v>1.4594</v>
      </c>
    </row>
    <row r="56" spans="1:5" x14ac:dyDescent="0.25">
      <c r="A56" t="s">
        <v>69</v>
      </c>
      <c r="B56" t="s">
        <v>324</v>
      </c>
      <c r="C56">
        <v>1.3526</v>
      </c>
      <c r="D56">
        <v>0.93389999999999995</v>
      </c>
      <c r="E56">
        <v>0.82350000000000001</v>
      </c>
    </row>
    <row r="57" spans="1:5" x14ac:dyDescent="0.25">
      <c r="A57" t="s">
        <v>69</v>
      </c>
      <c r="B57" t="s">
        <v>351</v>
      </c>
      <c r="C57">
        <v>1.3526</v>
      </c>
      <c r="D57">
        <v>1.1284000000000001</v>
      </c>
      <c r="E57">
        <v>1.0588</v>
      </c>
    </row>
    <row r="58" spans="1:5" x14ac:dyDescent="0.25">
      <c r="A58" t="s">
        <v>69</v>
      </c>
      <c r="B58" t="s">
        <v>73</v>
      </c>
      <c r="C58">
        <v>1.3526</v>
      </c>
      <c r="D58">
        <v>0.85609999999999997</v>
      </c>
      <c r="E58">
        <v>0.86270000000000002</v>
      </c>
    </row>
    <row r="59" spans="1:5" x14ac:dyDescent="0.25">
      <c r="A59" t="s">
        <v>69</v>
      </c>
      <c r="B59" t="s">
        <v>75</v>
      </c>
      <c r="C59">
        <v>1.3526</v>
      </c>
      <c r="D59">
        <v>0.54479999999999995</v>
      </c>
      <c r="E59">
        <v>1.0588</v>
      </c>
    </row>
    <row r="60" spans="1:5" x14ac:dyDescent="0.25">
      <c r="A60" t="s">
        <v>69</v>
      </c>
      <c r="B60" t="s">
        <v>77</v>
      </c>
      <c r="C60">
        <v>1.3526</v>
      </c>
      <c r="D60">
        <v>1.2062999999999999</v>
      </c>
      <c r="E60">
        <v>0.70589999999999997</v>
      </c>
    </row>
    <row r="61" spans="1:5" x14ac:dyDescent="0.25">
      <c r="A61" t="s">
        <v>69</v>
      </c>
      <c r="B61" t="s">
        <v>263</v>
      </c>
      <c r="C61">
        <v>1.3526</v>
      </c>
      <c r="D61">
        <v>0.7782</v>
      </c>
      <c r="E61">
        <v>1.2548999999999999</v>
      </c>
    </row>
    <row r="62" spans="1:5" x14ac:dyDescent="0.25">
      <c r="A62" t="s">
        <v>69</v>
      </c>
      <c r="B62" t="s">
        <v>381</v>
      </c>
      <c r="C62">
        <v>1.3526</v>
      </c>
      <c r="D62">
        <v>0.93389999999999995</v>
      </c>
      <c r="E62">
        <v>1.0980000000000001</v>
      </c>
    </row>
    <row r="63" spans="1:5" x14ac:dyDescent="0.25">
      <c r="A63" t="s">
        <v>69</v>
      </c>
      <c r="B63" t="s">
        <v>76</v>
      </c>
      <c r="C63">
        <v>1.3526</v>
      </c>
      <c r="D63">
        <v>0.35020000000000001</v>
      </c>
      <c r="E63">
        <v>1.0980000000000001</v>
      </c>
    </row>
    <row r="64" spans="1:5" x14ac:dyDescent="0.25">
      <c r="A64" t="s">
        <v>69</v>
      </c>
      <c r="B64" t="s">
        <v>72</v>
      </c>
      <c r="C64">
        <v>1.3526</v>
      </c>
      <c r="D64">
        <v>1.0894999999999999</v>
      </c>
      <c r="E64">
        <v>0.82350000000000001</v>
      </c>
    </row>
    <row r="65" spans="1:5" x14ac:dyDescent="0.25">
      <c r="A65" t="s">
        <v>69</v>
      </c>
      <c r="B65" t="s">
        <v>78</v>
      </c>
      <c r="C65">
        <v>1.3526</v>
      </c>
      <c r="D65">
        <v>1.323</v>
      </c>
      <c r="E65">
        <v>1.1765000000000001</v>
      </c>
    </row>
    <row r="66" spans="1:5" x14ac:dyDescent="0.25">
      <c r="A66" t="s">
        <v>69</v>
      </c>
      <c r="B66" t="s">
        <v>260</v>
      </c>
      <c r="C66">
        <v>1.3526</v>
      </c>
      <c r="D66">
        <v>1.1284000000000001</v>
      </c>
      <c r="E66">
        <v>0.7843</v>
      </c>
    </row>
    <row r="67" spans="1:5" x14ac:dyDescent="0.25">
      <c r="A67" t="s">
        <v>69</v>
      </c>
      <c r="B67" t="s">
        <v>262</v>
      </c>
      <c r="C67">
        <v>1.3526</v>
      </c>
      <c r="D67">
        <v>1.6732</v>
      </c>
      <c r="E67">
        <v>0.66669999999999996</v>
      </c>
    </row>
    <row r="68" spans="1:5" x14ac:dyDescent="0.25">
      <c r="A68" t="s">
        <v>69</v>
      </c>
      <c r="B68" t="s">
        <v>261</v>
      </c>
      <c r="C68">
        <v>1.3526</v>
      </c>
      <c r="D68">
        <v>1.4785999999999999</v>
      </c>
      <c r="E68">
        <v>1.0980000000000001</v>
      </c>
    </row>
    <row r="69" spans="1:5" x14ac:dyDescent="0.25">
      <c r="A69" t="s">
        <v>69</v>
      </c>
      <c r="B69" t="s">
        <v>325</v>
      </c>
      <c r="C69">
        <v>1.3526</v>
      </c>
      <c r="D69">
        <v>1.0117</v>
      </c>
      <c r="E69">
        <v>1.2941</v>
      </c>
    </row>
    <row r="70" spans="1:5" x14ac:dyDescent="0.25">
      <c r="A70" t="s">
        <v>69</v>
      </c>
      <c r="B70" t="s">
        <v>258</v>
      </c>
      <c r="C70">
        <v>1.3526</v>
      </c>
      <c r="D70">
        <v>0.46689999999999998</v>
      </c>
      <c r="E70">
        <v>1.0588</v>
      </c>
    </row>
    <row r="71" spans="1:5" x14ac:dyDescent="0.25">
      <c r="A71" t="s">
        <v>69</v>
      </c>
      <c r="B71" t="s">
        <v>79</v>
      </c>
      <c r="C71">
        <v>1.3526</v>
      </c>
      <c r="D71">
        <v>1.0894999999999999</v>
      </c>
      <c r="E71">
        <v>0.98040000000000005</v>
      </c>
    </row>
    <row r="72" spans="1:5" x14ac:dyDescent="0.25">
      <c r="A72" t="s">
        <v>69</v>
      </c>
      <c r="B72" t="s">
        <v>259</v>
      </c>
      <c r="C72">
        <v>1.3526</v>
      </c>
      <c r="D72">
        <v>1.3619000000000001</v>
      </c>
      <c r="E72">
        <v>0.7843</v>
      </c>
    </row>
    <row r="73" spans="1:5" x14ac:dyDescent="0.25">
      <c r="A73" t="s">
        <v>69</v>
      </c>
      <c r="B73" t="s">
        <v>71</v>
      </c>
      <c r="C73">
        <v>1.3526</v>
      </c>
      <c r="D73">
        <v>0.5837</v>
      </c>
      <c r="E73">
        <v>1.5294000000000001</v>
      </c>
    </row>
    <row r="74" spans="1:5" x14ac:dyDescent="0.25">
      <c r="A74" t="s">
        <v>69</v>
      </c>
      <c r="B74" t="s">
        <v>74</v>
      </c>
      <c r="C74">
        <v>1.3526</v>
      </c>
      <c r="D74">
        <v>1.2452000000000001</v>
      </c>
      <c r="E74">
        <v>0.86270000000000002</v>
      </c>
    </row>
    <row r="75" spans="1:5" x14ac:dyDescent="0.25">
      <c r="A75" t="s">
        <v>69</v>
      </c>
      <c r="B75" t="s">
        <v>70</v>
      </c>
      <c r="C75">
        <v>1.3526</v>
      </c>
      <c r="D75">
        <v>0.81710000000000005</v>
      </c>
      <c r="E75">
        <v>0.98040000000000005</v>
      </c>
    </row>
    <row r="76" spans="1:5" x14ac:dyDescent="0.25">
      <c r="A76" t="s">
        <v>80</v>
      </c>
      <c r="B76" t="s">
        <v>97</v>
      </c>
      <c r="C76">
        <v>1.2518</v>
      </c>
      <c r="D76">
        <v>1.042</v>
      </c>
      <c r="E76">
        <v>0.90559999999999996</v>
      </c>
    </row>
    <row r="77" spans="1:5" x14ac:dyDescent="0.25">
      <c r="A77" t="s">
        <v>80</v>
      </c>
      <c r="B77" t="s">
        <v>82</v>
      </c>
      <c r="C77">
        <v>1.2518</v>
      </c>
      <c r="D77">
        <v>0.62519999999999998</v>
      </c>
      <c r="E77">
        <v>1.5230999999999999</v>
      </c>
    </row>
    <row r="78" spans="1:5" x14ac:dyDescent="0.25">
      <c r="A78" t="s">
        <v>80</v>
      </c>
      <c r="B78" t="s">
        <v>83</v>
      </c>
      <c r="C78">
        <v>1.2518</v>
      </c>
      <c r="D78">
        <v>1.2850999999999999</v>
      </c>
      <c r="E78">
        <v>1.1526000000000001</v>
      </c>
    </row>
    <row r="79" spans="1:5" x14ac:dyDescent="0.25">
      <c r="A79" t="s">
        <v>80</v>
      </c>
      <c r="B79" t="s">
        <v>85</v>
      </c>
      <c r="C79">
        <v>1.2518</v>
      </c>
      <c r="D79">
        <v>1.3893</v>
      </c>
      <c r="E79">
        <v>0.98799999999999999</v>
      </c>
    </row>
    <row r="80" spans="1:5" x14ac:dyDescent="0.25">
      <c r="A80" t="s">
        <v>80</v>
      </c>
      <c r="B80" t="s">
        <v>359</v>
      </c>
      <c r="C80">
        <v>1.2518</v>
      </c>
      <c r="D80">
        <v>1.3546</v>
      </c>
      <c r="E80">
        <v>0.82330000000000003</v>
      </c>
    </row>
    <row r="81" spans="1:5" x14ac:dyDescent="0.25">
      <c r="A81" t="s">
        <v>80</v>
      </c>
      <c r="B81" t="s">
        <v>87</v>
      </c>
      <c r="C81">
        <v>1.2518</v>
      </c>
      <c r="D81">
        <v>0.62519999999999998</v>
      </c>
      <c r="E81">
        <v>1.2349000000000001</v>
      </c>
    </row>
    <row r="82" spans="1:5" x14ac:dyDescent="0.25">
      <c r="A82" t="s">
        <v>80</v>
      </c>
      <c r="B82" t="s">
        <v>89</v>
      </c>
      <c r="C82">
        <v>1.2518</v>
      </c>
      <c r="D82">
        <v>1.2850999999999999</v>
      </c>
      <c r="E82">
        <v>1.0703</v>
      </c>
    </row>
    <row r="83" spans="1:5" x14ac:dyDescent="0.25">
      <c r="A83" t="s">
        <v>80</v>
      </c>
      <c r="B83" t="s">
        <v>369</v>
      </c>
      <c r="C83">
        <v>1.2518</v>
      </c>
      <c r="D83">
        <v>1.042</v>
      </c>
      <c r="E83">
        <v>0.90559999999999996</v>
      </c>
    </row>
    <row r="84" spans="1:5" x14ac:dyDescent="0.25">
      <c r="A84" t="s">
        <v>80</v>
      </c>
      <c r="B84" t="s">
        <v>91</v>
      </c>
      <c r="C84">
        <v>1.2518</v>
      </c>
      <c r="D84">
        <v>0.69469999999999998</v>
      </c>
      <c r="E84">
        <v>1.0703</v>
      </c>
    </row>
    <row r="85" spans="1:5" x14ac:dyDescent="0.25">
      <c r="A85" t="s">
        <v>80</v>
      </c>
      <c r="B85" t="s">
        <v>96</v>
      </c>
      <c r="C85">
        <v>1.2518</v>
      </c>
      <c r="D85">
        <v>0.97250000000000003</v>
      </c>
      <c r="E85">
        <v>0.94679999999999997</v>
      </c>
    </row>
    <row r="86" spans="1:5" x14ac:dyDescent="0.25">
      <c r="A86" t="s">
        <v>80</v>
      </c>
      <c r="B86" t="s">
        <v>86</v>
      </c>
      <c r="C86">
        <v>1.2518</v>
      </c>
      <c r="D86">
        <v>0.86829999999999996</v>
      </c>
      <c r="E86">
        <v>0.94679999999999997</v>
      </c>
    </row>
    <row r="87" spans="1:5" x14ac:dyDescent="0.25">
      <c r="A87" t="s">
        <v>80</v>
      </c>
      <c r="B87" t="s">
        <v>81</v>
      </c>
      <c r="C87">
        <v>1.2518</v>
      </c>
      <c r="D87">
        <v>1.042</v>
      </c>
      <c r="E87">
        <v>1.0290999999999999</v>
      </c>
    </row>
    <row r="88" spans="1:5" x14ac:dyDescent="0.25">
      <c r="A88" t="s">
        <v>80</v>
      </c>
      <c r="B88" t="s">
        <v>94</v>
      </c>
      <c r="C88">
        <v>1.2518</v>
      </c>
      <c r="D88">
        <v>0.83360000000000001</v>
      </c>
      <c r="E88">
        <v>0.98799999999999999</v>
      </c>
    </row>
    <row r="89" spans="1:5" x14ac:dyDescent="0.25">
      <c r="A89" t="s">
        <v>80</v>
      </c>
      <c r="B89" t="s">
        <v>90</v>
      </c>
      <c r="C89">
        <v>1.2518</v>
      </c>
      <c r="D89">
        <v>1.3546</v>
      </c>
      <c r="E89">
        <v>0.61750000000000005</v>
      </c>
    </row>
    <row r="90" spans="1:5" x14ac:dyDescent="0.25">
      <c r="A90" t="s">
        <v>80</v>
      </c>
      <c r="B90" t="s">
        <v>93</v>
      </c>
      <c r="C90">
        <v>1.2518</v>
      </c>
      <c r="D90">
        <v>0.72940000000000005</v>
      </c>
      <c r="E90">
        <v>0.98799999999999999</v>
      </c>
    </row>
    <row r="91" spans="1:5" x14ac:dyDescent="0.25">
      <c r="A91" t="s">
        <v>80</v>
      </c>
      <c r="B91" t="s">
        <v>88</v>
      </c>
      <c r="C91">
        <v>1.2518</v>
      </c>
      <c r="D91">
        <v>0.72940000000000005</v>
      </c>
      <c r="E91">
        <v>0.98799999999999999</v>
      </c>
    </row>
    <row r="92" spans="1:5" x14ac:dyDescent="0.25">
      <c r="A92" t="s">
        <v>80</v>
      </c>
      <c r="B92" t="s">
        <v>410</v>
      </c>
      <c r="C92">
        <v>1.2518</v>
      </c>
      <c r="D92">
        <v>1.1113999999999999</v>
      </c>
      <c r="E92">
        <v>1.1113999999999999</v>
      </c>
    </row>
    <row r="93" spans="1:5" x14ac:dyDescent="0.25">
      <c r="A93" t="s">
        <v>80</v>
      </c>
      <c r="B93" t="s">
        <v>412</v>
      </c>
      <c r="C93">
        <v>1.2518</v>
      </c>
      <c r="D93">
        <v>1.2850999999999999</v>
      </c>
      <c r="E93">
        <v>1.1113999999999999</v>
      </c>
    </row>
    <row r="94" spans="1:5" x14ac:dyDescent="0.25">
      <c r="A94" t="s">
        <v>80</v>
      </c>
      <c r="B94" t="s">
        <v>92</v>
      </c>
      <c r="C94">
        <v>1.2518</v>
      </c>
      <c r="D94">
        <v>0.90300000000000002</v>
      </c>
      <c r="E94">
        <v>1.4408000000000001</v>
      </c>
    </row>
    <row r="95" spans="1:5" x14ac:dyDescent="0.25">
      <c r="A95" t="s">
        <v>80</v>
      </c>
      <c r="B95" t="s">
        <v>416</v>
      </c>
      <c r="C95">
        <v>1.2518</v>
      </c>
      <c r="D95">
        <v>0.7641</v>
      </c>
      <c r="E95">
        <v>0.69979999999999998</v>
      </c>
    </row>
    <row r="96" spans="1:5" x14ac:dyDescent="0.25">
      <c r="A96" t="s">
        <v>80</v>
      </c>
      <c r="B96" t="s">
        <v>84</v>
      </c>
      <c r="C96">
        <v>1.2518</v>
      </c>
      <c r="D96">
        <v>1.0072000000000001</v>
      </c>
      <c r="E96">
        <v>1.1526000000000001</v>
      </c>
    </row>
    <row r="97" spans="1:5" x14ac:dyDescent="0.25">
      <c r="A97" t="s">
        <v>80</v>
      </c>
      <c r="B97" t="s">
        <v>98</v>
      </c>
      <c r="C97">
        <v>1.2518</v>
      </c>
      <c r="D97">
        <v>0.93779999999999997</v>
      </c>
      <c r="E97">
        <v>0.65859999999999996</v>
      </c>
    </row>
    <row r="98" spans="1:5" x14ac:dyDescent="0.25">
      <c r="A98" t="s">
        <v>80</v>
      </c>
      <c r="B98" t="s">
        <v>95</v>
      </c>
      <c r="C98">
        <v>1.2518</v>
      </c>
      <c r="D98">
        <v>1.5282</v>
      </c>
      <c r="E98">
        <v>0.49399999999999999</v>
      </c>
    </row>
    <row r="99" spans="1:5" x14ac:dyDescent="0.25">
      <c r="A99" t="s">
        <v>80</v>
      </c>
      <c r="B99" t="s">
        <v>435</v>
      </c>
      <c r="C99">
        <v>1.2518</v>
      </c>
      <c r="D99">
        <v>0.59050000000000002</v>
      </c>
      <c r="E99">
        <v>1.1526000000000001</v>
      </c>
    </row>
    <row r="100" spans="1:5" x14ac:dyDescent="0.25">
      <c r="A100" t="s">
        <v>99</v>
      </c>
      <c r="B100" t="s">
        <v>100</v>
      </c>
      <c r="C100">
        <v>1.3478000000000001</v>
      </c>
      <c r="D100">
        <v>1</v>
      </c>
      <c r="E100">
        <v>0.88759999999999994</v>
      </c>
    </row>
    <row r="101" spans="1:5" x14ac:dyDescent="0.25">
      <c r="A101" t="s">
        <v>99</v>
      </c>
      <c r="B101" t="s">
        <v>102</v>
      </c>
      <c r="C101">
        <v>1.3478000000000001</v>
      </c>
      <c r="D101">
        <v>1.0323</v>
      </c>
      <c r="E101">
        <v>1.3313999999999999</v>
      </c>
    </row>
    <row r="102" spans="1:5" x14ac:dyDescent="0.25">
      <c r="A102" t="s">
        <v>99</v>
      </c>
      <c r="B102" t="s">
        <v>111</v>
      </c>
      <c r="C102">
        <v>1.3478000000000001</v>
      </c>
      <c r="D102">
        <v>0.96779999999999999</v>
      </c>
      <c r="E102">
        <v>0.61450000000000005</v>
      </c>
    </row>
    <row r="103" spans="1:5" x14ac:dyDescent="0.25">
      <c r="A103" t="s">
        <v>99</v>
      </c>
      <c r="B103" t="s">
        <v>104</v>
      </c>
      <c r="C103">
        <v>1.3478000000000001</v>
      </c>
      <c r="D103">
        <v>0.7419</v>
      </c>
      <c r="E103">
        <v>1.0924</v>
      </c>
    </row>
    <row r="104" spans="1:5" x14ac:dyDescent="0.25">
      <c r="A104" t="s">
        <v>99</v>
      </c>
      <c r="B104" t="s">
        <v>106</v>
      </c>
      <c r="C104">
        <v>1.3478000000000001</v>
      </c>
      <c r="D104">
        <v>1.0323</v>
      </c>
      <c r="E104">
        <v>1.4338</v>
      </c>
    </row>
    <row r="105" spans="1:5" x14ac:dyDescent="0.25">
      <c r="A105" t="s">
        <v>99</v>
      </c>
      <c r="B105" t="s">
        <v>105</v>
      </c>
      <c r="C105">
        <v>1.3478000000000001</v>
      </c>
      <c r="D105">
        <v>1.1613</v>
      </c>
      <c r="E105">
        <v>1.2630999999999999</v>
      </c>
    </row>
    <row r="106" spans="1:5" x14ac:dyDescent="0.25">
      <c r="A106" t="s">
        <v>99</v>
      </c>
      <c r="B106" t="s">
        <v>117</v>
      </c>
      <c r="C106">
        <v>1.3478000000000001</v>
      </c>
      <c r="D106">
        <v>1.0323</v>
      </c>
      <c r="E106">
        <v>1.0241</v>
      </c>
    </row>
    <row r="107" spans="1:5" x14ac:dyDescent="0.25">
      <c r="A107" t="s">
        <v>99</v>
      </c>
      <c r="B107" t="s">
        <v>121</v>
      </c>
      <c r="C107">
        <v>1.3478000000000001</v>
      </c>
      <c r="D107">
        <v>1.0968</v>
      </c>
      <c r="E107">
        <v>1.0924</v>
      </c>
    </row>
    <row r="108" spans="1:5" x14ac:dyDescent="0.25">
      <c r="A108" t="s">
        <v>99</v>
      </c>
      <c r="B108" t="s">
        <v>108</v>
      </c>
      <c r="C108">
        <v>1.3478000000000001</v>
      </c>
      <c r="D108">
        <v>0.8387</v>
      </c>
      <c r="E108">
        <v>0.58030000000000004</v>
      </c>
    </row>
    <row r="109" spans="1:5" x14ac:dyDescent="0.25">
      <c r="A109" t="s">
        <v>99</v>
      </c>
      <c r="B109" t="s">
        <v>103</v>
      </c>
      <c r="C109">
        <v>1.3478000000000001</v>
      </c>
      <c r="D109">
        <v>1</v>
      </c>
      <c r="E109">
        <v>1.0241</v>
      </c>
    </row>
    <row r="110" spans="1:5" x14ac:dyDescent="0.25">
      <c r="A110" t="s">
        <v>99</v>
      </c>
      <c r="B110" t="s">
        <v>110</v>
      </c>
      <c r="C110">
        <v>1.3478000000000001</v>
      </c>
      <c r="D110">
        <v>1.0323</v>
      </c>
      <c r="E110">
        <v>0.47789999999999999</v>
      </c>
    </row>
    <row r="111" spans="1:5" x14ac:dyDescent="0.25">
      <c r="A111" t="s">
        <v>99</v>
      </c>
      <c r="B111" t="s">
        <v>107</v>
      </c>
      <c r="C111">
        <v>1.3478000000000001</v>
      </c>
      <c r="D111">
        <v>0.80649999999999999</v>
      </c>
      <c r="E111">
        <v>0.61450000000000005</v>
      </c>
    </row>
    <row r="112" spans="1:5" x14ac:dyDescent="0.25">
      <c r="A112" t="s">
        <v>99</v>
      </c>
      <c r="B112" t="s">
        <v>395</v>
      </c>
      <c r="C112">
        <v>1.3478000000000001</v>
      </c>
      <c r="D112">
        <v>1.1291</v>
      </c>
      <c r="E112">
        <v>1.0241</v>
      </c>
    </row>
    <row r="113" spans="1:5" x14ac:dyDescent="0.25">
      <c r="A113" t="s">
        <v>99</v>
      </c>
      <c r="B113" t="s">
        <v>115</v>
      </c>
      <c r="C113">
        <v>1.3478000000000001</v>
      </c>
      <c r="D113">
        <v>1.1613</v>
      </c>
      <c r="E113">
        <v>0.95589999999999997</v>
      </c>
    </row>
    <row r="114" spans="1:5" x14ac:dyDescent="0.25">
      <c r="A114" t="s">
        <v>99</v>
      </c>
      <c r="B114" t="s">
        <v>112</v>
      </c>
      <c r="C114">
        <v>1.3478000000000001</v>
      </c>
      <c r="D114">
        <v>0.6452</v>
      </c>
      <c r="E114">
        <v>0.88759999999999994</v>
      </c>
    </row>
    <row r="115" spans="1:5" x14ac:dyDescent="0.25">
      <c r="A115" t="s">
        <v>99</v>
      </c>
      <c r="B115" t="s">
        <v>113</v>
      </c>
      <c r="C115">
        <v>1.3478000000000001</v>
      </c>
      <c r="D115">
        <v>1.2581</v>
      </c>
      <c r="E115">
        <v>0.71689999999999998</v>
      </c>
    </row>
    <row r="116" spans="1:5" x14ac:dyDescent="0.25">
      <c r="A116" t="s">
        <v>99</v>
      </c>
      <c r="B116" t="s">
        <v>114</v>
      </c>
      <c r="C116">
        <v>1.3478000000000001</v>
      </c>
      <c r="D116">
        <v>1.6775</v>
      </c>
      <c r="E116">
        <v>0.751</v>
      </c>
    </row>
    <row r="117" spans="1:5" x14ac:dyDescent="0.25">
      <c r="A117" t="s">
        <v>99</v>
      </c>
      <c r="B117" t="s">
        <v>116</v>
      </c>
      <c r="C117">
        <v>1.3478000000000001</v>
      </c>
      <c r="D117">
        <v>1</v>
      </c>
      <c r="E117">
        <v>1.3313999999999999</v>
      </c>
    </row>
    <row r="118" spans="1:5" x14ac:dyDescent="0.25">
      <c r="A118" t="s">
        <v>99</v>
      </c>
      <c r="B118" t="s">
        <v>109</v>
      </c>
      <c r="C118">
        <v>1.3478000000000001</v>
      </c>
      <c r="D118">
        <v>0.9355</v>
      </c>
      <c r="E118">
        <v>0.81930000000000003</v>
      </c>
    </row>
    <row r="119" spans="1:5" x14ac:dyDescent="0.25">
      <c r="A119" t="s">
        <v>99</v>
      </c>
      <c r="B119" t="s">
        <v>118</v>
      </c>
      <c r="C119">
        <v>1.3478000000000001</v>
      </c>
      <c r="D119">
        <v>0.871</v>
      </c>
      <c r="E119">
        <v>1.4338</v>
      </c>
    </row>
    <row r="120" spans="1:5" x14ac:dyDescent="0.25">
      <c r="A120" t="s">
        <v>99</v>
      </c>
      <c r="B120" t="s">
        <v>417</v>
      </c>
      <c r="C120">
        <v>1.3478000000000001</v>
      </c>
      <c r="D120">
        <v>0.9032</v>
      </c>
      <c r="E120">
        <v>1.0583</v>
      </c>
    </row>
    <row r="121" spans="1:5" x14ac:dyDescent="0.25">
      <c r="A121" t="s">
        <v>99</v>
      </c>
      <c r="B121" t="s">
        <v>101</v>
      </c>
      <c r="C121">
        <v>1.3478000000000001</v>
      </c>
      <c r="D121">
        <v>1.0323</v>
      </c>
      <c r="E121">
        <v>0.85350000000000004</v>
      </c>
    </row>
    <row r="122" spans="1:5" x14ac:dyDescent="0.25">
      <c r="A122" t="s">
        <v>99</v>
      </c>
      <c r="B122" t="s">
        <v>120</v>
      </c>
      <c r="C122">
        <v>1.3478000000000001</v>
      </c>
      <c r="D122">
        <v>0.80649999999999999</v>
      </c>
      <c r="E122">
        <v>1.2971999999999999</v>
      </c>
    </row>
    <row r="123" spans="1:5" x14ac:dyDescent="0.25">
      <c r="A123" t="s">
        <v>99</v>
      </c>
      <c r="B123" t="s">
        <v>119</v>
      </c>
      <c r="C123">
        <v>1.3478000000000001</v>
      </c>
      <c r="D123">
        <v>0.8387</v>
      </c>
      <c r="E123">
        <v>1.4338</v>
      </c>
    </row>
    <row r="124" spans="1:5" x14ac:dyDescent="0.25">
      <c r="A124" t="s">
        <v>122</v>
      </c>
      <c r="B124" t="s">
        <v>123</v>
      </c>
      <c r="C124">
        <v>1.2608999999999999</v>
      </c>
      <c r="D124">
        <v>1.1033999999999999</v>
      </c>
      <c r="E124">
        <v>1.2653000000000001</v>
      </c>
    </row>
    <row r="125" spans="1:5" x14ac:dyDescent="0.25">
      <c r="A125" t="s">
        <v>122</v>
      </c>
      <c r="B125" t="s">
        <v>125</v>
      </c>
      <c r="C125">
        <v>1.2608999999999999</v>
      </c>
      <c r="D125">
        <v>0.93100000000000005</v>
      </c>
      <c r="E125">
        <v>0.90939999999999999</v>
      </c>
    </row>
    <row r="126" spans="1:5" x14ac:dyDescent="0.25">
      <c r="A126" t="s">
        <v>122</v>
      </c>
      <c r="B126" t="s">
        <v>127</v>
      </c>
      <c r="C126">
        <v>1.2608999999999999</v>
      </c>
      <c r="D126">
        <v>0.75860000000000005</v>
      </c>
      <c r="E126">
        <v>0.75129999999999997</v>
      </c>
    </row>
    <row r="127" spans="1:5" x14ac:dyDescent="0.25">
      <c r="A127" t="s">
        <v>122</v>
      </c>
      <c r="B127" t="s">
        <v>130</v>
      </c>
      <c r="C127">
        <v>1.2608999999999999</v>
      </c>
      <c r="D127">
        <v>1.0345</v>
      </c>
      <c r="E127">
        <v>0.79079999999999995</v>
      </c>
    </row>
    <row r="128" spans="1:5" x14ac:dyDescent="0.25">
      <c r="A128" t="s">
        <v>122</v>
      </c>
      <c r="B128" t="s">
        <v>362</v>
      </c>
      <c r="C128">
        <v>1.2608999999999999</v>
      </c>
      <c r="D128">
        <v>1.3103</v>
      </c>
      <c r="E128">
        <v>0.98850000000000005</v>
      </c>
    </row>
    <row r="129" spans="1:5" x14ac:dyDescent="0.25">
      <c r="A129" t="s">
        <v>122</v>
      </c>
      <c r="B129" t="s">
        <v>126</v>
      </c>
      <c r="C129">
        <v>1.2608999999999999</v>
      </c>
      <c r="D129">
        <v>1.2758</v>
      </c>
      <c r="E129">
        <v>0.83030000000000004</v>
      </c>
    </row>
    <row r="130" spans="1:5" x14ac:dyDescent="0.25">
      <c r="A130" t="s">
        <v>122</v>
      </c>
      <c r="B130" t="s">
        <v>129</v>
      </c>
      <c r="C130">
        <v>1.2608999999999999</v>
      </c>
      <c r="D130">
        <v>1.1033999999999999</v>
      </c>
      <c r="E130">
        <v>1.028</v>
      </c>
    </row>
    <row r="131" spans="1:5" x14ac:dyDescent="0.25">
      <c r="A131" t="s">
        <v>122</v>
      </c>
      <c r="B131" t="s">
        <v>128</v>
      </c>
      <c r="C131">
        <v>1.2608999999999999</v>
      </c>
      <c r="D131">
        <v>1.0345</v>
      </c>
      <c r="E131">
        <v>1.0676000000000001</v>
      </c>
    </row>
    <row r="132" spans="1:5" x14ac:dyDescent="0.25">
      <c r="A132" t="s">
        <v>122</v>
      </c>
      <c r="B132" t="s">
        <v>136</v>
      </c>
      <c r="C132">
        <v>1.2608999999999999</v>
      </c>
      <c r="D132">
        <v>1.3103</v>
      </c>
      <c r="E132">
        <v>0.79079999999999995</v>
      </c>
    </row>
    <row r="133" spans="1:5" x14ac:dyDescent="0.25">
      <c r="A133" t="s">
        <v>122</v>
      </c>
      <c r="B133" t="s">
        <v>131</v>
      </c>
      <c r="C133">
        <v>1.2608999999999999</v>
      </c>
      <c r="D133">
        <v>1.0689</v>
      </c>
      <c r="E133">
        <v>1.0676000000000001</v>
      </c>
    </row>
    <row r="134" spans="1:5" x14ac:dyDescent="0.25">
      <c r="A134" t="s">
        <v>122</v>
      </c>
      <c r="B134" t="s">
        <v>133</v>
      </c>
      <c r="C134">
        <v>1.2608999999999999</v>
      </c>
      <c r="D134">
        <v>0.58620000000000005</v>
      </c>
      <c r="E134">
        <v>1.1861999999999999</v>
      </c>
    </row>
    <row r="135" spans="1:5" x14ac:dyDescent="0.25">
      <c r="A135" t="s">
        <v>122</v>
      </c>
      <c r="B135" t="s">
        <v>135</v>
      </c>
      <c r="C135">
        <v>1.2608999999999999</v>
      </c>
      <c r="D135">
        <v>0.8276</v>
      </c>
      <c r="E135">
        <v>1.1467000000000001</v>
      </c>
    </row>
    <row r="136" spans="1:5" x14ac:dyDescent="0.25">
      <c r="A136" t="s">
        <v>122</v>
      </c>
      <c r="B136" t="s">
        <v>137</v>
      </c>
      <c r="C136">
        <v>1.2608999999999999</v>
      </c>
      <c r="D136">
        <v>1.1033999999999999</v>
      </c>
      <c r="E136">
        <v>0.98850000000000005</v>
      </c>
    </row>
    <row r="137" spans="1:5" x14ac:dyDescent="0.25">
      <c r="A137" t="s">
        <v>122</v>
      </c>
      <c r="B137" t="s">
        <v>401</v>
      </c>
      <c r="C137">
        <v>1.2608999999999999</v>
      </c>
      <c r="D137">
        <v>1.1378999999999999</v>
      </c>
      <c r="E137">
        <v>1.2257</v>
      </c>
    </row>
    <row r="138" spans="1:5" x14ac:dyDescent="0.25">
      <c r="A138" t="s">
        <v>122</v>
      </c>
      <c r="B138" t="s">
        <v>138</v>
      </c>
      <c r="C138">
        <v>1.2608999999999999</v>
      </c>
      <c r="D138">
        <v>1.3103</v>
      </c>
      <c r="E138">
        <v>1.0676000000000001</v>
      </c>
    </row>
    <row r="139" spans="1:5" x14ac:dyDescent="0.25">
      <c r="A139" t="s">
        <v>122</v>
      </c>
      <c r="B139" t="s">
        <v>139</v>
      </c>
      <c r="C139">
        <v>1.2608999999999999</v>
      </c>
      <c r="D139">
        <v>0.93100000000000005</v>
      </c>
      <c r="E139">
        <v>0.67220000000000002</v>
      </c>
    </row>
    <row r="140" spans="1:5" x14ac:dyDescent="0.25">
      <c r="A140" t="s">
        <v>122</v>
      </c>
      <c r="B140" t="s">
        <v>144</v>
      </c>
      <c r="C140">
        <v>1.2608999999999999</v>
      </c>
      <c r="D140">
        <v>1.0689</v>
      </c>
      <c r="E140">
        <v>1.6607000000000001</v>
      </c>
    </row>
    <row r="141" spans="1:5" x14ac:dyDescent="0.25">
      <c r="A141" t="s">
        <v>122</v>
      </c>
      <c r="B141" t="s">
        <v>132</v>
      </c>
      <c r="C141">
        <v>1.2608999999999999</v>
      </c>
      <c r="D141">
        <v>0.93100000000000005</v>
      </c>
      <c r="E141">
        <v>0.98850000000000005</v>
      </c>
    </row>
    <row r="142" spans="1:5" x14ac:dyDescent="0.25">
      <c r="A142" t="s">
        <v>122</v>
      </c>
      <c r="B142" t="s">
        <v>140</v>
      </c>
      <c r="C142">
        <v>1.2608999999999999</v>
      </c>
      <c r="D142">
        <v>1.2413000000000001</v>
      </c>
      <c r="E142">
        <v>0.59309999999999996</v>
      </c>
    </row>
    <row r="143" spans="1:5" x14ac:dyDescent="0.25">
      <c r="A143" t="s">
        <v>122</v>
      </c>
      <c r="B143" t="s">
        <v>124</v>
      </c>
      <c r="C143">
        <v>1.2608999999999999</v>
      </c>
      <c r="D143">
        <v>0.75860000000000005</v>
      </c>
      <c r="E143">
        <v>1.1071</v>
      </c>
    </row>
    <row r="144" spans="1:5" x14ac:dyDescent="0.25">
      <c r="A144" t="s">
        <v>122</v>
      </c>
      <c r="B144" t="s">
        <v>134</v>
      </c>
      <c r="C144">
        <v>1.2608999999999999</v>
      </c>
      <c r="D144">
        <v>0.55169999999999997</v>
      </c>
      <c r="E144">
        <v>1.1467000000000001</v>
      </c>
    </row>
    <row r="145" spans="1:5" x14ac:dyDescent="0.25">
      <c r="A145" t="s">
        <v>122</v>
      </c>
      <c r="B145" t="s">
        <v>141</v>
      </c>
      <c r="C145">
        <v>1.2608999999999999</v>
      </c>
      <c r="D145">
        <v>0.89649999999999996</v>
      </c>
      <c r="E145">
        <v>0.79079999999999995</v>
      </c>
    </row>
    <row r="146" spans="1:5" x14ac:dyDescent="0.25">
      <c r="A146" t="s">
        <v>122</v>
      </c>
      <c r="B146" t="s">
        <v>142</v>
      </c>
      <c r="C146">
        <v>1.2608999999999999</v>
      </c>
      <c r="D146">
        <v>1.0345</v>
      </c>
      <c r="E146">
        <v>0.86990000000000001</v>
      </c>
    </row>
    <row r="147" spans="1:5" x14ac:dyDescent="0.25">
      <c r="A147" t="s">
        <v>122</v>
      </c>
      <c r="B147" t="s">
        <v>143</v>
      </c>
      <c r="C147">
        <v>1.2608999999999999</v>
      </c>
      <c r="D147">
        <v>0.68959999999999999</v>
      </c>
      <c r="E147">
        <v>1.0676000000000001</v>
      </c>
    </row>
    <row r="148" spans="1:5" x14ac:dyDescent="0.25">
      <c r="A148" t="s">
        <v>145</v>
      </c>
      <c r="B148" t="s">
        <v>347</v>
      </c>
      <c r="C148">
        <v>1.4406000000000001</v>
      </c>
      <c r="D148">
        <v>0.99170000000000003</v>
      </c>
      <c r="E148">
        <v>1.2395</v>
      </c>
    </row>
    <row r="149" spans="1:5" x14ac:dyDescent="0.25">
      <c r="A149" t="s">
        <v>145</v>
      </c>
      <c r="B149" t="s">
        <v>349</v>
      </c>
      <c r="C149">
        <v>1.4406000000000001</v>
      </c>
      <c r="D149">
        <v>0.87680000000000002</v>
      </c>
      <c r="E149">
        <v>1.1209</v>
      </c>
    </row>
    <row r="150" spans="1:5" x14ac:dyDescent="0.25">
      <c r="A150" t="s">
        <v>145</v>
      </c>
      <c r="B150" t="s">
        <v>355</v>
      </c>
      <c r="C150">
        <v>1.4406000000000001</v>
      </c>
      <c r="D150">
        <v>0.43840000000000001</v>
      </c>
      <c r="E150">
        <v>1.619</v>
      </c>
    </row>
    <row r="151" spans="1:5" x14ac:dyDescent="0.25">
      <c r="A151" t="s">
        <v>145</v>
      </c>
      <c r="B151" t="s">
        <v>357</v>
      </c>
      <c r="C151">
        <v>1.4406000000000001</v>
      </c>
      <c r="D151">
        <v>0.86770000000000003</v>
      </c>
      <c r="E151">
        <v>0.94650000000000001</v>
      </c>
    </row>
    <row r="152" spans="1:5" x14ac:dyDescent="0.25">
      <c r="A152" t="s">
        <v>145</v>
      </c>
      <c r="B152" t="s">
        <v>360</v>
      </c>
      <c r="C152">
        <v>1.4406000000000001</v>
      </c>
      <c r="D152">
        <v>1.0908</v>
      </c>
      <c r="E152">
        <v>1.0892999999999999</v>
      </c>
    </row>
    <row r="153" spans="1:5" x14ac:dyDescent="0.25">
      <c r="A153" t="s">
        <v>145</v>
      </c>
      <c r="B153" t="s">
        <v>366</v>
      </c>
      <c r="C153">
        <v>1.4406000000000001</v>
      </c>
      <c r="D153">
        <v>1.0578000000000001</v>
      </c>
      <c r="E153">
        <v>0.71360000000000001</v>
      </c>
    </row>
    <row r="154" spans="1:5" x14ac:dyDescent="0.25">
      <c r="A154" t="s">
        <v>145</v>
      </c>
      <c r="B154" t="s">
        <v>371</v>
      </c>
      <c r="C154">
        <v>1.4406000000000001</v>
      </c>
      <c r="D154">
        <v>0.90239999999999998</v>
      </c>
      <c r="E154">
        <v>0.82820000000000005</v>
      </c>
    </row>
    <row r="155" spans="1:5" x14ac:dyDescent="0.25">
      <c r="A155" t="s">
        <v>145</v>
      </c>
      <c r="B155" t="s">
        <v>149</v>
      </c>
      <c r="C155">
        <v>1.4406000000000001</v>
      </c>
      <c r="D155">
        <v>0.69420000000000004</v>
      </c>
      <c r="E155">
        <v>1.5774999999999999</v>
      </c>
    </row>
    <row r="156" spans="1:5" x14ac:dyDescent="0.25">
      <c r="A156" t="s">
        <v>145</v>
      </c>
      <c r="B156" t="s">
        <v>375</v>
      </c>
      <c r="C156">
        <v>1.4406000000000001</v>
      </c>
      <c r="D156">
        <v>0.82640000000000002</v>
      </c>
      <c r="E156">
        <v>0.45069999999999999</v>
      </c>
    </row>
    <row r="157" spans="1:5" x14ac:dyDescent="0.25">
      <c r="A157" t="s">
        <v>145</v>
      </c>
      <c r="B157" t="s">
        <v>388</v>
      </c>
      <c r="C157">
        <v>1.4406000000000001</v>
      </c>
      <c r="D157">
        <v>1.1106</v>
      </c>
      <c r="E157">
        <v>1.1043000000000001</v>
      </c>
    </row>
    <row r="158" spans="1:5" x14ac:dyDescent="0.25">
      <c r="A158" t="s">
        <v>145</v>
      </c>
      <c r="B158" t="s">
        <v>389</v>
      </c>
      <c r="C158">
        <v>1.4406000000000001</v>
      </c>
      <c r="D158">
        <v>1.1106</v>
      </c>
      <c r="E158">
        <v>0.74929999999999997</v>
      </c>
    </row>
    <row r="159" spans="1:5" x14ac:dyDescent="0.25">
      <c r="A159" t="s">
        <v>145</v>
      </c>
      <c r="B159" t="s">
        <v>391</v>
      </c>
      <c r="C159">
        <v>1.4406000000000001</v>
      </c>
      <c r="D159">
        <v>0.86770000000000003</v>
      </c>
      <c r="E159">
        <v>1.3409</v>
      </c>
    </row>
    <row r="160" spans="1:5" x14ac:dyDescent="0.25">
      <c r="A160" t="s">
        <v>145</v>
      </c>
      <c r="B160" t="s">
        <v>146</v>
      </c>
      <c r="C160">
        <v>1.4406000000000001</v>
      </c>
      <c r="D160">
        <v>0.99170000000000003</v>
      </c>
      <c r="E160">
        <v>1.2770999999999999</v>
      </c>
    </row>
    <row r="161" spans="1:5" x14ac:dyDescent="0.25">
      <c r="A161" t="s">
        <v>145</v>
      </c>
      <c r="B161" t="s">
        <v>404</v>
      </c>
      <c r="C161">
        <v>1.4406000000000001</v>
      </c>
      <c r="D161">
        <v>1.0908</v>
      </c>
      <c r="E161">
        <v>0.75119999999999998</v>
      </c>
    </row>
    <row r="162" spans="1:5" x14ac:dyDescent="0.25">
      <c r="A162" t="s">
        <v>145</v>
      </c>
      <c r="B162" t="s">
        <v>419</v>
      </c>
      <c r="C162">
        <v>1.4406000000000001</v>
      </c>
      <c r="D162">
        <v>1.2148000000000001</v>
      </c>
      <c r="E162">
        <v>0.63100000000000001</v>
      </c>
    </row>
    <row r="163" spans="1:5" x14ac:dyDescent="0.25">
      <c r="A163" t="s">
        <v>145</v>
      </c>
      <c r="B163" t="s">
        <v>423</v>
      </c>
      <c r="C163">
        <v>1.4406000000000001</v>
      </c>
      <c r="D163">
        <v>1.0728</v>
      </c>
      <c r="E163">
        <v>0.5736</v>
      </c>
    </row>
    <row r="164" spans="1:5" x14ac:dyDescent="0.25">
      <c r="A164" t="s">
        <v>145</v>
      </c>
      <c r="B164" t="s">
        <v>425</v>
      </c>
      <c r="C164">
        <v>1.4406000000000001</v>
      </c>
      <c r="D164">
        <v>1.4214</v>
      </c>
      <c r="E164">
        <v>0.60099999999999998</v>
      </c>
    </row>
    <row r="165" spans="1:5" x14ac:dyDescent="0.25">
      <c r="A165" t="s">
        <v>145</v>
      </c>
      <c r="B165" t="s">
        <v>427</v>
      </c>
      <c r="C165">
        <v>1.4406000000000001</v>
      </c>
      <c r="D165">
        <v>1.1358999999999999</v>
      </c>
      <c r="E165">
        <v>0.71709999999999996</v>
      </c>
    </row>
    <row r="166" spans="1:5" x14ac:dyDescent="0.25">
      <c r="A166" t="s">
        <v>145</v>
      </c>
      <c r="B166" t="s">
        <v>432</v>
      </c>
      <c r="C166">
        <v>1.4406000000000001</v>
      </c>
      <c r="D166">
        <v>1.0578000000000001</v>
      </c>
      <c r="E166">
        <v>1.9156</v>
      </c>
    </row>
    <row r="167" spans="1:5" x14ac:dyDescent="0.25">
      <c r="A167" t="s">
        <v>145</v>
      </c>
      <c r="B167" t="s">
        <v>433</v>
      </c>
      <c r="C167">
        <v>1.4406000000000001</v>
      </c>
      <c r="D167">
        <v>0.82640000000000002</v>
      </c>
      <c r="E167">
        <v>1.3522000000000001</v>
      </c>
    </row>
    <row r="168" spans="1:5" x14ac:dyDescent="0.25">
      <c r="A168" t="s">
        <v>145</v>
      </c>
      <c r="B168" t="s">
        <v>434</v>
      </c>
      <c r="C168">
        <v>1.4406000000000001</v>
      </c>
      <c r="D168">
        <v>0.86770000000000003</v>
      </c>
      <c r="E168">
        <v>1.262</v>
      </c>
    </row>
    <row r="169" spans="1:5" x14ac:dyDescent="0.25">
      <c r="A169" t="s">
        <v>145</v>
      </c>
      <c r="B169" t="s">
        <v>148</v>
      </c>
      <c r="C169">
        <v>1.4406000000000001</v>
      </c>
      <c r="D169">
        <v>1.1043000000000001</v>
      </c>
      <c r="E169">
        <v>0.64539999999999997</v>
      </c>
    </row>
    <row r="170" spans="1:5" x14ac:dyDescent="0.25">
      <c r="A170" t="s">
        <v>145</v>
      </c>
      <c r="B170" t="s">
        <v>147</v>
      </c>
      <c r="C170">
        <v>1.4406000000000001</v>
      </c>
      <c r="D170">
        <v>1.1238999999999999</v>
      </c>
      <c r="E170">
        <v>0.93899999999999995</v>
      </c>
    </row>
    <row r="171" spans="1:5" x14ac:dyDescent="0.25">
      <c r="A171" t="s">
        <v>21</v>
      </c>
      <c r="B171" t="s">
        <v>152</v>
      </c>
      <c r="C171">
        <v>1.3974</v>
      </c>
      <c r="D171">
        <v>0.75329999999999997</v>
      </c>
      <c r="E171">
        <v>1.0424</v>
      </c>
    </row>
    <row r="172" spans="1:5" x14ac:dyDescent="0.25">
      <c r="A172" t="s">
        <v>21</v>
      </c>
      <c r="B172" t="s">
        <v>269</v>
      </c>
      <c r="C172">
        <v>1.3974</v>
      </c>
      <c r="D172">
        <v>0.71560000000000001</v>
      </c>
      <c r="E172">
        <v>0.81079999999999997</v>
      </c>
    </row>
    <row r="173" spans="1:5" x14ac:dyDescent="0.25">
      <c r="A173" t="s">
        <v>21</v>
      </c>
      <c r="B173" t="s">
        <v>264</v>
      </c>
      <c r="C173">
        <v>1.3974</v>
      </c>
      <c r="D173">
        <v>1.2052</v>
      </c>
      <c r="E173">
        <v>1.2741</v>
      </c>
    </row>
    <row r="174" spans="1:5" x14ac:dyDescent="0.25">
      <c r="A174" t="s">
        <v>21</v>
      </c>
      <c r="B174" t="s">
        <v>372</v>
      </c>
      <c r="C174">
        <v>1.3974</v>
      </c>
      <c r="D174">
        <v>0.30130000000000001</v>
      </c>
      <c r="E174">
        <v>1.1969000000000001</v>
      </c>
    </row>
    <row r="175" spans="1:5" x14ac:dyDescent="0.25">
      <c r="A175" t="s">
        <v>21</v>
      </c>
      <c r="B175" t="s">
        <v>267</v>
      </c>
      <c r="C175">
        <v>1.3974</v>
      </c>
      <c r="D175">
        <v>1.0546</v>
      </c>
      <c r="E175">
        <v>1.0038</v>
      </c>
    </row>
    <row r="176" spans="1:5" x14ac:dyDescent="0.25">
      <c r="A176" t="s">
        <v>21</v>
      </c>
      <c r="B176" t="s">
        <v>272</v>
      </c>
      <c r="C176">
        <v>1.3974</v>
      </c>
      <c r="D176">
        <v>1.0546</v>
      </c>
      <c r="E176">
        <v>0.42470000000000002</v>
      </c>
    </row>
    <row r="177" spans="1:5" x14ac:dyDescent="0.25">
      <c r="A177" t="s">
        <v>21</v>
      </c>
      <c r="B177" t="s">
        <v>397</v>
      </c>
      <c r="C177">
        <v>1.3974</v>
      </c>
      <c r="D177">
        <v>1.1676</v>
      </c>
      <c r="E177">
        <v>1.1196999999999999</v>
      </c>
    </row>
    <row r="178" spans="1:5" x14ac:dyDescent="0.25">
      <c r="A178" t="s">
        <v>21</v>
      </c>
      <c r="B178" t="s">
        <v>274</v>
      </c>
      <c r="C178">
        <v>1.3974</v>
      </c>
      <c r="D178">
        <v>1.5819000000000001</v>
      </c>
      <c r="E178">
        <v>0.88800000000000001</v>
      </c>
    </row>
    <row r="179" spans="1:5" x14ac:dyDescent="0.25">
      <c r="A179" t="s">
        <v>21</v>
      </c>
      <c r="B179" t="s">
        <v>150</v>
      </c>
      <c r="C179">
        <v>1.3974</v>
      </c>
      <c r="D179">
        <v>1.2052</v>
      </c>
      <c r="E179">
        <v>0.88800000000000001</v>
      </c>
    </row>
    <row r="180" spans="1:5" x14ac:dyDescent="0.25">
      <c r="A180" t="s">
        <v>21</v>
      </c>
      <c r="B180" t="s">
        <v>275</v>
      </c>
      <c r="C180">
        <v>1.3974</v>
      </c>
      <c r="D180">
        <v>0.71560000000000001</v>
      </c>
      <c r="E180">
        <v>1.0038</v>
      </c>
    </row>
    <row r="181" spans="1:5" x14ac:dyDescent="0.25">
      <c r="A181" t="s">
        <v>21</v>
      </c>
      <c r="B181" t="s">
        <v>23</v>
      </c>
      <c r="C181">
        <v>1.3974</v>
      </c>
      <c r="D181">
        <v>1.6194999999999999</v>
      </c>
      <c r="E181">
        <v>0.81079999999999997</v>
      </c>
    </row>
    <row r="182" spans="1:5" x14ac:dyDescent="0.25">
      <c r="A182" t="s">
        <v>21</v>
      </c>
      <c r="B182" t="s">
        <v>22</v>
      </c>
      <c r="C182">
        <v>1.3974</v>
      </c>
      <c r="D182">
        <v>1.2806</v>
      </c>
      <c r="E182">
        <v>1.3512999999999999</v>
      </c>
    </row>
    <row r="183" spans="1:5" x14ac:dyDescent="0.25">
      <c r="A183" t="s">
        <v>21</v>
      </c>
      <c r="B183" t="s">
        <v>266</v>
      </c>
      <c r="C183">
        <v>1.3974</v>
      </c>
      <c r="D183">
        <v>0.79090000000000005</v>
      </c>
      <c r="E183">
        <v>1.1196999999999999</v>
      </c>
    </row>
    <row r="184" spans="1:5" x14ac:dyDescent="0.25">
      <c r="A184" t="s">
        <v>21</v>
      </c>
      <c r="B184" t="s">
        <v>268</v>
      </c>
      <c r="C184">
        <v>1.3974</v>
      </c>
      <c r="D184">
        <v>0.94159999999999999</v>
      </c>
      <c r="E184">
        <v>1.1583000000000001</v>
      </c>
    </row>
    <row r="185" spans="1:5" x14ac:dyDescent="0.25">
      <c r="A185" t="s">
        <v>21</v>
      </c>
      <c r="B185" t="s">
        <v>151</v>
      </c>
      <c r="C185">
        <v>1.3974</v>
      </c>
      <c r="D185">
        <v>0.8286</v>
      </c>
      <c r="E185">
        <v>1.5057</v>
      </c>
    </row>
    <row r="186" spans="1:5" x14ac:dyDescent="0.25">
      <c r="A186" t="s">
        <v>21</v>
      </c>
      <c r="B186" t="s">
        <v>153</v>
      </c>
      <c r="C186">
        <v>1.3974</v>
      </c>
      <c r="D186">
        <v>1.6572</v>
      </c>
      <c r="E186">
        <v>0.54049999999999998</v>
      </c>
    </row>
    <row r="187" spans="1:5" x14ac:dyDescent="0.25">
      <c r="A187" t="s">
        <v>21</v>
      </c>
      <c r="B187" t="s">
        <v>273</v>
      </c>
      <c r="C187">
        <v>1.3974</v>
      </c>
      <c r="D187">
        <v>0.60260000000000002</v>
      </c>
      <c r="E187">
        <v>0.81079999999999997</v>
      </c>
    </row>
    <row r="188" spans="1:5" x14ac:dyDescent="0.25">
      <c r="A188" t="s">
        <v>21</v>
      </c>
      <c r="B188" t="s">
        <v>265</v>
      </c>
      <c r="C188">
        <v>1.3974</v>
      </c>
      <c r="D188">
        <v>0.97929999999999995</v>
      </c>
      <c r="E188">
        <v>0.81079999999999997</v>
      </c>
    </row>
    <row r="189" spans="1:5" x14ac:dyDescent="0.25">
      <c r="A189" t="s">
        <v>21</v>
      </c>
      <c r="B189" t="s">
        <v>271</v>
      </c>
      <c r="C189">
        <v>1.3974</v>
      </c>
      <c r="D189">
        <v>0.75329999999999997</v>
      </c>
      <c r="E189">
        <v>1.1196999999999999</v>
      </c>
    </row>
    <row r="190" spans="1:5" x14ac:dyDescent="0.25">
      <c r="A190" t="s">
        <v>21</v>
      </c>
      <c r="B190" t="s">
        <v>270</v>
      </c>
      <c r="C190">
        <v>1.3974</v>
      </c>
      <c r="D190">
        <v>0.79090000000000005</v>
      </c>
      <c r="E190">
        <v>1.1196999999999999</v>
      </c>
    </row>
    <row r="191" spans="1:5" x14ac:dyDescent="0.25">
      <c r="A191" t="s">
        <v>154</v>
      </c>
      <c r="B191" t="s">
        <v>159</v>
      </c>
      <c r="C191">
        <v>1.3447</v>
      </c>
      <c r="D191">
        <v>0.82189999999999996</v>
      </c>
      <c r="E191">
        <v>0.85209999999999997</v>
      </c>
    </row>
    <row r="192" spans="1:5" x14ac:dyDescent="0.25">
      <c r="A192" t="s">
        <v>154</v>
      </c>
      <c r="B192" t="s">
        <v>161</v>
      </c>
      <c r="C192">
        <v>1.3447</v>
      </c>
      <c r="D192">
        <v>0.58709999999999996</v>
      </c>
      <c r="E192">
        <v>0.60150000000000003</v>
      </c>
    </row>
    <row r="193" spans="1:5" x14ac:dyDescent="0.25">
      <c r="A193" t="s">
        <v>154</v>
      </c>
      <c r="B193" t="s">
        <v>163</v>
      </c>
      <c r="C193">
        <v>1.3447</v>
      </c>
      <c r="D193">
        <v>1.4873000000000001</v>
      </c>
      <c r="E193">
        <v>0.90229999999999999</v>
      </c>
    </row>
    <row r="194" spans="1:5" x14ac:dyDescent="0.25">
      <c r="A194" t="s">
        <v>154</v>
      </c>
      <c r="B194" t="s">
        <v>160</v>
      </c>
      <c r="C194">
        <v>1.3447</v>
      </c>
      <c r="D194">
        <v>0.66539999999999999</v>
      </c>
      <c r="E194">
        <v>0.95240000000000002</v>
      </c>
    </row>
    <row r="195" spans="1:5" x14ac:dyDescent="0.25">
      <c r="A195" t="s">
        <v>154</v>
      </c>
      <c r="B195" t="s">
        <v>165</v>
      </c>
      <c r="C195">
        <v>1.3447</v>
      </c>
      <c r="D195">
        <v>0.82189999999999996</v>
      </c>
      <c r="E195">
        <v>1.3533999999999999</v>
      </c>
    </row>
    <row r="196" spans="1:5" x14ac:dyDescent="0.25">
      <c r="A196" t="s">
        <v>154</v>
      </c>
      <c r="B196" t="s">
        <v>164</v>
      </c>
      <c r="C196">
        <v>1.3447</v>
      </c>
      <c r="D196">
        <v>0.82189999999999996</v>
      </c>
      <c r="E196">
        <v>1.5539000000000001</v>
      </c>
    </row>
    <row r="197" spans="1:5" x14ac:dyDescent="0.25">
      <c r="A197" t="s">
        <v>154</v>
      </c>
      <c r="B197" t="s">
        <v>167</v>
      </c>
      <c r="C197">
        <v>1.3447</v>
      </c>
      <c r="D197">
        <v>1.4481999999999999</v>
      </c>
      <c r="E197">
        <v>0.4511</v>
      </c>
    </row>
    <row r="198" spans="1:5" x14ac:dyDescent="0.25">
      <c r="A198" t="s">
        <v>154</v>
      </c>
      <c r="B198" t="s">
        <v>168</v>
      </c>
      <c r="C198">
        <v>1.3447</v>
      </c>
      <c r="D198">
        <v>0.86109999999999998</v>
      </c>
      <c r="E198">
        <v>0.90229999999999999</v>
      </c>
    </row>
    <row r="199" spans="1:5" x14ac:dyDescent="0.25">
      <c r="A199" t="s">
        <v>154</v>
      </c>
      <c r="B199" t="s">
        <v>156</v>
      </c>
      <c r="C199">
        <v>1.3447</v>
      </c>
      <c r="D199">
        <v>1.3698999999999999</v>
      </c>
      <c r="E199">
        <v>0.70179999999999998</v>
      </c>
    </row>
    <row r="200" spans="1:5" x14ac:dyDescent="0.25">
      <c r="A200" t="s">
        <v>154</v>
      </c>
      <c r="B200" t="s">
        <v>169</v>
      </c>
      <c r="C200">
        <v>1.3447</v>
      </c>
      <c r="D200">
        <v>0.74370000000000003</v>
      </c>
      <c r="E200">
        <v>1.1529</v>
      </c>
    </row>
    <row r="201" spans="1:5" x14ac:dyDescent="0.25">
      <c r="A201" t="s">
        <v>154</v>
      </c>
      <c r="B201" t="s">
        <v>162</v>
      </c>
      <c r="C201">
        <v>1.3447</v>
      </c>
      <c r="D201">
        <v>0.62619999999999998</v>
      </c>
      <c r="E201">
        <v>1.1529</v>
      </c>
    </row>
    <row r="202" spans="1:5" x14ac:dyDescent="0.25">
      <c r="A202" t="s">
        <v>154</v>
      </c>
      <c r="B202" t="s">
        <v>170</v>
      </c>
      <c r="C202">
        <v>1.3447</v>
      </c>
      <c r="D202">
        <v>1.0959000000000001</v>
      </c>
      <c r="E202">
        <v>1.4035</v>
      </c>
    </row>
    <row r="203" spans="1:5" x14ac:dyDescent="0.25">
      <c r="A203" t="s">
        <v>154</v>
      </c>
      <c r="B203" t="s">
        <v>166</v>
      </c>
      <c r="C203">
        <v>1.3447</v>
      </c>
      <c r="D203">
        <v>0.66539999999999999</v>
      </c>
      <c r="E203">
        <v>1.2531000000000001</v>
      </c>
    </row>
    <row r="204" spans="1:5" x14ac:dyDescent="0.25">
      <c r="A204" t="s">
        <v>154</v>
      </c>
      <c r="B204" t="s">
        <v>174</v>
      </c>
      <c r="C204">
        <v>1.3447</v>
      </c>
      <c r="D204">
        <v>1.2133</v>
      </c>
      <c r="E204">
        <v>0.90229999999999999</v>
      </c>
    </row>
    <row r="205" spans="1:5" x14ac:dyDescent="0.25">
      <c r="A205" t="s">
        <v>154</v>
      </c>
      <c r="B205" t="s">
        <v>172</v>
      </c>
      <c r="C205">
        <v>1.3447</v>
      </c>
      <c r="D205">
        <v>1.0176000000000001</v>
      </c>
      <c r="E205">
        <v>0.95240000000000002</v>
      </c>
    </row>
    <row r="206" spans="1:5" x14ac:dyDescent="0.25">
      <c r="A206" t="s">
        <v>154</v>
      </c>
      <c r="B206" t="s">
        <v>171</v>
      </c>
      <c r="C206">
        <v>1.3447</v>
      </c>
      <c r="D206">
        <v>0.9002</v>
      </c>
      <c r="E206">
        <v>1.0024999999999999</v>
      </c>
    </row>
    <row r="207" spans="1:5" x14ac:dyDescent="0.25">
      <c r="A207" t="s">
        <v>154</v>
      </c>
      <c r="B207" t="s">
        <v>158</v>
      </c>
      <c r="C207">
        <v>1.3447</v>
      </c>
      <c r="D207">
        <v>0.93940000000000001</v>
      </c>
      <c r="E207">
        <v>1.1028</v>
      </c>
    </row>
    <row r="208" spans="1:5" x14ac:dyDescent="0.25">
      <c r="A208" t="s">
        <v>154</v>
      </c>
      <c r="B208" t="s">
        <v>155</v>
      </c>
      <c r="C208">
        <v>1.3447</v>
      </c>
      <c r="D208">
        <v>1.7222</v>
      </c>
      <c r="E208">
        <v>0.90229999999999999</v>
      </c>
    </row>
    <row r="209" spans="1:5" x14ac:dyDescent="0.25">
      <c r="A209" t="s">
        <v>154</v>
      </c>
      <c r="B209" t="s">
        <v>157</v>
      </c>
      <c r="C209">
        <v>1.3447</v>
      </c>
      <c r="D209">
        <v>1.2524999999999999</v>
      </c>
      <c r="E209">
        <v>0.75190000000000001</v>
      </c>
    </row>
    <row r="210" spans="1:5" x14ac:dyDescent="0.25">
      <c r="A210" t="s">
        <v>154</v>
      </c>
      <c r="B210" t="s">
        <v>173</v>
      </c>
      <c r="C210">
        <v>1.3447</v>
      </c>
      <c r="D210">
        <v>0.93940000000000001</v>
      </c>
      <c r="E210">
        <v>1.1529</v>
      </c>
    </row>
    <row r="211" spans="1:5" x14ac:dyDescent="0.25">
      <c r="A211" t="s">
        <v>175</v>
      </c>
      <c r="B211" t="s">
        <v>284</v>
      </c>
      <c r="C211">
        <v>1.1583000000000001</v>
      </c>
      <c r="D211">
        <v>1.2949999999999999</v>
      </c>
      <c r="E211">
        <v>1.2748999999999999</v>
      </c>
    </row>
    <row r="212" spans="1:5" x14ac:dyDescent="0.25">
      <c r="A212" t="s">
        <v>175</v>
      </c>
      <c r="B212" t="s">
        <v>179</v>
      </c>
      <c r="C212">
        <v>1.1583000000000001</v>
      </c>
      <c r="D212">
        <v>0.76180000000000003</v>
      </c>
      <c r="E212">
        <v>1.3499000000000001</v>
      </c>
    </row>
    <row r="213" spans="1:5" x14ac:dyDescent="0.25">
      <c r="A213" t="s">
        <v>175</v>
      </c>
      <c r="B213" t="s">
        <v>282</v>
      </c>
      <c r="C213">
        <v>1.1583000000000001</v>
      </c>
      <c r="D213">
        <v>0.95930000000000004</v>
      </c>
      <c r="E213">
        <v>0.63749999999999996</v>
      </c>
    </row>
    <row r="214" spans="1:5" x14ac:dyDescent="0.25">
      <c r="A214" t="s">
        <v>175</v>
      </c>
      <c r="B214" t="s">
        <v>176</v>
      </c>
      <c r="C214">
        <v>1.1583000000000001</v>
      </c>
      <c r="D214">
        <v>0.86329999999999996</v>
      </c>
      <c r="E214">
        <v>0.79679999999999995</v>
      </c>
    </row>
    <row r="215" spans="1:5" x14ac:dyDescent="0.25">
      <c r="A215" t="s">
        <v>175</v>
      </c>
      <c r="B215" t="s">
        <v>285</v>
      </c>
      <c r="C215">
        <v>1.1583000000000001</v>
      </c>
      <c r="D215">
        <v>0.91410000000000002</v>
      </c>
      <c r="E215">
        <v>1.0687</v>
      </c>
    </row>
    <row r="216" spans="1:5" x14ac:dyDescent="0.25">
      <c r="A216" t="s">
        <v>175</v>
      </c>
      <c r="B216" t="s">
        <v>277</v>
      </c>
      <c r="C216">
        <v>1.1583000000000001</v>
      </c>
      <c r="D216">
        <v>0.55859999999999999</v>
      </c>
      <c r="E216">
        <v>1.0125</v>
      </c>
    </row>
    <row r="217" spans="1:5" x14ac:dyDescent="0.25">
      <c r="A217" t="s">
        <v>175</v>
      </c>
      <c r="B217" t="s">
        <v>281</v>
      </c>
      <c r="C217">
        <v>1.1583000000000001</v>
      </c>
      <c r="D217">
        <v>0.53959999999999997</v>
      </c>
      <c r="E217">
        <v>1.2549999999999999</v>
      </c>
    </row>
    <row r="218" spans="1:5" x14ac:dyDescent="0.25">
      <c r="A218" t="s">
        <v>175</v>
      </c>
      <c r="B218" t="s">
        <v>178</v>
      </c>
      <c r="C218">
        <v>1.1583000000000001</v>
      </c>
      <c r="D218">
        <v>0.53959999999999997</v>
      </c>
      <c r="E218">
        <v>1.1953</v>
      </c>
    </row>
    <row r="219" spans="1:5" x14ac:dyDescent="0.25">
      <c r="A219" t="s">
        <v>175</v>
      </c>
      <c r="B219" t="s">
        <v>278</v>
      </c>
      <c r="C219">
        <v>1.1583000000000001</v>
      </c>
      <c r="D219">
        <v>0.9173</v>
      </c>
      <c r="E219">
        <v>1.6734</v>
      </c>
    </row>
    <row r="220" spans="1:5" x14ac:dyDescent="0.25">
      <c r="A220" t="s">
        <v>175</v>
      </c>
      <c r="B220" t="s">
        <v>276</v>
      </c>
      <c r="C220">
        <v>1.1583000000000001</v>
      </c>
      <c r="D220">
        <v>2.0623999999999998</v>
      </c>
      <c r="E220">
        <v>0.21249999999999999</v>
      </c>
    </row>
    <row r="221" spans="1:5" x14ac:dyDescent="0.25">
      <c r="A221" t="s">
        <v>175</v>
      </c>
      <c r="B221" t="s">
        <v>279</v>
      </c>
      <c r="C221">
        <v>1.1583000000000001</v>
      </c>
      <c r="D221">
        <v>1.0551999999999999</v>
      </c>
      <c r="E221">
        <v>0.85</v>
      </c>
    </row>
    <row r="222" spans="1:5" x14ac:dyDescent="0.25">
      <c r="A222" t="s">
        <v>175</v>
      </c>
      <c r="B222" t="s">
        <v>283</v>
      </c>
      <c r="C222">
        <v>1.1583000000000001</v>
      </c>
      <c r="D222">
        <v>0.70150000000000001</v>
      </c>
      <c r="E222">
        <v>1.2549999999999999</v>
      </c>
    </row>
    <row r="223" spans="1:5" x14ac:dyDescent="0.25">
      <c r="A223" t="s">
        <v>175</v>
      </c>
      <c r="B223" t="s">
        <v>177</v>
      </c>
      <c r="C223">
        <v>1.1583000000000001</v>
      </c>
      <c r="D223">
        <v>1.7746</v>
      </c>
      <c r="E223">
        <v>0.69059999999999999</v>
      </c>
    </row>
    <row r="224" spans="1:5" x14ac:dyDescent="0.25">
      <c r="A224" t="s">
        <v>175</v>
      </c>
      <c r="B224" t="s">
        <v>280</v>
      </c>
      <c r="C224">
        <v>1.1583000000000001</v>
      </c>
      <c r="D224">
        <v>0.86329999999999996</v>
      </c>
      <c r="E224">
        <v>0.9</v>
      </c>
    </row>
    <row r="225" spans="1:5" x14ac:dyDescent="0.25">
      <c r="A225" t="s">
        <v>24</v>
      </c>
      <c r="B225" t="s">
        <v>292</v>
      </c>
      <c r="C225">
        <v>1.6263000000000001</v>
      </c>
      <c r="D225">
        <v>1.5858000000000001</v>
      </c>
      <c r="E225">
        <v>0.88560000000000005</v>
      </c>
    </row>
    <row r="226" spans="1:5" x14ac:dyDescent="0.25">
      <c r="A226" t="s">
        <v>24</v>
      </c>
      <c r="B226" t="s">
        <v>289</v>
      </c>
      <c r="C226">
        <v>1.6263000000000001</v>
      </c>
      <c r="D226">
        <v>0.6149</v>
      </c>
      <c r="E226">
        <v>1.4391</v>
      </c>
    </row>
    <row r="227" spans="1:5" x14ac:dyDescent="0.25">
      <c r="A227" t="s">
        <v>24</v>
      </c>
      <c r="B227" t="s">
        <v>180</v>
      </c>
      <c r="C227">
        <v>1.6263000000000001</v>
      </c>
      <c r="D227">
        <v>1.0680000000000001</v>
      </c>
      <c r="E227">
        <v>1.2177</v>
      </c>
    </row>
    <row r="228" spans="1:5" x14ac:dyDescent="0.25">
      <c r="A228" t="s">
        <v>24</v>
      </c>
      <c r="B228" t="s">
        <v>326</v>
      </c>
      <c r="C228">
        <v>1.6263000000000001</v>
      </c>
      <c r="D228">
        <v>0.71199999999999997</v>
      </c>
      <c r="E228">
        <v>1.1808000000000001</v>
      </c>
    </row>
    <row r="229" spans="1:5" x14ac:dyDescent="0.25">
      <c r="A229" t="s">
        <v>24</v>
      </c>
      <c r="B229" t="s">
        <v>288</v>
      </c>
      <c r="C229">
        <v>1.6263000000000001</v>
      </c>
      <c r="D229">
        <v>0.74429999999999996</v>
      </c>
      <c r="E229">
        <v>1.2915000000000001</v>
      </c>
    </row>
    <row r="230" spans="1:5" x14ac:dyDescent="0.25">
      <c r="A230" t="s">
        <v>24</v>
      </c>
      <c r="B230" t="s">
        <v>287</v>
      </c>
      <c r="C230">
        <v>1.6263000000000001</v>
      </c>
      <c r="D230">
        <v>0.80910000000000004</v>
      </c>
      <c r="E230">
        <v>0.92249999999999999</v>
      </c>
    </row>
    <row r="231" spans="1:5" x14ac:dyDescent="0.25">
      <c r="A231" t="s">
        <v>24</v>
      </c>
      <c r="B231" t="s">
        <v>293</v>
      </c>
      <c r="C231">
        <v>1.6263000000000001</v>
      </c>
      <c r="D231">
        <v>0.9385</v>
      </c>
      <c r="E231">
        <v>1.107</v>
      </c>
    </row>
    <row r="232" spans="1:5" x14ac:dyDescent="0.25">
      <c r="A232" t="s">
        <v>24</v>
      </c>
      <c r="B232" t="s">
        <v>294</v>
      </c>
      <c r="C232">
        <v>1.6263000000000001</v>
      </c>
      <c r="D232">
        <v>1.7152000000000001</v>
      </c>
      <c r="E232">
        <v>0.66420000000000001</v>
      </c>
    </row>
    <row r="233" spans="1:5" x14ac:dyDescent="0.25">
      <c r="A233" t="s">
        <v>24</v>
      </c>
      <c r="B233" t="s">
        <v>295</v>
      </c>
      <c r="C233">
        <v>1.6263000000000001</v>
      </c>
      <c r="D233">
        <v>1.2945</v>
      </c>
      <c r="E233">
        <v>0.66420000000000001</v>
      </c>
    </row>
    <row r="234" spans="1:5" x14ac:dyDescent="0.25">
      <c r="A234" t="s">
        <v>24</v>
      </c>
      <c r="B234" t="s">
        <v>25</v>
      </c>
      <c r="C234">
        <v>1.6263000000000001</v>
      </c>
      <c r="D234">
        <v>1.1651</v>
      </c>
      <c r="E234">
        <v>0.84870000000000001</v>
      </c>
    </row>
    <row r="235" spans="1:5" x14ac:dyDescent="0.25">
      <c r="A235" t="s">
        <v>24</v>
      </c>
      <c r="B235" t="s">
        <v>327</v>
      </c>
      <c r="C235">
        <v>1.6263000000000001</v>
      </c>
      <c r="D235">
        <v>1.0032000000000001</v>
      </c>
      <c r="E235">
        <v>0.88560000000000005</v>
      </c>
    </row>
    <row r="236" spans="1:5" x14ac:dyDescent="0.25">
      <c r="A236" t="s">
        <v>24</v>
      </c>
      <c r="B236" t="s">
        <v>286</v>
      </c>
      <c r="C236">
        <v>1.6263000000000001</v>
      </c>
      <c r="D236">
        <v>1.6181000000000001</v>
      </c>
      <c r="E236">
        <v>0.73799999999999999</v>
      </c>
    </row>
    <row r="237" spans="1:5" x14ac:dyDescent="0.25">
      <c r="A237" t="s">
        <v>24</v>
      </c>
      <c r="B237" t="s">
        <v>291</v>
      </c>
      <c r="C237">
        <v>1.6263000000000001</v>
      </c>
      <c r="D237">
        <v>0.51780000000000004</v>
      </c>
      <c r="E237">
        <v>1.4391</v>
      </c>
    </row>
    <row r="238" spans="1:5" x14ac:dyDescent="0.25">
      <c r="A238" t="s">
        <v>24</v>
      </c>
      <c r="B238" t="s">
        <v>26</v>
      </c>
      <c r="C238">
        <v>1.6263000000000001</v>
      </c>
      <c r="D238">
        <v>1.3592</v>
      </c>
      <c r="E238">
        <v>0.66420000000000001</v>
      </c>
    </row>
    <row r="239" spans="1:5" x14ac:dyDescent="0.25">
      <c r="A239" t="s">
        <v>24</v>
      </c>
      <c r="B239" t="s">
        <v>184</v>
      </c>
      <c r="C239">
        <v>1.6263000000000001</v>
      </c>
      <c r="D239">
        <v>1.0356000000000001</v>
      </c>
      <c r="E239">
        <v>0.95940000000000003</v>
      </c>
    </row>
    <row r="240" spans="1:5" x14ac:dyDescent="0.25">
      <c r="A240" t="s">
        <v>24</v>
      </c>
      <c r="B240" t="s">
        <v>290</v>
      </c>
      <c r="C240">
        <v>1.6263000000000001</v>
      </c>
      <c r="D240">
        <v>1.0032000000000001</v>
      </c>
      <c r="E240">
        <v>0.99629999999999996</v>
      </c>
    </row>
    <row r="241" spans="1:5" x14ac:dyDescent="0.25">
      <c r="A241" t="s">
        <v>24</v>
      </c>
      <c r="B241" t="s">
        <v>183</v>
      </c>
      <c r="C241">
        <v>1.6263000000000001</v>
      </c>
      <c r="D241">
        <v>0.90620000000000001</v>
      </c>
      <c r="E241">
        <v>1.2177</v>
      </c>
    </row>
    <row r="242" spans="1:5" x14ac:dyDescent="0.25">
      <c r="A242" t="s">
        <v>24</v>
      </c>
      <c r="B242" t="s">
        <v>182</v>
      </c>
      <c r="C242">
        <v>1.6263000000000001</v>
      </c>
      <c r="D242">
        <v>0.80910000000000004</v>
      </c>
      <c r="E242">
        <v>1.3284</v>
      </c>
    </row>
    <row r="243" spans="1:5" x14ac:dyDescent="0.25">
      <c r="A243" t="s">
        <v>24</v>
      </c>
      <c r="B243" t="s">
        <v>185</v>
      </c>
      <c r="C243">
        <v>1.6263000000000001</v>
      </c>
      <c r="D243">
        <v>0.4531</v>
      </c>
      <c r="E243">
        <v>0.70109999999999995</v>
      </c>
    </row>
    <row r="244" spans="1:5" x14ac:dyDescent="0.25">
      <c r="A244" t="s">
        <v>24</v>
      </c>
      <c r="B244" t="s">
        <v>181</v>
      </c>
      <c r="C244">
        <v>1.6263000000000001</v>
      </c>
      <c r="D244">
        <v>0.64729999999999999</v>
      </c>
      <c r="E244">
        <v>0.84870000000000001</v>
      </c>
    </row>
    <row r="245" spans="1:5" x14ac:dyDescent="0.25">
      <c r="A245" t="s">
        <v>27</v>
      </c>
      <c r="B245" t="s">
        <v>187</v>
      </c>
      <c r="C245">
        <v>1.3026</v>
      </c>
      <c r="D245">
        <v>0.72729999999999995</v>
      </c>
      <c r="E245">
        <v>0.90910000000000002</v>
      </c>
    </row>
    <row r="246" spans="1:5" x14ac:dyDescent="0.25">
      <c r="A246" t="s">
        <v>27</v>
      </c>
      <c r="B246" t="s">
        <v>191</v>
      </c>
      <c r="C246">
        <v>1.3026</v>
      </c>
      <c r="D246">
        <v>1.4545999999999999</v>
      </c>
      <c r="E246">
        <v>1.2919</v>
      </c>
    </row>
    <row r="247" spans="1:5" x14ac:dyDescent="0.25">
      <c r="A247" t="s">
        <v>27</v>
      </c>
      <c r="B247" t="s">
        <v>28</v>
      </c>
      <c r="C247">
        <v>1.3026</v>
      </c>
      <c r="D247">
        <v>1.1717</v>
      </c>
      <c r="E247">
        <v>0.66990000000000005</v>
      </c>
    </row>
    <row r="248" spans="1:5" x14ac:dyDescent="0.25">
      <c r="A248" t="s">
        <v>27</v>
      </c>
      <c r="B248" t="s">
        <v>186</v>
      </c>
      <c r="C248">
        <v>1.3026</v>
      </c>
      <c r="D248">
        <v>1.0101</v>
      </c>
      <c r="E248">
        <v>0.66990000000000005</v>
      </c>
    </row>
    <row r="249" spans="1:5" x14ac:dyDescent="0.25">
      <c r="A249" t="s">
        <v>27</v>
      </c>
      <c r="B249" t="s">
        <v>189</v>
      </c>
      <c r="C249">
        <v>1.3026</v>
      </c>
      <c r="D249">
        <v>0.60609999999999997</v>
      </c>
      <c r="E249">
        <v>0.95689999999999997</v>
      </c>
    </row>
    <row r="250" spans="1:5" x14ac:dyDescent="0.25">
      <c r="A250" t="s">
        <v>27</v>
      </c>
      <c r="B250" t="s">
        <v>297</v>
      </c>
      <c r="C250">
        <v>1.3026</v>
      </c>
      <c r="D250">
        <v>1.0909</v>
      </c>
      <c r="E250">
        <v>1.0526</v>
      </c>
    </row>
    <row r="251" spans="1:5" x14ac:dyDescent="0.25">
      <c r="A251" t="s">
        <v>27</v>
      </c>
      <c r="B251" t="s">
        <v>298</v>
      </c>
      <c r="C251">
        <v>1.3026</v>
      </c>
      <c r="D251">
        <v>1.5354000000000001</v>
      </c>
      <c r="E251">
        <v>0.7177</v>
      </c>
    </row>
    <row r="252" spans="1:5" x14ac:dyDescent="0.25">
      <c r="A252" t="s">
        <v>27</v>
      </c>
      <c r="B252" t="s">
        <v>31</v>
      </c>
      <c r="C252">
        <v>1.3026</v>
      </c>
      <c r="D252">
        <v>0.64649999999999996</v>
      </c>
      <c r="E252">
        <v>1.0047999999999999</v>
      </c>
    </row>
    <row r="253" spans="1:5" x14ac:dyDescent="0.25">
      <c r="A253" t="s">
        <v>27</v>
      </c>
      <c r="B253" t="s">
        <v>195</v>
      </c>
      <c r="C253">
        <v>1.3026</v>
      </c>
      <c r="D253">
        <v>1.4545999999999999</v>
      </c>
      <c r="E253">
        <v>1.3396999999999999</v>
      </c>
    </row>
    <row r="254" spans="1:5" x14ac:dyDescent="0.25">
      <c r="A254" t="s">
        <v>27</v>
      </c>
      <c r="B254" t="s">
        <v>188</v>
      </c>
      <c r="C254">
        <v>1.3026</v>
      </c>
      <c r="D254">
        <v>1.0909</v>
      </c>
      <c r="E254">
        <v>0.76559999999999995</v>
      </c>
    </row>
    <row r="255" spans="1:5" x14ac:dyDescent="0.25">
      <c r="A255" t="s">
        <v>27</v>
      </c>
      <c r="B255" t="s">
        <v>296</v>
      </c>
      <c r="C255">
        <v>1.3026</v>
      </c>
      <c r="D255">
        <v>0.72729999999999995</v>
      </c>
      <c r="E255">
        <v>1.3875999999999999</v>
      </c>
    </row>
    <row r="256" spans="1:5" x14ac:dyDescent="0.25">
      <c r="A256" t="s">
        <v>27</v>
      </c>
      <c r="B256" t="s">
        <v>190</v>
      </c>
      <c r="C256">
        <v>1.3026</v>
      </c>
      <c r="D256">
        <v>1.0505</v>
      </c>
      <c r="E256">
        <v>0.90910000000000002</v>
      </c>
    </row>
    <row r="257" spans="1:5" x14ac:dyDescent="0.25">
      <c r="A257" t="s">
        <v>27</v>
      </c>
      <c r="B257" t="s">
        <v>192</v>
      </c>
      <c r="C257">
        <v>1.3026</v>
      </c>
      <c r="D257">
        <v>1.0909</v>
      </c>
      <c r="E257">
        <v>0.90910000000000002</v>
      </c>
    </row>
    <row r="258" spans="1:5" x14ac:dyDescent="0.25">
      <c r="A258" t="s">
        <v>27</v>
      </c>
      <c r="B258" t="s">
        <v>329</v>
      </c>
      <c r="C258">
        <v>1.3026</v>
      </c>
      <c r="D258">
        <v>0.76770000000000005</v>
      </c>
      <c r="E258">
        <v>1.1005</v>
      </c>
    </row>
    <row r="259" spans="1:5" x14ac:dyDescent="0.25">
      <c r="A259" t="s">
        <v>27</v>
      </c>
      <c r="B259" t="s">
        <v>194</v>
      </c>
      <c r="C259">
        <v>1.3026</v>
      </c>
      <c r="D259">
        <v>0.80810000000000004</v>
      </c>
      <c r="E259">
        <v>1.0526</v>
      </c>
    </row>
    <row r="260" spans="1:5" x14ac:dyDescent="0.25">
      <c r="A260" t="s">
        <v>27</v>
      </c>
      <c r="B260" t="s">
        <v>299</v>
      </c>
      <c r="C260">
        <v>1.3026</v>
      </c>
      <c r="D260">
        <v>1.0505</v>
      </c>
      <c r="E260">
        <v>0.622</v>
      </c>
    </row>
    <row r="261" spans="1:5" x14ac:dyDescent="0.25">
      <c r="A261" t="s">
        <v>27</v>
      </c>
      <c r="B261" t="s">
        <v>328</v>
      </c>
      <c r="C261">
        <v>1.3026</v>
      </c>
      <c r="D261">
        <v>1.0101</v>
      </c>
      <c r="E261">
        <v>0.90910000000000002</v>
      </c>
    </row>
    <row r="262" spans="1:5" x14ac:dyDescent="0.25">
      <c r="A262" t="s">
        <v>27</v>
      </c>
      <c r="B262" t="s">
        <v>193</v>
      </c>
      <c r="C262">
        <v>1.3026</v>
      </c>
      <c r="D262">
        <v>1.1313</v>
      </c>
      <c r="E262">
        <v>0.90910000000000002</v>
      </c>
    </row>
    <row r="263" spans="1:5" x14ac:dyDescent="0.25">
      <c r="A263" t="s">
        <v>27</v>
      </c>
      <c r="B263" t="s">
        <v>30</v>
      </c>
      <c r="C263">
        <v>1.3026</v>
      </c>
      <c r="D263">
        <v>0.88890000000000002</v>
      </c>
      <c r="E263">
        <v>1.1483000000000001</v>
      </c>
    </row>
    <row r="264" spans="1:5" x14ac:dyDescent="0.25">
      <c r="A264" t="s">
        <v>27</v>
      </c>
      <c r="B264" t="s">
        <v>29</v>
      </c>
      <c r="C264">
        <v>1.3026</v>
      </c>
      <c r="D264">
        <v>0.68689999999999996</v>
      </c>
      <c r="E264">
        <v>1.6746000000000001</v>
      </c>
    </row>
    <row r="265" spans="1:5" x14ac:dyDescent="0.25">
      <c r="A265" t="s">
        <v>196</v>
      </c>
      <c r="B265" t="s">
        <v>205</v>
      </c>
      <c r="C265">
        <v>1.6077999999999999</v>
      </c>
      <c r="D265">
        <v>1.9391</v>
      </c>
      <c r="E265">
        <v>0.58879999999999999</v>
      </c>
    </row>
    <row r="266" spans="1:5" x14ac:dyDescent="0.25">
      <c r="A266" t="s">
        <v>196</v>
      </c>
      <c r="B266" t="s">
        <v>306</v>
      </c>
      <c r="C266">
        <v>1.6077999999999999</v>
      </c>
      <c r="D266">
        <v>1.4269000000000001</v>
      </c>
      <c r="E266">
        <v>0.75700000000000001</v>
      </c>
    </row>
    <row r="267" spans="1:5" x14ac:dyDescent="0.25">
      <c r="A267" t="s">
        <v>196</v>
      </c>
      <c r="B267" t="s">
        <v>206</v>
      </c>
      <c r="C267">
        <v>1.6077999999999999</v>
      </c>
      <c r="D267">
        <v>0.622</v>
      </c>
      <c r="E267">
        <v>1.5981000000000001</v>
      </c>
    </row>
    <row r="268" spans="1:5" x14ac:dyDescent="0.25">
      <c r="A268" t="s">
        <v>196</v>
      </c>
      <c r="B268" t="s">
        <v>197</v>
      </c>
      <c r="C268">
        <v>1.6077999999999999</v>
      </c>
      <c r="D268">
        <v>0.95120000000000005</v>
      </c>
      <c r="E268">
        <v>1.7242999999999999</v>
      </c>
    </row>
    <row r="269" spans="1:5" x14ac:dyDescent="0.25">
      <c r="A269" t="s">
        <v>196</v>
      </c>
      <c r="B269" t="s">
        <v>307</v>
      </c>
      <c r="C269">
        <v>1.6077999999999999</v>
      </c>
      <c r="D269">
        <v>1.2805</v>
      </c>
      <c r="E269">
        <v>0.54669999999999996</v>
      </c>
    </row>
    <row r="270" spans="1:5" x14ac:dyDescent="0.25">
      <c r="A270" t="s">
        <v>196</v>
      </c>
      <c r="B270" t="s">
        <v>204</v>
      </c>
      <c r="C270">
        <v>1.6077999999999999</v>
      </c>
      <c r="D270">
        <v>0.98780000000000001</v>
      </c>
      <c r="E270">
        <v>1.3877999999999999</v>
      </c>
    </row>
    <row r="271" spans="1:5" x14ac:dyDescent="0.25">
      <c r="A271" t="s">
        <v>196</v>
      </c>
      <c r="B271" t="s">
        <v>302</v>
      </c>
      <c r="C271">
        <v>1.6077999999999999</v>
      </c>
      <c r="D271">
        <v>0.622</v>
      </c>
      <c r="E271">
        <v>0.54669999999999996</v>
      </c>
    </row>
    <row r="272" spans="1:5" x14ac:dyDescent="0.25">
      <c r="A272" t="s">
        <v>196</v>
      </c>
      <c r="B272" t="s">
        <v>305</v>
      </c>
      <c r="C272">
        <v>1.6077999999999999</v>
      </c>
      <c r="D272">
        <v>0.80489999999999995</v>
      </c>
      <c r="E272">
        <v>0.75700000000000001</v>
      </c>
    </row>
    <row r="273" spans="1:5" x14ac:dyDescent="0.25">
      <c r="A273" t="s">
        <v>196</v>
      </c>
      <c r="B273" t="s">
        <v>202</v>
      </c>
      <c r="C273">
        <v>1.6077999999999999</v>
      </c>
      <c r="D273">
        <v>1.0609999999999999</v>
      </c>
      <c r="E273">
        <v>0.67290000000000005</v>
      </c>
    </row>
    <row r="274" spans="1:5" x14ac:dyDescent="0.25">
      <c r="A274" t="s">
        <v>196</v>
      </c>
      <c r="B274" t="s">
        <v>200</v>
      </c>
      <c r="C274">
        <v>1.6077999999999999</v>
      </c>
      <c r="D274">
        <v>1.4269000000000001</v>
      </c>
      <c r="E274">
        <v>0.54669999999999996</v>
      </c>
    </row>
    <row r="275" spans="1:5" x14ac:dyDescent="0.25">
      <c r="A275" t="s">
        <v>196</v>
      </c>
      <c r="B275" t="s">
        <v>199</v>
      </c>
      <c r="C275">
        <v>1.6077999999999999</v>
      </c>
      <c r="D275">
        <v>1.0975999999999999</v>
      </c>
      <c r="E275">
        <v>1.1355</v>
      </c>
    </row>
    <row r="276" spans="1:5" x14ac:dyDescent="0.25">
      <c r="A276" t="s">
        <v>196</v>
      </c>
      <c r="B276" t="s">
        <v>303</v>
      </c>
      <c r="C276">
        <v>1.6077999999999999</v>
      </c>
      <c r="D276">
        <v>0.84150000000000003</v>
      </c>
      <c r="E276">
        <v>1.0513999999999999</v>
      </c>
    </row>
    <row r="277" spans="1:5" x14ac:dyDescent="0.25">
      <c r="A277" t="s">
        <v>196</v>
      </c>
      <c r="B277" t="s">
        <v>201</v>
      </c>
      <c r="C277">
        <v>1.6077999999999999</v>
      </c>
      <c r="D277">
        <v>0.98780000000000001</v>
      </c>
      <c r="E277">
        <v>1.0513999999999999</v>
      </c>
    </row>
    <row r="278" spans="1:5" x14ac:dyDescent="0.25">
      <c r="A278" t="s">
        <v>196</v>
      </c>
      <c r="B278" t="s">
        <v>304</v>
      </c>
      <c r="C278">
        <v>1.6077999999999999</v>
      </c>
      <c r="D278">
        <v>0.95120000000000005</v>
      </c>
      <c r="E278">
        <v>0.50470000000000004</v>
      </c>
    </row>
    <row r="279" spans="1:5" x14ac:dyDescent="0.25">
      <c r="A279" t="s">
        <v>196</v>
      </c>
      <c r="B279" t="s">
        <v>198</v>
      </c>
      <c r="C279">
        <v>1.6077999999999999</v>
      </c>
      <c r="D279">
        <v>0.73170000000000002</v>
      </c>
      <c r="E279">
        <v>1.9346000000000001</v>
      </c>
    </row>
    <row r="280" spans="1:5" x14ac:dyDescent="0.25">
      <c r="A280" t="s">
        <v>196</v>
      </c>
      <c r="B280" t="s">
        <v>300</v>
      </c>
      <c r="C280">
        <v>1.6077999999999999</v>
      </c>
      <c r="D280">
        <v>0.76829999999999998</v>
      </c>
      <c r="E280">
        <v>1.0513999999999999</v>
      </c>
    </row>
    <row r="281" spans="1:5" x14ac:dyDescent="0.25">
      <c r="A281" t="s">
        <v>196</v>
      </c>
      <c r="B281" t="s">
        <v>301</v>
      </c>
      <c r="C281">
        <v>1.6077999999999999</v>
      </c>
      <c r="D281">
        <v>0.80489999999999995</v>
      </c>
      <c r="E281">
        <v>1.3877999999999999</v>
      </c>
    </row>
    <row r="282" spans="1:5" x14ac:dyDescent="0.25">
      <c r="A282" t="s">
        <v>196</v>
      </c>
      <c r="B282" t="s">
        <v>203</v>
      </c>
      <c r="C282">
        <v>1.6077999999999999</v>
      </c>
      <c r="D282">
        <v>0.69510000000000005</v>
      </c>
      <c r="E282">
        <v>0.75700000000000001</v>
      </c>
    </row>
    <row r="283" spans="1:5" x14ac:dyDescent="0.25">
      <c r="A283" t="s">
        <v>32</v>
      </c>
      <c r="B283" t="s">
        <v>331</v>
      </c>
      <c r="C283">
        <v>1.268</v>
      </c>
      <c r="D283">
        <v>0.69589999999999996</v>
      </c>
      <c r="E283">
        <v>0.92300000000000004</v>
      </c>
    </row>
    <row r="284" spans="1:5" x14ac:dyDescent="0.25">
      <c r="A284" t="s">
        <v>32</v>
      </c>
      <c r="B284" t="s">
        <v>36</v>
      </c>
      <c r="C284">
        <v>1.268</v>
      </c>
      <c r="D284">
        <v>1.4380999999999999</v>
      </c>
      <c r="E284">
        <v>0.76919999999999999</v>
      </c>
    </row>
    <row r="285" spans="1:5" x14ac:dyDescent="0.25">
      <c r="A285" t="s">
        <v>32</v>
      </c>
      <c r="B285" t="s">
        <v>212</v>
      </c>
      <c r="C285">
        <v>1.268</v>
      </c>
      <c r="D285">
        <v>0.78859999999999997</v>
      </c>
      <c r="E285">
        <v>1.1282000000000001</v>
      </c>
    </row>
    <row r="286" spans="1:5" x14ac:dyDescent="0.25">
      <c r="A286" t="s">
        <v>32</v>
      </c>
      <c r="B286" t="s">
        <v>311</v>
      </c>
      <c r="C286">
        <v>1.268</v>
      </c>
      <c r="D286">
        <v>0.88139999999999996</v>
      </c>
      <c r="E286">
        <v>1.2306999999999999</v>
      </c>
    </row>
    <row r="287" spans="1:5" x14ac:dyDescent="0.25">
      <c r="A287" t="s">
        <v>32</v>
      </c>
      <c r="B287" t="s">
        <v>210</v>
      </c>
      <c r="C287">
        <v>1.268</v>
      </c>
      <c r="D287">
        <v>0.88139999999999996</v>
      </c>
      <c r="E287">
        <v>1.0256000000000001</v>
      </c>
    </row>
    <row r="288" spans="1:5" x14ac:dyDescent="0.25">
      <c r="A288" t="s">
        <v>32</v>
      </c>
      <c r="B288" t="s">
        <v>312</v>
      </c>
      <c r="C288">
        <v>1.268</v>
      </c>
      <c r="D288">
        <v>0.60309999999999997</v>
      </c>
      <c r="E288">
        <v>1.0256000000000001</v>
      </c>
    </row>
    <row r="289" spans="1:5" x14ac:dyDescent="0.25">
      <c r="A289" t="s">
        <v>32</v>
      </c>
      <c r="B289" t="s">
        <v>209</v>
      </c>
      <c r="C289">
        <v>1.268</v>
      </c>
      <c r="D289">
        <v>0.97419999999999995</v>
      </c>
      <c r="E289">
        <v>1.3846000000000001</v>
      </c>
    </row>
    <row r="290" spans="1:5" x14ac:dyDescent="0.25">
      <c r="A290" t="s">
        <v>32</v>
      </c>
      <c r="B290" t="s">
        <v>313</v>
      </c>
      <c r="C290">
        <v>1.268</v>
      </c>
      <c r="D290">
        <v>0.46389999999999998</v>
      </c>
      <c r="E290">
        <v>1.0769</v>
      </c>
    </row>
    <row r="291" spans="1:5" x14ac:dyDescent="0.25">
      <c r="A291" t="s">
        <v>32</v>
      </c>
      <c r="B291" t="s">
        <v>309</v>
      </c>
      <c r="C291">
        <v>1.268</v>
      </c>
      <c r="D291">
        <v>1.1133999999999999</v>
      </c>
      <c r="E291">
        <v>1.1794</v>
      </c>
    </row>
    <row r="292" spans="1:5" x14ac:dyDescent="0.25">
      <c r="A292" t="s">
        <v>32</v>
      </c>
      <c r="B292" t="s">
        <v>308</v>
      </c>
      <c r="C292">
        <v>1.268</v>
      </c>
      <c r="D292">
        <v>0.88139999999999996</v>
      </c>
      <c r="E292">
        <v>1.5384</v>
      </c>
    </row>
    <row r="293" spans="1:5" x14ac:dyDescent="0.25">
      <c r="A293" t="s">
        <v>32</v>
      </c>
      <c r="B293" t="s">
        <v>207</v>
      </c>
      <c r="C293">
        <v>1.268</v>
      </c>
      <c r="D293">
        <v>1.0669999999999999</v>
      </c>
      <c r="E293">
        <v>0.97430000000000005</v>
      </c>
    </row>
    <row r="294" spans="1:5" x14ac:dyDescent="0.25">
      <c r="A294" t="s">
        <v>32</v>
      </c>
      <c r="B294" t="s">
        <v>330</v>
      </c>
      <c r="C294">
        <v>1.268</v>
      </c>
      <c r="D294">
        <v>0.92779999999999996</v>
      </c>
      <c r="E294">
        <v>0.87180000000000002</v>
      </c>
    </row>
    <row r="295" spans="1:5" x14ac:dyDescent="0.25">
      <c r="A295" t="s">
        <v>32</v>
      </c>
      <c r="B295" t="s">
        <v>35</v>
      </c>
      <c r="C295">
        <v>1.268</v>
      </c>
      <c r="D295">
        <v>1.8555999999999999</v>
      </c>
      <c r="E295">
        <v>0.76919999999999999</v>
      </c>
    </row>
    <row r="296" spans="1:5" x14ac:dyDescent="0.25">
      <c r="A296" t="s">
        <v>32</v>
      </c>
      <c r="B296" t="s">
        <v>34</v>
      </c>
      <c r="C296">
        <v>1.268</v>
      </c>
      <c r="D296">
        <v>0.55669999999999997</v>
      </c>
      <c r="E296">
        <v>0.92300000000000004</v>
      </c>
    </row>
    <row r="297" spans="1:5" x14ac:dyDescent="0.25">
      <c r="A297" t="s">
        <v>32</v>
      </c>
      <c r="B297" t="s">
        <v>310</v>
      </c>
      <c r="C297">
        <v>1.268</v>
      </c>
      <c r="D297">
        <v>1.2061999999999999</v>
      </c>
      <c r="E297">
        <v>0.82050000000000001</v>
      </c>
    </row>
    <row r="298" spans="1:5" x14ac:dyDescent="0.25">
      <c r="A298" t="s">
        <v>32</v>
      </c>
      <c r="B298" t="s">
        <v>208</v>
      </c>
      <c r="C298">
        <v>1.268</v>
      </c>
      <c r="D298">
        <v>1.2525999999999999</v>
      </c>
      <c r="E298">
        <v>0.76919999999999999</v>
      </c>
    </row>
    <row r="299" spans="1:5" x14ac:dyDescent="0.25">
      <c r="A299" t="s">
        <v>32</v>
      </c>
      <c r="B299" t="s">
        <v>33</v>
      </c>
      <c r="C299">
        <v>1.268</v>
      </c>
      <c r="D299">
        <v>1.5772999999999999</v>
      </c>
      <c r="E299">
        <v>0.51280000000000003</v>
      </c>
    </row>
    <row r="300" spans="1:5" x14ac:dyDescent="0.25">
      <c r="A300" t="s">
        <v>32</v>
      </c>
      <c r="B300" t="s">
        <v>211</v>
      </c>
      <c r="C300">
        <v>1.268</v>
      </c>
      <c r="D300">
        <v>0.83499999999999996</v>
      </c>
      <c r="E300">
        <v>1.0769</v>
      </c>
    </row>
    <row r="301" spans="1:5" x14ac:dyDescent="0.25">
      <c r="A301" t="s">
        <v>213</v>
      </c>
      <c r="B301" t="s">
        <v>221</v>
      </c>
      <c r="C301">
        <v>1.2675000000000001</v>
      </c>
      <c r="D301">
        <v>0.95509999999999995</v>
      </c>
      <c r="E301">
        <v>0.82130000000000003</v>
      </c>
    </row>
    <row r="302" spans="1:5" x14ac:dyDescent="0.25">
      <c r="A302" t="s">
        <v>213</v>
      </c>
      <c r="B302" t="s">
        <v>214</v>
      </c>
      <c r="C302">
        <v>1.2675000000000001</v>
      </c>
      <c r="D302">
        <v>1.7024999999999999</v>
      </c>
      <c r="E302">
        <v>0.50190000000000001</v>
      </c>
    </row>
    <row r="303" spans="1:5" x14ac:dyDescent="0.25">
      <c r="A303" t="s">
        <v>213</v>
      </c>
      <c r="B303" t="s">
        <v>217</v>
      </c>
      <c r="C303">
        <v>1.2675000000000001</v>
      </c>
      <c r="D303">
        <v>0.872</v>
      </c>
      <c r="E303">
        <v>1.0951</v>
      </c>
    </row>
    <row r="304" spans="1:5" x14ac:dyDescent="0.25">
      <c r="A304" t="s">
        <v>213</v>
      </c>
      <c r="B304" t="s">
        <v>216</v>
      </c>
      <c r="C304">
        <v>1.2675000000000001</v>
      </c>
      <c r="D304">
        <v>0.53979999999999995</v>
      </c>
      <c r="E304">
        <v>1.3231999999999999</v>
      </c>
    </row>
    <row r="305" spans="1:5" x14ac:dyDescent="0.25">
      <c r="A305" t="s">
        <v>213</v>
      </c>
      <c r="B305" t="s">
        <v>218</v>
      </c>
      <c r="C305">
        <v>1.2675000000000001</v>
      </c>
      <c r="D305">
        <v>0.872</v>
      </c>
      <c r="E305">
        <v>0.95820000000000005</v>
      </c>
    </row>
    <row r="306" spans="1:5" x14ac:dyDescent="0.25">
      <c r="A306" t="s">
        <v>213</v>
      </c>
      <c r="B306" t="s">
        <v>219</v>
      </c>
      <c r="C306">
        <v>1.2675000000000001</v>
      </c>
      <c r="D306">
        <v>1.2457</v>
      </c>
      <c r="E306">
        <v>1.2319</v>
      </c>
    </row>
    <row r="307" spans="1:5" x14ac:dyDescent="0.25">
      <c r="A307" t="s">
        <v>213</v>
      </c>
      <c r="B307" t="s">
        <v>215</v>
      </c>
      <c r="C307">
        <v>1.2675000000000001</v>
      </c>
      <c r="D307">
        <v>0.83050000000000002</v>
      </c>
      <c r="E307">
        <v>1.1407</v>
      </c>
    </row>
    <row r="308" spans="1:5" x14ac:dyDescent="0.25">
      <c r="A308" t="s">
        <v>213</v>
      </c>
      <c r="B308" t="s">
        <v>314</v>
      </c>
      <c r="C308">
        <v>1.2675000000000001</v>
      </c>
      <c r="D308">
        <v>0.83050000000000002</v>
      </c>
      <c r="E308">
        <v>1.4145000000000001</v>
      </c>
    </row>
    <row r="309" spans="1:5" x14ac:dyDescent="0.25">
      <c r="A309" t="s">
        <v>213</v>
      </c>
      <c r="B309" t="s">
        <v>315</v>
      </c>
      <c r="C309">
        <v>1.2675000000000001</v>
      </c>
      <c r="D309">
        <v>2.3668999999999998</v>
      </c>
      <c r="E309">
        <v>0.1825</v>
      </c>
    </row>
    <row r="310" spans="1:5" x14ac:dyDescent="0.25">
      <c r="A310" t="s">
        <v>213</v>
      </c>
      <c r="B310" t="s">
        <v>220</v>
      </c>
      <c r="C310">
        <v>1.2675000000000001</v>
      </c>
      <c r="D310">
        <v>0.78900000000000003</v>
      </c>
      <c r="E310">
        <v>1.597</v>
      </c>
    </row>
    <row r="311" spans="1:5" x14ac:dyDescent="0.25">
      <c r="A311" t="s">
        <v>213</v>
      </c>
      <c r="B311" t="s">
        <v>222</v>
      </c>
      <c r="C311">
        <v>1.2675000000000001</v>
      </c>
      <c r="D311">
        <v>0.37369999999999998</v>
      </c>
      <c r="E311">
        <v>0.68440000000000001</v>
      </c>
    </row>
    <row r="312" spans="1:5" x14ac:dyDescent="0.25">
      <c r="A312" t="s">
        <v>213</v>
      </c>
      <c r="B312" t="s">
        <v>223</v>
      </c>
      <c r="C312">
        <v>1.2675000000000001</v>
      </c>
      <c r="D312">
        <v>0.62290000000000001</v>
      </c>
      <c r="E312">
        <v>1.0494000000000001</v>
      </c>
    </row>
    <row r="313" spans="1:5" x14ac:dyDescent="0.25">
      <c r="A313" t="s">
        <v>37</v>
      </c>
      <c r="B313" t="s">
        <v>224</v>
      </c>
      <c r="C313">
        <v>1.5481</v>
      </c>
      <c r="D313">
        <v>0.83050000000000002</v>
      </c>
      <c r="E313">
        <v>1.6353</v>
      </c>
    </row>
    <row r="314" spans="1:5" x14ac:dyDescent="0.25">
      <c r="A314" t="s">
        <v>37</v>
      </c>
      <c r="B314" t="s">
        <v>229</v>
      </c>
      <c r="C314">
        <v>1.5481</v>
      </c>
      <c r="D314">
        <v>0.73819999999999997</v>
      </c>
      <c r="E314">
        <v>0.62029999999999996</v>
      </c>
    </row>
    <row r="315" spans="1:5" x14ac:dyDescent="0.25">
      <c r="A315" t="s">
        <v>37</v>
      </c>
      <c r="B315" t="s">
        <v>227</v>
      </c>
      <c r="C315">
        <v>1.5481</v>
      </c>
      <c r="D315">
        <v>0.54659999999999997</v>
      </c>
      <c r="E315">
        <v>0.72870000000000001</v>
      </c>
    </row>
    <row r="316" spans="1:5" x14ac:dyDescent="0.25">
      <c r="A316" t="s">
        <v>37</v>
      </c>
      <c r="B316" t="s">
        <v>226</v>
      </c>
      <c r="C316">
        <v>1.5481</v>
      </c>
      <c r="D316">
        <v>1.2422</v>
      </c>
      <c r="E316">
        <v>1.0324</v>
      </c>
    </row>
    <row r="317" spans="1:5" x14ac:dyDescent="0.25">
      <c r="A317" t="s">
        <v>37</v>
      </c>
      <c r="B317" t="s">
        <v>39</v>
      </c>
      <c r="C317">
        <v>1.5481</v>
      </c>
      <c r="D317">
        <v>1.1073</v>
      </c>
      <c r="E317">
        <v>0.73309999999999997</v>
      </c>
    </row>
    <row r="318" spans="1:5" x14ac:dyDescent="0.25">
      <c r="A318" t="s">
        <v>37</v>
      </c>
      <c r="B318" t="s">
        <v>225</v>
      </c>
      <c r="C318">
        <v>1.5481</v>
      </c>
      <c r="D318">
        <v>2.0301</v>
      </c>
      <c r="E318">
        <v>0.9022</v>
      </c>
    </row>
    <row r="319" spans="1:5" x14ac:dyDescent="0.25">
      <c r="A319" t="s">
        <v>37</v>
      </c>
      <c r="B319" t="s">
        <v>231</v>
      </c>
      <c r="C319">
        <v>1.5481</v>
      </c>
      <c r="D319">
        <v>0.79500000000000004</v>
      </c>
      <c r="E319">
        <v>0.78949999999999998</v>
      </c>
    </row>
    <row r="320" spans="1:5" x14ac:dyDescent="0.25">
      <c r="A320" t="s">
        <v>37</v>
      </c>
      <c r="B320" t="s">
        <v>38</v>
      </c>
      <c r="C320">
        <v>1.5481</v>
      </c>
      <c r="D320">
        <v>0.64600000000000002</v>
      </c>
      <c r="E320">
        <v>1.0149999999999999</v>
      </c>
    </row>
    <row r="321" spans="1:5" x14ac:dyDescent="0.25">
      <c r="A321" t="s">
        <v>37</v>
      </c>
      <c r="B321" t="s">
        <v>228</v>
      </c>
      <c r="C321">
        <v>1.5481</v>
      </c>
      <c r="D321">
        <v>0.84470000000000001</v>
      </c>
      <c r="E321">
        <v>1.4575</v>
      </c>
    </row>
    <row r="322" spans="1:5" x14ac:dyDescent="0.25">
      <c r="A322" t="s">
        <v>37</v>
      </c>
      <c r="B322" t="s">
        <v>230</v>
      </c>
      <c r="C322">
        <v>1.5481</v>
      </c>
      <c r="D322">
        <v>1.1924999999999999</v>
      </c>
      <c r="E322">
        <v>1.0931</v>
      </c>
    </row>
    <row r="323" spans="1:5" x14ac:dyDescent="0.25">
      <c r="A323" t="s">
        <v>337</v>
      </c>
      <c r="B323" t="s">
        <v>338</v>
      </c>
      <c r="C323">
        <v>1.4091</v>
      </c>
      <c r="D323">
        <v>1.3548</v>
      </c>
      <c r="E323">
        <v>0.89429999999999998</v>
      </c>
    </row>
    <row r="324" spans="1:5" x14ac:dyDescent="0.25">
      <c r="A324" t="s">
        <v>337</v>
      </c>
      <c r="B324" t="s">
        <v>367</v>
      </c>
      <c r="C324">
        <v>1.4091</v>
      </c>
      <c r="D324">
        <v>0.9677</v>
      </c>
      <c r="E324">
        <v>1.3821000000000001</v>
      </c>
    </row>
    <row r="325" spans="1:5" x14ac:dyDescent="0.25">
      <c r="A325" t="s">
        <v>337</v>
      </c>
      <c r="B325" t="s">
        <v>368</v>
      </c>
      <c r="C325">
        <v>1.4091</v>
      </c>
      <c r="D325">
        <v>1.1613</v>
      </c>
      <c r="E325">
        <v>0.81299999999999994</v>
      </c>
    </row>
    <row r="326" spans="1:5" x14ac:dyDescent="0.25">
      <c r="A326" t="s">
        <v>337</v>
      </c>
      <c r="B326" t="s">
        <v>373</v>
      </c>
      <c r="C326">
        <v>1.4091</v>
      </c>
      <c r="D326">
        <v>0.5161</v>
      </c>
      <c r="E326">
        <v>0.89429999999999998</v>
      </c>
    </row>
    <row r="327" spans="1:5" x14ac:dyDescent="0.25">
      <c r="A327" t="s">
        <v>337</v>
      </c>
      <c r="B327" t="s">
        <v>374</v>
      </c>
      <c r="C327">
        <v>1.4091</v>
      </c>
      <c r="D327">
        <v>1.1613</v>
      </c>
      <c r="E327">
        <v>0.89429999999999998</v>
      </c>
    </row>
    <row r="328" spans="1:5" x14ac:dyDescent="0.25">
      <c r="A328" t="s">
        <v>337</v>
      </c>
      <c r="B328" t="s">
        <v>382</v>
      </c>
      <c r="C328">
        <v>1.4091</v>
      </c>
      <c r="D328">
        <v>0.9032</v>
      </c>
      <c r="E328">
        <v>0.73170000000000002</v>
      </c>
    </row>
    <row r="329" spans="1:5" x14ac:dyDescent="0.25">
      <c r="A329" t="s">
        <v>337</v>
      </c>
      <c r="B329" t="s">
        <v>383</v>
      </c>
      <c r="C329">
        <v>1.4091</v>
      </c>
      <c r="D329">
        <v>0.6452</v>
      </c>
      <c r="E329">
        <v>1.7073</v>
      </c>
    </row>
    <row r="330" spans="1:5" x14ac:dyDescent="0.25">
      <c r="A330" t="s">
        <v>337</v>
      </c>
      <c r="B330" t="s">
        <v>403</v>
      </c>
      <c r="C330">
        <v>1.4091</v>
      </c>
      <c r="D330">
        <v>1.2258</v>
      </c>
      <c r="E330">
        <v>1.1382000000000001</v>
      </c>
    </row>
    <row r="331" spans="1:5" x14ac:dyDescent="0.25">
      <c r="A331" t="s">
        <v>337</v>
      </c>
      <c r="B331" t="s">
        <v>407</v>
      </c>
      <c r="C331">
        <v>1.4091</v>
      </c>
      <c r="D331">
        <v>1.4193</v>
      </c>
      <c r="E331">
        <v>0.56910000000000005</v>
      </c>
    </row>
    <row r="332" spans="1:5" x14ac:dyDescent="0.25">
      <c r="A332" t="s">
        <v>337</v>
      </c>
      <c r="B332" t="s">
        <v>408</v>
      </c>
      <c r="C332">
        <v>1.4091</v>
      </c>
      <c r="D332">
        <v>0.6452</v>
      </c>
      <c r="E332">
        <v>0.97560000000000002</v>
      </c>
    </row>
    <row r="333" spans="1:5" x14ac:dyDescent="0.25">
      <c r="A333" t="s">
        <v>344</v>
      </c>
      <c r="B333" t="s">
        <v>345</v>
      </c>
      <c r="C333">
        <v>1.3090999999999999</v>
      </c>
      <c r="D333">
        <v>0.55559999999999998</v>
      </c>
      <c r="E333">
        <v>1.0739000000000001</v>
      </c>
    </row>
    <row r="334" spans="1:5" x14ac:dyDescent="0.25">
      <c r="A334" t="s">
        <v>344</v>
      </c>
      <c r="B334" t="s">
        <v>350</v>
      </c>
      <c r="C334">
        <v>1.3090999999999999</v>
      </c>
      <c r="D334">
        <v>1.0417000000000001</v>
      </c>
      <c r="E334">
        <v>1.2081</v>
      </c>
    </row>
    <row r="335" spans="1:5" x14ac:dyDescent="0.25">
      <c r="A335" t="s">
        <v>344</v>
      </c>
      <c r="B335" t="s">
        <v>358</v>
      </c>
      <c r="C335">
        <v>1.3090999999999999</v>
      </c>
      <c r="D335">
        <v>0.41670000000000001</v>
      </c>
      <c r="E335">
        <v>1.8121</v>
      </c>
    </row>
    <row r="336" spans="1:5" x14ac:dyDescent="0.25">
      <c r="A336" t="s">
        <v>344</v>
      </c>
      <c r="B336" t="s">
        <v>370</v>
      </c>
      <c r="C336">
        <v>1.3090999999999999</v>
      </c>
      <c r="D336">
        <v>0.625</v>
      </c>
      <c r="E336">
        <v>1.2751999999999999</v>
      </c>
    </row>
    <row r="337" spans="1:5" x14ac:dyDescent="0.25">
      <c r="A337" t="s">
        <v>344</v>
      </c>
      <c r="B337" t="s">
        <v>376</v>
      </c>
      <c r="C337">
        <v>1.3090999999999999</v>
      </c>
      <c r="D337">
        <v>1.25</v>
      </c>
      <c r="E337">
        <v>0.93959999999999999</v>
      </c>
    </row>
    <row r="338" spans="1:5" x14ac:dyDescent="0.25">
      <c r="A338" t="s">
        <v>344</v>
      </c>
      <c r="B338" t="s">
        <v>379</v>
      </c>
      <c r="C338">
        <v>1.3090999999999999</v>
      </c>
      <c r="D338">
        <v>1.5972</v>
      </c>
      <c r="E338">
        <v>1.0066999999999999</v>
      </c>
    </row>
    <row r="339" spans="1:5" x14ac:dyDescent="0.25">
      <c r="A339" t="s">
        <v>344</v>
      </c>
      <c r="B339" t="s">
        <v>411</v>
      </c>
      <c r="C339">
        <v>1.3090999999999999</v>
      </c>
      <c r="D339">
        <v>1.4582999999999999</v>
      </c>
      <c r="E339">
        <v>0.33560000000000001</v>
      </c>
    </row>
    <row r="340" spans="1:5" x14ac:dyDescent="0.25">
      <c r="A340" t="s">
        <v>344</v>
      </c>
      <c r="B340" t="s">
        <v>421</v>
      </c>
      <c r="C340">
        <v>1.3090999999999999</v>
      </c>
      <c r="D340">
        <v>1.0417000000000001</v>
      </c>
      <c r="E340">
        <v>0.87250000000000005</v>
      </c>
    </row>
    <row r="341" spans="1:5" x14ac:dyDescent="0.25">
      <c r="A341" t="s">
        <v>344</v>
      </c>
      <c r="B341" t="s">
        <v>422</v>
      </c>
      <c r="C341">
        <v>1.3090999999999999</v>
      </c>
      <c r="D341">
        <v>0.625</v>
      </c>
      <c r="E341">
        <v>0.60399999999999998</v>
      </c>
    </row>
    <row r="342" spans="1:5" x14ac:dyDescent="0.25">
      <c r="A342" t="s">
        <v>344</v>
      </c>
      <c r="B342" t="s">
        <v>424</v>
      </c>
      <c r="C342">
        <v>1.3090999999999999</v>
      </c>
      <c r="D342">
        <v>1.3889</v>
      </c>
      <c r="E342">
        <v>0.87250000000000005</v>
      </c>
    </row>
    <row r="343" spans="1:5" x14ac:dyDescent="0.25">
      <c r="A343" t="s">
        <v>340</v>
      </c>
      <c r="B343" t="s">
        <v>341</v>
      </c>
      <c r="C343">
        <v>1.3684000000000001</v>
      </c>
      <c r="D343">
        <v>0.80769999999999997</v>
      </c>
      <c r="E343">
        <v>1.1547000000000001</v>
      </c>
    </row>
    <row r="344" spans="1:5" x14ac:dyDescent="0.25">
      <c r="A344" t="s">
        <v>340</v>
      </c>
      <c r="B344" t="s">
        <v>352</v>
      </c>
      <c r="C344">
        <v>1.3684000000000001</v>
      </c>
      <c r="D344">
        <v>1.1153999999999999</v>
      </c>
      <c r="E344">
        <v>0.87760000000000005</v>
      </c>
    </row>
    <row r="345" spans="1:5" x14ac:dyDescent="0.25">
      <c r="A345" t="s">
        <v>340</v>
      </c>
      <c r="B345" t="s">
        <v>353</v>
      </c>
      <c r="C345">
        <v>1.3684000000000001</v>
      </c>
      <c r="D345">
        <v>1.5769</v>
      </c>
      <c r="E345">
        <v>0.5081</v>
      </c>
    </row>
    <row r="346" spans="1:5" x14ac:dyDescent="0.25">
      <c r="A346" t="s">
        <v>340</v>
      </c>
      <c r="B346" t="s">
        <v>354</v>
      </c>
      <c r="C346">
        <v>1.3684000000000001</v>
      </c>
      <c r="D346">
        <v>1.6922999999999999</v>
      </c>
      <c r="E346">
        <v>0.92379999999999995</v>
      </c>
    </row>
    <row r="347" spans="1:5" x14ac:dyDescent="0.25">
      <c r="A347" t="s">
        <v>340</v>
      </c>
      <c r="B347" t="s">
        <v>356</v>
      </c>
      <c r="C347">
        <v>1.3684000000000001</v>
      </c>
      <c r="D347">
        <v>1.0385</v>
      </c>
      <c r="E347">
        <v>0.97</v>
      </c>
    </row>
    <row r="348" spans="1:5" x14ac:dyDescent="0.25">
      <c r="A348" t="s">
        <v>340</v>
      </c>
      <c r="B348" t="s">
        <v>361</v>
      </c>
      <c r="C348">
        <v>1.3684000000000001</v>
      </c>
      <c r="D348">
        <v>0.65390000000000004</v>
      </c>
      <c r="E348">
        <v>1.3855999999999999</v>
      </c>
    </row>
    <row r="349" spans="1:5" x14ac:dyDescent="0.25">
      <c r="A349" t="s">
        <v>340</v>
      </c>
      <c r="B349" t="s">
        <v>365</v>
      </c>
      <c r="C349">
        <v>1.3684000000000001</v>
      </c>
      <c r="D349">
        <v>1.1538999999999999</v>
      </c>
      <c r="E349">
        <v>1.3855999999999999</v>
      </c>
    </row>
    <row r="350" spans="1:5" x14ac:dyDescent="0.25">
      <c r="A350" t="s">
        <v>340</v>
      </c>
      <c r="B350" t="s">
        <v>377</v>
      </c>
      <c r="C350">
        <v>1.3684000000000001</v>
      </c>
      <c r="D350">
        <v>0.46150000000000002</v>
      </c>
      <c r="E350">
        <v>0.97</v>
      </c>
    </row>
    <row r="351" spans="1:5" x14ac:dyDescent="0.25">
      <c r="A351" t="s">
        <v>340</v>
      </c>
      <c r="B351" t="s">
        <v>378</v>
      </c>
      <c r="C351">
        <v>1.3684000000000001</v>
      </c>
      <c r="D351">
        <v>0.69230000000000003</v>
      </c>
      <c r="E351">
        <v>1.0623</v>
      </c>
    </row>
    <row r="352" spans="1:5" x14ac:dyDescent="0.25">
      <c r="A352" t="s">
        <v>340</v>
      </c>
      <c r="B352" t="s">
        <v>385</v>
      </c>
      <c r="C352">
        <v>1.3684000000000001</v>
      </c>
      <c r="D352">
        <v>0.57689999999999997</v>
      </c>
      <c r="E352">
        <v>0.60040000000000004</v>
      </c>
    </row>
    <row r="353" spans="1:5" x14ac:dyDescent="0.25">
      <c r="A353" t="s">
        <v>340</v>
      </c>
      <c r="B353" t="s">
        <v>387</v>
      </c>
      <c r="C353">
        <v>1.3684000000000001</v>
      </c>
      <c r="D353">
        <v>0.96160000000000001</v>
      </c>
      <c r="E353">
        <v>1.1547000000000001</v>
      </c>
    </row>
    <row r="354" spans="1:5" x14ac:dyDescent="0.25">
      <c r="A354" t="s">
        <v>340</v>
      </c>
      <c r="B354" t="s">
        <v>390</v>
      </c>
      <c r="C354">
        <v>1.3684000000000001</v>
      </c>
      <c r="D354">
        <v>0.65390000000000004</v>
      </c>
      <c r="E354">
        <v>0.97</v>
      </c>
    </row>
    <row r="355" spans="1:5" x14ac:dyDescent="0.25">
      <c r="A355" t="s">
        <v>340</v>
      </c>
      <c r="B355" t="s">
        <v>394</v>
      </c>
      <c r="C355">
        <v>1.3684000000000001</v>
      </c>
      <c r="D355">
        <v>1.0385</v>
      </c>
      <c r="E355">
        <v>1.3855999999999999</v>
      </c>
    </row>
    <row r="356" spans="1:5" x14ac:dyDescent="0.25">
      <c r="A356" t="s">
        <v>340</v>
      </c>
      <c r="B356" t="s">
        <v>405</v>
      </c>
      <c r="C356">
        <v>1.3684000000000001</v>
      </c>
      <c r="D356">
        <v>0.80769999999999997</v>
      </c>
      <c r="E356">
        <v>1.0623</v>
      </c>
    </row>
    <row r="357" spans="1:5" x14ac:dyDescent="0.25">
      <c r="A357" t="s">
        <v>340</v>
      </c>
      <c r="B357" t="s">
        <v>413</v>
      </c>
      <c r="C357">
        <v>1.3684000000000001</v>
      </c>
      <c r="D357">
        <v>1.2693000000000001</v>
      </c>
      <c r="E357">
        <v>0.60040000000000004</v>
      </c>
    </row>
    <row r="358" spans="1:5" x14ac:dyDescent="0.25">
      <c r="A358" t="s">
        <v>340</v>
      </c>
      <c r="B358" t="s">
        <v>415</v>
      </c>
      <c r="C358">
        <v>1.3684000000000001</v>
      </c>
      <c r="D358">
        <v>1.0385</v>
      </c>
      <c r="E358">
        <v>0.5081</v>
      </c>
    </row>
    <row r="359" spans="1:5" x14ac:dyDescent="0.25">
      <c r="A359" t="s">
        <v>340</v>
      </c>
      <c r="B359" t="s">
        <v>418</v>
      </c>
      <c r="C359">
        <v>1.3684000000000001</v>
      </c>
      <c r="D359">
        <v>1.3077000000000001</v>
      </c>
      <c r="E359">
        <v>0.97</v>
      </c>
    </row>
    <row r="360" spans="1:5" x14ac:dyDescent="0.25">
      <c r="A360" t="s">
        <v>340</v>
      </c>
      <c r="B360" t="s">
        <v>428</v>
      </c>
      <c r="C360">
        <v>1.3684000000000001</v>
      </c>
      <c r="D360">
        <v>1.3077000000000001</v>
      </c>
      <c r="E360">
        <v>1.0623</v>
      </c>
    </row>
    <row r="361" spans="1:5" x14ac:dyDescent="0.25">
      <c r="A361" t="s">
        <v>340</v>
      </c>
      <c r="B361" t="s">
        <v>429</v>
      </c>
      <c r="C361">
        <v>1.3684000000000001</v>
      </c>
      <c r="D361">
        <v>0.73080000000000001</v>
      </c>
      <c r="E361">
        <v>1.3855999999999999</v>
      </c>
    </row>
    <row r="362" spans="1:5" x14ac:dyDescent="0.25">
      <c r="A362" t="s">
        <v>340</v>
      </c>
      <c r="B362" t="s">
        <v>431</v>
      </c>
      <c r="C362">
        <v>1.3684000000000001</v>
      </c>
      <c r="D362">
        <v>1.1153999999999999</v>
      </c>
      <c r="E362">
        <v>1.0623</v>
      </c>
    </row>
    <row r="363" spans="1:5" x14ac:dyDescent="0.25">
      <c r="A363" t="s">
        <v>342</v>
      </c>
      <c r="B363" t="s">
        <v>343</v>
      </c>
      <c r="C363">
        <v>1.1741999999999999</v>
      </c>
      <c r="D363">
        <v>0.63870000000000005</v>
      </c>
      <c r="E363">
        <v>1.2214</v>
      </c>
    </row>
    <row r="364" spans="1:5" x14ac:dyDescent="0.25">
      <c r="A364" t="s">
        <v>342</v>
      </c>
      <c r="B364" t="s">
        <v>346</v>
      </c>
      <c r="C364">
        <v>1.1741999999999999</v>
      </c>
      <c r="D364">
        <v>0.80910000000000004</v>
      </c>
      <c r="E364">
        <v>1.1632</v>
      </c>
    </row>
    <row r="365" spans="1:5" x14ac:dyDescent="0.25">
      <c r="A365" t="s">
        <v>342</v>
      </c>
      <c r="B365" t="s">
        <v>348</v>
      </c>
      <c r="C365">
        <v>1.1741999999999999</v>
      </c>
      <c r="D365">
        <v>1.3626</v>
      </c>
      <c r="E365">
        <v>0.98870000000000002</v>
      </c>
    </row>
    <row r="366" spans="1:5" x14ac:dyDescent="0.25">
      <c r="A366" t="s">
        <v>342</v>
      </c>
      <c r="B366" t="s">
        <v>363</v>
      </c>
      <c r="C366">
        <v>1.1741999999999999</v>
      </c>
      <c r="D366">
        <v>1.1071</v>
      </c>
      <c r="E366">
        <v>1.2795000000000001</v>
      </c>
    </row>
    <row r="367" spans="1:5" x14ac:dyDescent="0.25">
      <c r="A367" t="s">
        <v>342</v>
      </c>
      <c r="B367" t="s">
        <v>364</v>
      </c>
      <c r="C367">
        <v>1.1741999999999999</v>
      </c>
      <c r="D367">
        <v>0.89419999999999999</v>
      </c>
      <c r="E367">
        <v>1.0468999999999999</v>
      </c>
    </row>
    <row r="368" spans="1:5" x14ac:dyDescent="0.25">
      <c r="A368" t="s">
        <v>342</v>
      </c>
      <c r="B368" t="s">
        <v>380</v>
      </c>
      <c r="C368">
        <v>1.1741999999999999</v>
      </c>
      <c r="D368">
        <v>1.6627000000000001</v>
      </c>
      <c r="E368">
        <v>0.66469999999999996</v>
      </c>
    </row>
    <row r="369" spans="1:5" x14ac:dyDescent="0.25">
      <c r="A369" t="s">
        <v>342</v>
      </c>
      <c r="B369" t="s">
        <v>384</v>
      </c>
      <c r="C369">
        <v>1.1741999999999999</v>
      </c>
      <c r="D369">
        <v>0.89419999999999999</v>
      </c>
      <c r="E369">
        <v>1.1632</v>
      </c>
    </row>
    <row r="370" spans="1:5" x14ac:dyDescent="0.25">
      <c r="A370" t="s">
        <v>342</v>
      </c>
      <c r="B370" t="s">
        <v>386</v>
      </c>
      <c r="C370">
        <v>1.1741999999999999</v>
      </c>
      <c r="D370">
        <v>0.89419999999999999</v>
      </c>
      <c r="E370">
        <v>0.69789999999999996</v>
      </c>
    </row>
    <row r="371" spans="1:5" x14ac:dyDescent="0.25">
      <c r="A371" t="s">
        <v>342</v>
      </c>
      <c r="B371" t="s">
        <v>392</v>
      </c>
      <c r="C371">
        <v>1.1741999999999999</v>
      </c>
      <c r="D371">
        <v>1.32</v>
      </c>
      <c r="E371">
        <v>1.2214</v>
      </c>
    </row>
    <row r="372" spans="1:5" x14ac:dyDescent="0.25">
      <c r="A372" t="s">
        <v>342</v>
      </c>
      <c r="B372" t="s">
        <v>393</v>
      </c>
      <c r="C372">
        <v>1.1741999999999999</v>
      </c>
      <c r="D372">
        <v>1.1496999999999999</v>
      </c>
      <c r="E372">
        <v>0.69789999999999996</v>
      </c>
    </row>
    <row r="373" spans="1:5" x14ac:dyDescent="0.25">
      <c r="A373" t="s">
        <v>342</v>
      </c>
      <c r="B373" t="s">
        <v>396</v>
      </c>
      <c r="C373">
        <v>1.1741999999999999</v>
      </c>
      <c r="D373">
        <v>0.63870000000000005</v>
      </c>
      <c r="E373">
        <v>1.3376999999999999</v>
      </c>
    </row>
    <row r="374" spans="1:5" x14ac:dyDescent="0.25">
      <c r="A374" t="s">
        <v>342</v>
      </c>
      <c r="B374" t="s">
        <v>398</v>
      </c>
      <c r="C374">
        <v>1.1741999999999999</v>
      </c>
      <c r="D374">
        <v>0.76649999999999996</v>
      </c>
      <c r="E374">
        <v>0.87239999999999995</v>
      </c>
    </row>
    <row r="375" spans="1:5" x14ac:dyDescent="0.25">
      <c r="A375" t="s">
        <v>342</v>
      </c>
      <c r="B375" t="s">
        <v>399</v>
      </c>
      <c r="C375">
        <v>1.1741999999999999</v>
      </c>
      <c r="D375">
        <v>0.72389999999999999</v>
      </c>
      <c r="E375">
        <v>1.2795000000000001</v>
      </c>
    </row>
    <row r="376" spans="1:5" x14ac:dyDescent="0.25">
      <c r="A376" t="s">
        <v>342</v>
      </c>
      <c r="B376" t="s">
        <v>400</v>
      </c>
      <c r="C376">
        <v>1.1741999999999999</v>
      </c>
      <c r="D376">
        <v>1.3383</v>
      </c>
      <c r="E376">
        <v>0.66469999999999996</v>
      </c>
    </row>
    <row r="377" spans="1:5" x14ac:dyDescent="0.25">
      <c r="A377" t="s">
        <v>342</v>
      </c>
      <c r="B377" t="s">
        <v>402</v>
      </c>
      <c r="C377">
        <v>1.1741999999999999</v>
      </c>
      <c r="D377">
        <v>0.80910000000000004</v>
      </c>
      <c r="E377">
        <v>0.93059999999999998</v>
      </c>
    </row>
    <row r="378" spans="1:5" x14ac:dyDescent="0.25">
      <c r="A378" t="s">
        <v>342</v>
      </c>
      <c r="B378" t="s">
        <v>406</v>
      </c>
      <c r="C378">
        <v>1.1741999999999999</v>
      </c>
      <c r="D378">
        <v>1.0646</v>
      </c>
      <c r="E378">
        <v>1.2214</v>
      </c>
    </row>
    <row r="379" spans="1:5" x14ac:dyDescent="0.25">
      <c r="A379" t="s">
        <v>342</v>
      </c>
      <c r="B379" t="s">
        <v>409</v>
      </c>
      <c r="C379">
        <v>1.1741999999999999</v>
      </c>
      <c r="D379">
        <v>1.0646</v>
      </c>
      <c r="E379">
        <v>1.2795000000000001</v>
      </c>
    </row>
    <row r="380" spans="1:5" x14ac:dyDescent="0.25">
      <c r="A380" t="s">
        <v>342</v>
      </c>
      <c r="B380" t="s">
        <v>414</v>
      </c>
      <c r="C380">
        <v>1.1741999999999999</v>
      </c>
      <c r="D380">
        <v>0.76649999999999996</v>
      </c>
      <c r="E380">
        <v>1.2214</v>
      </c>
    </row>
    <row r="381" spans="1:5" x14ac:dyDescent="0.25">
      <c r="A381" t="s">
        <v>342</v>
      </c>
      <c r="B381" t="s">
        <v>420</v>
      </c>
      <c r="C381">
        <v>1.1741999999999999</v>
      </c>
      <c r="D381">
        <v>0.93679999999999997</v>
      </c>
      <c r="E381">
        <v>0.58160000000000001</v>
      </c>
    </row>
    <row r="382" spans="1:5" x14ac:dyDescent="0.25">
      <c r="A382" t="s">
        <v>342</v>
      </c>
      <c r="B382" t="s">
        <v>426</v>
      </c>
      <c r="C382">
        <v>1.1741999999999999</v>
      </c>
      <c r="D382">
        <v>0.93679999999999997</v>
      </c>
      <c r="E382">
        <v>0.69789999999999996</v>
      </c>
    </row>
    <row r="383" spans="1:5" x14ac:dyDescent="0.25">
      <c r="A383" t="s">
        <v>342</v>
      </c>
      <c r="B383" t="s">
        <v>430</v>
      </c>
      <c r="C383">
        <v>1.1741999999999999</v>
      </c>
      <c r="D383">
        <v>1.32</v>
      </c>
      <c r="E383">
        <v>1.105</v>
      </c>
    </row>
    <row r="384" spans="1:5" x14ac:dyDescent="0.25">
      <c r="A384" t="s">
        <v>342</v>
      </c>
      <c r="B384" t="s">
        <v>436</v>
      </c>
      <c r="C384">
        <v>1.1741999999999999</v>
      </c>
      <c r="D384">
        <v>0.85160000000000002</v>
      </c>
      <c r="E384">
        <v>0.69789999999999996</v>
      </c>
    </row>
    <row r="385" spans="1:5" x14ac:dyDescent="0.25">
      <c r="A385" t="s">
        <v>40</v>
      </c>
      <c r="B385" t="s">
        <v>339</v>
      </c>
      <c r="C385">
        <v>1.5047999999999999</v>
      </c>
      <c r="D385">
        <v>1.3955</v>
      </c>
      <c r="E385">
        <v>0.875</v>
      </c>
    </row>
    <row r="386" spans="1:5" x14ac:dyDescent="0.25">
      <c r="A386" t="s">
        <v>40</v>
      </c>
      <c r="B386" t="s">
        <v>333</v>
      </c>
      <c r="C386">
        <v>1.5047999999999999</v>
      </c>
      <c r="D386">
        <v>0.8639</v>
      </c>
      <c r="E386">
        <v>1.0417000000000001</v>
      </c>
    </row>
    <row r="387" spans="1:5" x14ac:dyDescent="0.25">
      <c r="A387" t="s">
        <v>40</v>
      </c>
      <c r="B387" t="s">
        <v>238</v>
      </c>
      <c r="C387">
        <v>1.5047999999999999</v>
      </c>
      <c r="D387">
        <v>0.7974</v>
      </c>
      <c r="E387">
        <v>1.1667000000000001</v>
      </c>
    </row>
    <row r="388" spans="1:5" x14ac:dyDescent="0.25">
      <c r="A388" t="s">
        <v>40</v>
      </c>
      <c r="B388" t="s">
        <v>320</v>
      </c>
      <c r="C388">
        <v>1.5047999999999999</v>
      </c>
      <c r="D388">
        <v>1.6281000000000001</v>
      </c>
      <c r="E388">
        <v>0.58330000000000004</v>
      </c>
    </row>
    <row r="389" spans="1:5" x14ac:dyDescent="0.25">
      <c r="A389" t="s">
        <v>40</v>
      </c>
      <c r="B389" t="s">
        <v>234</v>
      </c>
      <c r="C389">
        <v>1.5047999999999999</v>
      </c>
      <c r="D389">
        <v>0.8639</v>
      </c>
      <c r="E389">
        <v>1.1667000000000001</v>
      </c>
    </row>
    <row r="390" spans="1:5" x14ac:dyDescent="0.25">
      <c r="A390" t="s">
        <v>40</v>
      </c>
      <c r="B390" t="s">
        <v>316</v>
      </c>
      <c r="C390">
        <v>1.5047999999999999</v>
      </c>
      <c r="D390">
        <v>0.56489999999999996</v>
      </c>
      <c r="E390">
        <v>1.125</v>
      </c>
    </row>
    <row r="391" spans="1:5" x14ac:dyDescent="0.25">
      <c r="A391" t="s">
        <v>40</v>
      </c>
      <c r="B391" t="s">
        <v>335</v>
      </c>
      <c r="C391">
        <v>1.5047999999999999</v>
      </c>
      <c r="D391">
        <v>0.59809999999999997</v>
      </c>
      <c r="E391">
        <v>1.25</v>
      </c>
    </row>
    <row r="392" spans="1:5" x14ac:dyDescent="0.25">
      <c r="A392" t="s">
        <v>40</v>
      </c>
      <c r="B392" t="s">
        <v>332</v>
      </c>
      <c r="C392">
        <v>1.5047999999999999</v>
      </c>
      <c r="D392">
        <v>1.1296999999999999</v>
      </c>
      <c r="E392">
        <v>1.0417000000000001</v>
      </c>
    </row>
    <row r="393" spans="1:5" x14ac:dyDescent="0.25">
      <c r="A393" t="s">
        <v>40</v>
      </c>
      <c r="B393" t="s">
        <v>321</v>
      </c>
      <c r="C393">
        <v>1.5047999999999999</v>
      </c>
      <c r="D393">
        <v>1.4952000000000001</v>
      </c>
      <c r="E393">
        <v>0.70830000000000004</v>
      </c>
    </row>
    <row r="394" spans="1:5" x14ac:dyDescent="0.25">
      <c r="A394" t="s">
        <v>40</v>
      </c>
      <c r="B394" t="s">
        <v>236</v>
      </c>
      <c r="C394">
        <v>1.5047999999999999</v>
      </c>
      <c r="D394">
        <v>1.2294</v>
      </c>
      <c r="E394">
        <v>1</v>
      </c>
    </row>
    <row r="395" spans="1:5" x14ac:dyDescent="0.25">
      <c r="A395" t="s">
        <v>40</v>
      </c>
      <c r="B395" t="s">
        <v>41</v>
      </c>
      <c r="C395">
        <v>1.5047999999999999</v>
      </c>
      <c r="D395">
        <v>0.89710000000000001</v>
      </c>
      <c r="E395">
        <v>1.4582999999999999</v>
      </c>
    </row>
    <row r="396" spans="1:5" x14ac:dyDescent="0.25">
      <c r="A396" t="s">
        <v>40</v>
      </c>
      <c r="B396" t="s">
        <v>233</v>
      </c>
      <c r="C396">
        <v>1.5047999999999999</v>
      </c>
      <c r="D396">
        <v>1.1629</v>
      </c>
      <c r="E396">
        <v>1.125</v>
      </c>
    </row>
    <row r="397" spans="1:5" x14ac:dyDescent="0.25">
      <c r="A397" t="s">
        <v>40</v>
      </c>
      <c r="B397" t="s">
        <v>317</v>
      </c>
      <c r="C397">
        <v>1.5047999999999999</v>
      </c>
      <c r="D397">
        <v>1.1629</v>
      </c>
      <c r="E397">
        <v>0.95830000000000004</v>
      </c>
    </row>
    <row r="398" spans="1:5" x14ac:dyDescent="0.25">
      <c r="A398" t="s">
        <v>40</v>
      </c>
      <c r="B398" t="s">
        <v>42</v>
      </c>
      <c r="C398">
        <v>1.5047999999999999</v>
      </c>
      <c r="D398">
        <v>1.3955</v>
      </c>
      <c r="E398">
        <v>0.83330000000000004</v>
      </c>
    </row>
    <row r="399" spans="1:5" x14ac:dyDescent="0.25">
      <c r="A399" t="s">
        <v>40</v>
      </c>
      <c r="B399" t="s">
        <v>334</v>
      </c>
      <c r="C399">
        <v>1.5047999999999999</v>
      </c>
      <c r="D399">
        <v>0.8639</v>
      </c>
      <c r="E399">
        <v>1.0417000000000001</v>
      </c>
    </row>
    <row r="400" spans="1:5" x14ac:dyDescent="0.25">
      <c r="A400" t="s">
        <v>40</v>
      </c>
      <c r="B400" t="s">
        <v>237</v>
      </c>
      <c r="C400">
        <v>1.5047999999999999</v>
      </c>
      <c r="D400">
        <v>0.66449999999999998</v>
      </c>
      <c r="E400">
        <v>1.0417000000000001</v>
      </c>
    </row>
    <row r="401" spans="1:5" x14ac:dyDescent="0.25">
      <c r="A401" t="s">
        <v>40</v>
      </c>
      <c r="B401" t="s">
        <v>232</v>
      </c>
      <c r="C401">
        <v>1.5047999999999999</v>
      </c>
      <c r="D401">
        <v>0.89710000000000001</v>
      </c>
      <c r="E401">
        <v>0.79169999999999996</v>
      </c>
    </row>
    <row r="402" spans="1:5" x14ac:dyDescent="0.25">
      <c r="A402" t="s">
        <v>40</v>
      </c>
      <c r="B402" t="s">
        <v>319</v>
      </c>
      <c r="C402">
        <v>1.5047999999999999</v>
      </c>
      <c r="D402">
        <v>0.89710000000000001</v>
      </c>
      <c r="E402">
        <v>1.25</v>
      </c>
    </row>
    <row r="403" spans="1:5" x14ac:dyDescent="0.25">
      <c r="A403" t="s">
        <v>40</v>
      </c>
      <c r="B403" t="s">
        <v>235</v>
      </c>
      <c r="C403">
        <v>1.5047999999999999</v>
      </c>
      <c r="D403">
        <v>0.63129999999999997</v>
      </c>
      <c r="E403">
        <v>0.625</v>
      </c>
    </row>
    <row r="404" spans="1:5" x14ac:dyDescent="0.25">
      <c r="A404" t="s">
        <v>40</v>
      </c>
      <c r="B404" t="s">
        <v>239</v>
      </c>
      <c r="C404">
        <v>1.5047999999999999</v>
      </c>
      <c r="D404">
        <v>0.99680000000000002</v>
      </c>
      <c r="E404">
        <v>1</v>
      </c>
    </row>
    <row r="405" spans="1:5" x14ac:dyDescent="0.25">
      <c r="A405" t="s">
        <v>40</v>
      </c>
      <c r="B405" t="s">
        <v>318</v>
      </c>
      <c r="C405">
        <v>1.5047999999999999</v>
      </c>
      <c r="D405">
        <v>0.8639</v>
      </c>
      <c r="E405">
        <v>0.91669999999999996</v>
      </c>
    </row>
    <row r="406" spans="1:5" x14ac:dyDescent="0.25">
      <c r="A406" t="s">
        <v>493</v>
      </c>
      <c r="B406" t="s">
        <v>494</v>
      </c>
      <c r="C406">
        <v>1.3308</v>
      </c>
      <c r="D406">
        <v>0.90169999999999995</v>
      </c>
      <c r="E406">
        <v>1.6251</v>
      </c>
    </row>
    <row r="407" spans="1:5" x14ac:dyDescent="0.25">
      <c r="A407" t="s">
        <v>493</v>
      </c>
      <c r="B407" t="s">
        <v>495</v>
      </c>
      <c r="C407">
        <v>1.3308</v>
      </c>
      <c r="D407">
        <v>0.93930000000000002</v>
      </c>
      <c r="E407">
        <v>0.87060000000000004</v>
      </c>
    </row>
    <row r="408" spans="1:5" x14ac:dyDescent="0.25">
      <c r="A408" t="s">
        <v>493</v>
      </c>
      <c r="B408" t="s">
        <v>496</v>
      </c>
      <c r="C408">
        <v>1.3308</v>
      </c>
      <c r="D408">
        <v>0.60109999999999997</v>
      </c>
      <c r="E408">
        <v>1.3929</v>
      </c>
    </row>
    <row r="409" spans="1:5" x14ac:dyDescent="0.25">
      <c r="A409" t="s">
        <v>493</v>
      </c>
      <c r="B409" t="s">
        <v>497</v>
      </c>
      <c r="C409">
        <v>1.3308</v>
      </c>
      <c r="D409">
        <v>0.75139999999999996</v>
      </c>
      <c r="E409">
        <v>0.46429999999999999</v>
      </c>
    </row>
    <row r="410" spans="1:5" x14ac:dyDescent="0.25">
      <c r="A410" t="s">
        <v>493</v>
      </c>
      <c r="B410" t="s">
        <v>498</v>
      </c>
      <c r="C410">
        <v>1.3308</v>
      </c>
      <c r="D410">
        <v>0.56359999999999999</v>
      </c>
      <c r="E410">
        <v>1.7411000000000001</v>
      </c>
    </row>
    <row r="411" spans="1:5" x14ac:dyDescent="0.25">
      <c r="A411" t="s">
        <v>493</v>
      </c>
      <c r="B411" t="s">
        <v>499</v>
      </c>
      <c r="C411">
        <v>1.3308</v>
      </c>
      <c r="D411">
        <v>0.37569999999999998</v>
      </c>
      <c r="E411">
        <v>0.87060000000000004</v>
      </c>
    </row>
    <row r="412" spans="1:5" x14ac:dyDescent="0.25">
      <c r="A412" t="s">
        <v>493</v>
      </c>
      <c r="B412" t="s">
        <v>500</v>
      </c>
      <c r="C412">
        <v>1.3308</v>
      </c>
      <c r="D412">
        <v>1.2022999999999999</v>
      </c>
      <c r="E412">
        <v>2.3214999999999999</v>
      </c>
    </row>
    <row r="413" spans="1:5" x14ac:dyDescent="0.25">
      <c r="A413" t="s">
        <v>493</v>
      </c>
      <c r="B413" t="s">
        <v>501</v>
      </c>
      <c r="C413">
        <v>1.3308</v>
      </c>
      <c r="D413">
        <v>0.75139999999999996</v>
      </c>
      <c r="E413">
        <v>1.3929</v>
      </c>
    </row>
    <row r="414" spans="1:5" x14ac:dyDescent="0.25">
      <c r="A414" t="s">
        <v>493</v>
      </c>
      <c r="B414" t="s">
        <v>502</v>
      </c>
      <c r="C414">
        <v>1.3308</v>
      </c>
      <c r="D414">
        <v>1.6531</v>
      </c>
      <c r="E414">
        <v>1.6251</v>
      </c>
    </row>
    <row r="415" spans="1:5" x14ac:dyDescent="0.25">
      <c r="A415" t="s">
        <v>493</v>
      </c>
      <c r="B415" t="s">
        <v>503</v>
      </c>
      <c r="C415">
        <v>1.3308</v>
      </c>
      <c r="D415">
        <v>1.2022999999999999</v>
      </c>
      <c r="E415">
        <v>0.46429999999999999</v>
      </c>
    </row>
    <row r="416" spans="1:5" x14ac:dyDescent="0.25">
      <c r="A416" t="s">
        <v>493</v>
      </c>
      <c r="B416" t="s">
        <v>504</v>
      </c>
      <c r="C416">
        <v>1.3308</v>
      </c>
      <c r="D416">
        <v>0.75139999999999996</v>
      </c>
      <c r="E416">
        <v>0.69650000000000001</v>
      </c>
    </row>
    <row r="417" spans="1:5" x14ac:dyDescent="0.25">
      <c r="A417" t="s">
        <v>493</v>
      </c>
      <c r="B417" t="s">
        <v>505</v>
      </c>
      <c r="C417">
        <v>1.3308</v>
      </c>
      <c r="D417">
        <v>1.3775999999999999</v>
      </c>
      <c r="E417">
        <v>1.3542000000000001</v>
      </c>
    </row>
    <row r="418" spans="1:5" x14ac:dyDescent="0.25">
      <c r="A418" t="s">
        <v>493</v>
      </c>
      <c r="B418" t="s">
        <v>506</v>
      </c>
      <c r="C418">
        <v>1.3308</v>
      </c>
      <c r="D418">
        <v>0.75139999999999996</v>
      </c>
      <c r="E418">
        <v>0.77380000000000004</v>
      </c>
    </row>
    <row r="419" spans="1:5" x14ac:dyDescent="0.25">
      <c r="A419" t="s">
        <v>493</v>
      </c>
      <c r="B419" t="s">
        <v>507</v>
      </c>
      <c r="C419">
        <v>1.3308</v>
      </c>
      <c r="D419">
        <v>0.90169999999999995</v>
      </c>
      <c r="E419">
        <v>0</v>
      </c>
    </row>
    <row r="420" spans="1:5" x14ac:dyDescent="0.25">
      <c r="A420" t="s">
        <v>493</v>
      </c>
      <c r="B420" t="s">
        <v>508</v>
      </c>
      <c r="C420">
        <v>1.3308</v>
      </c>
      <c r="D420">
        <v>1.3775999999999999</v>
      </c>
      <c r="E420">
        <v>1.5477000000000001</v>
      </c>
    </row>
    <row r="421" spans="1:5" x14ac:dyDescent="0.25">
      <c r="A421" t="s">
        <v>493</v>
      </c>
      <c r="B421" t="s">
        <v>509</v>
      </c>
      <c r="C421">
        <v>1.3308</v>
      </c>
      <c r="D421">
        <v>1.5028999999999999</v>
      </c>
      <c r="E421">
        <v>1.6251</v>
      </c>
    </row>
    <row r="422" spans="1:5" x14ac:dyDescent="0.25">
      <c r="A422" t="s">
        <v>493</v>
      </c>
      <c r="B422" t="s">
        <v>510</v>
      </c>
      <c r="C422">
        <v>1.3308</v>
      </c>
      <c r="D422">
        <v>0.60109999999999997</v>
      </c>
      <c r="E422">
        <v>0.23219999999999999</v>
      </c>
    </row>
    <row r="423" spans="1:5" x14ac:dyDescent="0.25">
      <c r="A423" t="s">
        <v>493</v>
      </c>
      <c r="B423" t="s">
        <v>511</v>
      </c>
      <c r="C423">
        <v>1.3308</v>
      </c>
      <c r="D423">
        <v>0.75139999999999996</v>
      </c>
      <c r="E423">
        <v>1.6251</v>
      </c>
    </row>
    <row r="424" spans="1:5" x14ac:dyDescent="0.25">
      <c r="A424" t="s">
        <v>493</v>
      </c>
      <c r="B424" t="s">
        <v>512</v>
      </c>
      <c r="C424">
        <v>1.3308</v>
      </c>
      <c r="D424">
        <v>0.45090000000000002</v>
      </c>
      <c r="E424">
        <v>0</v>
      </c>
    </row>
    <row r="425" spans="1:5" x14ac:dyDescent="0.25">
      <c r="A425" t="s">
        <v>493</v>
      </c>
      <c r="B425" t="s">
        <v>513</v>
      </c>
      <c r="C425">
        <v>1.3308</v>
      </c>
      <c r="D425">
        <v>1.3775999999999999</v>
      </c>
      <c r="E425">
        <v>0.77380000000000004</v>
      </c>
    </row>
    <row r="426" spans="1:5" x14ac:dyDescent="0.25">
      <c r="A426" t="s">
        <v>493</v>
      </c>
      <c r="B426" t="s">
        <v>514</v>
      </c>
      <c r="C426">
        <v>1.3308</v>
      </c>
      <c r="D426">
        <v>1.2022999999999999</v>
      </c>
      <c r="E426">
        <v>1.3929</v>
      </c>
    </row>
    <row r="427" spans="1:5" x14ac:dyDescent="0.25">
      <c r="A427" t="s">
        <v>493</v>
      </c>
      <c r="B427" t="s">
        <v>515</v>
      </c>
      <c r="C427">
        <v>1.3308</v>
      </c>
      <c r="D427">
        <v>0.93930000000000002</v>
      </c>
      <c r="E427">
        <v>0.58040000000000003</v>
      </c>
    </row>
    <row r="428" spans="1:5" x14ac:dyDescent="0.25">
      <c r="A428" t="s">
        <v>493</v>
      </c>
      <c r="B428" t="s">
        <v>516</v>
      </c>
      <c r="C428">
        <v>1.3308</v>
      </c>
      <c r="D428">
        <v>0.90169999999999995</v>
      </c>
      <c r="E428">
        <v>1.1608000000000001</v>
      </c>
    </row>
    <row r="429" spans="1:5" x14ac:dyDescent="0.25">
      <c r="A429" t="s">
        <v>493</v>
      </c>
      <c r="B429" t="s">
        <v>517</v>
      </c>
      <c r="C429">
        <v>1.3308</v>
      </c>
      <c r="D429">
        <v>1.1271</v>
      </c>
      <c r="E429">
        <v>0</v>
      </c>
    </row>
    <row r="430" spans="1:5" x14ac:dyDescent="0.25">
      <c r="A430" t="s">
        <v>493</v>
      </c>
      <c r="B430" t="s">
        <v>518</v>
      </c>
      <c r="C430">
        <v>1.3308</v>
      </c>
      <c r="D430">
        <v>1.052</v>
      </c>
      <c r="E430">
        <v>0.92859999999999998</v>
      </c>
    </row>
    <row r="431" spans="1:5" x14ac:dyDescent="0.25">
      <c r="A431" t="s">
        <v>493</v>
      </c>
      <c r="B431" t="s">
        <v>519</v>
      </c>
      <c r="C431">
        <v>1.3308</v>
      </c>
      <c r="D431">
        <v>1.5028999999999999</v>
      </c>
      <c r="E431">
        <v>0.38690000000000002</v>
      </c>
    </row>
    <row r="432" spans="1:5" x14ac:dyDescent="0.25">
      <c r="A432" t="s">
        <v>520</v>
      </c>
      <c r="B432" t="s">
        <v>521</v>
      </c>
      <c r="C432">
        <v>1.6389</v>
      </c>
      <c r="D432">
        <v>1.4237</v>
      </c>
      <c r="E432">
        <v>1.3954</v>
      </c>
    </row>
    <row r="433" spans="1:5" x14ac:dyDescent="0.25">
      <c r="A433" t="s">
        <v>520</v>
      </c>
      <c r="B433" t="s">
        <v>522</v>
      </c>
      <c r="C433">
        <v>1.6389</v>
      </c>
      <c r="D433">
        <v>1.0168999999999999</v>
      </c>
      <c r="E433">
        <v>0.55820000000000003</v>
      </c>
    </row>
    <row r="434" spans="1:5" x14ac:dyDescent="0.25">
      <c r="A434" t="s">
        <v>520</v>
      </c>
      <c r="B434" t="s">
        <v>523</v>
      </c>
      <c r="C434">
        <v>1.6389</v>
      </c>
      <c r="D434">
        <v>0.61019999999999996</v>
      </c>
      <c r="E434">
        <v>1.1163000000000001</v>
      </c>
    </row>
    <row r="435" spans="1:5" x14ac:dyDescent="0.25">
      <c r="A435" t="s">
        <v>520</v>
      </c>
      <c r="B435" t="s">
        <v>524</v>
      </c>
      <c r="C435">
        <v>1.6389</v>
      </c>
      <c r="D435">
        <v>0.61019999999999996</v>
      </c>
      <c r="E435">
        <v>0.83720000000000006</v>
      </c>
    </row>
    <row r="436" spans="1:5" x14ac:dyDescent="0.25">
      <c r="A436" t="s">
        <v>520</v>
      </c>
      <c r="B436" t="s">
        <v>525</v>
      </c>
      <c r="C436">
        <v>1.6389</v>
      </c>
      <c r="D436">
        <v>0.40679999999999999</v>
      </c>
      <c r="E436">
        <v>1.1163000000000001</v>
      </c>
    </row>
    <row r="437" spans="1:5" x14ac:dyDescent="0.25">
      <c r="A437" t="s">
        <v>520</v>
      </c>
      <c r="B437" t="s">
        <v>526</v>
      </c>
      <c r="C437">
        <v>1.6389</v>
      </c>
      <c r="D437">
        <v>0.61019999999999996</v>
      </c>
      <c r="E437">
        <v>1.3954</v>
      </c>
    </row>
    <row r="438" spans="1:5" x14ac:dyDescent="0.25">
      <c r="A438" t="s">
        <v>520</v>
      </c>
      <c r="B438" t="s">
        <v>527</v>
      </c>
      <c r="C438">
        <v>1.6389</v>
      </c>
      <c r="D438">
        <v>1.2202999999999999</v>
      </c>
      <c r="E438">
        <v>0.55820000000000003</v>
      </c>
    </row>
    <row r="439" spans="1:5" x14ac:dyDescent="0.25">
      <c r="A439" t="s">
        <v>520</v>
      </c>
      <c r="B439" t="s">
        <v>528</v>
      </c>
      <c r="C439">
        <v>1.6389</v>
      </c>
      <c r="D439">
        <v>1.0168999999999999</v>
      </c>
      <c r="E439">
        <v>0.55820000000000003</v>
      </c>
    </row>
    <row r="440" spans="1:5" x14ac:dyDescent="0.25">
      <c r="A440" t="s">
        <v>520</v>
      </c>
      <c r="B440" t="s">
        <v>529</v>
      </c>
      <c r="C440">
        <v>1.6389</v>
      </c>
      <c r="D440">
        <v>2.2372999999999998</v>
      </c>
      <c r="E440">
        <v>0.55820000000000003</v>
      </c>
    </row>
    <row r="441" spans="1:5" x14ac:dyDescent="0.25">
      <c r="A441" t="s">
        <v>520</v>
      </c>
      <c r="B441" t="s">
        <v>530</v>
      </c>
      <c r="C441">
        <v>1.6389</v>
      </c>
      <c r="D441">
        <v>1.2202999999999999</v>
      </c>
      <c r="E441">
        <v>1.6745000000000001</v>
      </c>
    </row>
    <row r="442" spans="1:5" x14ac:dyDescent="0.25">
      <c r="A442" t="s">
        <v>520</v>
      </c>
      <c r="B442" t="s">
        <v>531</v>
      </c>
      <c r="C442">
        <v>1.6389</v>
      </c>
      <c r="D442">
        <v>0.40679999999999999</v>
      </c>
      <c r="E442">
        <v>0.55820000000000003</v>
      </c>
    </row>
    <row r="443" spans="1:5" x14ac:dyDescent="0.25">
      <c r="A443" t="s">
        <v>520</v>
      </c>
      <c r="B443" t="s">
        <v>532</v>
      </c>
      <c r="C443">
        <v>1.6389</v>
      </c>
      <c r="D443">
        <v>1.2202999999999999</v>
      </c>
      <c r="E443">
        <v>1.6745000000000001</v>
      </c>
    </row>
    <row r="444" spans="1:5" x14ac:dyDescent="0.25">
      <c r="A444" t="s">
        <v>533</v>
      </c>
      <c r="B444" t="s">
        <v>534</v>
      </c>
      <c r="C444">
        <v>1.1719999999999999</v>
      </c>
      <c r="D444">
        <v>0.59730000000000005</v>
      </c>
      <c r="E444">
        <v>0.66769999999999996</v>
      </c>
    </row>
    <row r="445" spans="1:5" x14ac:dyDescent="0.25">
      <c r="A445" t="s">
        <v>533</v>
      </c>
      <c r="B445" t="s">
        <v>535</v>
      </c>
      <c r="C445">
        <v>1.1719999999999999</v>
      </c>
      <c r="D445">
        <v>1.1376999999999999</v>
      </c>
      <c r="E445">
        <v>1.0598000000000001</v>
      </c>
    </row>
    <row r="446" spans="1:5" x14ac:dyDescent="0.25">
      <c r="A446" t="s">
        <v>533</v>
      </c>
      <c r="B446" t="s">
        <v>536</v>
      </c>
      <c r="C446">
        <v>1.1719999999999999</v>
      </c>
      <c r="D446">
        <v>1.7064999999999999</v>
      </c>
      <c r="E446">
        <v>0.52990000000000004</v>
      </c>
    </row>
    <row r="447" spans="1:5" x14ac:dyDescent="0.25">
      <c r="A447" t="s">
        <v>533</v>
      </c>
      <c r="B447" t="s">
        <v>537</v>
      </c>
      <c r="C447">
        <v>1.1719999999999999</v>
      </c>
      <c r="D447">
        <v>0.68259999999999998</v>
      </c>
      <c r="E447">
        <v>0.7631</v>
      </c>
    </row>
    <row r="448" spans="1:5" x14ac:dyDescent="0.25">
      <c r="A448" t="s">
        <v>533</v>
      </c>
      <c r="B448" t="s">
        <v>538</v>
      </c>
      <c r="C448">
        <v>1.1719999999999999</v>
      </c>
      <c r="D448">
        <v>1.1944999999999999</v>
      </c>
      <c r="E448">
        <v>1.5261</v>
      </c>
    </row>
    <row r="449" spans="1:5" x14ac:dyDescent="0.25">
      <c r="A449" t="s">
        <v>533</v>
      </c>
      <c r="B449" t="s">
        <v>539</v>
      </c>
      <c r="C449">
        <v>1.1719999999999999</v>
      </c>
      <c r="D449">
        <v>1.3272999999999999</v>
      </c>
      <c r="E449">
        <v>1.2718</v>
      </c>
    </row>
    <row r="450" spans="1:5" x14ac:dyDescent="0.25">
      <c r="A450" t="s">
        <v>533</v>
      </c>
      <c r="B450" t="s">
        <v>540</v>
      </c>
      <c r="C450">
        <v>1.1719999999999999</v>
      </c>
      <c r="D450">
        <v>1.1944999999999999</v>
      </c>
      <c r="E450">
        <v>0.95379999999999998</v>
      </c>
    </row>
    <row r="451" spans="1:5" x14ac:dyDescent="0.25">
      <c r="A451" t="s">
        <v>533</v>
      </c>
      <c r="B451" t="s">
        <v>541</v>
      </c>
      <c r="C451">
        <v>1.1719999999999999</v>
      </c>
      <c r="D451">
        <v>0.42659999999999998</v>
      </c>
      <c r="E451">
        <v>1.55</v>
      </c>
    </row>
    <row r="452" spans="1:5" x14ac:dyDescent="0.25">
      <c r="A452" t="s">
        <v>533</v>
      </c>
      <c r="B452" t="s">
        <v>542</v>
      </c>
      <c r="C452">
        <v>1.1719999999999999</v>
      </c>
      <c r="D452">
        <v>0.95989999999999998</v>
      </c>
      <c r="E452">
        <v>1.3115000000000001</v>
      </c>
    </row>
    <row r="453" spans="1:5" x14ac:dyDescent="0.25">
      <c r="A453" t="s">
        <v>533</v>
      </c>
      <c r="B453" t="s">
        <v>543</v>
      </c>
      <c r="C453">
        <v>1.1719999999999999</v>
      </c>
      <c r="D453">
        <v>0.93859999999999999</v>
      </c>
      <c r="E453">
        <v>1.24</v>
      </c>
    </row>
    <row r="454" spans="1:5" x14ac:dyDescent="0.25">
      <c r="A454" t="s">
        <v>533</v>
      </c>
      <c r="B454" t="s">
        <v>544</v>
      </c>
      <c r="C454">
        <v>1.1719999999999999</v>
      </c>
      <c r="D454">
        <v>1.5168999999999999</v>
      </c>
      <c r="E454">
        <v>1.1657999999999999</v>
      </c>
    </row>
    <row r="455" spans="1:5" x14ac:dyDescent="0.25">
      <c r="A455" t="s">
        <v>533</v>
      </c>
      <c r="B455" t="s">
        <v>545</v>
      </c>
      <c r="C455">
        <v>1.1719999999999999</v>
      </c>
      <c r="D455">
        <v>0.75839999999999996</v>
      </c>
      <c r="E455">
        <v>0.84789999999999999</v>
      </c>
    </row>
    <row r="456" spans="1:5" x14ac:dyDescent="0.25">
      <c r="A456" t="s">
        <v>533</v>
      </c>
      <c r="B456" t="s">
        <v>546</v>
      </c>
      <c r="C456">
        <v>1.1719999999999999</v>
      </c>
      <c r="D456">
        <v>1.6116999999999999</v>
      </c>
      <c r="E456">
        <v>0.52990000000000004</v>
      </c>
    </row>
    <row r="457" spans="1:5" x14ac:dyDescent="0.25">
      <c r="A457" t="s">
        <v>533</v>
      </c>
      <c r="B457" t="s">
        <v>547</v>
      </c>
      <c r="C457">
        <v>1.1719999999999999</v>
      </c>
      <c r="D457">
        <v>0.66359999999999997</v>
      </c>
      <c r="E457">
        <v>0.7419</v>
      </c>
    </row>
    <row r="458" spans="1:5" x14ac:dyDescent="0.25">
      <c r="A458" t="s">
        <v>533</v>
      </c>
      <c r="B458" t="s">
        <v>548</v>
      </c>
      <c r="C458">
        <v>1.1719999999999999</v>
      </c>
      <c r="D458">
        <v>1.0428999999999999</v>
      </c>
      <c r="E458">
        <v>1.1657999999999999</v>
      </c>
    </row>
    <row r="459" spans="1:5" x14ac:dyDescent="0.25">
      <c r="A459" t="s">
        <v>533</v>
      </c>
      <c r="B459" t="s">
        <v>549</v>
      </c>
      <c r="C459">
        <v>1.1719999999999999</v>
      </c>
      <c r="D459">
        <v>0.76790000000000003</v>
      </c>
      <c r="E459">
        <v>1.0491999999999999</v>
      </c>
    </row>
    <row r="460" spans="1:5" x14ac:dyDescent="0.25">
      <c r="A460" t="s">
        <v>533</v>
      </c>
      <c r="B460" t="s">
        <v>550</v>
      </c>
      <c r="C460">
        <v>1.1719999999999999</v>
      </c>
      <c r="D460">
        <v>1.6212</v>
      </c>
      <c r="E460">
        <v>1.24</v>
      </c>
    </row>
    <row r="461" spans="1:5" x14ac:dyDescent="0.25">
      <c r="A461" t="s">
        <v>533</v>
      </c>
      <c r="B461" t="s">
        <v>551</v>
      </c>
      <c r="C461">
        <v>1.1719999999999999</v>
      </c>
      <c r="D461">
        <v>0.93859999999999999</v>
      </c>
      <c r="E461">
        <v>0.85850000000000004</v>
      </c>
    </row>
    <row r="462" spans="1:5" x14ac:dyDescent="0.25">
      <c r="A462" t="s">
        <v>533</v>
      </c>
      <c r="B462" t="s">
        <v>552</v>
      </c>
      <c r="C462">
        <v>1.1719999999999999</v>
      </c>
      <c r="D462">
        <v>0.74660000000000004</v>
      </c>
      <c r="E462">
        <v>0.83460000000000001</v>
      </c>
    </row>
    <row r="463" spans="1:5" x14ac:dyDescent="0.25">
      <c r="A463" t="s">
        <v>533</v>
      </c>
      <c r="B463" t="s">
        <v>553</v>
      </c>
      <c r="C463">
        <v>1.1719999999999999</v>
      </c>
      <c r="D463">
        <v>0.1706</v>
      </c>
      <c r="E463">
        <v>0.7631</v>
      </c>
    </row>
    <row r="464" spans="1:5" x14ac:dyDescent="0.25">
      <c r="A464" t="s">
        <v>554</v>
      </c>
      <c r="B464" t="s">
        <v>555</v>
      </c>
      <c r="C464">
        <v>1.4554</v>
      </c>
      <c r="D464">
        <v>1.276</v>
      </c>
      <c r="E464">
        <v>0.69569999999999999</v>
      </c>
    </row>
    <row r="465" spans="1:5" x14ac:dyDescent="0.25">
      <c r="A465" t="s">
        <v>554</v>
      </c>
      <c r="B465" t="s">
        <v>556</v>
      </c>
      <c r="C465">
        <v>1.4554</v>
      </c>
      <c r="D465">
        <v>0.49080000000000001</v>
      </c>
      <c r="E465">
        <v>0.92759999999999998</v>
      </c>
    </row>
    <row r="466" spans="1:5" x14ac:dyDescent="0.25">
      <c r="A466" t="s">
        <v>554</v>
      </c>
      <c r="B466" t="s">
        <v>557</v>
      </c>
      <c r="C466">
        <v>1.4554</v>
      </c>
      <c r="D466">
        <v>1.0797000000000001</v>
      </c>
      <c r="E466">
        <v>0.2319</v>
      </c>
    </row>
    <row r="467" spans="1:5" x14ac:dyDescent="0.25">
      <c r="A467" t="s">
        <v>554</v>
      </c>
      <c r="B467" t="s">
        <v>558</v>
      </c>
      <c r="C467">
        <v>1.4554</v>
      </c>
      <c r="D467">
        <v>1.0797000000000001</v>
      </c>
      <c r="E467">
        <v>1.6232</v>
      </c>
    </row>
    <row r="468" spans="1:5" x14ac:dyDescent="0.25">
      <c r="A468" t="s">
        <v>554</v>
      </c>
      <c r="B468" t="s">
        <v>559</v>
      </c>
      <c r="C468">
        <v>1.4554</v>
      </c>
      <c r="D468">
        <v>0.49080000000000001</v>
      </c>
      <c r="E468">
        <v>1.6232</v>
      </c>
    </row>
    <row r="469" spans="1:5" x14ac:dyDescent="0.25">
      <c r="A469" t="s">
        <v>554</v>
      </c>
      <c r="B469" t="s">
        <v>560</v>
      </c>
      <c r="C469">
        <v>1.4554</v>
      </c>
      <c r="D469">
        <v>1.3742000000000001</v>
      </c>
      <c r="E469">
        <v>1.6232</v>
      </c>
    </row>
    <row r="470" spans="1:5" x14ac:dyDescent="0.25">
      <c r="A470" t="s">
        <v>554</v>
      </c>
      <c r="B470" t="s">
        <v>561</v>
      </c>
      <c r="C470">
        <v>1.4554</v>
      </c>
      <c r="D470">
        <v>2.0613000000000001</v>
      </c>
      <c r="E470">
        <v>0.69569999999999999</v>
      </c>
    </row>
    <row r="471" spans="1:5" x14ac:dyDescent="0.25">
      <c r="A471" t="s">
        <v>554</v>
      </c>
      <c r="B471" t="s">
        <v>562</v>
      </c>
      <c r="C471">
        <v>1.4554</v>
      </c>
      <c r="D471">
        <v>0.7853</v>
      </c>
      <c r="E471">
        <v>0.46379999999999999</v>
      </c>
    </row>
    <row r="472" spans="1:5" x14ac:dyDescent="0.25">
      <c r="A472" t="s">
        <v>554</v>
      </c>
      <c r="B472" t="s">
        <v>563</v>
      </c>
      <c r="C472">
        <v>1.4554</v>
      </c>
      <c r="D472">
        <v>0.88339999999999996</v>
      </c>
      <c r="E472">
        <v>0.69569999999999999</v>
      </c>
    </row>
    <row r="473" spans="1:5" x14ac:dyDescent="0.25">
      <c r="A473" t="s">
        <v>554</v>
      </c>
      <c r="B473" t="s">
        <v>564</v>
      </c>
      <c r="C473">
        <v>1.4554</v>
      </c>
      <c r="D473">
        <v>0.3926</v>
      </c>
      <c r="E473">
        <v>2.0870000000000002</v>
      </c>
    </row>
    <row r="474" spans="1:5" x14ac:dyDescent="0.25">
      <c r="A474" t="s">
        <v>554</v>
      </c>
      <c r="B474" t="s">
        <v>565</v>
      </c>
      <c r="C474">
        <v>1.4554</v>
      </c>
      <c r="D474">
        <v>1.3742000000000001</v>
      </c>
      <c r="E474">
        <v>0.46379999999999999</v>
      </c>
    </row>
    <row r="475" spans="1:5" x14ac:dyDescent="0.25">
      <c r="A475" t="s">
        <v>554</v>
      </c>
      <c r="B475" t="s">
        <v>566</v>
      </c>
      <c r="C475">
        <v>1.4554</v>
      </c>
      <c r="D475">
        <v>1.5705</v>
      </c>
      <c r="E475">
        <v>0.1159</v>
      </c>
    </row>
    <row r="476" spans="1:5" x14ac:dyDescent="0.25">
      <c r="A476" t="s">
        <v>554</v>
      </c>
      <c r="B476" t="s">
        <v>567</v>
      </c>
      <c r="C476">
        <v>1.4554</v>
      </c>
      <c r="D476">
        <v>0.7853</v>
      </c>
      <c r="E476">
        <v>0.69569999999999999</v>
      </c>
    </row>
    <row r="477" spans="1:5" x14ac:dyDescent="0.25">
      <c r="A477" t="s">
        <v>554</v>
      </c>
      <c r="B477" t="s">
        <v>568</v>
      </c>
      <c r="C477">
        <v>1.4554</v>
      </c>
      <c r="D477">
        <v>0.7853</v>
      </c>
      <c r="E477">
        <v>0.69569999999999999</v>
      </c>
    </row>
    <row r="478" spans="1:5" x14ac:dyDescent="0.25">
      <c r="A478" t="s">
        <v>554</v>
      </c>
      <c r="B478" t="s">
        <v>569</v>
      </c>
      <c r="C478">
        <v>1.4554</v>
      </c>
      <c r="D478">
        <v>0.88339999999999996</v>
      </c>
      <c r="E478">
        <v>2.2029999999999998</v>
      </c>
    </row>
    <row r="479" spans="1:5" x14ac:dyDescent="0.25">
      <c r="A479" t="s">
        <v>554</v>
      </c>
      <c r="B479" t="s">
        <v>570</v>
      </c>
      <c r="C479">
        <v>1.4554</v>
      </c>
      <c r="D479">
        <v>0.68710000000000004</v>
      </c>
      <c r="E479">
        <v>1.1595</v>
      </c>
    </row>
    <row r="480" spans="1:5" x14ac:dyDescent="0.25">
      <c r="A480" t="s">
        <v>571</v>
      </c>
      <c r="B480" t="s">
        <v>572</v>
      </c>
      <c r="C480">
        <v>1.3095000000000001</v>
      </c>
      <c r="D480">
        <v>1.0182</v>
      </c>
      <c r="E480">
        <v>0.54900000000000004</v>
      </c>
    </row>
    <row r="481" spans="1:5" x14ac:dyDescent="0.25">
      <c r="A481" t="s">
        <v>571</v>
      </c>
      <c r="B481" t="s">
        <v>573</v>
      </c>
      <c r="C481">
        <v>1.3095000000000001</v>
      </c>
      <c r="D481">
        <v>0.9546</v>
      </c>
      <c r="E481">
        <v>1.647</v>
      </c>
    </row>
    <row r="482" spans="1:5" x14ac:dyDescent="0.25">
      <c r="A482" t="s">
        <v>571</v>
      </c>
      <c r="B482" t="s">
        <v>574</v>
      </c>
      <c r="C482">
        <v>1.3095000000000001</v>
      </c>
      <c r="D482">
        <v>0.76370000000000005</v>
      </c>
      <c r="E482">
        <v>0.54900000000000004</v>
      </c>
    </row>
    <row r="483" spans="1:5" x14ac:dyDescent="0.25">
      <c r="A483" t="s">
        <v>571</v>
      </c>
      <c r="B483" t="s">
        <v>575</v>
      </c>
      <c r="C483">
        <v>1.3095000000000001</v>
      </c>
      <c r="D483">
        <v>1.5273000000000001</v>
      </c>
      <c r="E483">
        <v>0.82350000000000001</v>
      </c>
    </row>
    <row r="484" spans="1:5" x14ac:dyDescent="0.25">
      <c r="A484" t="s">
        <v>571</v>
      </c>
      <c r="B484" t="s">
        <v>576</v>
      </c>
      <c r="C484">
        <v>1.3095000000000001</v>
      </c>
      <c r="D484">
        <v>2.0364</v>
      </c>
      <c r="E484">
        <v>0.82350000000000001</v>
      </c>
    </row>
    <row r="485" spans="1:5" x14ac:dyDescent="0.25">
      <c r="A485" t="s">
        <v>571</v>
      </c>
      <c r="B485" t="s">
        <v>577</v>
      </c>
      <c r="C485">
        <v>1.3095000000000001</v>
      </c>
      <c r="D485">
        <v>1.3364</v>
      </c>
      <c r="E485">
        <v>0.82350000000000001</v>
      </c>
    </row>
    <row r="486" spans="1:5" x14ac:dyDescent="0.25">
      <c r="A486" t="s">
        <v>571</v>
      </c>
      <c r="B486" t="s">
        <v>578</v>
      </c>
      <c r="C486">
        <v>1.3095000000000001</v>
      </c>
      <c r="D486">
        <v>0.76370000000000005</v>
      </c>
      <c r="E486">
        <v>1.3725000000000001</v>
      </c>
    </row>
    <row r="487" spans="1:5" x14ac:dyDescent="0.25">
      <c r="A487" t="s">
        <v>571</v>
      </c>
      <c r="B487" t="s">
        <v>579</v>
      </c>
      <c r="C487">
        <v>1.3095000000000001</v>
      </c>
      <c r="D487">
        <v>0.76370000000000005</v>
      </c>
      <c r="E487">
        <v>0.54900000000000004</v>
      </c>
    </row>
    <row r="488" spans="1:5" x14ac:dyDescent="0.25">
      <c r="A488" t="s">
        <v>571</v>
      </c>
      <c r="B488" t="s">
        <v>580</v>
      </c>
      <c r="C488">
        <v>1.3095000000000001</v>
      </c>
      <c r="D488">
        <v>1.1455</v>
      </c>
      <c r="E488">
        <v>0.4118</v>
      </c>
    </row>
    <row r="489" spans="1:5" x14ac:dyDescent="0.25">
      <c r="A489" t="s">
        <v>571</v>
      </c>
      <c r="B489" t="s">
        <v>581</v>
      </c>
      <c r="C489">
        <v>1.3095000000000001</v>
      </c>
      <c r="D489">
        <v>0.57269999999999999</v>
      </c>
      <c r="E489">
        <v>1.2353000000000001</v>
      </c>
    </row>
    <row r="490" spans="1:5" x14ac:dyDescent="0.25">
      <c r="A490" t="s">
        <v>571</v>
      </c>
      <c r="B490" t="s">
        <v>582</v>
      </c>
      <c r="C490">
        <v>1.3095000000000001</v>
      </c>
      <c r="D490">
        <v>0.38179999999999997</v>
      </c>
      <c r="E490">
        <v>1.8529</v>
      </c>
    </row>
    <row r="491" spans="1:5" x14ac:dyDescent="0.25">
      <c r="A491" t="s">
        <v>571</v>
      </c>
      <c r="B491" t="s">
        <v>583</v>
      </c>
      <c r="C491">
        <v>1.3095000000000001</v>
      </c>
      <c r="D491">
        <v>0.76370000000000005</v>
      </c>
      <c r="E491">
        <v>1.0980000000000001</v>
      </c>
    </row>
    <row r="492" spans="1:5" x14ac:dyDescent="0.25">
      <c r="A492" t="s">
        <v>584</v>
      </c>
      <c r="B492" t="s">
        <v>585</v>
      </c>
      <c r="C492">
        <v>1.2019</v>
      </c>
      <c r="D492">
        <v>0.66559999999999997</v>
      </c>
      <c r="E492">
        <v>1.1173</v>
      </c>
    </row>
    <row r="493" spans="1:5" x14ac:dyDescent="0.25">
      <c r="A493" t="s">
        <v>584</v>
      </c>
      <c r="B493" t="s">
        <v>586</v>
      </c>
      <c r="C493">
        <v>1.2019</v>
      </c>
      <c r="D493">
        <v>0.47539999999999999</v>
      </c>
      <c r="E493">
        <v>1.105</v>
      </c>
    </row>
    <row r="494" spans="1:5" x14ac:dyDescent="0.25">
      <c r="A494" t="s">
        <v>584</v>
      </c>
      <c r="B494" t="s">
        <v>587</v>
      </c>
      <c r="C494">
        <v>1.2019</v>
      </c>
      <c r="D494">
        <v>0.83199999999999996</v>
      </c>
      <c r="E494">
        <v>1.5041</v>
      </c>
    </row>
    <row r="495" spans="1:5" x14ac:dyDescent="0.25">
      <c r="A495" t="s">
        <v>584</v>
      </c>
      <c r="B495" t="s">
        <v>588</v>
      </c>
      <c r="C495">
        <v>1.2019</v>
      </c>
      <c r="D495">
        <v>1.5716000000000001</v>
      </c>
      <c r="E495">
        <v>0.47749999999999998</v>
      </c>
    </row>
    <row r="496" spans="1:5" x14ac:dyDescent="0.25">
      <c r="A496" t="s">
        <v>584</v>
      </c>
      <c r="B496" t="s">
        <v>589</v>
      </c>
      <c r="C496">
        <v>1.2019</v>
      </c>
      <c r="D496">
        <v>0.93600000000000005</v>
      </c>
      <c r="E496">
        <v>1.1818</v>
      </c>
    </row>
    <row r="497" spans="1:5" x14ac:dyDescent="0.25">
      <c r="A497" t="s">
        <v>584</v>
      </c>
      <c r="B497" t="s">
        <v>590</v>
      </c>
      <c r="C497">
        <v>1.2019</v>
      </c>
      <c r="D497">
        <v>1.0697000000000001</v>
      </c>
      <c r="E497">
        <v>0.85950000000000004</v>
      </c>
    </row>
    <row r="498" spans="1:5" x14ac:dyDescent="0.25">
      <c r="A498" t="s">
        <v>584</v>
      </c>
      <c r="B498" t="s">
        <v>591</v>
      </c>
      <c r="C498">
        <v>1.2019</v>
      </c>
      <c r="D498">
        <v>1.3867</v>
      </c>
      <c r="E498">
        <v>0.57299999999999995</v>
      </c>
    </row>
    <row r="499" spans="1:5" x14ac:dyDescent="0.25">
      <c r="A499" t="s">
        <v>584</v>
      </c>
      <c r="B499" t="s">
        <v>592</v>
      </c>
      <c r="C499">
        <v>1.2019</v>
      </c>
      <c r="D499">
        <v>0.52</v>
      </c>
      <c r="E499">
        <v>1.7190000000000001</v>
      </c>
    </row>
    <row r="500" spans="1:5" x14ac:dyDescent="0.25">
      <c r="A500" t="s">
        <v>584</v>
      </c>
      <c r="B500" t="s">
        <v>593</v>
      </c>
      <c r="C500">
        <v>1.2019</v>
      </c>
      <c r="D500">
        <v>1.3867</v>
      </c>
      <c r="E500">
        <v>0.47749999999999998</v>
      </c>
    </row>
    <row r="501" spans="1:5" x14ac:dyDescent="0.25">
      <c r="A501" t="s">
        <v>584</v>
      </c>
      <c r="B501" t="s">
        <v>594</v>
      </c>
      <c r="C501">
        <v>1.2019</v>
      </c>
      <c r="D501">
        <v>1.1648000000000001</v>
      </c>
      <c r="E501">
        <v>0.94540000000000002</v>
      </c>
    </row>
    <row r="502" spans="1:5" x14ac:dyDescent="0.25">
      <c r="A502" t="s">
        <v>584</v>
      </c>
      <c r="B502" t="s">
        <v>595</v>
      </c>
      <c r="C502">
        <v>1.2019</v>
      </c>
      <c r="D502">
        <v>0.41599999999999998</v>
      </c>
      <c r="E502">
        <v>1.2891999999999999</v>
      </c>
    </row>
    <row r="503" spans="1:5" x14ac:dyDescent="0.25">
      <c r="A503" t="s">
        <v>584</v>
      </c>
      <c r="B503" t="s">
        <v>596</v>
      </c>
      <c r="C503">
        <v>1.2019</v>
      </c>
      <c r="D503">
        <v>1.4791000000000001</v>
      </c>
      <c r="E503">
        <v>0.85950000000000004</v>
      </c>
    </row>
    <row r="504" spans="1:5" x14ac:dyDescent="0.25">
      <c r="A504" t="s">
        <v>597</v>
      </c>
      <c r="B504" t="s">
        <v>598</v>
      </c>
      <c r="C504">
        <v>1.3226</v>
      </c>
      <c r="D504">
        <v>1.7012</v>
      </c>
      <c r="E504">
        <v>0.83220000000000005</v>
      </c>
    </row>
    <row r="505" spans="1:5" x14ac:dyDescent="0.25">
      <c r="A505" t="s">
        <v>597</v>
      </c>
      <c r="B505" t="s">
        <v>599</v>
      </c>
      <c r="C505">
        <v>1.3226</v>
      </c>
      <c r="D505">
        <v>0.98870000000000002</v>
      </c>
      <c r="E505">
        <v>1.0883</v>
      </c>
    </row>
    <row r="506" spans="1:5" x14ac:dyDescent="0.25">
      <c r="A506" t="s">
        <v>597</v>
      </c>
      <c r="B506" t="s">
        <v>600</v>
      </c>
      <c r="C506">
        <v>1.3226</v>
      </c>
      <c r="D506">
        <v>0.93059999999999998</v>
      </c>
      <c r="E506">
        <v>0.83220000000000005</v>
      </c>
    </row>
    <row r="507" spans="1:5" x14ac:dyDescent="0.25">
      <c r="A507" t="s">
        <v>597</v>
      </c>
      <c r="B507" t="s">
        <v>601</v>
      </c>
      <c r="C507">
        <v>1.3226</v>
      </c>
      <c r="D507">
        <v>0.81910000000000005</v>
      </c>
      <c r="E507">
        <v>1.2483</v>
      </c>
    </row>
    <row r="508" spans="1:5" x14ac:dyDescent="0.25">
      <c r="A508" t="s">
        <v>597</v>
      </c>
      <c r="B508" t="s">
        <v>602</v>
      </c>
      <c r="C508">
        <v>1.3226</v>
      </c>
      <c r="D508">
        <v>0.75609999999999999</v>
      </c>
      <c r="E508">
        <v>1.0403</v>
      </c>
    </row>
    <row r="509" spans="1:5" x14ac:dyDescent="0.25">
      <c r="A509" t="s">
        <v>597</v>
      </c>
      <c r="B509" t="s">
        <v>603</v>
      </c>
      <c r="C509">
        <v>1.3226</v>
      </c>
      <c r="D509">
        <v>0.40710000000000002</v>
      </c>
      <c r="E509">
        <v>1.4084000000000001</v>
      </c>
    </row>
    <row r="510" spans="1:5" x14ac:dyDescent="0.25">
      <c r="A510" t="s">
        <v>597</v>
      </c>
      <c r="B510" t="s">
        <v>604</v>
      </c>
      <c r="C510">
        <v>1.3226</v>
      </c>
      <c r="D510">
        <v>1.2601</v>
      </c>
      <c r="E510">
        <v>0.69350000000000001</v>
      </c>
    </row>
    <row r="511" spans="1:5" x14ac:dyDescent="0.25">
      <c r="A511" t="s">
        <v>597</v>
      </c>
      <c r="B511" t="s">
        <v>605</v>
      </c>
      <c r="C511">
        <v>1.3226</v>
      </c>
      <c r="D511">
        <v>1.0309999999999999</v>
      </c>
      <c r="E511">
        <v>0.68089999999999995</v>
      </c>
    </row>
    <row r="512" spans="1:5" x14ac:dyDescent="0.25">
      <c r="A512" t="s">
        <v>597</v>
      </c>
      <c r="B512" t="s">
        <v>606</v>
      </c>
      <c r="C512">
        <v>1.3226</v>
      </c>
      <c r="D512">
        <v>1.454</v>
      </c>
      <c r="E512">
        <v>0.64019999999999999</v>
      </c>
    </row>
    <row r="513" spans="1:5" x14ac:dyDescent="0.25">
      <c r="A513" t="s">
        <v>597</v>
      </c>
      <c r="B513" t="s">
        <v>607</v>
      </c>
      <c r="C513">
        <v>1.3226</v>
      </c>
      <c r="D513">
        <v>0.69789999999999996</v>
      </c>
      <c r="E513">
        <v>1.4723999999999999</v>
      </c>
    </row>
    <row r="514" spans="1:5" x14ac:dyDescent="0.25">
      <c r="A514" t="s">
        <v>608</v>
      </c>
      <c r="B514" t="s">
        <v>609</v>
      </c>
      <c r="C514">
        <v>1.29</v>
      </c>
      <c r="D514">
        <v>0.99670000000000003</v>
      </c>
      <c r="E514">
        <v>0.84099999999999997</v>
      </c>
    </row>
    <row r="515" spans="1:5" x14ac:dyDescent="0.25">
      <c r="A515" t="s">
        <v>608</v>
      </c>
      <c r="B515" t="s">
        <v>610</v>
      </c>
      <c r="C515">
        <v>1.29</v>
      </c>
      <c r="D515">
        <v>1.1073999999999999</v>
      </c>
      <c r="E515">
        <v>1.1645000000000001</v>
      </c>
    </row>
    <row r="516" spans="1:5" x14ac:dyDescent="0.25">
      <c r="A516" t="s">
        <v>608</v>
      </c>
      <c r="B516" t="s">
        <v>611</v>
      </c>
      <c r="C516">
        <v>1.29</v>
      </c>
      <c r="D516">
        <v>1.339</v>
      </c>
      <c r="E516">
        <v>1.4821</v>
      </c>
    </row>
    <row r="517" spans="1:5" x14ac:dyDescent="0.25">
      <c r="A517" t="s">
        <v>608</v>
      </c>
      <c r="B517" t="s">
        <v>612</v>
      </c>
      <c r="C517">
        <v>1.29</v>
      </c>
      <c r="D517">
        <v>0.59630000000000005</v>
      </c>
      <c r="E517">
        <v>1.1147</v>
      </c>
    </row>
    <row r="518" spans="1:5" x14ac:dyDescent="0.25">
      <c r="A518" t="s">
        <v>608</v>
      </c>
      <c r="B518" t="s">
        <v>613</v>
      </c>
      <c r="C518">
        <v>1.29</v>
      </c>
      <c r="D518">
        <v>1.2735000000000001</v>
      </c>
      <c r="E518">
        <v>1.2939000000000001</v>
      </c>
    </row>
    <row r="519" spans="1:5" x14ac:dyDescent="0.25">
      <c r="A519" t="s">
        <v>608</v>
      </c>
      <c r="B519" t="s">
        <v>614</v>
      </c>
      <c r="C519">
        <v>1.29</v>
      </c>
      <c r="D519">
        <v>1.615</v>
      </c>
      <c r="E519">
        <v>0.90569999999999995</v>
      </c>
    </row>
    <row r="520" spans="1:5" x14ac:dyDescent="0.25">
      <c r="A520" t="s">
        <v>608</v>
      </c>
      <c r="B520" t="s">
        <v>615</v>
      </c>
      <c r="C520">
        <v>1.29</v>
      </c>
      <c r="D520">
        <v>0.94130000000000003</v>
      </c>
      <c r="E520">
        <v>1.4233</v>
      </c>
    </row>
    <row r="521" spans="1:5" x14ac:dyDescent="0.25">
      <c r="A521" t="s">
        <v>608</v>
      </c>
      <c r="B521" t="s">
        <v>616</v>
      </c>
      <c r="C521">
        <v>1.29</v>
      </c>
      <c r="D521">
        <v>1.61</v>
      </c>
      <c r="E521">
        <v>0.69669999999999999</v>
      </c>
    </row>
    <row r="522" spans="1:5" x14ac:dyDescent="0.25">
      <c r="A522" t="s">
        <v>608</v>
      </c>
      <c r="B522" t="s">
        <v>617</v>
      </c>
      <c r="C522">
        <v>1.29</v>
      </c>
      <c r="D522">
        <v>0.71560000000000001</v>
      </c>
      <c r="E522">
        <v>0.69669999999999999</v>
      </c>
    </row>
    <row r="523" spans="1:5" x14ac:dyDescent="0.25">
      <c r="A523" t="s">
        <v>608</v>
      </c>
      <c r="B523" t="s">
        <v>618</v>
      </c>
      <c r="C523">
        <v>1.29</v>
      </c>
      <c r="D523">
        <v>0.55369999999999997</v>
      </c>
      <c r="E523">
        <v>1.1645000000000001</v>
      </c>
    </row>
    <row r="524" spans="1:5" x14ac:dyDescent="0.25">
      <c r="A524" t="s">
        <v>608</v>
      </c>
      <c r="B524" t="s">
        <v>619</v>
      </c>
      <c r="C524">
        <v>1.29</v>
      </c>
      <c r="D524">
        <v>1.3714999999999999</v>
      </c>
      <c r="E524">
        <v>0.69669999999999999</v>
      </c>
    </row>
    <row r="525" spans="1:5" x14ac:dyDescent="0.25">
      <c r="A525" t="s">
        <v>608</v>
      </c>
      <c r="B525" t="s">
        <v>620</v>
      </c>
      <c r="C525">
        <v>1.29</v>
      </c>
      <c r="D525">
        <v>0.8306</v>
      </c>
      <c r="E525">
        <v>0.84099999999999997</v>
      </c>
    </row>
    <row r="526" spans="1:5" x14ac:dyDescent="0.25">
      <c r="A526" t="s">
        <v>608</v>
      </c>
      <c r="B526" t="s">
        <v>621</v>
      </c>
      <c r="C526">
        <v>1.29</v>
      </c>
      <c r="D526">
        <v>0.59630000000000005</v>
      </c>
      <c r="E526">
        <v>1.4631000000000001</v>
      </c>
    </row>
    <row r="527" spans="1:5" x14ac:dyDescent="0.25">
      <c r="A527" t="s">
        <v>608</v>
      </c>
      <c r="B527" t="s">
        <v>622</v>
      </c>
      <c r="C527">
        <v>1.29</v>
      </c>
      <c r="D527">
        <v>0.55369999999999997</v>
      </c>
      <c r="E527">
        <v>0.71160000000000001</v>
      </c>
    </row>
    <row r="528" spans="1:5" x14ac:dyDescent="0.25">
      <c r="A528" t="s">
        <v>608</v>
      </c>
      <c r="B528" t="s">
        <v>623</v>
      </c>
      <c r="C528">
        <v>1.29</v>
      </c>
      <c r="D528">
        <v>0.60909999999999997</v>
      </c>
      <c r="E528">
        <v>0.97040000000000004</v>
      </c>
    </row>
    <row r="529" spans="1:5" x14ac:dyDescent="0.25">
      <c r="A529" t="s">
        <v>608</v>
      </c>
      <c r="B529" t="s">
        <v>624</v>
      </c>
      <c r="C529">
        <v>1.29</v>
      </c>
      <c r="D529">
        <v>1.1073999999999999</v>
      </c>
      <c r="E529">
        <v>0.84099999999999997</v>
      </c>
    </row>
    <row r="530" spans="1:5" x14ac:dyDescent="0.25">
      <c r="A530" t="s">
        <v>608</v>
      </c>
      <c r="B530" t="s">
        <v>625</v>
      </c>
      <c r="C530">
        <v>1.29</v>
      </c>
      <c r="D530">
        <v>0.49830000000000002</v>
      </c>
      <c r="E530">
        <v>1.1645000000000001</v>
      </c>
    </row>
    <row r="531" spans="1:5" x14ac:dyDescent="0.25">
      <c r="A531" t="s">
        <v>608</v>
      </c>
      <c r="B531" t="s">
        <v>626</v>
      </c>
      <c r="C531">
        <v>1.29</v>
      </c>
      <c r="D531">
        <v>1.133</v>
      </c>
      <c r="E531">
        <v>0.627</v>
      </c>
    </row>
    <row r="532" spans="1:5" x14ac:dyDescent="0.25">
      <c r="A532" t="s">
        <v>608</v>
      </c>
      <c r="B532" t="s">
        <v>627</v>
      </c>
      <c r="C532">
        <v>1.29</v>
      </c>
      <c r="D532">
        <v>1.8088</v>
      </c>
      <c r="E532">
        <v>0.54339999999999999</v>
      </c>
    </row>
    <row r="533" spans="1:5" x14ac:dyDescent="0.25">
      <c r="A533" t="s">
        <v>608</v>
      </c>
      <c r="B533" t="s">
        <v>628</v>
      </c>
      <c r="C533">
        <v>1.29</v>
      </c>
      <c r="D533">
        <v>0.83479999999999999</v>
      </c>
      <c r="E533">
        <v>1.4631000000000001</v>
      </c>
    </row>
    <row r="534" spans="1:5" x14ac:dyDescent="0.25">
      <c r="A534" t="s">
        <v>629</v>
      </c>
      <c r="B534" t="s">
        <v>630</v>
      </c>
      <c r="C534">
        <v>1.3976999999999999</v>
      </c>
      <c r="D534">
        <v>0.79959999999999998</v>
      </c>
      <c r="E534">
        <v>1.8339000000000001</v>
      </c>
    </row>
    <row r="535" spans="1:5" x14ac:dyDescent="0.25">
      <c r="A535" t="s">
        <v>629</v>
      </c>
      <c r="B535" t="s">
        <v>631</v>
      </c>
      <c r="C535">
        <v>1.3976999999999999</v>
      </c>
      <c r="D535">
        <v>0.56479999999999997</v>
      </c>
      <c r="E535">
        <v>0.99450000000000005</v>
      </c>
    </row>
    <row r="536" spans="1:5" x14ac:dyDescent="0.25">
      <c r="A536" t="s">
        <v>629</v>
      </c>
      <c r="B536" t="s">
        <v>632</v>
      </c>
      <c r="C536">
        <v>1.3976999999999999</v>
      </c>
      <c r="D536">
        <v>1.4309000000000001</v>
      </c>
      <c r="E536">
        <v>0.89500000000000002</v>
      </c>
    </row>
    <row r="537" spans="1:5" x14ac:dyDescent="0.25">
      <c r="A537" t="s">
        <v>629</v>
      </c>
      <c r="B537" t="s">
        <v>633</v>
      </c>
      <c r="C537">
        <v>1.3976999999999999</v>
      </c>
      <c r="D537">
        <v>1.2264999999999999</v>
      </c>
      <c r="E537">
        <v>0.8548</v>
      </c>
    </row>
    <row r="538" spans="1:5" x14ac:dyDescent="0.25">
      <c r="A538" t="s">
        <v>629</v>
      </c>
      <c r="B538" t="s">
        <v>634</v>
      </c>
      <c r="C538">
        <v>1.3976999999999999</v>
      </c>
      <c r="D538">
        <v>0.8417</v>
      </c>
      <c r="E538">
        <v>1.0003</v>
      </c>
    </row>
    <row r="539" spans="1:5" x14ac:dyDescent="0.25">
      <c r="A539" t="s">
        <v>629</v>
      </c>
      <c r="B539" t="s">
        <v>635</v>
      </c>
      <c r="C539">
        <v>1.3976999999999999</v>
      </c>
      <c r="D539">
        <v>1.2358</v>
      </c>
      <c r="E539">
        <v>0.77300000000000002</v>
      </c>
    </row>
    <row r="540" spans="1:5" x14ac:dyDescent="0.25">
      <c r="A540" t="s">
        <v>629</v>
      </c>
      <c r="B540" t="s">
        <v>636</v>
      </c>
      <c r="C540">
        <v>1.3976999999999999</v>
      </c>
      <c r="D540">
        <v>0.82279999999999998</v>
      </c>
      <c r="E540">
        <v>0.94469999999999998</v>
      </c>
    </row>
    <row r="541" spans="1:5" x14ac:dyDescent="0.25">
      <c r="A541" t="s">
        <v>629</v>
      </c>
      <c r="B541" t="s">
        <v>637</v>
      </c>
      <c r="C541">
        <v>1.3976999999999999</v>
      </c>
      <c r="D541">
        <v>0.58919999999999995</v>
      </c>
      <c r="E541">
        <v>1.0003</v>
      </c>
    </row>
    <row r="542" spans="1:5" x14ac:dyDescent="0.25">
      <c r="A542" t="s">
        <v>629</v>
      </c>
      <c r="B542" t="s">
        <v>638</v>
      </c>
      <c r="C542">
        <v>1.3976999999999999</v>
      </c>
      <c r="D542">
        <v>0.96799999999999997</v>
      </c>
      <c r="E542">
        <v>1.2782</v>
      </c>
    </row>
    <row r="543" spans="1:5" x14ac:dyDescent="0.25">
      <c r="A543" t="s">
        <v>629</v>
      </c>
      <c r="B543" t="s">
        <v>639</v>
      </c>
      <c r="C543">
        <v>1.3976999999999999</v>
      </c>
      <c r="D543">
        <v>0.97909999999999997</v>
      </c>
      <c r="E543">
        <v>0.89500000000000002</v>
      </c>
    </row>
    <row r="544" spans="1:5" x14ac:dyDescent="0.25">
      <c r="A544" t="s">
        <v>629</v>
      </c>
      <c r="B544" t="s">
        <v>640</v>
      </c>
      <c r="C544">
        <v>1.3976999999999999</v>
      </c>
      <c r="D544">
        <v>0.6734</v>
      </c>
      <c r="E544">
        <v>1.2782</v>
      </c>
    </row>
    <row r="545" spans="1:5" x14ac:dyDescent="0.25">
      <c r="A545" t="s">
        <v>629</v>
      </c>
      <c r="B545" t="s">
        <v>641</v>
      </c>
      <c r="C545">
        <v>1.3976999999999999</v>
      </c>
      <c r="D545">
        <v>0.85170000000000001</v>
      </c>
      <c r="E545">
        <v>0.98970000000000002</v>
      </c>
    </row>
    <row r="546" spans="1:5" x14ac:dyDescent="0.25">
      <c r="A546" t="s">
        <v>629</v>
      </c>
      <c r="B546" t="s">
        <v>642</v>
      </c>
      <c r="C546">
        <v>1.3976999999999999</v>
      </c>
      <c r="D546">
        <v>0.93010000000000004</v>
      </c>
      <c r="E546">
        <v>0.89749999999999996</v>
      </c>
    </row>
    <row r="547" spans="1:5" x14ac:dyDescent="0.25">
      <c r="A547" t="s">
        <v>629</v>
      </c>
      <c r="B547" t="s">
        <v>643</v>
      </c>
      <c r="C547">
        <v>1.3976999999999999</v>
      </c>
      <c r="D547">
        <v>1.1783999999999999</v>
      </c>
      <c r="E547">
        <v>0.94469999999999998</v>
      </c>
    </row>
    <row r="548" spans="1:5" x14ac:dyDescent="0.25">
      <c r="A548" t="s">
        <v>629</v>
      </c>
      <c r="B548" t="s">
        <v>644</v>
      </c>
      <c r="C548">
        <v>1.3976999999999999</v>
      </c>
      <c r="D548">
        <v>1.2683</v>
      </c>
      <c r="E548">
        <v>0.73</v>
      </c>
    </row>
    <row r="549" spans="1:5" x14ac:dyDescent="0.25">
      <c r="A549" t="s">
        <v>629</v>
      </c>
      <c r="B549" t="s">
        <v>645</v>
      </c>
      <c r="C549">
        <v>1.3976999999999999</v>
      </c>
      <c r="D549">
        <v>1.3513999999999999</v>
      </c>
      <c r="E549">
        <v>1.1022000000000001</v>
      </c>
    </row>
    <row r="550" spans="1:5" x14ac:dyDescent="0.25">
      <c r="A550" t="s">
        <v>629</v>
      </c>
      <c r="B550" t="s">
        <v>646</v>
      </c>
      <c r="C550">
        <v>1.3976999999999999</v>
      </c>
      <c r="D550">
        <v>1.0544</v>
      </c>
      <c r="E550">
        <v>1.1933</v>
      </c>
    </row>
    <row r="551" spans="1:5" x14ac:dyDescent="0.25">
      <c r="A551" t="s">
        <v>629</v>
      </c>
      <c r="B551" t="s">
        <v>647</v>
      </c>
      <c r="C551">
        <v>1.3976999999999999</v>
      </c>
      <c r="D551">
        <v>1.0731999999999999</v>
      </c>
      <c r="E551">
        <v>0.6613</v>
      </c>
    </row>
    <row r="552" spans="1:5" x14ac:dyDescent="0.25">
      <c r="A552" t="s">
        <v>648</v>
      </c>
      <c r="B552" t="s">
        <v>649</v>
      </c>
      <c r="C552">
        <v>1.8603000000000001</v>
      </c>
      <c r="D552">
        <v>1.4932000000000001</v>
      </c>
      <c r="E552">
        <v>0.82930000000000004</v>
      </c>
    </row>
    <row r="553" spans="1:5" x14ac:dyDescent="0.25">
      <c r="A553" t="s">
        <v>648</v>
      </c>
      <c r="B553" t="s">
        <v>650</v>
      </c>
      <c r="C553">
        <v>1.8603000000000001</v>
      </c>
      <c r="D553">
        <v>0.7167</v>
      </c>
      <c r="E553">
        <v>1.4742</v>
      </c>
    </row>
    <row r="554" spans="1:5" x14ac:dyDescent="0.25">
      <c r="A554" t="s">
        <v>648</v>
      </c>
      <c r="B554" t="s">
        <v>651</v>
      </c>
      <c r="C554">
        <v>1.8603000000000001</v>
      </c>
      <c r="D554">
        <v>1.0750999999999999</v>
      </c>
      <c r="E554">
        <v>0.72560000000000002</v>
      </c>
    </row>
    <row r="555" spans="1:5" x14ac:dyDescent="0.25">
      <c r="A555" t="s">
        <v>648</v>
      </c>
      <c r="B555" t="s">
        <v>652</v>
      </c>
      <c r="C555">
        <v>1.8603000000000001</v>
      </c>
      <c r="D555">
        <v>1.0154000000000001</v>
      </c>
      <c r="E555">
        <v>0.55279999999999996</v>
      </c>
    </row>
    <row r="556" spans="1:5" x14ac:dyDescent="0.25">
      <c r="A556" t="s">
        <v>648</v>
      </c>
      <c r="B556" t="s">
        <v>653</v>
      </c>
      <c r="C556">
        <v>1.8603000000000001</v>
      </c>
      <c r="D556">
        <v>0.73909999999999998</v>
      </c>
      <c r="E556">
        <v>0.72560000000000002</v>
      </c>
    </row>
    <row r="557" spans="1:5" x14ac:dyDescent="0.25">
      <c r="A557" t="s">
        <v>648</v>
      </c>
      <c r="B557" t="s">
        <v>654</v>
      </c>
      <c r="C557">
        <v>1.8603000000000001</v>
      </c>
      <c r="D557">
        <v>0.65700000000000003</v>
      </c>
      <c r="E557">
        <v>1.1978</v>
      </c>
    </row>
    <row r="558" spans="1:5" x14ac:dyDescent="0.25">
      <c r="A558" t="s">
        <v>648</v>
      </c>
      <c r="B558" t="s">
        <v>655</v>
      </c>
      <c r="C558">
        <v>1.8603000000000001</v>
      </c>
      <c r="D558">
        <v>1.8142</v>
      </c>
      <c r="E558">
        <v>0.93289999999999995</v>
      </c>
    </row>
    <row r="559" spans="1:5" x14ac:dyDescent="0.25">
      <c r="A559" t="s">
        <v>648</v>
      </c>
      <c r="B559" t="s">
        <v>656</v>
      </c>
      <c r="C559">
        <v>1.8603000000000001</v>
      </c>
      <c r="D559">
        <v>1.0750999999999999</v>
      </c>
      <c r="E559">
        <v>1.1402000000000001</v>
      </c>
    </row>
    <row r="560" spans="1:5" x14ac:dyDescent="0.25">
      <c r="A560" t="s">
        <v>648</v>
      </c>
      <c r="B560" t="s">
        <v>657</v>
      </c>
      <c r="C560">
        <v>1.8603000000000001</v>
      </c>
      <c r="D560">
        <v>1.3439000000000001</v>
      </c>
      <c r="E560">
        <v>0.82930000000000004</v>
      </c>
    </row>
    <row r="561" spans="1:5" x14ac:dyDescent="0.25">
      <c r="A561" t="s">
        <v>648</v>
      </c>
      <c r="B561" t="s">
        <v>658</v>
      </c>
      <c r="C561">
        <v>1.8603000000000001</v>
      </c>
      <c r="D561">
        <v>0.65700000000000003</v>
      </c>
      <c r="E561">
        <v>1.0135000000000001</v>
      </c>
    </row>
    <row r="562" spans="1:5" x14ac:dyDescent="0.25">
      <c r="A562" t="s">
        <v>648</v>
      </c>
      <c r="B562" t="s">
        <v>659</v>
      </c>
      <c r="C562">
        <v>1.8603000000000001</v>
      </c>
      <c r="D562">
        <v>0.65700000000000003</v>
      </c>
      <c r="E562">
        <v>0.55279999999999996</v>
      </c>
    </row>
    <row r="563" spans="1:5" x14ac:dyDescent="0.25">
      <c r="A563" t="s">
        <v>648</v>
      </c>
      <c r="B563" t="s">
        <v>660</v>
      </c>
      <c r="C563">
        <v>1.8603000000000001</v>
      </c>
      <c r="D563">
        <v>0.67190000000000005</v>
      </c>
      <c r="E563">
        <v>1.4512</v>
      </c>
    </row>
    <row r="564" spans="1:5" x14ac:dyDescent="0.25">
      <c r="A564" t="s">
        <v>648</v>
      </c>
      <c r="B564" t="s">
        <v>661</v>
      </c>
      <c r="C564">
        <v>1.8603000000000001</v>
      </c>
      <c r="D564">
        <v>1.2766999999999999</v>
      </c>
      <c r="E564">
        <v>0.62190000000000001</v>
      </c>
    </row>
    <row r="565" spans="1:5" x14ac:dyDescent="0.25">
      <c r="A565" t="s">
        <v>648</v>
      </c>
      <c r="B565" t="s">
        <v>662</v>
      </c>
      <c r="C565">
        <v>1.8603000000000001</v>
      </c>
      <c r="D565">
        <v>0.60470000000000002</v>
      </c>
      <c r="E565">
        <v>1.7622</v>
      </c>
    </row>
    <row r="566" spans="1:5" x14ac:dyDescent="0.25">
      <c r="A566" t="s">
        <v>648</v>
      </c>
      <c r="B566" t="s">
        <v>663</v>
      </c>
      <c r="C566">
        <v>1.8603000000000001</v>
      </c>
      <c r="D566">
        <v>1.0154000000000001</v>
      </c>
      <c r="E566">
        <v>1.0135000000000001</v>
      </c>
    </row>
    <row r="567" spans="1:5" x14ac:dyDescent="0.25">
      <c r="A567" t="s">
        <v>648</v>
      </c>
      <c r="B567" t="s">
        <v>664</v>
      </c>
      <c r="C567">
        <v>1.8603000000000001</v>
      </c>
      <c r="D567">
        <v>1.2543</v>
      </c>
      <c r="E567">
        <v>1.1978</v>
      </c>
    </row>
    <row r="568" spans="1:5" x14ac:dyDescent="0.25">
      <c r="A568" t="s">
        <v>665</v>
      </c>
      <c r="B568" t="s">
        <v>666</v>
      </c>
      <c r="C568">
        <v>1.4510000000000001</v>
      </c>
      <c r="D568">
        <v>1.0338000000000001</v>
      </c>
      <c r="E568">
        <v>1.3661000000000001</v>
      </c>
    </row>
    <row r="569" spans="1:5" x14ac:dyDescent="0.25">
      <c r="A569" t="s">
        <v>665</v>
      </c>
      <c r="B569" t="s">
        <v>667</v>
      </c>
      <c r="C569">
        <v>1.4510000000000001</v>
      </c>
      <c r="D569">
        <v>0.45950000000000002</v>
      </c>
      <c r="E569">
        <v>1.2142999999999999</v>
      </c>
    </row>
    <row r="570" spans="1:5" x14ac:dyDescent="0.25">
      <c r="A570" t="s">
        <v>665</v>
      </c>
      <c r="B570" t="s">
        <v>668</v>
      </c>
      <c r="C570">
        <v>1.4510000000000001</v>
      </c>
      <c r="D570">
        <v>1.0338000000000001</v>
      </c>
      <c r="E570">
        <v>0.91069999999999995</v>
      </c>
    </row>
    <row r="571" spans="1:5" x14ac:dyDescent="0.25">
      <c r="A571" t="s">
        <v>665</v>
      </c>
      <c r="B571" t="s">
        <v>669</v>
      </c>
      <c r="C571">
        <v>1.4510000000000001</v>
      </c>
      <c r="D571">
        <v>0.86150000000000004</v>
      </c>
      <c r="E571">
        <v>0.22770000000000001</v>
      </c>
    </row>
    <row r="572" spans="1:5" x14ac:dyDescent="0.25">
      <c r="A572" t="s">
        <v>665</v>
      </c>
      <c r="B572" t="s">
        <v>670</v>
      </c>
      <c r="C572">
        <v>1.4510000000000001</v>
      </c>
      <c r="D572">
        <v>1.3784000000000001</v>
      </c>
      <c r="E572">
        <v>0.60719999999999996</v>
      </c>
    </row>
    <row r="573" spans="1:5" x14ac:dyDescent="0.25">
      <c r="A573" t="s">
        <v>665</v>
      </c>
      <c r="B573" t="s">
        <v>671</v>
      </c>
      <c r="C573">
        <v>1.4510000000000001</v>
      </c>
      <c r="D573">
        <v>0.45950000000000002</v>
      </c>
      <c r="E573">
        <v>2.4287000000000001</v>
      </c>
    </row>
    <row r="574" spans="1:5" x14ac:dyDescent="0.25">
      <c r="A574" t="s">
        <v>665</v>
      </c>
      <c r="B574" t="s">
        <v>672</v>
      </c>
      <c r="C574">
        <v>1.4510000000000001</v>
      </c>
      <c r="D574">
        <v>0.68920000000000003</v>
      </c>
      <c r="E574">
        <v>0</v>
      </c>
    </row>
    <row r="575" spans="1:5" x14ac:dyDescent="0.25">
      <c r="A575" t="s">
        <v>665</v>
      </c>
      <c r="B575" t="s">
        <v>673</v>
      </c>
      <c r="C575">
        <v>1.4510000000000001</v>
      </c>
      <c r="D575">
        <v>1.6081000000000001</v>
      </c>
      <c r="E575">
        <v>2.1251000000000002</v>
      </c>
    </row>
    <row r="576" spans="1:5" x14ac:dyDescent="0.25">
      <c r="A576" t="s">
        <v>665</v>
      </c>
      <c r="B576" t="s">
        <v>674</v>
      </c>
      <c r="C576">
        <v>1.4510000000000001</v>
      </c>
      <c r="D576">
        <v>1.6081000000000001</v>
      </c>
      <c r="E576">
        <v>0.30359999999999998</v>
      </c>
    </row>
    <row r="577" spans="1:5" x14ac:dyDescent="0.25">
      <c r="A577" t="s">
        <v>665</v>
      </c>
      <c r="B577" t="s">
        <v>675</v>
      </c>
      <c r="C577">
        <v>1.4510000000000001</v>
      </c>
      <c r="D577">
        <v>1.3784000000000001</v>
      </c>
      <c r="E577">
        <v>0.45540000000000003</v>
      </c>
    </row>
    <row r="578" spans="1:5" x14ac:dyDescent="0.25">
      <c r="A578" t="s">
        <v>665</v>
      </c>
      <c r="B578" t="s">
        <v>676</v>
      </c>
      <c r="C578">
        <v>1.4510000000000001</v>
      </c>
      <c r="D578">
        <v>0</v>
      </c>
      <c r="E578">
        <v>0</v>
      </c>
    </row>
    <row r="579" spans="1:5" x14ac:dyDescent="0.25">
      <c r="A579" t="s">
        <v>665</v>
      </c>
      <c r="B579" t="s">
        <v>677</v>
      </c>
      <c r="C579">
        <v>1.4510000000000001</v>
      </c>
      <c r="D579">
        <v>0.68920000000000003</v>
      </c>
      <c r="E579">
        <v>0.91069999999999995</v>
      </c>
    </row>
    <row r="580" spans="1:5" x14ac:dyDescent="0.25">
      <c r="A580" t="s">
        <v>665</v>
      </c>
      <c r="B580" t="s">
        <v>678</v>
      </c>
      <c r="C580">
        <v>1.4510000000000001</v>
      </c>
      <c r="D580">
        <v>0.91890000000000005</v>
      </c>
      <c r="E580">
        <v>0.91069999999999995</v>
      </c>
    </row>
    <row r="581" spans="1:5" x14ac:dyDescent="0.25">
      <c r="A581" t="s">
        <v>665</v>
      </c>
      <c r="B581" t="s">
        <v>679</v>
      </c>
      <c r="C581">
        <v>1.4510000000000001</v>
      </c>
      <c r="D581">
        <v>0.86150000000000004</v>
      </c>
      <c r="E581">
        <v>1.8214999999999999</v>
      </c>
    </row>
    <row r="582" spans="1:5" x14ac:dyDescent="0.25">
      <c r="A582" t="s">
        <v>665</v>
      </c>
      <c r="B582" t="s">
        <v>680</v>
      </c>
      <c r="C582">
        <v>1.4510000000000001</v>
      </c>
      <c r="D582">
        <v>0.45950000000000002</v>
      </c>
      <c r="E582">
        <v>1.2142999999999999</v>
      </c>
    </row>
    <row r="583" spans="1:5" x14ac:dyDescent="0.25">
      <c r="A583" t="s">
        <v>665</v>
      </c>
      <c r="B583" t="s">
        <v>681</v>
      </c>
      <c r="C583">
        <v>1.4510000000000001</v>
      </c>
      <c r="D583">
        <v>1.1486000000000001</v>
      </c>
      <c r="E583">
        <v>0.60719999999999996</v>
      </c>
    </row>
    <row r="584" spans="1:5" x14ac:dyDescent="0.25">
      <c r="A584" t="s">
        <v>665</v>
      </c>
      <c r="B584" t="s">
        <v>682</v>
      </c>
      <c r="C584">
        <v>1.4510000000000001</v>
      </c>
      <c r="D584">
        <v>1.3784000000000001</v>
      </c>
      <c r="E584">
        <v>0.30359999999999998</v>
      </c>
    </row>
    <row r="585" spans="1:5" x14ac:dyDescent="0.25">
      <c r="A585" t="s">
        <v>665</v>
      </c>
      <c r="B585" t="s">
        <v>683</v>
      </c>
      <c r="C585">
        <v>1.4510000000000001</v>
      </c>
      <c r="D585">
        <v>1.3784000000000001</v>
      </c>
      <c r="E585">
        <v>1.2142999999999999</v>
      </c>
    </row>
    <row r="586" spans="1:5" x14ac:dyDescent="0.25">
      <c r="A586" t="s">
        <v>684</v>
      </c>
      <c r="B586" t="s">
        <v>685</v>
      </c>
      <c r="C586">
        <v>1.1607000000000001</v>
      </c>
      <c r="D586">
        <v>0.86150000000000004</v>
      </c>
      <c r="E586">
        <v>1.9858</v>
      </c>
    </row>
    <row r="587" spans="1:5" x14ac:dyDescent="0.25">
      <c r="A587" t="s">
        <v>684</v>
      </c>
      <c r="B587" t="s">
        <v>686</v>
      </c>
      <c r="C587">
        <v>1.1607000000000001</v>
      </c>
      <c r="D587">
        <v>1.9384999999999999</v>
      </c>
      <c r="E587">
        <v>0.89359999999999995</v>
      </c>
    </row>
    <row r="588" spans="1:5" x14ac:dyDescent="0.25">
      <c r="A588" t="s">
        <v>684</v>
      </c>
      <c r="B588" t="s">
        <v>687</v>
      </c>
      <c r="C588">
        <v>1.1607000000000001</v>
      </c>
      <c r="D588">
        <v>1.1487000000000001</v>
      </c>
      <c r="E588">
        <v>1.1915</v>
      </c>
    </row>
    <row r="589" spans="1:5" x14ac:dyDescent="0.25">
      <c r="A589" t="s">
        <v>684</v>
      </c>
      <c r="B589" t="s">
        <v>688</v>
      </c>
      <c r="C589">
        <v>1.1607000000000001</v>
      </c>
      <c r="D589">
        <v>1.2923</v>
      </c>
      <c r="E589">
        <v>1.7871999999999999</v>
      </c>
    </row>
    <row r="590" spans="1:5" x14ac:dyDescent="0.25">
      <c r="A590" t="s">
        <v>684</v>
      </c>
      <c r="B590" t="s">
        <v>689</v>
      </c>
      <c r="C590">
        <v>1.1607000000000001</v>
      </c>
      <c r="D590">
        <v>1.7231000000000001</v>
      </c>
      <c r="E590">
        <v>0</v>
      </c>
    </row>
    <row r="591" spans="1:5" x14ac:dyDescent="0.25">
      <c r="A591" t="s">
        <v>684</v>
      </c>
      <c r="B591" t="s">
        <v>690</v>
      </c>
      <c r="C591">
        <v>1.1607000000000001</v>
      </c>
      <c r="D591">
        <v>0</v>
      </c>
      <c r="E591">
        <v>1.1915</v>
      </c>
    </row>
    <row r="592" spans="1:5" x14ac:dyDescent="0.25">
      <c r="A592" t="s">
        <v>684</v>
      </c>
      <c r="B592" t="s">
        <v>691</v>
      </c>
      <c r="C592">
        <v>1.1607000000000001</v>
      </c>
      <c r="D592">
        <v>0.57440000000000002</v>
      </c>
      <c r="E592">
        <v>1.1915</v>
      </c>
    </row>
    <row r="593" spans="1:5" x14ac:dyDescent="0.25">
      <c r="A593" t="s">
        <v>684</v>
      </c>
      <c r="B593" t="s">
        <v>692</v>
      </c>
      <c r="C593">
        <v>1.1607000000000001</v>
      </c>
      <c r="D593">
        <v>0.6462</v>
      </c>
      <c r="E593">
        <v>0.59570000000000001</v>
      </c>
    </row>
    <row r="594" spans="1:5" x14ac:dyDescent="0.25">
      <c r="A594" t="s">
        <v>684</v>
      </c>
      <c r="B594" t="s">
        <v>693</v>
      </c>
      <c r="C594">
        <v>1.1607000000000001</v>
      </c>
      <c r="D594">
        <v>2.0103</v>
      </c>
      <c r="E594">
        <v>1.1915</v>
      </c>
    </row>
    <row r="595" spans="1:5" x14ac:dyDescent="0.25">
      <c r="A595" t="s">
        <v>684</v>
      </c>
      <c r="B595" t="s">
        <v>694</v>
      </c>
      <c r="C595">
        <v>1.1607000000000001</v>
      </c>
      <c r="D595">
        <v>1.0769</v>
      </c>
      <c r="E595">
        <v>0.89359999999999995</v>
      </c>
    </row>
    <row r="596" spans="1:5" x14ac:dyDescent="0.25">
      <c r="A596" t="s">
        <v>684</v>
      </c>
      <c r="B596" t="s">
        <v>695</v>
      </c>
      <c r="C596">
        <v>1.1607000000000001</v>
      </c>
      <c r="D596">
        <v>0.6462</v>
      </c>
      <c r="E596">
        <v>1.1915</v>
      </c>
    </row>
    <row r="597" spans="1:5" x14ac:dyDescent="0.25">
      <c r="A597" t="s">
        <v>684</v>
      </c>
      <c r="B597" t="s">
        <v>696</v>
      </c>
      <c r="C597">
        <v>1.1607000000000001</v>
      </c>
      <c r="D597">
        <v>0.28720000000000001</v>
      </c>
      <c r="E597">
        <v>1.1915</v>
      </c>
    </row>
    <row r="598" spans="1:5" x14ac:dyDescent="0.25">
      <c r="A598" t="s">
        <v>684</v>
      </c>
      <c r="B598" t="s">
        <v>697</v>
      </c>
      <c r="C598">
        <v>1.1607000000000001</v>
      </c>
      <c r="D598">
        <v>0.86150000000000004</v>
      </c>
      <c r="E598">
        <v>1.4893000000000001</v>
      </c>
    </row>
    <row r="599" spans="1:5" x14ac:dyDescent="0.25">
      <c r="A599" t="s">
        <v>684</v>
      </c>
      <c r="B599" t="s">
        <v>698</v>
      </c>
      <c r="C599">
        <v>1.1607000000000001</v>
      </c>
      <c r="D599">
        <v>0.57440000000000002</v>
      </c>
      <c r="E599">
        <v>0.3972</v>
      </c>
    </row>
    <row r="600" spans="1:5" x14ac:dyDescent="0.25">
      <c r="A600" t="s">
        <v>684</v>
      </c>
      <c r="B600" t="s">
        <v>699</v>
      </c>
      <c r="C600">
        <v>1.1607000000000001</v>
      </c>
      <c r="D600">
        <v>1.2923</v>
      </c>
      <c r="E600">
        <v>0.59570000000000001</v>
      </c>
    </row>
    <row r="601" spans="1:5" x14ac:dyDescent="0.25">
      <c r="A601" t="s">
        <v>684</v>
      </c>
      <c r="B601" t="s">
        <v>700</v>
      </c>
      <c r="C601">
        <v>1.1607000000000001</v>
      </c>
      <c r="D601">
        <v>0.86150000000000004</v>
      </c>
      <c r="E601">
        <v>0.2979</v>
      </c>
    </row>
    <row r="602" spans="1:5" x14ac:dyDescent="0.25">
      <c r="A602" t="s">
        <v>701</v>
      </c>
      <c r="B602" t="s">
        <v>702</v>
      </c>
      <c r="C602">
        <v>1.2707999999999999</v>
      </c>
      <c r="D602">
        <v>1.3115000000000001</v>
      </c>
      <c r="E602">
        <v>1.0322</v>
      </c>
    </row>
    <row r="603" spans="1:5" x14ac:dyDescent="0.25">
      <c r="A603" t="s">
        <v>701</v>
      </c>
      <c r="B603" t="s">
        <v>703</v>
      </c>
      <c r="C603">
        <v>1.2707999999999999</v>
      </c>
      <c r="D603">
        <v>0.78690000000000004</v>
      </c>
      <c r="E603">
        <v>1.2903</v>
      </c>
    </row>
    <row r="604" spans="1:5" x14ac:dyDescent="0.25">
      <c r="A604" t="s">
        <v>701</v>
      </c>
      <c r="B604" t="s">
        <v>704</v>
      </c>
      <c r="C604">
        <v>1.2707999999999999</v>
      </c>
      <c r="D604">
        <v>1.0491999999999999</v>
      </c>
      <c r="E604">
        <v>0.5161</v>
      </c>
    </row>
    <row r="605" spans="1:5" x14ac:dyDescent="0.25">
      <c r="A605" t="s">
        <v>701</v>
      </c>
      <c r="B605" t="s">
        <v>705</v>
      </c>
      <c r="C605">
        <v>1.2707999999999999</v>
      </c>
      <c r="D605">
        <v>1.1803999999999999</v>
      </c>
      <c r="E605">
        <v>0.7742</v>
      </c>
    </row>
    <row r="606" spans="1:5" x14ac:dyDescent="0.25">
      <c r="A606" t="s">
        <v>701</v>
      </c>
      <c r="B606" t="s">
        <v>706</v>
      </c>
      <c r="C606">
        <v>1.2707999999999999</v>
      </c>
      <c r="D606">
        <v>0.52459999999999996</v>
      </c>
      <c r="E606">
        <v>0.7742</v>
      </c>
    </row>
    <row r="607" spans="1:5" x14ac:dyDescent="0.25">
      <c r="A607" t="s">
        <v>701</v>
      </c>
      <c r="B607" t="s">
        <v>707</v>
      </c>
      <c r="C607">
        <v>1.2707999999999999</v>
      </c>
      <c r="D607">
        <v>0.78690000000000004</v>
      </c>
      <c r="E607">
        <v>2.3224999999999998</v>
      </c>
    </row>
    <row r="608" spans="1:5" x14ac:dyDescent="0.25">
      <c r="A608" t="s">
        <v>701</v>
      </c>
      <c r="B608" t="s">
        <v>708</v>
      </c>
      <c r="C608">
        <v>1.2707999999999999</v>
      </c>
      <c r="D608">
        <v>0.78690000000000004</v>
      </c>
      <c r="E608">
        <v>1.1613</v>
      </c>
    </row>
    <row r="609" spans="1:5" x14ac:dyDescent="0.25">
      <c r="A609" t="s">
        <v>701</v>
      </c>
      <c r="B609" t="s">
        <v>709</v>
      </c>
      <c r="C609">
        <v>1.2707999999999999</v>
      </c>
      <c r="D609">
        <v>1.3115000000000001</v>
      </c>
      <c r="E609">
        <v>0.7742</v>
      </c>
    </row>
    <row r="610" spans="1:5" x14ac:dyDescent="0.25">
      <c r="A610" t="s">
        <v>701</v>
      </c>
      <c r="B610" t="s">
        <v>710</v>
      </c>
      <c r="C610">
        <v>1.2707999999999999</v>
      </c>
      <c r="D610">
        <v>1.5738000000000001</v>
      </c>
      <c r="E610">
        <v>0.7742</v>
      </c>
    </row>
    <row r="611" spans="1:5" x14ac:dyDescent="0.25">
      <c r="A611" t="s">
        <v>701</v>
      </c>
      <c r="B611" t="s">
        <v>711</v>
      </c>
      <c r="C611">
        <v>1.2707999999999999</v>
      </c>
      <c r="D611">
        <v>0.78690000000000004</v>
      </c>
      <c r="E611">
        <v>1.0322</v>
      </c>
    </row>
    <row r="612" spans="1:5" x14ac:dyDescent="0.25">
      <c r="A612" t="s">
        <v>701</v>
      </c>
      <c r="B612" t="s">
        <v>712</v>
      </c>
      <c r="C612">
        <v>1.2707999999999999</v>
      </c>
      <c r="D612">
        <v>1.0491999999999999</v>
      </c>
      <c r="E612">
        <v>0.5161</v>
      </c>
    </row>
    <row r="613" spans="1:5" x14ac:dyDescent="0.25">
      <c r="A613" t="s">
        <v>701</v>
      </c>
      <c r="B613" t="s">
        <v>713</v>
      </c>
      <c r="C613">
        <v>1.2707999999999999</v>
      </c>
      <c r="D613">
        <v>1.9673</v>
      </c>
      <c r="E613">
        <v>0</v>
      </c>
    </row>
    <row r="614" spans="1:5" x14ac:dyDescent="0.25">
      <c r="A614" t="s">
        <v>701</v>
      </c>
      <c r="B614" t="s">
        <v>714</v>
      </c>
      <c r="C614">
        <v>1.2707999999999999</v>
      </c>
      <c r="D614">
        <v>0.78690000000000004</v>
      </c>
      <c r="E614">
        <v>1.0322</v>
      </c>
    </row>
    <row r="615" spans="1:5" x14ac:dyDescent="0.25">
      <c r="A615" t="s">
        <v>701</v>
      </c>
      <c r="B615" t="s">
        <v>715</v>
      </c>
      <c r="C615">
        <v>1.2707999999999999</v>
      </c>
      <c r="D615">
        <v>0.98360000000000003</v>
      </c>
      <c r="E615">
        <v>1.3548</v>
      </c>
    </row>
    <row r="616" spans="1:5" x14ac:dyDescent="0.25">
      <c r="A616" t="s">
        <v>701</v>
      </c>
      <c r="B616" t="s">
        <v>716</v>
      </c>
      <c r="C616">
        <v>1.2707999999999999</v>
      </c>
      <c r="D616">
        <v>0.39350000000000002</v>
      </c>
      <c r="E616">
        <v>1.1613</v>
      </c>
    </row>
    <row r="617" spans="1:5" x14ac:dyDescent="0.25">
      <c r="A617" t="s">
        <v>701</v>
      </c>
      <c r="B617" t="s">
        <v>717</v>
      </c>
      <c r="C617">
        <v>1.2707999999999999</v>
      </c>
      <c r="D617">
        <v>1.5738000000000001</v>
      </c>
      <c r="E617">
        <v>0.7742</v>
      </c>
    </row>
    <row r="618" spans="1:5" x14ac:dyDescent="0.25">
      <c r="A618" t="s">
        <v>718</v>
      </c>
      <c r="B618" t="s">
        <v>719</v>
      </c>
      <c r="C618">
        <v>1.4559</v>
      </c>
      <c r="D618">
        <v>1.1677</v>
      </c>
      <c r="E618">
        <v>0.46899999999999997</v>
      </c>
    </row>
    <row r="619" spans="1:5" x14ac:dyDescent="0.25">
      <c r="A619" t="s">
        <v>718</v>
      </c>
      <c r="B619" t="s">
        <v>720</v>
      </c>
      <c r="C619">
        <v>1.4559</v>
      </c>
      <c r="D619">
        <v>1.0303</v>
      </c>
      <c r="E619">
        <v>1.1724000000000001</v>
      </c>
    </row>
    <row r="620" spans="1:5" x14ac:dyDescent="0.25">
      <c r="A620" t="s">
        <v>718</v>
      </c>
      <c r="B620" t="s">
        <v>721</v>
      </c>
      <c r="C620">
        <v>1.4559</v>
      </c>
      <c r="D620">
        <v>1.2974000000000001</v>
      </c>
      <c r="E620">
        <v>0.72950000000000004</v>
      </c>
    </row>
    <row r="621" spans="1:5" x14ac:dyDescent="0.25">
      <c r="A621" t="s">
        <v>718</v>
      </c>
      <c r="B621" t="s">
        <v>722</v>
      </c>
      <c r="C621">
        <v>1.4559</v>
      </c>
      <c r="D621">
        <v>1.2211000000000001</v>
      </c>
      <c r="E621">
        <v>1.0421</v>
      </c>
    </row>
    <row r="622" spans="1:5" x14ac:dyDescent="0.25">
      <c r="A622" t="s">
        <v>718</v>
      </c>
      <c r="B622" t="s">
        <v>723</v>
      </c>
      <c r="C622">
        <v>1.4559</v>
      </c>
      <c r="D622">
        <v>0.91579999999999995</v>
      </c>
      <c r="E622">
        <v>1.3548</v>
      </c>
    </row>
    <row r="623" spans="1:5" x14ac:dyDescent="0.25">
      <c r="A623" t="s">
        <v>718</v>
      </c>
      <c r="B623" t="s">
        <v>724</v>
      </c>
      <c r="C623">
        <v>1.4559</v>
      </c>
      <c r="D623">
        <v>1.5454000000000001</v>
      </c>
      <c r="E623">
        <v>1.4069</v>
      </c>
    </row>
    <row r="624" spans="1:5" x14ac:dyDescent="0.25">
      <c r="A624" t="s">
        <v>718</v>
      </c>
      <c r="B624" t="s">
        <v>725</v>
      </c>
      <c r="C624">
        <v>1.4559</v>
      </c>
      <c r="D624">
        <v>0.5151</v>
      </c>
      <c r="E624">
        <v>0.46899999999999997</v>
      </c>
    </row>
    <row r="625" spans="1:5" x14ac:dyDescent="0.25">
      <c r="A625" t="s">
        <v>718</v>
      </c>
      <c r="B625" t="s">
        <v>726</v>
      </c>
      <c r="C625">
        <v>1.4559</v>
      </c>
      <c r="D625">
        <v>1.3736999999999999</v>
      </c>
      <c r="E625">
        <v>1.1463000000000001</v>
      </c>
    </row>
    <row r="626" spans="1:5" x14ac:dyDescent="0.25">
      <c r="A626" t="s">
        <v>718</v>
      </c>
      <c r="B626" t="s">
        <v>727</v>
      </c>
      <c r="C626">
        <v>1.4559</v>
      </c>
      <c r="D626">
        <v>0.53420000000000001</v>
      </c>
      <c r="E626">
        <v>0.93789999999999996</v>
      </c>
    </row>
    <row r="627" spans="1:5" x14ac:dyDescent="0.25">
      <c r="A627" t="s">
        <v>718</v>
      </c>
      <c r="B627" t="s">
        <v>728</v>
      </c>
      <c r="C627">
        <v>1.4559</v>
      </c>
      <c r="D627">
        <v>1.8029999999999999</v>
      </c>
      <c r="E627">
        <v>1.1724000000000001</v>
      </c>
    </row>
    <row r="628" spans="1:5" x14ac:dyDescent="0.25">
      <c r="A628" t="s">
        <v>718</v>
      </c>
      <c r="B628" t="s">
        <v>729</v>
      </c>
      <c r="C628">
        <v>1.4559</v>
      </c>
      <c r="D628">
        <v>0.2944</v>
      </c>
      <c r="E628">
        <v>0.66990000000000005</v>
      </c>
    </row>
    <row r="629" spans="1:5" x14ac:dyDescent="0.25">
      <c r="A629" t="s">
        <v>718</v>
      </c>
      <c r="B629" t="s">
        <v>730</v>
      </c>
      <c r="C629">
        <v>1.4559</v>
      </c>
      <c r="D629">
        <v>1.1161000000000001</v>
      </c>
      <c r="E629">
        <v>0.93789999999999996</v>
      </c>
    </row>
    <row r="630" spans="1:5" x14ac:dyDescent="0.25">
      <c r="A630" t="s">
        <v>718</v>
      </c>
      <c r="B630" t="s">
        <v>731</v>
      </c>
      <c r="C630">
        <v>1.4559</v>
      </c>
      <c r="D630">
        <v>0.5151</v>
      </c>
      <c r="E630">
        <v>1.2896000000000001</v>
      </c>
    </row>
    <row r="631" spans="1:5" x14ac:dyDescent="0.25">
      <c r="A631" t="s">
        <v>718</v>
      </c>
      <c r="B631" t="s">
        <v>732</v>
      </c>
      <c r="C631">
        <v>1.4559</v>
      </c>
      <c r="D631">
        <v>1.0684</v>
      </c>
      <c r="E631">
        <v>1.2504999999999999</v>
      </c>
    </row>
    <row r="632" spans="1:5" x14ac:dyDescent="0.25">
      <c r="A632" t="s">
        <v>718</v>
      </c>
      <c r="B632" t="s">
        <v>733</v>
      </c>
      <c r="C632">
        <v>1.4559</v>
      </c>
      <c r="D632">
        <v>0.68689999999999996</v>
      </c>
      <c r="E632">
        <v>0.82069999999999999</v>
      </c>
    </row>
    <row r="633" spans="1:5" x14ac:dyDescent="0.25">
      <c r="A633" t="s">
        <v>718</v>
      </c>
      <c r="B633" t="s">
        <v>734</v>
      </c>
      <c r="C633">
        <v>1.4559</v>
      </c>
      <c r="D633">
        <v>0.76319999999999999</v>
      </c>
      <c r="E633">
        <v>1.1463000000000001</v>
      </c>
    </row>
    <row r="634" spans="1:5" x14ac:dyDescent="0.25">
      <c r="A634" t="s">
        <v>735</v>
      </c>
      <c r="B634" t="s">
        <v>736</v>
      </c>
      <c r="C634">
        <v>1.5758000000000001</v>
      </c>
      <c r="D634">
        <v>0.63460000000000005</v>
      </c>
      <c r="E634">
        <v>0.80030000000000001</v>
      </c>
    </row>
    <row r="635" spans="1:5" x14ac:dyDescent="0.25">
      <c r="A635" t="s">
        <v>735</v>
      </c>
      <c r="B635" t="s">
        <v>737</v>
      </c>
      <c r="C635">
        <v>1.5758000000000001</v>
      </c>
      <c r="D635">
        <v>0.88839999999999997</v>
      </c>
      <c r="E635">
        <v>1.3338000000000001</v>
      </c>
    </row>
    <row r="636" spans="1:5" x14ac:dyDescent="0.25">
      <c r="A636" t="s">
        <v>735</v>
      </c>
      <c r="B636" t="s">
        <v>738</v>
      </c>
      <c r="C636">
        <v>1.5758000000000001</v>
      </c>
      <c r="D636">
        <v>0.87870000000000004</v>
      </c>
      <c r="E636">
        <v>1.026</v>
      </c>
    </row>
    <row r="637" spans="1:5" x14ac:dyDescent="0.25">
      <c r="A637" t="s">
        <v>735</v>
      </c>
      <c r="B637" t="s">
        <v>739</v>
      </c>
      <c r="C637">
        <v>1.5758000000000001</v>
      </c>
      <c r="D637">
        <v>1.2692000000000001</v>
      </c>
      <c r="E637">
        <v>1.1559999999999999</v>
      </c>
    </row>
    <row r="638" spans="1:5" x14ac:dyDescent="0.25">
      <c r="A638" t="s">
        <v>735</v>
      </c>
      <c r="B638" t="s">
        <v>740</v>
      </c>
      <c r="C638">
        <v>1.5758000000000001</v>
      </c>
      <c r="D638">
        <v>1.1423000000000001</v>
      </c>
      <c r="E638">
        <v>0.80030000000000001</v>
      </c>
    </row>
    <row r="639" spans="1:5" x14ac:dyDescent="0.25">
      <c r="A639" t="s">
        <v>735</v>
      </c>
      <c r="B639" t="s">
        <v>741</v>
      </c>
      <c r="C639">
        <v>1.5758000000000001</v>
      </c>
      <c r="D639">
        <v>1.0961000000000001</v>
      </c>
      <c r="E639">
        <v>1.2934000000000001</v>
      </c>
    </row>
    <row r="640" spans="1:5" x14ac:dyDescent="0.25">
      <c r="A640" t="s">
        <v>735</v>
      </c>
      <c r="B640" t="s">
        <v>742</v>
      </c>
      <c r="C640">
        <v>1.5758000000000001</v>
      </c>
      <c r="D640">
        <v>1.1423000000000001</v>
      </c>
      <c r="E640">
        <v>0.71140000000000003</v>
      </c>
    </row>
    <row r="641" spans="1:5" x14ac:dyDescent="0.25">
      <c r="A641" t="s">
        <v>735</v>
      </c>
      <c r="B641" t="s">
        <v>743</v>
      </c>
      <c r="C641">
        <v>1.5758000000000001</v>
      </c>
      <c r="D641">
        <v>0.42309999999999998</v>
      </c>
      <c r="E641">
        <v>1.0868</v>
      </c>
    </row>
    <row r="642" spans="1:5" x14ac:dyDescent="0.25">
      <c r="A642" t="s">
        <v>735</v>
      </c>
      <c r="B642" t="s">
        <v>744</v>
      </c>
      <c r="C642">
        <v>1.5758000000000001</v>
      </c>
      <c r="D642">
        <v>1.0384</v>
      </c>
      <c r="E642">
        <v>0.88919999999999999</v>
      </c>
    </row>
    <row r="643" spans="1:5" x14ac:dyDescent="0.25">
      <c r="A643" t="s">
        <v>735</v>
      </c>
      <c r="B643" t="s">
        <v>745</v>
      </c>
      <c r="C643">
        <v>1.5758000000000001</v>
      </c>
      <c r="D643">
        <v>0.75</v>
      </c>
      <c r="E643">
        <v>1.2125999999999999</v>
      </c>
    </row>
    <row r="644" spans="1:5" x14ac:dyDescent="0.25">
      <c r="A644" t="s">
        <v>735</v>
      </c>
      <c r="B644" t="s">
        <v>746</v>
      </c>
      <c r="C644">
        <v>1.5758000000000001</v>
      </c>
      <c r="D644">
        <v>0.86539999999999995</v>
      </c>
      <c r="E644">
        <v>1.7784</v>
      </c>
    </row>
    <row r="645" spans="1:5" x14ac:dyDescent="0.25">
      <c r="A645" t="s">
        <v>735</v>
      </c>
      <c r="B645" t="s">
        <v>747</v>
      </c>
      <c r="C645">
        <v>1.5758000000000001</v>
      </c>
      <c r="D645">
        <v>1.2162999999999999</v>
      </c>
      <c r="E645">
        <v>1.2597</v>
      </c>
    </row>
    <row r="646" spans="1:5" x14ac:dyDescent="0.25">
      <c r="A646" t="s">
        <v>735</v>
      </c>
      <c r="B646" t="s">
        <v>748</v>
      </c>
      <c r="C646">
        <v>1.5758000000000001</v>
      </c>
      <c r="D646">
        <v>1.0577000000000001</v>
      </c>
      <c r="E646">
        <v>1.0374000000000001</v>
      </c>
    </row>
    <row r="647" spans="1:5" x14ac:dyDescent="0.25">
      <c r="A647" t="s">
        <v>735</v>
      </c>
      <c r="B647" t="s">
        <v>749</v>
      </c>
      <c r="C647">
        <v>1.5758000000000001</v>
      </c>
      <c r="D647">
        <v>0.69230000000000003</v>
      </c>
      <c r="E647">
        <v>0.56589999999999996</v>
      </c>
    </row>
    <row r="648" spans="1:5" x14ac:dyDescent="0.25">
      <c r="A648" t="s">
        <v>735</v>
      </c>
      <c r="B648" t="s">
        <v>750</v>
      </c>
      <c r="C648">
        <v>1.5758000000000001</v>
      </c>
      <c r="D648">
        <v>1.4052</v>
      </c>
      <c r="E648">
        <v>0.88919999999999999</v>
      </c>
    </row>
    <row r="649" spans="1:5" x14ac:dyDescent="0.25">
      <c r="A649" t="s">
        <v>735</v>
      </c>
      <c r="B649" t="s">
        <v>751</v>
      </c>
      <c r="C649">
        <v>1.5758000000000001</v>
      </c>
      <c r="D649">
        <v>1.3269</v>
      </c>
      <c r="E649">
        <v>0.97</v>
      </c>
    </row>
    <row r="650" spans="1:5" x14ac:dyDescent="0.25">
      <c r="A650" t="s">
        <v>735</v>
      </c>
      <c r="B650" t="s">
        <v>752</v>
      </c>
      <c r="C650">
        <v>1.5758000000000001</v>
      </c>
      <c r="D650">
        <v>1.5</v>
      </c>
      <c r="E650">
        <v>0.64670000000000005</v>
      </c>
    </row>
    <row r="651" spans="1:5" x14ac:dyDescent="0.25">
      <c r="A651" t="s">
        <v>735</v>
      </c>
      <c r="B651" t="s">
        <v>753</v>
      </c>
      <c r="C651">
        <v>1.5758000000000001</v>
      </c>
      <c r="D651">
        <v>0.82499999999999996</v>
      </c>
      <c r="E651">
        <v>0.71140000000000003</v>
      </c>
    </row>
    <row r="652" spans="1:5" x14ac:dyDescent="0.25">
      <c r="A652" t="s">
        <v>735</v>
      </c>
      <c r="B652" t="s">
        <v>754</v>
      </c>
      <c r="C652">
        <v>1.5758000000000001</v>
      </c>
      <c r="D652">
        <v>1.1105</v>
      </c>
      <c r="E652">
        <v>0.66690000000000005</v>
      </c>
    </row>
    <row r="653" spans="1:5" x14ac:dyDescent="0.25">
      <c r="A653" t="s">
        <v>735</v>
      </c>
      <c r="B653" t="s">
        <v>755</v>
      </c>
      <c r="C653">
        <v>1.5758000000000001</v>
      </c>
      <c r="D653">
        <v>0.79320000000000002</v>
      </c>
      <c r="E653">
        <v>0.66690000000000005</v>
      </c>
    </row>
    <row r="654" spans="1:5" x14ac:dyDescent="0.25">
      <c r="A654" t="s">
        <v>735</v>
      </c>
      <c r="B654" t="s">
        <v>756</v>
      </c>
      <c r="C654">
        <v>1.5758000000000001</v>
      </c>
      <c r="D654">
        <v>1.0788</v>
      </c>
      <c r="E654">
        <v>1.3338000000000001</v>
      </c>
    </row>
    <row r="655" spans="1:5" x14ac:dyDescent="0.25">
      <c r="A655" t="s">
        <v>735</v>
      </c>
      <c r="B655" t="s">
        <v>757</v>
      </c>
      <c r="C655">
        <v>1.5758000000000001</v>
      </c>
      <c r="D655">
        <v>1.0577000000000001</v>
      </c>
      <c r="E655">
        <v>0.88919999999999999</v>
      </c>
    </row>
    <row r="656" spans="1:5" x14ac:dyDescent="0.25">
      <c r="A656" t="s">
        <v>735</v>
      </c>
      <c r="B656" t="s">
        <v>758</v>
      </c>
      <c r="C656">
        <v>1.5758000000000001</v>
      </c>
      <c r="D656">
        <v>0.75</v>
      </c>
      <c r="E656">
        <v>1.2125999999999999</v>
      </c>
    </row>
    <row r="657" spans="1:5" x14ac:dyDescent="0.25">
      <c r="A657" t="s">
        <v>735</v>
      </c>
      <c r="B657" t="s">
        <v>759</v>
      </c>
      <c r="C657">
        <v>1.5758000000000001</v>
      </c>
      <c r="D657">
        <v>0.95189999999999997</v>
      </c>
      <c r="E657">
        <v>0.81510000000000005</v>
      </c>
    </row>
    <row r="658" spans="1:5" x14ac:dyDescent="0.25">
      <c r="A658" t="s">
        <v>735</v>
      </c>
      <c r="B658" t="s">
        <v>760</v>
      </c>
      <c r="C658">
        <v>1.5758000000000001</v>
      </c>
      <c r="D658">
        <v>1.0961000000000001</v>
      </c>
      <c r="E658">
        <v>0.97</v>
      </c>
    </row>
    <row r="659" spans="1:5" x14ac:dyDescent="0.25">
      <c r="A659" t="s">
        <v>735</v>
      </c>
      <c r="B659" t="s">
        <v>761</v>
      </c>
      <c r="C659">
        <v>1.5758000000000001</v>
      </c>
      <c r="D659">
        <v>0.84609999999999996</v>
      </c>
      <c r="E659">
        <v>1.3832</v>
      </c>
    </row>
    <row r="660" spans="1:5" x14ac:dyDescent="0.25">
      <c r="A660" t="s">
        <v>735</v>
      </c>
      <c r="B660" t="s">
        <v>762</v>
      </c>
      <c r="C660">
        <v>1.5758000000000001</v>
      </c>
      <c r="D660">
        <v>0.92310000000000003</v>
      </c>
      <c r="E660">
        <v>1.0508999999999999</v>
      </c>
    </row>
    <row r="661" spans="1:5" x14ac:dyDescent="0.25">
      <c r="A661" t="s">
        <v>763</v>
      </c>
      <c r="B661" t="s">
        <v>764</v>
      </c>
      <c r="C661">
        <v>1.9167000000000001</v>
      </c>
      <c r="D661">
        <v>2.0869</v>
      </c>
      <c r="E661">
        <v>0.64859999999999995</v>
      </c>
    </row>
    <row r="662" spans="1:5" x14ac:dyDescent="0.25">
      <c r="A662" t="s">
        <v>763</v>
      </c>
      <c r="B662" t="s">
        <v>765</v>
      </c>
      <c r="C662">
        <v>1.9167000000000001</v>
      </c>
      <c r="D662">
        <v>0.6956</v>
      </c>
      <c r="E662">
        <v>0.86480000000000001</v>
      </c>
    </row>
    <row r="663" spans="1:5" x14ac:dyDescent="0.25">
      <c r="A663" t="s">
        <v>763</v>
      </c>
      <c r="B663" t="s">
        <v>766</v>
      </c>
      <c r="C663">
        <v>1.9167000000000001</v>
      </c>
      <c r="D663">
        <v>0.78259999999999996</v>
      </c>
      <c r="E663">
        <v>1.2972999999999999</v>
      </c>
    </row>
    <row r="664" spans="1:5" x14ac:dyDescent="0.25">
      <c r="A664" t="s">
        <v>763</v>
      </c>
      <c r="B664" t="s">
        <v>767</v>
      </c>
      <c r="C664">
        <v>1.9167000000000001</v>
      </c>
      <c r="D664">
        <v>0.52170000000000005</v>
      </c>
      <c r="E664">
        <v>0.97299999999999998</v>
      </c>
    </row>
    <row r="665" spans="1:5" x14ac:dyDescent="0.25">
      <c r="A665" t="s">
        <v>763</v>
      </c>
      <c r="B665" t="s">
        <v>768</v>
      </c>
      <c r="C665">
        <v>1.9167000000000001</v>
      </c>
      <c r="D665">
        <v>0.86960000000000004</v>
      </c>
      <c r="E665">
        <v>1.7297</v>
      </c>
    </row>
    <row r="666" spans="1:5" x14ac:dyDescent="0.25">
      <c r="A666" t="s">
        <v>763</v>
      </c>
      <c r="B666" t="s">
        <v>769</v>
      </c>
      <c r="C666">
        <v>1.9167000000000001</v>
      </c>
      <c r="D666">
        <v>1.0435000000000001</v>
      </c>
      <c r="E666">
        <v>0.97299999999999998</v>
      </c>
    </row>
    <row r="667" spans="1:5" x14ac:dyDescent="0.25">
      <c r="A667" t="s">
        <v>763</v>
      </c>
      <c r="B667" t="s">
        <v>770</v>
      </c>
      <c r="C667">
        <v>1.9167000000000001</v>
      </c>
      <c r="D667">
        <v>0.86960000000000004</v>
      </c>
      <c r="E667">
        <v>0.86480000000000001</v>
      </c>
    </row>
    <row r="668" spans="1:5" x14ac:dyDescent="0.25">
      <c r="A668" t="s">
        <v>763</v>
      </c>
      <c r="B668" t="s">
        <v>771</v>
      </c>
      <c r="C668">
        <v>1.9167000000000001</v>
      </c>
      <c r="D668">
        <v>1.0435000000000001</v>
      </c>
      <c r="E668">
        <v>1.2972999999999999</v>
      </c>
    </row>
    <row r="669" spans="1:5" x14ac:dyDescent="0.25">
      <c r="A669" t="s">
        <v>763</v>
      </c>
      <c r="B669" t="s">
        <v>772</v>
      </c>
      <c r="C669">
        <v>1.9167000000000001</v>
      </c>
      <c r="D669">
        <v>0</v>
      </c>
      <c r="E669">
        <v>0</v>
      </c>
    </row>
    <row r="670" spans="1:5" x14ac:dyDescent="0.25">
      <c r="A670" t="s">
        <v>763</v>
      </c>
      <c r="B670" t="s">
        <v>773</v>
      </c>
      <c r="C670">
        <v>1.9167000000000001</v>
      </c>
      <c r="D670">
        <v>1.3043</v>
      </c>
      <c r="E670">
        <v>0.64859999999999995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0"/>
  <sheetViews>
    <sheetView topLeftCell="A665" zoomScale="80" zoomScaleNormal="80" workbookViewId="0">
      <selection activeCell="G405" sqref="G40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1.4443999999999999</v>
      </c>
      <c r="D2">
        <v>1.0589</v>
      </c>
      <c r="E2">
        <v>0.87709999999999999</v>
      </c>
    </row>
    <row r="3" spans="1:5" x14ac:dyDescent="0.25">
      <c r="A3" t="s">
        <v>10</v>
      </c>
      <c r="B3" t="s">
        <v>241</v>
      </c>
      <c r="C3">
        <v>1.4443999999999999</v>
      </c>
      <c r="D3">
        <v>1.0995999999999999</v>
      </c>
      <c r="E3">
        <v>0.87709999999999999</v>
      </c>
    </row>
    <row r="4" spans="1:5" x14ac:dyDescent="0.25">
      <c r="A4" t="s">
        <v>10</v>
      </c>
      <c r="B4" t="s">
        <v>244</v>
      </c>
      <c r="C4">
        <v>1.4443999999999999</v>
      </c>
      <c r="D4">
        <v>1.0589</v>
      </c>
      <c r="E4">
        <v>1.3347</v>
      </c>
    </row>
    <row r="5" spans="1:5" x14ac:dyDescent="0.25">
      <c r="A5" t="s">
        <v>10</v>
      </c>
      <c r="B5" t="s">
        <v>242</v>
      </c>
      <c r="C5">
        <v>1.4443999999999999</v>
      </c>
      <c r="D5">
        <v>0.6109</v>
      </c>
      <c r="E5">
        <v>0.95340000000000003</v>
      </c>
    </row>
    <row r="6" spans="1:5" x14ac:dyDescent="0.25">
      <c r="A6" t="s">
        <v>10</v>
      </c>
      <c r="B6" t="s">
        <v>49</v>
      </c>
      <c r="C6">
        <v>1.4443999999999999</v>
      </c>
      <c r="D6">
        <v>1.1403000000000001</v>
      </c>
      <c r="E6">
        <v>1.2585</v>
      </c>
    </row>
    <row r="7" spans="1:5" x14ac:dyDescent="0.25">
      <c r="A7" t="s">
        <v>10</v>
      </c>
      <c r="B7" t="s">
        <v>245</v>
      </c>
      <c r="C7">
        <v>1.4443999999999999</v>
      </c>
      <c r="D7">
        <v>1.5883</v>
      </c>
      <c r="E7">
        <v>0.41949999999999998</v>
      </c>
    </row>
    <row r="8" spans="1:5" x14ac:dyDescent="0.25">
      <c r="A8" t="s">
        <v>10</v>
      </c>
      <c r="B8" t="s">
        <v>11</v>
      </c>
      <c r="C8">
        <v>1.4443999999999999</v>
      </c>
      <c r="D8">
        <v>0.8145</v>
      </c>
      <c r="E8">
        <v>0.95340000000000003</v>
      </c>
    </row>
    <row r="9" spans="1:5" x14ac:dyDescent="0.25">
      <c r="A9" t="s">
        <v>10</v>
      </c>
      <c r="B9" t="s">
        <v>46</v>
      </c>
      <c r="C9">
        <v>1.4443999999999999</v>
      </c>
      <c r="D9">
        <v>1.181</v>
      </c>
      <c r="E9">
        <v>1.0678000000000001</v>
      </c>
    </row>
    <row r="10" spans="1:5" x14ac:dyDescent="0.25">
      <c r="A10" t="s">
        <v>10</v>
      </c>
      <c r="B10" t="s">
        <v>240</v>
      </c>
      <c r="C10">
        <v>1.4443999999999999</v>
      </c>
      <c r="D10">
        <v>1.0589</v>
      </c>
      <c r="E10">
        <v>0.80079999999999996</v>
      </c>
    </row>
    <row r="11" spans="1:5" x14ac:dyDescent="0.25">
      <c r="A11" t="s">
        <v>10</v>
      </c>
      <c r="B11" t="s">
        <v>44</v>
      </c>
      <c r="C11">
        <v>1.4443999999999999</v>
      </c>
      <c r="D11">
        <v>0.8145</v>
      </c>
      <c r="E11">
        <v>0.83899999999999997</v>
      </c>
    </row>
    <row r="12" spans="1:5" x14ac:dyDescent="0.25">
      <c r="A12" t="s">
        <v>10</v>
      </c>
      <c r="B12" t="s">
        <v>50</v>
      </c>
      <c r="C12">
        <v>1.4443999999999999</v>
      </c>
      <c r="D12">
        <v>1.0181</v>
      </c>
      <c r="E12">
        <v>0.91520000000000001</v>
      </c>
    </row>
    <row r="13" spans="1:5" x14ac:dyDescent="0.25">
      <c r="A13" t="s">
        <v>10</v>
      </c>
      <c r="B13" t="s">
        <v>45</v>
      </c>
      <c r="C13">
        <v>1.4443999999999999</v>
      </c>
      <c r="D13">
        <v>0.6109</v>
      </c>
      <c r="E13">
        <v>1.2202999999999999</v>
      </c>
    </row>
    <row r="14" spans="1:5" x14ac:dyDescent="0.25">
      <c r="A14" t="s">
        <v>10</v>
      </c>
      <c r="B14" t="s">
        <v>43</v>
      </c>
      <c r="C14">
        <v>1.4443999999999999</v>
      </c>
      <c r="D14">
        <v>0.65159999999999996</v>
      </c>
      <c r="E14">
        <v>0.76270000000000004</v>
      </c>
    </row>
    <row r="15" spans="1:5" x14ac:dyDescent="0.25">
      <c r="A15" t="s">
        <v>10</v>
      </c>
      <c r="B15" t="s">
        <v>247</v>
      </c>
      <c r="C15">
        <v>1.4443999999999999</v>
      </c>
      <c r="D15">
        <v>1.2218</v>
      </c>
      <c r="E15">
        <v>1.3729</v>
      </c>
    </row>
    <row r="16" spans="1:5" x14ac:dyDescent="0.25">
      <c r="A16" t="s">
        <v>10</v>
      </c>
      <c r="B16" t="s">
        <v>246</v>
      </c>
      <c r="C16">
        <v>1.4443999999999999</v>
      </c>
      <c r="D16">
        <v>0.85519999999999996</v>
      </c>
      <c r="E16">
        <v>1.2202999999999999</v>
      </c>
    </row>
    <row r="17" spans="1:5" x14ac:dyDescent="0.25">
      <c r="A17" t="s">
        <v>10</v>
      </c>
      <c r="B17" t="s">
        <v>243</v>
      </c>
      <c r="C17">
        <v>1.4443999999999999</v>
      </c>
      <c r="D17">
        <v>1.0589</v>
      </c>
      <c r="E17">
        <v>0.80079999999999996</v>
      </c>
    </row>
    <row r="18" spans="1:5" x14ac:dyDescent="0.25">
      <c r="A18" t="s">
        <v>10</v>
      </c>
      <c r="B18" t="s">
        <v>47</v>
      </c>
      <c r="C18">
        <v>1.4443999999999999</v>
      </c>
      <c r="D18">
        <v>0.93669999999999998</v>
      </c>
      <c r="E18">
        <v>1.1440999999999999</v>
      </c>
    </row>
    <row r="19" spans="1:5" x14ac:dyDescent="0.25">
      <c r="A19" t="s">
        <v>10</v>
      </c>
      <c r="B19" t="s">
        <v>48</v>
      </c>
      <c r="C19">
        <v>1.4443999999999999</v>
      </c>
      <c r="D19">
        <v>1.2218</v>
      </c>
      <c r="E19">
        <v>1.1821999999999999</v>
      </c>
    </row>
    <row r="20" spans="1:5" x14ac:dyDescent="0.25">
      <c r="A20" t="s">
        <v>13</v>
      </c>
      <c r="B20" t="s">
        <v>58</v>
      </c>
      <c r="C20">
        <v>1.2190000000000001</v>
      </c>
      <c r="D20">
        <v>0.57909999999999995</v>
      </c>
      <c r="E20">
        <v>0.87219999999999998</v>
      </c>
    </row>
    <row r="21" spans="1:5" x14ac:dyDescent="0.25">
      <c r="A21" t="s">
        <v>13</v>
      </c>
      <c r="B21" t="s">
        <v>248</v>
      </c>
      <c r="C21">
        <v>1.2190000000000001</v>
      </c>
      <c r="D21">
        <v>1.5924</v>
      </c>
      <c r="E21">
        <v>0.83260000000000001</v>
      </c>
    </row>
    <row r="22" spans="1:5" x14ac:dyDescent="0.25">
      <c r="A22" t="s">
        <v>13</v>
      </c>
      <c r="B22" t="s">
        <v>56</v>
      </c>
      <c r="C22">
        <v>1.2190000000000001</v>
      </c>
      <c r="D22">
        <v>0.53080000000000005</v>
      </c>
      <c r="E22">
        <v>1.1496999999999999</v>
      </c>
    </row>
    <row r="23" spans="1:5" x14ac:dyDescent="0.25">
      <c r="A23" t="s">
        <v>13</v>
      </c>
      <c r="B23" t="s">
        <v>51</v>
      </c>
      <c r="C23">
        <v>1.2190000000000001</v>
      </c>
      <c r="D23">
        <v>1.5442</v>
      </c>
      <c r="E23">
        <v>0.99119999999999997</v>
      </c>
    </row>
    <row r="24" spans="1:5" x14ac:dyDescent="0.25">
      <c r="A24" t="s">
        <v>13</v>
      </c>
      <c r="B24" t="s">
        <v>250</v>
      </c>
      <c r="C24">
        <v>1.2190000000000001</v>
      </c>
      <c r="D24">
        <v>1.3994</v>
      </c>
      <c r="E24">
        <v>1.1496999999999999</v>
      </c>
    </row>
    <row r="25" spans="1:5" x14ac:dyDescent="0.25">
      <c r="A25" t="s">
        <v>13</v>
      </c>
      <c r="B25" t="s">
        <v>53</v>
      </c>
      <c r="C25">
        <v>1.2190000000000001</v>
      </c>
      <c r="D25">
        <v>0.67559999999999998</v>
      </c>
      <c r="E25">
        <v>1.1496999999999999</v>
      </c>
    </row>
    <row r="26" spans="1:5" x14ac:dyDescent="0.25">
      <c r="A26" t="s">
        <v>13</v>
      </c>
      <c r="B26" t="s">
        <v>249</v>
      </c>
      <c r="C26">
        <v>1.2190000000000001</v>
      </c>
      <c r="D26">
        <v>0.67559999999999998</v>
      </c>
      <c r="E26">
        <v>0.87219999999999998</v>
      </c>
    </row>
    <row r="27" spans="1:5" x14ac:dyDescent="0.25">
      <c r="A27" t="s">
        <v>13</v>
      </c>
      <c r="B27" t="s">
        <v>54</v>
      </c>
      <c r="C27">
        <v>1.2190000000000001</v>
      </c>
      <c r="D27">
        <v>0.77210000000000001</v>
      </c>
      <c r="E27">
        <v>0.87219999999999998</v>
      </c>
    </row>
    <row r="28" spans="1:5" x14ac:dyDescent="0.25">
      <c r="A28" t="s">
        <v>13</v>
      </c>
      <c r="B28" t="s">
        <v>55</v>
      </c>
      <c r="C28">
        <v>1.2190000000000001</v>
      </c>
      <c r="D28">
        <v>0.91690000000000005</v>
      </c>
      <c r="E28">
        <v>1.1496999999999999</v>
      </c>
    </row>
    <row r="29" spans="1:5" x14ac:dyDescent="0.25">
      <c r="A29" t="s">
        <v>13</v>
      </c>
      <c r="B29" t="s">
        <v>15</v>
      </c>
      <c r="C29">
        <v>1.2190000000000001</v>
      </c>
      <c r="D29">
        <v>0.86860000000000004</v>
      </c>
      <c r="E29">
        <v>0.55510000000000004</v>
      </c>
    </row>
    <row r="30" spans="1:5" x14ac:dyDescent="0.25">
      <c r="A30" t="s">
        <v>13</v>
      </c>
      <c r="B30" t="s">
        <v>52</v>
      </c>
      <c r="C30">
        <v>1.2190000000000001</v>
      </c>
      <c r="D30">
        <v>0.91690000000000005</v>
      </c>
      <c r="E30">
        <v>1.0705</v>
      </c>
    </row>
    <row r="31" spans="1:5" x14ac:dyDescent="0.25">
      <c r="A31" t="s">
        <v>13</v>
      </c>
      <c r="B31" t="s">
        <v>62</v>
      </c>
      <c r="C31">
        <v>1.2190000000000001</v>
      </c>
      <c r="D31">
        <v>1.3512</v>
      </c>
      <c r="E31">
        <v>1.1496999999999999</v>
      </c>
    </row>
    <row r="32" spans="1:5" x14ac:dyDescent="0.25">
      <c r="A32" t="s">
        <v>13</v>
      </c>
      <c r="B32" t="s">
        <v>60</v>
      </c>
      <c r="C32">
        <v>1.2190000000000001</v>
      </c>
      <c r="D32">
        <v>1.3512</v>
      </c>
      <c r="E32">
        <v>0.55510000000000004</v>
      </c>
    </row>
    <row r="33" spans="1:5" x14ac:dyDescent="0.25">
      <c r="A33" t="s">
        <v>13</v>
      </c>
      <c r="B33" t="s">
        <v>251</v>
      </c>
      <c r="C33">
        <v>1.2190000000000001</v>
      </c>
      <c r="D33">
        <v>0.43430000000000002</v>
      </c>
      <c r="E33">
        <v>1.8633999999999999</v>
      </c>
    </row>
    <row r="34" spans="1:5" x14ac:dyDescent="0.25">
      <c r="A34" t="s">
        <v>13</v>
      </c>
      <c r="B34" t="s">
        <v>61</v>
      </c>
      <c r="C34">
        <v>1.2190000000000001</v>
      </c>
      <c r="D34">
        <v>1.3028999999999999</v>
      </c>
      <c r="E34">
        <v>1.1101000000000001</v>
      </c>
    </row>
    <row r="35" spans="1:5" x14ac:dyDescent="0.25">
      <c r="A35" t="s">
        <v>13</v>
      </c>
      <c r="B35" t="s">
        <v>14</v>
      </c>
      <c r="C35">
        <v>1.2190000000000001</v>
      </c>
      <c r="D35">
        <v>0.82030000000000003</v>
      </c>
      <c r="E35">
        <v>0.83260000000000001</v>
      </c>
    </row>
    <row r="36" spans="1:5" x14ac:dyDescent="0.25">
      <c r="A36" t="s">
        <v>13</v>
      </c>
      <c r="B36" t="s">
        <v>57</v>
      </c>
      <c r="C36">
        <v>1.2190000000000001</v>
      </c>
      <c r="D36">
        <v>0.96509999999999996</v>
      </c>
      <c r="E36">
        <v>1.0705</v>
      </c>
    </row>
    <row r="37" spans="1:5" x14ac:dyDescent="0.25">
      <c r="A37" t="s">
        <v>13</v>
      </c>
      <c r="B37" t="s">
        <v>59</v>
      </c>
      <c r="C37">
        <v>1.2190000000000001</v>
      </c>
      <c r="D37">
        <v>1.3028999999999999</v>
      </c>
      <c r="E37">
        <v>0.75329999999999997</v>
      </c>
    </row>
    <row r="38" spans="1:5" x14ac:dyDescent="0.25">
      <c r="A38" t="s">
        <v>16</v>
      </c>
      <c r="B38" t="s">
        <v>63</v>
      </c>
      <c r="C38">
        <v>1.3301000000000001</v>
      </c>
      <c r="D38">
        <v>1.1497999999999999</v>
      </c>
      <c r="E38">
        <v>0.82630000000000003</v>
      </c>
    </row>
    <row r="39" spans="1:5" x14ac:dyDescent="0.25">
      <c r="A39" t="s">
        <v>16</v>
      </c>
      <c r="B39" t="s">
        <v>20</v>
      </c>
      <c r="C39">
        <v>1.3301000000000001</v>
      </c>
      <c r="D39">
        <v>0.57489999999999997</v>
      </c>
      <c r="E39">
        <v>1.2934000000000001</v>
      </c>
    </row>
    <row r="40" spans="1:5" x14ac:dyDescent="0.25">
      <c r="A40" t="s">
        <v>16</v>
      </c>
      <c r="B40" t="s">
        <v>253</v>
      </c>
      <c r="C40">
        <v>1.3301000000000001</v>
      </c>
      <c r="D40">
        <v>1.5036</v>
      </c>
      <c r="E40">
        <v>1.1496999999999999</v>
      </c>
    </row>
    <row r="41" spans="1:5" x14ac:dyDescent="0.25">
      <c r="A41" t="s">
        <v>16</v>
      </c>
      <c r="B41" t="s">
        <v>65</v>
      </c>
      <c r="C41">
        <v>1.3301000000000001</v>
      </c>
      <c r="D41">
        <v>0.66339999999999999</v>
      </c>
      <c r="E41">
        <v>0.8982</v>
      </c>
    </row>
    <row r="42" spans="1:5" x14ac:dyDescent="0.25">
      <c r="A42" t="s">
        <v>16</v>
      </c>
      <c r="B42" t="s">
        <v>66</v>
      </c>
      <c r="C42">
        <v>1.3301000000000001</v>
      </c>
      <c r="D42">
        <v>1.0172000000000001</v>
      </c>
      <c r="E42">
        <v>0.93410000000000004</v>
      </c>
    </row>
    <row r="43" spans="1:5" x14ac:dyDescent="0.25">
      <c r="A43" t="s">
        <v>16</v>
      </c>
      <c r="B43" t="s">
        <v>17</v>
      </c>
      <c r="C43">
        <v>1.3301000000000001</v>
      </c>
      <c r="D43">
        <v>1.5479000000000001</v>
      </c>
      <c r="E43">
        <v>0.75449999999999995</v>
      </c>
    </row>
    <row r="44" spans="1:5" x14ac:dyDescent="0.25">
      <c r="A44" t="s">
        <v>16</v>
      </c>
      <c r="B44" t="s">
        <v>322</v>
      </c>
      <c r="C44">
        <v>1.3301000000000001</v>
      </c>
      <c r="D44">
        <v>1.371</v>
      </c>
      <c r="E44">
        <v>1.006</v>
      </c>
    </row>
    <row r="45" spans="1:5" x14ac:dyDescent="0.25">
      <c r="A45" t="s">
        <v>16</v>
      </c>
      <c r="B45" t="s">
        <v>67</v>
      </c>
      <c r="C45">
        <v>1.3301000000000001</v>
      </c>
      <c r="D45">
        <v>1.0172000000000001</v>
      </c>
      <c r="E45">
        <v>1.0419</v>
      </c>
    </row>
    <row r="46" spans="1:5" x14ac:dyDescent="0.25">
      <c r="A46" t="s">
        <v>16</v>
      </c>
      <c r="B46" t="s">
        <v>252</v>
      </c>
      <c r="C46">
        <v>1.3301000000000001</v>
      </c>
      <c r="D46">
        <v>0.92869999999999997</v>
      </c>
      <c r="E46">
        <v>1.1856</v>
      </c>
    </row>
    <row r="47" spans="1:5" x14ac:dyDescent="0.25">
      <c r="A47" t="s">
        <v>16</v>
      </c>
      <c r="B47" t="s">
        <v>254</v>
      </c>
      <c r="C47">
        <v>1.3301000000000001</v>
      </c>
      <c r="D47">
        <v>1.1497999999999999</v>
      </c>
      <c r="E47">
        <v>0.57479999999999998</v>
      </c>
    </row>
    <row r="48" spans="1:5" x14ac:dyDescent="0.25">
      <c r="A48" t="s">
        <v>16</v>
      </c>
      <c r="B48" t="s">
        <v>255</v>
      </c>
      <c r="C48">
        <v>1.3301000000000001</v>
      </c>
      <c r="D48">
        <v>1.4152</v>
      </c>
      <c r="E48">
        <v>0.93410000000000004</v>
      </c>
    </row>
    <row r="49" spans="1:5" x14ac:dyDescent="0.25">
      <c r="A49" t="s">
        <v>16</v>
      </c>
      <c r="B49" t="s">
        <v>64</v>
      </c>
      <c r="C49">
        <v>1.3301000000000001</v>
      </c>
      <c r="D49">
        <v>1.0613999999999999</v>
      </c>
      <c r="E49">
        <v>1.006</v>
      </c>
    </row>
    <row r="50" spans="1:5" x14ac:dyDescent="0.25">
      <c r="A50" t="s">
        <v>16</v>
      </c>
      <c r="B50" t="s">
        <v>323</v>
      </c>
      <c r="C50">
        <v>1.3301000000000001</v>
      </c>
      <c r="D50">
        <v>0.84030000000000005</v>
      </c>
      <c r="E50">
        <v>0.86229999999999996</v>
      </c>
    </row>
    <row r="51" spans="1:5" x14ac:dyDescent="0.25">
      <c r="A51" t="s">
        <v>16</v>
      </c>
      <c r="B51" t="s">
        <v>18</v>
      </c>
      <c r="C51">
        <v>1.3301000000000001</v>
      </c>
      <c r="D51">
        <v>0.92869999999999997</v>
      </c>
      <c r="E51">
        <v>0.68259999999999998</v>
      </c>
    </row>
    <row r="52" spans="1:5" x14ac:dyDescent="0.25">
      <c r="A52" t="s">
        <v>16</v>
      </c>
      <c r="B52" t="s">
        <v>256</v>
      </c>
      <c r="C52">
        <v>1.3301000000000001</v>
      </c>
      <c r="D52">
        <v>0.61909999999999998</v>
      </c>
      <c r="E52">
        <v>1.0419</v>
      </c>
    </row>
    <row r="53" spans="1:5" x14ac:dyDescent="0.25">
      <c r="A53" t="s">
        <v>16</v>
      </c>
      <c r="B53" t="s">
        <v>257</v>
      </c>
      <c r="C53">
        <v>1.3301000000000001</v>
      </c>
      <c r="D53">
        <v>0.53069999999999995</v>
      </c>
      <c r="E53">
        <v>1.4012</v>
      </c>
    </row>
    <row r="54" spans="1:5" x14ac:dyDescent="0.25">
      <c r="A54" t="s">
        <v>16</v>
      </c>
      <c r="B54" t="s">
        <v>68</v>
      </c>
      <c r="C54">
        <v>1.3301000000000001</v>
      </c>
      <c r="D54">
        <v>1.0172000000000001</v>
      </c>
      <c r="E54">
        <v>1.1136999999999999</v>
      </c>
    </row>
    <row r="55" spans="1:5" x14ac:dyDescent="0.25">
      <c r="A55" t="s">
        <v>16</v>
      </c>
      <c r="B55" t="s">
        <v>19</v>
      </c>
      <c r="C55">
        <v>1.3301000000000001</v>
      </c>
      <c r="D55">
        <v>0.66339999999999999</v>
      </c>
      <c r="E55">
        <v>1.2934000000000001</v>
      </c>
    </row>
    <row r="56" spans="1:5" x14ac:dyDescent="0.25">
      <c r="A56" t="s">
        <v>69</v>
      </c>
      <c r="B56" t="s">
        <v>324</v>
      </c>
      <c r="C56">
        <v>1.3421000000000001</v>
      </c>
      <c r="D56">
        <v>1.2157</v>
      </c>
      <c r="E56">
        <v>0.70040000000000002</v>
      </c>
    </row>
    <row r="57" spans="1:5" x14ac:dyDescent="0.25">
      <c r="A57" t="s">
        <v>69</v>
      </c>
      <c r="B57" t="s">
        <v>351</v>
      </c>
      <c r="C57">
        <v>1.3421000000000001</v>
      </c>
      <c r="D57">
        <v>1.0196000000000001</v>
      </c>
      <c r="E57">
        <v>0.73929999999999996</v>
      </c>
    </row>
    <row r="58" spans="1:5" x14ac:dyDescent="0.25">
      <c r="A58" t="s">
        <v>69</v>
      </c>
      <c r="B58" t="s">
        <v>73</v>
      </c>
      <c r="C58">
        <v>1.3421000000000001</v>
      </c>
      <c r="D58">
        <v>0.70589999999999997</v>
      </c>
      <c r="E58">
        <v>0.93389999999999995</v>
      </c>
    </row>
    <row r="59" spans="1:5" x14ac:dyDescent="0.25">
      <c r="A59" t="s">
        <v>69</v>
      </c>
      <c r="B59" t="s">
        <v>75</v>
      </c>
      <c r="C59">
        <v>1.3421000000000001</v>
      </c>
      <c r="D59">
        <v>0.74509999999999998</v>
      </c>
      <c r="E59">
        <v>1.0894999999999999</v>
      </c>
    </row>
    <row r="60" spans="1:5" x14ac:dyDescent="0.25">
      <c r="A60" t="s">
        <v>69</v>
      </c>
      <c r="B60" t="s">
        <v>77</v>
      </c>
      <c r="C60">
        <v>1.3421000000000001</v>
      </c>
      <c r="D60">
        <v>1.0588</v>
      </c>
      <c r="E60">
        <v>0.70040000000000002</v>
      </c>
    </row>
    <row r="61" spans="1:5" x14ac:dyDescent="0.25">
      <c r="A61" t="s">
        <v>69</v>
      </c>
      <c r="B61" t="s">
        <v>263</v>
      </c>
      <c r="C61">
        <v>1.3421000000000001</v>
      </c>
      <c r="D61">
        <v>0.82350000000000001</v>
      </c>
      <c r="E61">
        <v>1.323</v>
      </c>
    </row>
    <row r="62" spans="1:5" x14ac:dyDescent="0.25">
      <c r="A62" t="s">
        <v>69</v>
      </c>
      <c r="B62" t="s">
        <v>381</v>
      </c>
      <c r="C62">
        <v>1.3421000000000001</v>
      </c>
      <c r="D62">
        <v>0.90200000000000002</v>
      </c>
      <c r="E62">
        <v>0.7782</v>
      </c>
    </row>
    <row r="63" spans="1:5" x14ac:dyDescent="0.25">
      <c r="A63" t="s">
        <v>69</v>
      </c>
      <c r="B63" t="s">
        <v>76</v>
      </c>
      <c r="C63">
        <v>1.3421000000000001</v>
      </c>
      <c r="D63">
        <v>0.70589999999999997</v>
      </c>
      <c r="E63">
        <v>0.9728</v>
      </c>
    </row>
    <row r="64" spans="1:5" x14ac:dyDescent="0.25">
      <c r="A64" t="s">
        <v>69</v>
      </c>
      <c r="B64" t="s">
        <v>72</v>
      </c>
      <c r="C64">
        <v>1.3421000000000001</v>
      </c>
      <c r="D64">
        <v>1.3332999999999999</v>
      </c>
      <c r="E64">
        <v>1.2841</v>
      </c>
    </row>
    <row r="65" spans="1:5" x14ac:dyDescent="0.25">
      <c r="A65" t="s">
        <v>69</v>
      </c>
      <c r="B65" t="s">
        <v>78</v>
      </c>
      <c r="C65">
        <v>1.3421000000000001</v>
      </c>
      <c r="D65">
        <v>1.3332999999999999</v>
      </c>
      <c r="E65">
        <v>0.7782</v>
      </c>
    </row>
    <row r="66" spans="1:5" x14ac:dyDescent="0.25">
      <c r="A66" t="s">
        <v>69</v>
      </c>
      <c r="B66" t="s">
        <v>260</v>
      </c>
      <c r="C66">
        <v>1.3421000000000001</v>
      </c>
      <c r="D66">
        <v>1.5294000000000001</v>
      </c>
      <c r="E66">
        <v>0.85609999999999997</v>
      </c>
    </row>
    <row r="67" spans="1:5" x14ac:dyDescent="0.25">
      <c r="A67" t="s">
        <v>69</v>
      </c>
      <c r="B67" t="s">
        <v>262</v>
      </c>
      <c r="C67">
        <v>1.3421000000000001</v>
      </c>
      <c r="D67">
        <v>1.5686</v>
      </c>
      <c r="E67">
        <v>0.5837</v>
      </c>
    </row>
    <row r="68" spans="1:5" x14ac:dyDescent="0.25">
      <c r="A68" t="s">
        <v>69</v>
      </c>
      <c r="B68" t="s">
        <v>261</v>
      </c>
      <c r="C68">
        <v>1.3421000000000001</v>
      </c>
      <c r="D68">
        <v>1.3726</v>
      </c>
      <c r="E68">
        <v>0.62260000000000004</v>
      </c>
    </row>
    <row r="69" spans="1:5" x14ac:dyDescent="0.25">
      <c r="A69" t="s">
        <v>69</v>
      </c>
      <c r="B69" t="s">
        <v>325</v>
      </c>
      <c r="C69">
        <v>1.3421000000000001</v>
      </c>
      <c r="D69">
        <v>0.7843</v>
      </c>
      <c r="E69">
        <v>1.1284000000000001</v>
      </c>
    </row>
    <row r="70" spans="1:5" x14ac:dyDescent="0.25">
      <c r="A70" t="s">
        <v>69</v>
      </c>
      <c r="B70" t="s">
        <v>258</v>
      </c>
      <c r="C70">
        <v>1.3421000000000001</v>
      </c>
      <c r="D70">
        <v>0.31369999999999998</v>
      </c>
      <c r="E70">
        <v>1.4008</v>
      </c>
    </row>
    <row r="71" spans="1:5" x14ac:dyDescent="0.25">
      <c r="A71" t="s">
        <v>69</v>
      </c>
      <c r="B71" t="s">
        <v>79</v>
      </c>
      <c r="C71">
        <v>1.3421000000000001</v>
      </c>
      <c r="D71">
        <v>0.74509999999999998</v>
      </c>
      <c r="E71">
        <v>1.6732</v>
      </c>
    </row>
    <row r="72" spans="1:5" x14ac:dyDescent="0.25">
      <c r="A72" t="s">
        <v>69</v>
      </c>
      <c r="B72" t="s">
        <v>259</v>
      </c>
      <c r="C72">
        <v>1.3421000000000001</v>
      </c>
      <c r="D72">
        <v>1.2941</v>
      </c>
      <c r="E72">
        <v>0.9728</v>
      </c>
    </row>
    <row r="73" spans="1:5" x14ac:dyDescent="0.25">
      <c r="A73" t="s">
        <v>69</v>
      </c>
      <c r="B73" t="s">
        <v>71</v>
      </c>
      <c r="C73">
        <v>1.3421000000000001</v>
      </c>
      <c r="D73">
        <v>0.7843</v>
      </c>
      <c r="E73">
        <v>1.4397</v>
      </c>
    </row>
    <row r="74" spans="1:5" x14ac:dyDescent="0.25">
      <c r="A74" t="s">
        <v>69</v>
      </c>
      <c r="B74" t="s">
        <v>74</v>
      </c>
      <c r="C74">
        <v>1.3421000000000001</v>
      </c>
      <c r="D74">
        <v>1.1765000000000001</v>
      </c>
      <c r="E74">
        <v>0.9728</v>
      </c>
    </row>
    <row r="75" spans="1:5" x14ac:dyDescent="0.25">
      <c r="A75" t="s">
        <v>69</v>
      </c>
      <c r="B75" t="s">
        <v>70</v>
      </c>
      <c r="C75">
        <v>1.3421000000000001</v>
      </c>
      <c r="D75">
        <v>0.58819999999999995</v>
      </c>
      <c r="E75">
        <v>1.0506</v>
      </c>
    </row>
    <row r="76" spans="1:5" x14ac:dyDescent="0.25">
      <c r="A76" t="s">
        <v>80</v>
      </c>
      <c r="B76" t="s">
        <v>97</v>
      </c>
      <c r="C76">
        <v>1.0562</v>
      </c>
      <c r="D76">
        <v>1.1526000000000001</v>
      </c>
      <c r="E76">
        <v>0.97250000000000003</v>
      </c>
    </row>
    <row r="77" spans="1:5" x14ac:dyDescent="0.25">
      <c r="A77" t="s">
        <v>80</v>
      </c>
      <c r="B77" t="s">
        <v>82</v>
      </c>
      <c r="C77">
        <v>1.0562</v>
      </c>
      <c r="D77">
        <v>0.78210000000000002</v>
      </c>
      <c r="E77">
        <v>0.83360000000000001</v>
      </c>
    </row>
    <row r="78" spans="1:5" x14ac:dyDescent="0.25">
      <c r="A78" t="s">
        <v>80</v>
      </c>
      <c r="B78" t="s">
        <v>83</v>
      </c>
      <c r="C78">
        <v>1.0562</v>
      </c>
      <c r="D78">
        <v>1.1526000000000001</v>
      </c>
      <c r="E78">
        <v>0.90300000000000002</v>
      </c>
    </row>
    <row r="79" spans="1:5" x14ac:dyDescent="0.25">
      <c r="A79" t="s">
        <v>80</v>
      </c>
      <c r="B79" t="s">
        <v>85</v>
      </c>
      <c r="C79">
        <v>1.0562</v>
      </c>
      <c r="D79">
        <v>1.3584000000000001</v>
      </c>
      <c r="E79">
        <v>0.7641</v>
      </c>
    </row>
    <row r="80" spans="1:5" x14ac:dyDescent="0.25">
      <c r="A80" t="s">
        <v>80</v>
      </c>
      <c r="B80" t="s">
        <v>359</v>
      </c>
      <c r="C80">
        <v>1.0562</v>
      </c>
      <c r="D80">
        <v>1.6466000000000001</v>
      </c>
      <c r="E80">
        <v>0.7641</v>
      </c>
    </row>
    <row r="81" spans="1:5" x14ac:dyDescent="0.25">
      <c r="A81" t="s">
        <v>80</v>
      </c>
      <c r="B81" t="s">
        <v>87</v>
      </c>
      <c r="C81">
        <v>1.0562</v>
      </c>
      <c r="D81">
        <v>1.1526000000000001</v>
      </c>
      <c r="E81">
        <v>1.3198000000000001</v>
      </c>
    </row>
    <row r="82" spans="1:5" x14ac:dyDescent="0.25">
      <c r="A82" t="s">
        <v>80</v>
      </c>
      <c r="B82" t="s">
        <v>89</v>
      </c>
      <c r="C82">
        <v>1.0562</v>
      </c>
      <c r="D82">
        <v>1.1938</v>
      </c>
      <c r="E82">
        <v>0.79879999999999995</v>
      </c>
    </row>
    <row r="83" spans="1:5" x14ac:dyDescent="0.25">
      <c r="A83" t="s">
        <v>80</v>
      </c>
      <c r="B83" t="s">
        <v>369</v>
      </c>
      <c r="C83">
        <v>1.0562</v>
      </c>
      <c r="D83">
        <v>0.78210000000000002</v>
      </c>
      <c r="E83">
        <v>1.3546</v>
      </c>
    </row>
    <row r="84" spans="1:5" x14ac:dyDescent="0.25">
      <c r="A84" t="s">
        <v>80</v>
      </c>
      <c r="B84" t="s">
        <v>91</v>
      </c>
      <c r="C84">
        <v>1.0562</v>
      </c>
      <c r="D84">
        <v>0.65859999999999996</v>
      </c>
      <c r="E84">
        <v>1.1113999999999999</v>
      </c>
    </row>
    <row r="85" spans="1:5" x14ac:dyDescent="0.25">
      <c r="A85" t="s">
        <v>80</v>
      </c>
      <c r="B85" t="s">
        <v>96</v>
      </c>
      <c r="C85">
        <v>1.0562</v>
      </c>
      <c r="D85">
        <v>0.90559999999999996</v>
      </c>
      <c r="E85">
        <v>1.6672</v>
      </c>
    </row>
    <row r="86" spans="1:5" x14ac:dyDescent="0.25">
      <c r="A86" t="s">
        <v>80</v>
      </c>
      <c r="B86" t="s">
        <v>86</v>
      </c>
      <c r="C86">
        <v>1.0562</v>
      </c>
      <c r="D86">
        <v>0.65859999999999996</v>
      </c>
      <c r="E86">
        <v>1.0072000000000001</v>
      </c>
    </row>
    <row r="87" spans="1:5" x14ac:dyDescent="0.25">
      <c r="A87" t="s">
        <v>80</v>
      </c>
      <c r="B87" t="s">
        <v>81</v>
      </c>
      <c r="C87">
        <v>1.0562</v>
      </c>
      <c r="D87">
        <v>1.0290999999999999</v>
      </c>
      <c r="E87">
        <v>0.97250000000000003</v>
      </c>
    </row>
    <row r="88" spans="1:5" x14ac:dyDescent="0.25">
      <c r="A88" t="s">
        <v>80</v>
      </c>
      <c r="B88" t="s">
        <v>94</v>
      </c>
      <c r="C88">
        <v>1.0562</v>
      </c>
      <c r="D88">
        <v>0.94679999999999997</v>
      </c>
      <c r="E88">
        <v>0.97250000000000003</v>
      </c>
    </row>
    <row r="89" spans="1:5" x14ac:dyDescent="0.25">
      <c r="A89" t="s">
        <v>80</v>
      </c>
      <c r="B89" t="s">
        <v>90</v>
      </c>
      <c r="C89">
        <v>1.0562</v>
      </c>
      <c r="D89">
        <v>1.4819</v>
      </c>
      <c r="E89">
        <v>0.72940000000000005</v>
      </c>
    </row>
    <row r="90" spans="1:5" x14ac:dyDescent="0.25">
      <c r="A90" t="s">
        <v>80</v>
      </c>
      <c r="B90" t="s">
        <v>93</v>
      </c>
      <c r="C90">
        <v>1.0562</v>
      </c>
      <c r="D90">
        <v>0.65859999999999996</v>
      </c>
      <c r="E90">
        <v>0.72940000000000005</v>
      </c>
    </row>
    <row r="91" spans="1:5" x14ac:dyDescent="0.25">
      <c r="A91" t="s">
        <v>80</v>
      </c>
      <c r="B91" t="s">
        <v>88</v>
      </c>
      <c r="C91">
        <v>1.0562</v>
      </c>
      <c r="D91">
        <v>1.1526000000000001</v>
      </c>
      <c r="E91">
        <v>1.1113999999999999</v>
      </c>
    </row>
    <row r="92" spans="1:5" x14ac:dyDescent="0.25">
      <c r="A92" t="s">
        <v>80</v>
      </c>
      <c r="B92" t="s">
        <v>410</v>
      </c>
      <c r="C92">
        <v>1.0562</v>
      </c>
      <c r="D92">
        <v>1.0290999999999999</v>
      </c>
      <c r="E92">
        <v>0.97250000000000003</v>
      </c>
    </row>
    <row r="93" spans="1:5" x14ac:dyDescent="0.25">
      <c r="A93" t="s">
        <v>80</v>
      </c>
      <c r="B93" t="s">
        <v>412</v>
      </c>
      <c r="C93">
        <v>1.0562</v>
      </c>
      <c r="D93">
        <v>1.0290999999999999</v>
      </c>
      <c r="E93">
        <v>0.93779999999999997</v>
      </c>
    </row>
    <row r="94" spans="1:5" x14ac:dyDescent="0.25">
      <c r="A94" t="s">
        <v>80</v>
      </c>
      <c r="B94" t="s">
        <v>92</v>
      </c>
      <c r="C94">
        <v>1.0562</v>
      </c>
      <c r="D94">
        <v>0.74099999999999999</v>
      </c>
      <c r="E94">
        <v>0.86829999999999996</v>
      </c>
    </row>
    <row r="95" spans="1:5" x14ac:dyDescent="0.25">
      <c r="A95" t="s">
        <v>80</v>
      </c>
      <c r="B95" t="s">
        <v>416</v>
      </c>
      <c r="C95">
        <v>1.0562</v>
      </c>
      <c r="D95">
        <v>0.74099999999999999</v>
      </c>
      <c r="E95">
        <v>1.5282</v>
      </c>
    </row>
    <row r="96" spans="1:5" x14ac:dyDescent="0.25">
      <c r="A96" t="s">
        <v>80</v>
      </c>
      <c r="B96" t="s">
        <v>84</v>
      </c>
      <c r="C96">
        <v>1.0562</v>
      </c>
      <c r="D96">
        <v>0.86450000000000005</v>
      </c>
      <c r="E96">
        <v>0.83360000000000001</v>
      </c>
    </row>
    <row r="97" spans="1:5" x14ac:dyDescent="0.25">
      <c r="A97" t="s">
        <v>80</v>
      </c>
      <c r="B97" t="s">
        <v>98</v>
      </c>
      <c r="C97">
        <v>1.0562</v>
      </c>
      <c r="D97">
        <v>1.1938</v>
      </c>
      <c r="E97">
        <v>0.79879999999999995</v>
      </c>
    </row>
    <row r="98" spans="1:5" x14ac:dyDescent="0.25">
      <c r="A98" t="s">
        <v>80</v>
      </c>
      <c r="B98" t="s">
        <v>95</v>
      </c>
      <c r="C98">
        <v>1.0562</v>
      </c>
      <c r="D98">
        <v>0.78210000000000002</v>
      </c>
      <c r="E98">
        <v>0.62519999999999998</v>
      </c>
    </row>
    <row r="99" spans="1:5" x14ac:dyDescent="0.25">
      <c r="A99" t="s">
        <v>80</v>
      </c>
      <c r="B99" t="s">
        <v>435</v>
      </c>
      <c r="C99">
        <v>1.0562</v>
      </c>
      <c r="D99">
        <v>0.90559999999999996</v>
      </c>
      <c r="E99">
        <v>1.4239999999999999</v>
      </c>
    </row>
    <row r="100" spans="1:5" x14ac:dyDescent="0.25">
      <c r="A100" t="s">
        <v>99</v>
      </c>
      <c r="B100" t="s">
        <v>100</v>
      </c>
      <c r="C100">
        <v>1.2736000000000001</v>
      </c>
      <c r="D100">
        <v>1.0924</v>
      </c>
      <c r="E100">
        <v>1.3549</v>
      </c>
    </row>
    <row r="101" spans="1:5" x14ac:dyDescent="0.25">
      <c r="A101" t="s">
        <v>99</v>
      </c>
      <c r="B101" t="s">
        <v>102</v>
      </c>
      <c r="C101">
        <v>1.2736000000000001</v>
      </c>
      <c r="D101">
        <v>0.751</v>
      </c>
      <c r="E101">
        <v>1</v>
      </c>
    </row>
    <row r="102" spans="1:5" x14ac:dyDescent="0.25">
      <c r="A102" t="s">
        <v>99</v>
      </c>
      <c r="B102" t="s">
        <v>111</v>
      </c>
      <c r="C102">
        <v>1.2736000000000001</v>
      </c>
      <c r="D102">
        <v>1.0241</v>
      </c>
      <c r="E102">
        <v>0.6129</v>
      </c>
    </row>
    <row r="103" spans="1:5" x14ac:dyDescent="0.25">
      <c r="A103" t="s">
        <v>99</v>
      </c>
      <c r="B103" t="s">
        <v>104</v>
      </c>
      <c r="C103">
        <v>1.2736000000000001</v>
      </c>
      <c r="D103">
        <v>0.58030000000000004</v>
      </c>
      <c r="E103">
        <v>1.2258</v>
      </c>
    </row>
    <row r="104" spans="1:5" x14ac:dyDescent="0.25">
      <c r="A104" t="s">
        <v>99</v>
      </c>
      <c r="B104" t="s">
        <v>106</v>
      </c>
      <c r="C104">
        <v>1.2736000000000001</v>
      </c>
      <c r="D104">
        <v>0.99</v>
      </c>
      <c r="E104">
        <v>1</v>
      </c>
    </row>
    <row r="105" spans="1:5" x14ac:dyDescent="0.25">
      <c r="A105" t="s">
        <v>99</v>
      </c>
      <c r="B105" t="s">
        <v>105</v>
      </c>
      <c r="C105">
        <v>1.2736000000000001</v>
      </c>
      <c r="D105">
        <v>1.1607000000000001</v>
      </c>
      <c r="E105">
        <v>0.6129</v>
      </c>
    </row>
    <row r="106" spans="1:5" x14ac:dyDescent="0.25">
      <c r="A106" t="s">
        <v>99</v>
      </c>
      <c r="B106" t="s">
        <v>117</v>
      </c>
      <c r="C106">
        <v>1.2736000000000001</v>
      </c>
      <c r="D106">
        <v>0.81930000000000003</v>
      </c>
      <c r="E106">
        <v>1</v>
      </c>
    </row>
    <row r="107" spans="1:5" x14ac:dyDescent="0.25">
      <c r="A107" t="s">
        <v>99</v>
      </c>
      <c r="B107" t="s">
        <v>121</v>
      </c>
      <c r="C107">
        <v>1.2736000000000001</v>
      </c>
      <c r="D107">
        <v>0.99</v>
      </c>
      <c r="E107">
        <v>1.1291</v>
      </c>
    </row>
    <row r="108" spans="1:5" x14ac:dyDescent="0.25">
      <c r="A108" t="s">
        <v>99</v>
      </c>
      <c r="B108" t="s">
        <v>108</v>
      </c>
      <c r="C108">
        <v>1.2736000000000001</v>
      </c>
      <c r="D108">
        <v>0.78520000000000001</v>
      </c>
      <c r="E108">
        <v>0.9355</v>
      </c>
    </row>
    <row r="109" spans="1:5" x14ac:dyDescent="0.25">
      <c r="A109" t="s">
        <v>99</v>
      </c>
      <c r="B109" t="s">
        <v>103</v>
      </c>
      <c r="C109">
        <v>1.2736000000000001</v>
      </c>
      <c r="D109">
        <v>1.0924</v>
      </c>
      <c r="E109">
        <v>0.96779999999999999</v>
      </c>
    </row>
    <row r="110" spans="1:5" x14ac:dyDescent="0.25">
      <c r="A110" t="s">
        <v>99</v>
      </c>
      <c r="B110" t="s">
        <v>110</v>
      </c>
      <c r="C110">
        <v>1.2736000000000001</v>
      </c>
      <c r="D110">
        <v>1.6386000000000001</v>
      </c>
      <c r="E110">
        <v>0.7742</v>
      </c>
    </row>
    <row r="111" spans="1:5" x14ac:dyDescent="0.25">
      <c r="A111" t="s">
        <v>99</v>
      </c>
      <c r="B111" t="s">
        <v>107</v>
      </c>
      <c r="C111">
        <v>1.2736000000000001</v>
      </c>
      <c r="D111">
        <v>0.71689999999999998</v>
      </c>
      <c r="E111">
        <v>0.9032</v>
      </c>
    </row>
    <row r="112" spans="1:5" x14ac:dyDescent="0.25">
      <c r="A112" t="s">
        <v>99</v>
      </c>
      <c r="B112" t="s">
        <v>395</v>
      </c>
      <c r="C112">
        <v>1.2736000000000001</v>
      </c>
      <c r="D112">
        <v>1.1607000000000001</v>
      </c>
      <c r="E112">
        <v>0.6452</v>
      </c>
    </row>
    <row r="113" spans="1:5" x14ac:dyDescent="0.25">
      <c r="A113" t="s">
        <v>99</v>
      </c>
      <c r="B113" t="s">
        <v>115</v>
      </c>
      <c r="C113">
        <v>1.2736000000000001</v>
      </c>
      <c r="D113">
        <v>0.95589999999999997</v>
      </c>
      <c r="E113">
        <v>1.0968</v>
      </c>
    </row>
    <row r="114" spans="1:5" x14ac:dyDescent="0.25">
      <c r="A114" t="s">
        <v>99</v>
      </c>
      <c r="B114" t="s">
        <v>112</v>
      </c>
      <c r="C114">
        <v>1.2736000000000001</v>
      </c>
      <c r="D114">
        <v>0.71689999999999998</v>
      </c>
      <c r="E114">
        <v>1.3226</v>
      </c>
    </row>
    <row r="115" spans="1:5" x14ac:dyDescent="0.25">
      <c r="A115" t="s">
        <v>99</v>
      </c>
      <c r="B115" t="s">
        <v>113</v>
      </c>
      <c r="C115">
        <v>1.2736000000000001</v>
      </c>
      <c r="D115">
        <v>1.2971999999999999</v>
      </c>
      <c r="E115">
        <v>1.1291</v>
      </c>
    </row>
    <row r="116" spans="1:5" x14ac:dyDescent="0.25">
      <c r="A116" t="s">
        <v>99</v>
      </c>
      <c r="B116" t="s">
        <v>114</v>
      </c>
      <c r="C116">
        <v>1.2736000000000001</v>
      </c>
      <c r="D116">
        <v>1.0583</v>
      </c>
      <c r="E116">
        <v>0.7742</v>
      </c>
    </row>
    <row r="117" spans="1:5" x14ac:dyDescent="0.25">
      <c r="A117" t="s">
        <v>99</v>
      </c>
      <c r="B117" t="s">
        <v>116</v>
      </c>
      <c r="C117">
        <v>1.2736000000000001</v>
      </c>
      <c r="D117">
        <v>0.751</v>
      </c>
      <c r="E117">
        <v>1.3226</v>
      </c>
    </row>
    <row r="118" spans="1:5" x14ac:dyDescent="0.25">
      <c r="A118" t="s">
        <v>99</v>
      </c>
      <c r="B118" t="s">
        <v>109</v>
      </c>
      <c r="C118">
        <v>1.2736000000000001</v>
      </c>
      <c r="D118">
        <v>1.2290000000000001</v>
      </c>
      <c r="E118">
        <v>0.871</v>
      </c>
    </row>
    <row r="119" spans="1:5" x14ac:dyDescent="0.25">
      <c r="A119" t="s">
        <v>99</v>
      </c>
      <c r="B119" t="s">
        <v>118</v>
      </c>
      <c r="C119">
        <v>1.2736000000000001</v>
      </c>
      <c r="D119">
        <v>1.1607000000000001</v>
      </c>
      <c r="E119">
        <v>1.1613</v>
      </c>
    </row>
    <row r="120" spans="1:5" x14ac:dyDescent="0.25">
      <c r="A120" t="s">
        <v>99</v>
      </c>
      <c r="B120" t="s">
        <v>417</v>
      </c>
      <c r="C120">
        <v>1.2736000000000001</v>
      </c>
      <c r="D120">
        <v>0.751</v>
      </c>
      <c r="E120">
        <v>0.8387</v>
      </c>
    </row>
    <row r="121" spans="1:5" x14ac:dyDescent="0.25">
      <c r="A121" t="s">
        <v>99</v>
      </c>
      <c r="B121" t="s">
        <v>101</v>
      </c>
      <c r="C121">
        <v>1.2736000000000001</v>
      </c>
      <c r="D121">
        <v>1.2971999999999999</v>
      </c>
      <c r="E121">
        <v>0.5484</v>
      </c>
    </row>
    <row r="122" spans="1:5" x14ac:dyDescent="0.25">
      <c r="A122" t="s">
        <v>99</v>
      </c>
      <c r="B122" t="s">
        <v>120</v>
      </c>
      <c r="C122">
        <v>1.2736000000000001</v>
      </c>
      <c r="D122">
        <v>1.0241</v>
      </c>
      <c r="E122">
        <v>1.6452</v>
      </c>
    </row>
    <row r="123" spans="1:5" x14ac:dyDescent="0.25">
      <c r="A123" t="s">
        <v>99</v>
      </c>
      <c r="B123" t="s">
        <v>119</v>
      </c>
      <c r="C123">
        <v>1.2736000000000001</v>
      </c>
      <c r="D123">
        <v>0.95589999999999997</v>
      </c>
      <c r="E123">
        <v>1.1291</v>
      </c>
    </row>
    <row r="124" spans="1:5" x14ac:dyDescent="0.25">
      <c r="A124" t="s">
        <v>122</v>
      </c>
      <c r="B124" t="s">
        <v>123</v>
      </c>
      <c r="C124">
        <v>1.0995999999999999</v>
      </c>
      <c r="D124">
        <v>0.83030000000000004</v>
      </c>
      <c r="E124">
        <v>0.93100000000000005</v>
      </c>
    </row>
    <row r="125" spans="1:5" x14ac:dyDescent="0.25">
      <c r="A125" t="s">
        <v>122</v>
      </c>
      <c r="B125" t="s">
        <v>125</v>
      </c>
      <c r="C125">
        <v>1.0995999999999999</v>
      </c>
      <c r="D125">
        <v>1.2653000000000001</v>
      </c>
      <c r="E125">
        <v>0.93100000000000005</v>
      </c>
    </row>
    <row r="126" spans="1:5" x14ac:dyDescent="0.25">
      <c r="A126" t="s">
        <v>122</v>
      </c>
      <c r="B126" t="s">
        <v>127</v>
      </c>
      <c r="C126">
        <v>1.0995999999999999</v>
      </c>
      <c r="D126">
        <v>1.028</v>
      </c>
      <c r="E126">
        <v>1.1724000000000001</v>
      </c>
    </row>
    <row r="127" spans="1:5" x14ac:dyDescent="0.25">
      <c r="A127" t="s">
        <v>122</v>
      </c>
      <c r="B127" t="s">
        <v>130</v>
      </c>
      <c r="C127">
        <v>1.0995999999999999</v>
      </c>
      <c r="D127">
        <v>1.7001999999999999</v>
      </c>
      <c r="E127">
        <v>1</v>
      </c>
    </row>
    <row r="128" spans="1:5" x14ac:dyDescent="0.25">
      <c r="A128" t="s">
        <v>122</v>
      </c>
      <c r="B128" t="s">
        <v>362</v>
      </c>
      <c r="C128">
        <v>1.0995999999999999</v>
      </c>
      <c r="D128">
        <v>0.86990000000000001</v>
      </c>
      <c r="E128">
        <v>0.89649999999999996</v>
      </c>
    </row>
    <row r="129" spans="1:5" x14ac:dyDescent="0.25">
      <c r="A129" t="s">
        <v>122</v>
      </c>
      <c r="B129" t="s">
        <v>126</v>
      </c>
      <c r="C129">
        <v>1.0995999999999999</v>
      </c>
      <c r="D129">
        <v>0.94899999999999995</v>
      </c>
      <c r="E129">
        <v>0.62070000000000003</v>
      </c>
    </row>
    <row r="130" spans="1:5" x14ac:dyDescent="0.25">
      <c r="A130" t="s">
        <v>122</v>
      </c>
      <c r="B130" t="s">
        <v>129</v>
      </c>
      <c r="C130">
        <v>1.0995999999999999</v>
      </c>
      <c r="D130">
        <v>0.47449999999999998</v>
      </c>
      <c r="E130">
        <v>1.2069000000000001</v>
      </c>
    </row>
    <row r="131" spans="1:5" x14ac:dyDescent="0.25">
      <c r="A131" t="s">
        <v>122</v>
      </c>
      <c r="B131" t="s">
        <v>128</v>
      </c>
      <c r="C131">
        <v>1.0995999999999999</v>
      </c>
      <c r="D131">
        <v>1.028</v>
      </c>
      <c r="E131">
        <v>1.2069000000000001</v>
      </c>
    </row>
    <row r="132" spans="1:5" x14ac:dyDescent="0.25">
      <c r="A132" t="s">
        <v>122</v>
      </c>
      <c r="B132" t="s">
        <v>136</v>
      </c>
      <c r="C132">
        <v>1.0995999999999999</v>
      </c>
      <c r="D132">
        <v>1.3048</v>
      </c>
      <c r="E132">
        <v>1.0345</v>
      </c>
    </row>
    <row r="133" spans="1:5" x14ac:dyDescent="0.25">
      <c r="A133" t="s">
        <v>122</v>
      </c>
      <c r="B133" t="s">
        <v>131</v>
      </c>
      <c r="C133">
        <v>1.0995999999999999</v>
      </c>
      <c r="D133">
        <v>1.1071</v>
      </c>
      <c r="E133">
        <v>0.8276</v>
      </c>
    </row>
    <row r="134" spans="1:5" x14ac:dyDescent="0.25">
      <c r="A134" t="s">
        <v>122</v>
      </c>
      <c r="B134" t="s">
        <v>133</v>
      </c>
      <c r="C134">
        <v>1.0995999999999999</v>
      </c>
      <c r="D134">
        <v>0.79079999999999995</v>
      </c>
      <c r="E134">
        <v>1.3448</v>
      </c>
    </row>
    <row r="135" spans="1:5" x14ac:dyDescent="0.25">
      <c r="A135" t="s">
        <v>122</v>
      </c>
      <c r="B135" t="s">
        <v>135</v>
      </c>
      <c r="C135">
        <v>1.0995999999999999</v>
      </c>
      <c r="D135">
        <v>1.1071</v>
      </c>
      <c r="E135">
        <v>1.1033999999999999</v>
      </c>
    </row>
    <row r="136" spans="1:5" x14ac:dyDescent="0.25">
      <c r="A136" t="s">
        <v>122</v>
      </c>
      <c r="B136" t="s">
        <v>137</v>
      </c>
      <c r="C136">
        <v>1.0995999999999999</v>
      </c>
      <c r="D136">
        <v>0.83030000000000004</v>
      </c>
      <c r="E136">
        <v>1.0345</v>
      </c>
    </row>
    <row r="137" spans="1:5" x14ac:dyDescent="0.25">
      <c r="A137" t="s">
        <v>122</v>
      </c>
      <c r="B137" t="s">
        <v>401</v>
      </c>
      <c r="C137">
        <v>1.0995999999999999</v>
      </c>
      <c r="D137">
        <v>0.94899999999999995</v>
      </c>
      <c r="E137">
        <v>0.8276</v>
      </c>
    </row>
    <row r="138" spans="1:5" x14ac:dyDescent="0.25">
      <c r="A138" t="s">
        <v>122</v>
      </c>
      <c r="B138" t="s">
        <v>138</v>
      </c>
      <c r="C138">
        <v>1.0995999999999999</v>
      </c>
      <c r="D138">
        <v>1.2257</v>
      </c>
      <c r="E138">
        <v>1.0689</v>
      </c>
    </row>
    <row r="139" spans="1:5" x14ac:dyDescent="0.25">
      <c r="A139" t="s">
        <v>122</v>
      </c>
      <c r="B139" t="s">
        <v>139</v>
      </c>
      <c r="C139">
        <v>1.0995999999999999</v>
      </c>
      <c r="D139">
        <v>1.1861999999999999</v>
      </c>
      <c r="E139">
        <v>0.86199999999999999</v>
      </c>
    </row>
    <row r="140" spans="1:5" x14ac:dyDescent="0.25">
      <c r="A140" t="s">
        <v>122</v>
      </c>
      <c r="B140" t="s">
        <v>144</v>
      </c>
      <c r="C140">
        <v>1.0995999999999999</v>
      </c>
      <c r="D140">
        <v>1.6211</v>
      </c>
      <c r="E140">
        <v>1.3448</v>
      </c>
    </row>
    <row r="141" spans="1:5" x14ac:dyDescent="0.25">
      <c r="A141" t="s">
        <v>122</v>
      </c>
      <c r="B141" t="s">
        <v>132</v>
      </c>
      <c r="C141">
        <v>1.0995999999999999</v>
      </c>
      <c r="D141">
        <v>1.1861999999999999</v>
      </c>
      <c r="E141">
        <v>1.1033999999999999</v>
      </c>
    </row>
    <row r="142" spans="1:5" x14ac:dyDescent="0.25">
      <c r="A142" t="s">
        <v>122</v>
      </c>
      <c r="B142" t="s">
        <v>140</v>
      </c>
      <c r="C142">
        <v>1.0995999999999999</v>
      </c>
      <c r="D142">
        <v>0.7117</v>
      </c>
      <c r="E142">
        <v>0.6552</v>
      </c>
    </row>
    <row r="143" spans="1:5" x14ac:dyDescent="0.25">
      <c r="A143" t="s">
        <v>122</v>
      </c>
      <c r="B143" t="s">
        <v>124</v>
      </c>
      <c r="C143">
        <v>1.0995999999999999</v>
      </c>
      <c r="D143">
        <v>0.75129999999999997</v>
      </c>
      <c r="E143">
        <v>1.2413000000000001</v>
      </c>
    </row>
    <row r="144" spans="1:5" x14ac:dyDescent="0.25">
      <c r="A144" t="s">
        <v>122</v>
      </c>
      <c r="B144" t="s">
        <v>134</v>
      </c>
      <c r="C144">
        <v>1.0995999999999999</v>
      </c>
      <c r="D144">
        <v>0.51400000000000001</v>
      </c>
      <c r="E144">
        <v>1</v>
      </c>
    </row>
    <row r="145" spans="1:5" x14ac:dyDescent="0.25">
      <c r="A145" t="s">
        <v>122</v>
      </c>
      <c r="B145" t="s">
        <v>141</v>
      </c>
      <c r="C145">
        <v>1.0995999999999999</v>
      </c>
      <c r="D145">
        <v>0.59309999999999996</v>
      </c>
      <c r="E145">
        <v>0.72409999999999997</v>
      </c>
    </row>
    <row r="146" spans="1:5" x14ac:dyDescent="0.25">
      <c r="A146" t="s">
        <v>122</v>
      </c>
      <c r="B146" t="s">
        <v>142</v>
      </c>
      <c r="C146">
        <v>1.0995999999999999</v>
      </c>
      <c r="D146">
        <v>0.98850000000000005</v>
      </c>
      <c r="E146">
        <v>0.96550000000000002</v>
      </c>
    </row>
    <row r="147" spans="1:5" x14ac:dyDescent="0.25">
      <c r="A147" t="s">
        <v>122</v>
      </c>
      <c r="B147" t="s">
        <v>143</v>
      </c>
      <c r="C147">
        <v>1.0995999999999999</v>
      </c>
      <c r="D147">
        <v>0.98850000000000005</v>
      </c>
      <c r="E147">
        <v>0.89649999999999996</v>
      </c>
    </row>
    <row r="148" spans="1:5" x14ac:dyDescent="0.25">
      <c r="A148" t="s">
        <v>145</v>
      </c>
      <c r="B148" t="s">
        <v>347</v>
      </c>
      <c r="C148">
        <v>1.2678</v>
      </c>
      <c r="D148">
        <v>1.1268</v>
      </c>
      <c r="E148">
        <v>0.95860000000000001</v>
      </c>
    </row>
    <row r="149" spans="1:5" x14ac:dyDescent="0.25">
      <c r="A149" t="s">
        <v>145</v>
      </c>
      <c r="B149" t="s">
        <v>349</v>
      </c>
      <c r="C149">
        <v>1.2678</v>
      </c>
      <c r="D149">
        <v>0.78879999999999995</v>
      </c>
      <c r="E149">
        <v>1.0097</v>
      </c>
    </row>
    <row r="150" spans="1:5" x14ac:dyDescent="0.25">
      <c r="A150" t="s">
        <v>145</v>
      </c>
      <c r="B150" t="s">
        <v>355</v>
      </c>
      <c r="C150">
        <v>1.2678</v>
      </c>
      <c r="D150">
        <v>0.78879999999999995</v>
      </c>
      <c r="E150">
        <v>1.6407</v>
      </c>
    </row>
    <row r="151" spans="1:5" x14ac:dyDescent="0.25">
      <c r="A151" t="s">
        <v>145</v>
      </c>
      <c r="B151" t="s">
        <v>357</v>
      </c>
      <c r="C151">
        <v>1.2678</v>
      </c>
      <c r="D151">
        <v>0.96799999999999997</v>
      </c>
      <c r="E151">
        <v>0.66259999999999997</v>
      </c>
    </row>
    <row r="152" spans="1:5" x14ac:dyDescent="0.25">
      <c r="A152" t="s">
        <v>145</v>
      </c>
      <c r="B152" t="s">
        <v>360</v>
      </c>
      <c r="C152">
        <v>1.2678</v>
      </c>
      <c r="D152">
        <v>1.2395</v>
      </c>
      <c r="E152">
        <v>0.82640000000000002</v>
      </c>
    </row>
    <row r="153" spans="1:5" x14ac:dyDescent="0.25">
      <c r="A153" t="s">
        <v>145</v>
      </c>
      <c r="B153" t="s">
        <v>366</v>
      </c>
      <c r="C153">
        <v>1.2678</v>
      </c>
      <c r="D153">
        <v>1.0254000000000001</v>
      </c>
      <c r="E153">
        <v>0.79830000000000001</v>
      </c>
    </row>
    <row r="154" spans="1:5" x14ac:dyDescent="0.25">
      <c r="A154" t="s">
        <v>145</v>
      </c>
      <c r="B154" t="s">
        <v>371</v>
      </c>
      <c r="C154">
        <v>1.2678</v>
      </c>
      <c r="D154">
        <v>0.96799999999999997</v>
      </c>
      <c r="E154">
        <v>0.82040000000000002</v>
      </c>
    </row>
    <row r="155" spans="1:5" x14ac:dyDescent="0.25">
      <c r="A155" t="s">
        <v>145</v>
      </c>
      <c r="B155" t="s">
        <v>149</v>
      </c>
      <c r="C155">
        <v>1.2678</v>
      </c>
      <c r="D155">
        <v>0.39439999999999997</v>
      </c>
      <c r="E155">
        <v>1.9668000000000001</v>
      </c>
    </row>
    <row r="156" spans="1:5" x14ac:dyDescent="0.25">
      <c r="A156" t="s">
        <v>145</v>
      </c>
      <c r="B156" t="s">
        <v>375</v>
      </c>
      <c r="C156">
        <v>1.2678</v>
      </c>
      <c r="D156">
        <v>0.98599999999999999</v>
      </c>
      <c r="E156">
        <v>0.9718</v>
      </c>
    </row>
    <row r="157" spans="1:5" x14ac:dyDescent="0.25">
      <c r="A157" t="s">
        <v>145</v>
      </c>
      <c r="B157" t="s">
        <v>388</v>
      </c>
      <c r="C157">
        <v>1.2678</v>
      </c>
      <c r="D157">
        <v>1.1268</v>
      </c>
      <c r="E157">
        <v>0.79330000000000001</v>
      </c>
    </row>
    <row r="158" spans="1:5" x14ac:dyDescent="0.25">
      <c r="A158" t="s">
        <v>145</v>
      </c>
      <c r="B158" t="s">
        <v>389</v>
      </c>
      <c r="C158">
        <v>1.2678</v>
      </c>
      <c r="D158">
        <v>1.1268</v>
      </c>
      <c r="E158">
        <v>0.79330000000000001</v>
      </c>
    </row>
    <row r="159" spans="1:5" x14ac:dyDescent="0.25">
      <c r="A159" t="s">
        <v>145</v>
      </c>
      <c r="B159" t="s">
        <v>391</v>
      </c>
      <c r="C159">
        <v>1.2678</v>
      </c>
      <c r="D159">
        <v>0.82630000000000003</v>
      </c>
      <c r="E159">
        <v>1.9501999999999999</v>
      </c>
    </row>
    <row r="160" spans="1:5" x14ac:dyDescent="0.25">
      <c r="A160" t="s">
        <v>145</v>
      </c>
      <c r="B160" t="s">
        <v>146</v>
      </c>
      <c r="C160">
        <v>1.2678</v>
      </c>
      <c r="D160">
        <v>1.1624000000000001</v>
      </c>
      <c r="E160">
        <v>0.84030000000000005</v>
      </c>
    </row>
    <row r="161" spans="1:5" x14ac:dyDescent="0.25">
      <c r="A161" t="s">
        <v>145</v>
      </c>
      <c r="B161" t="s">
        <v>404</v>
      </c>
      <c r="C161">
        <v>1.2678</v>
      </c>
      <c r="D161">
        <v>1.0892999999999999</v>
      </c>
      <c r="E161">
        <v>0.69420000000000004</v>
      </c>
    </row>
    <row r="162" spans="1:5" x14ac:dyDescent="0.25">
      <c r="A162" t="s">
        <v>145</v>
      </c>
      <c r="B162" t="s">
        <v>419</v>
      </c>
      <c r="C162">
        <v>1.2678</v>
      </c>
      <c r="D162">
        <v>0.82630000000000003</v>
      </c>
      <c r="E162">
        <v>1.0246999999999999</v>
      </c>
    </row>
    <row r="163" spans="1:5" x14ac:dyDescent="0.25">
      <c r="A163" t="s">
        <v>145</v>
      </c>
      <c r="B163" t="s">
        <v>423</v>
      </c>
      <c r="C163">
        <v>1.2678</v>
      </c>
      <c r="D163">
        <v>1.4592000000000001</v>
      </c>
      <c r="E163">
        <v>0.55530000000000002</v>
      </c>
    </row>
    <row r="164" spans="1:5" x14ac:dyDescent="0.25">
      <c r="A164" t="s">
        <v>145</v>
      </c>
      <c r="B164" t="s">
        <v>425</v>
      </c>
      <c r="C164">
        <v>1.2678</v>
      </c>
      <c r="D164">
        <v>1.1436999999999999</v>
      </c>
      <c r="E164">
        <v>0.62470000000000003</v>
      </c>
    </row>
    <row r="165" spans="1:5" x14ac:dyDescent="0.25">
      <c r="A165" t="s">
        <v>145</v>
      </c>
      <c r="B165" t="s">
        <v>427</v>
      </c>
      <c r="C165">
        <v>1.2678</v>
      </c>
      <c r="D165">
        <v>1.3409</v>
      </c>
      <c r="E165">
        <v>0.65939999999999999</v>
      </c>
    </row>
    <row r="166" spans="1:5" x14ac:dyDescent="0.25">
      <c r="A166" t="s">
        <v>145</v>
      </c>
      <c r="B166" t="s">
        <v>432</v>
      </c>
      <c r="C166">
        <v>1.2678</v>
      </c>
      <c r="D166">
        <v>0.51270000000000004</v>
      </c>
      <c r="E166">
        <v>1.5966</v>
      </c>
    </row>
    <row r="167" spans="1:5" x14ac:dyDescent="0.25">
      <c r="A167" t="s">
        <v>145</v>
      </c>
      <c r="B167" t="s">
        <v>433</v>
      </c>
      <c r="C167">
        <v>1.2678</v>
      </c>
      <c r="D167">
        <v>0.78879999999999995</v>
      </c>
      <c r="E167">
        <v>1.0759000000000001</v>
      </c>
    </row>
    <row r="168" spans="1:5" x14ac:dyDescent="0.25">
      <c r="A168" t="s">
        <v>145</v>
      </c>
      <c r="B168" t="s">
        <v>434</v>
      </c>
      <c r="C168">
        <v>1.2678</v>
      </c>
      <c r="D168">
        <v>0.71709999999999996</v>
      </c>
      <c r="E168">
        <v>1.0728</v>
      </c>
    </row>
    <row r="169" spans="1:5" x14ac:dyDescent="0.25">
      <c r="A169" t="s">
        <v>145</v>
      </c>
      <c r="B169" t="s">
        <v>148</v>
      </c>
      <c r="C169">
        <v>1.2678</v>
      </c>
      <c r="D169">
        <v>1.2225999999999999</v>
      </c>
      <c r="E169">
        <v>0.86770000000000003</v>
      </c>
    </row>
    <row r="170" spans="1:5" x14ac:dyDescent="0.25">
      <c r="A170" t="s">
        <v>145</v>
      </c>
      <c r="B170" t="s">
        <v>147</v>
      </c>
      <c r="C170">
        <v>1.2678</v>
      </c>
      <c r="D170">
        <v>1.0141</v>
      </c>
      <c r="E170">
        <v>1.4214</v>
      </c>
    </row>
    <row r="171" spans="1:5" x14ac:dyDescent="0.25">
      <c r="A171" t="s">
        <v>21</v>
      </c>
      <c r="B171" t="s">
        <v>152</v>
      </c>
      <c r="C171">
        <v>1.3632</v>
      </c>
      <c r="D171">
        <v>0.7722</v>
      </c>
      <c r="E171">
        <v>1.1676</v>
      </c>
    </row>
    <row r="172" spans="1:5" x14ac:dyDescent="0.25">
      <c r="A172" t="s">
        <v>21</v>
      </c>
      <c r="B172" t="s">
        <v>269</v>
      </c>
      <c r="C172">
        <v>1.3632</v>
      </c>
      <c r="D172">
        <v>0.88800000000000001</v>
      </c>
      <c r="E172">
        <v>1.3182</v>
      </c>
    </row>
    <row r="173" spans="1:5" x14ac:dyDescent="0.25">
      <c r="A173" t="s">
        <v>21</v>
      </c>
      <c r="B173" t="s">
        <v>264</v>
      </c>
      <c r="C173">
        <v>1.3632</v>
      </c>
      <c r="D173">
        <v>0.69499999999999995</v>
      </c>
      <c r="E173">
        <v>1.2428999999999999</v>
      </c>
    </row>
    <row r="174" spans="1:5" x14ac:dyDescent="0.25">
      <c r="A174" t="s">
        <v>21</v>
      </c>
      <c r="B174" t="s">
        <v>372</v>
      </c>
      <c r="C174">
        <v>1.3632</v>
      </c>
      <c r="D174">
        <v>0.65639999999999998</v>
      </c>
      <c r="E174">
        <v>1.5819000000000001</v>
      </c>
    </row>
    <row r="175" spans="1:5" x14ac:dyDescent="0.25">
      <c r="A175" t="s">
        <v>21</v>
      </c>
      <c r="B175" t="s">
        <v>267</v>
      </c>
      <c r="C175">
        <v>1.3632</v>
      </c>
      <c r="D175">
        <v>1.0424</v>
      </c>
      <c r="E175">
        <v>1.0546</v>
      </c>
    </row>
    <row r="176" spans="1:5" x14ac:dyDescent="0.25">
      <c r="A176" t="s">
        <v>21</v>
      </c>
      <c r="B176" t="s">
        <v>272</v>
      </c>
      <c r="C176">
        <v>1.3632</v>
      </c>
      <c r="D176">
        <v>1.3898999999999999</v>
      </c>
      <c r="E176">
        <v>0.45200000000000001</v>
      </c>
    </row>
    <row r="177" spans="1:5" x14ac:dyDescent="0.25">
      <c r="A177" t="s">
        <v>21</v>
      </c>
      <c r="B177" t="s">
        <v>397</v>
      </c>
      <c r="C177">
        <v>1.3632</v>
      </c>
      <c r="D177">
        <v>0.73360000000000003</v>
      </c>
      <c r="E177">
        <v>1.4689000000000001</v>
      </c>
    </row>
    <row r="178" spans="1:5" x14ac:dyDescent="0.25">
      <c r="A178" t="s">
        <v>21</v>
      </c>
      <c r="B178" t="s">
        <v>274</v>
      </c>
      <c r="C178">
        <v>1.3632</v>
      </c>
      <c r="D178">
        <v>1.5057</v>
      </c>
      <c r="E178">
        <v>0.75329999999999997</v>
      </c>
    </row>
    <row r="179" spans="1:5" x14ac:dyDescent="0.25">
      <c r="A179" t="s">
        <v>21</v>
      </c>
      <c r="B179" t="s">
        <v>150</v>
      </c>
      <c r="C179">
        <v>1.3632</v>
      </c>
      <c r="D179">
        <v>0.84940000000000004</v>
      </c>
      <c r="E179">
        <v>0.90390000000000004</v>
      </c>
    </row>
    <row r="180" spans="1:5" x14ac:dyDescent="0.25">
      <c r="A180" t="s">
        <v>21</v>
      </c>
      <c r="B180" t="s">
        <v>275</v>
      </c>
      <c r="C180">
        <v>1.3632</v>
      </c>
      <c r="D180">
        <v>0.96519999999999995</v>
      </c>
      <c r="E180">
        <v>0.8286</v>
      </c>
    </row>
    <row r="181" spans="1:5" x14ac:dyDescent="0.25">
      <c r="A181" t="s">
        <v>21</v>
      </c>
      <c r="B181" t="s">
        <v>23</v>
      </c>
      <c r="C181">
        <v>1.3632</v>
      </c>
      <c r="D181">
        <v>1.2741</v>
      </c>
      <c r="E181">
        <v>0.79090000000000005</v>
      </c>
    </row>
    <row r="182" spans="1:5" x14ac:dyDescent="0.25">
      <c r="A182" t="s">
        <v>21</v>
      </c>
      <c r="B182" t="s">
        <v>22</v>
      </c>
      <c r="C182">
        <v>1.3632</v>
      </c>
      <c r="D182">
        <v>1.0038</v>
      </c>
      <c r="E182">
        <v>1.0168999999999999</v>
      </c>
    </row>
    <row r="183" spans="1:5" x14ac:dyDescent="0.25">
      <c r="A183" t="s">
        <v>21</v>
      </c>
      <c r="B183" t="s">
        <v>266</v>
      </c>
      <c r="C183">
        <v>1.3632</v>
      </c>
      <c r="D183">
        <v>1.0038</v>
      </c>
      <c r="E183">
        <v>0.97929999999999995</v>
      </c>
    </row>
    <row r="184" spans="1:5" x14ac:dyDescent="0.25">
      <c r="A184" t="s">
        <v>21</v>
      </c>
      <c r="B184" t="s">
        <v>268</v>
      </c>
      <c r="C184">
        <v>1.3632</v>
      </c>
      <c r="D184">
        <v>0.96519999999999995</v>
      </c>
      <c r="E184">
        <v>0.86629999999999996</v>
      </c>
    </row>
    <row r="185" spans="1:5" x14ac:dyDescent="0.25">
      <c r="A185" t="s">
        <v>21</v>
      </c>
      <c r="B185" t="s">
        <v>151</v>
      </c>
      <c r="C185">
        <v>1.3632</v>
      </c>
      <c r="D185">
        <v>0.69499999999999995</v>
      </c>
      <c r="E185">
        <v>1.2052</v>
      </c>
    </row>
    <row r="186" spans="1:5" x14ac:dyDescent="0.25">
      <c r="A186" t="s">
        <v>21</v>
      </c>
      <c r="B186" t="s">
        <v>153</v>
      </c>
      <c r="C186">
        <v>1.3632</v>
      </c>
      <c r="D186">
        <v>1.6215999999999999</v>
      </c>
      <c r="E186">
        <v>0.52729999999999999</v>
      </c>
    </row>
    <row r="187" spans="1:5" x14ac:dyDescent="0.25">
      <c r="A187" t="s">
        <v>21</v>
      </c>
      <c r="B187" t="s">
        <v>273</v>
      </c>
      <c r="C187">
        <v>1.3632</v>
      </c>
      <c r="D187">
        <v>1.0038</v>
      </c>
      <c r="E187">
        <v>1.0923</v>
      </c>
    </row>
    <row r="188" spans="1:5" x14ac:dyDescent="0.25">
      <c r="A188" t="s">
        <v>21</v>
      </c>
      <c r="B188" t="s">
        <v>265</v>
      </c>
      <c r="C188">
        <v>1.3632</v>
      </c>
      <c r="D188">
        <v>1.0038</v>
      </c>
      <c r="E188">
        <v>0.71560000000000001</v>
      </c>
    </row>
    <row r="189" spans="1:5" x14ac:dyDescent="0.25">
      <c r="A189" t="s">
        <v>21</v>
      </c>
      <c r="B189" t="s">
        <v>271</v>
      </c>
      <c r="C189">
        <v>1.3632</v>
      </c>
      <c r="D189">
        <v>0.84940000000000004</v>
      </c>
      <c r="E189">
        <v>0.94159999999999999</v>
      </c>
    </row>
    <row r="190" spans="1:5" x14ac:dyDescent="0.25">
      <c r="A190" t="s">
        <v>21</v>
      </c>
      <c r="B190" t="s">
        <v>270</v>
      </c>
      <c r="C190">
        <v>1.3632</v>
      </c>
      <c r="D190">
        <v>1.081</v>
      </c>
      <c r="E190">
        <v>1.0923</v>
      </c>
    </row>
    <row r="191" spans="1:5" x14ac:dyDescent="0.25">
      <c r="A191" t="s">
        <v>154</v>
      </c>
      <c r="B191" t="s">
        <v>159</v>
      </c>
      <c r="C191">
        <v>1.05</v>
      </c>
      <c r="D191">
        <v>0.65159999999999996</v>
      </c>
      <c r="E191">
        <v>1.0176000000000001</v>
      </c>
    </row>
    <row r="192" spans="1:5" x14ac:dyDescent="0.25">
      <c r="A192" t="s">
        <v>154</v>
      </c>
      <c r="B192" t="s">
        <v>161</v>
      </c>
      <c r="C192">
        <v>1.05</v>
      </c>
      <c r="D192">
        <v>0.95240000000000002</v>
      </c>
      <c r="E192">
        <v>1.0959000000000001</v>
      </c>
    </row>
    <row r="193" spans="1:5" x14ac:dyDescent="0.25">
      <c r="A193" t="s">
        <v>154</v>
      </c>
      <c r="B193" t="s">
        <v>163</v>
      </c>
      <c r="C193">
        <v>1.05</v>
      </c>
      <c r="D193">
        <v>1.3032999999999999</v>
      </c>
      <c r="E193">
        <v>0.97850000000000004</v>
      </c>
    </row>
    <row r="194" spans="1:5" x14ac:dyDescent="0.25">
      <c r="A194" t="s">
        <v>154</v>
      </c>
      <c r="B194" t="s">
        <v>160</v>
      </c>
      <c r="C194">
        <v>1.05</v>
      </c>
      <c r="D194">
        <v>0.85209999999999997</v>
      </c>
      <c r="E194">
        <v>1.1741999999999999</v>
      </c>
    </row>
    <row r="195" spans="1:5" x14ac:dyDescent="0.25">
      <c r="A195" t="s">
        <v>154</v>
      </c>
      <c r="B195" t="s">
        <v>165</v>
      </c>
      <c r="C195">
        <v>1.05</v>
      </c>
      <c r="D195">
        <v>1.0024999999999999</v>
      </c>
      <c r="E195">
        <v>1.4481999999999999</v>
      </c>
    </row>
    <row r="196" spans="1:5" x14ac:dyDescent="0.25">
      <c r="A196" t="s">
        <v>154</v>
      </c>
      <c r="B196" t="s">
        <v>164</v>
      </c>
      <c r="C196">
        <v>1.05</v>
      </c>
      <c r="D196">
        <v>0.5514</v>
      </c>
      <c r="E196">
        <v>1.0568</v>
      </c>
    </row>
    <row r="197" spans="1:5" x14ac:dyDescent="0.25">
      <c r="A197" t="s">
        <v>154</v>
      </c>
      <c r="B197" t="s">
        <v>167</v>
      </c>
      <c r="C197">
        <v>1.05</v>
      </c>
      <c r="D197">
        <v>1.2030000000000001</v>
      </c>
      <c r="E197">
        <v>0.62619999999999998</v>
      </c>
    </row>
    <row r="198" spans="1:5" x14ac:dyDescent="0.25">
      <c r="A198" t="s">
        <v>154</v>
      </c>
      <c r="B198" t="s">
        <v>168</v>
      </c>
      <c r="C198">
        <v>1.05</v>
      </c>
      <c r="D198">
        <v>0.60150000000000003</v>
      </c>
      <c r="E198">
        <v>1.1351</v>
      </c>
    </row>
    <row r="199" spans="1:5" x14ac:dyDescent="0.25">
      <c r="A199" t="s">
        <v>154</v>
      </c>
      <c r="B199" t="s">
        <v>156</v>
      </c>
      <c r="C199">
        <v>1.05</v>
      </c>
      <c r="D199">
        <v>0.80200000000000005</v>
      </c>
      <c r="E199">
        <v>0.82189999999999996</v>
      </c>
    </row>
    <row r="200" spans="1:5" x14ac:dyDescent="0.25">
      <c r="A200" t="s">
        <v>154</v>
      </c>
      <c r="B200" t="s">
        <v>169</v>
      </c>
      <c r="C200">
        <v>1.05</v>
      </c>
      <c r="D200">
        <v>1.1028</v>
      </c>
      <c r="E200">
        <v>0.78280000000000005</v>
      </c>
    </row>
    <row r="201" spans="1:5" x14ac:dyDescent="0.25">
      <c r="A201" t="s">
        <v>154</v>
      </c>
      <c r="B201" t="s">
        <v>162</v>
      </c>
      <c r="C201">
        <v>1.05</v>
      </c>
      <c r="D201">
        <v>1.1028</v>
      </c>
      <c r="E201">
        <v>0.97850000000000004</v>
      </c>
    </row>
    <row r="202" spans="1:5" x14ac:dyDescent="0.25">
      <c r="A202" t="s">
        <v>154</v>
      </c>
      <c r="B202" t="s">
        <v>170</v>
      </c>
      <c r="C202">
        <v>1.05</v>
      </c>
      <c r="D202">
        <v>1.2531000000000001</v>
      </c>
      <c r="E202">
        <v>0.97850000000000004</v>
      </c>
    </row>
    <row r="203" spans="1:5" x14ac:dyDescent="0.25">
      <c r="A203" t="s">
        <v>154</v>
      </c>
      <c r="B203" t="s">
        <v>166</v>
      </c>
      <c r="C203">
        <v>1.05</v>
      </c>
      <c r="D203">
        <v>0.85209999999999997</v>
      </c>
      <c r="E203">
        <v>1.2916000000000001</v>
      </c>
    </row>
    <row r="204" spans="1:5" x14ac:dyDescent="0.25">
      <c r="A204" t="s">
        <v>154</v>
      </c>
      <c r="B204" t="s">
        <v>174</v>
      </c>
      <c r="C204">
        <v>1.05</v>
      </c>
      <c r="D204">
        <v>1.1028</v>
      </c>
      <c r="E204">
        <v>0.74370000000000003</v>
      </c>
    </row>
    <row r="205" spans="1:5" x14ac:dyDescent="0.25">
      <c r="A205" t="s">
        <v>154</v>
      </c>
      <c r="B205" t="s">
        <v>172</v>
      </c>
      <c r="C205">
        <v>1.05</v>
      </c>
      <c r="D205">
        <v>0.80200000000000005</v>
      </c>
      <c r="E205">
        <v>1.1741999999999999</v>
      </c>
    </row>
    <row r="206" spans="1:5" x14ac:dyDescent="0.25">
      <c r="A206" t="s">
        <v>154</v>
      </c>
      <c r="B206" t="s">
        <v>171</v>
      </c>
      <c r="C206">
        <v>1.05</v>
      </c>
      <c r="D206">
        <v>0.75190000000000001</v>
      </c>
      <c r="E206">
        <v>0.93940000000000001</v>
      </c>
    </row>
    <row r="207" spans="1:5" x14ac:dyDescent="0.25">
      <c r="A207" t="s">
        <v>154</v>
      </c>
      <c r="B207" t="s">
        <v>158</v>
      </c>
      <c r="C207">
        <v>1.05</v>
      </c>
      <c r="D207">
        <v>1.0526</v>
      </c>
      <c r="E207">
        <v>0.58709999999999996</v>
      </c>
    </row>
    <row r="208" spans="1:5" x14ac:dyDescent="0.25">
      <c r="A208" t="s">
        <v>154</v>
      </c>
      <c r="B208" t="s">
        <v>155</v>
      </c>
      <c r="C208">
        <v>1.05</v>
      </c>
      <c r="D208">
        <v>1.3533999999999999</v>
      </c>
      <c r="E208">
        <v>0.93940000000000001</v>
      </c>
    </row>
    <row r="209" spans="1:5" x14ac:dyDescent="0.25">
      <c r="A209" t="s">
        <v>154</v>
      </c>
      <c r="B209" t="s">
        <v>157</v>
      </c>
      <c r="C209">
        <v>1.05</v>
      </c>
      <c r="D209">
        <v>1.4035</v>
      </c>
      <c r="E209">
        <v>0.82189999999999996</v>
      </c>
    </row>
    <row r="210" spans="1:5" x14ac:dyDescent="0.25">
      <c r="A210" t="s">
        <v>154</v>
      </c>
      <c r="B210" t="s">
        <v>173</v>
      </c>
      <c r="C210">
        <v>1.05</v>
      </c>
      <c r="D210">
        <v>1.3032999999999999</v>
      </c>
      <c r="E210">
        <v>1.409</v>
      </c>
    </row>
    <row r="211" spans="1:5" x14ac:dyDescent="0.25">
      <c r="A211" t="s">
        <v>175</v>
      </c>
      <c r="B211" t="s">
        <v>284</v>
      </c>
      <c r="C211">
        <v>1.0458000000000001</v>
      </c>
      <c r="D211">
        <v>1.3812</v>
      </c>
      <c r="E211">
        <v>1.0072000000000001</v>
      </c>
    </row>
    <row r="212" spans="1:5" x14ac:dyDescent="0.25">
      <c r="A212" t="s">
        <v>175</v>
      </c>
      <c r="B212" t="s">
        <v>179</v>
      </c>
      <c r="C212">
        <v>1.0458000000000001</v>
      </c>
      <c r="D212">
        <v>0.8367</v>
      </c>
      <c r="E212">
        <v>0.86329999999999996</v>
      </c>
    </row>
    <row r="213" spans="1:5" x14ac:dyDescent="0.25">
      <c r="A213" t="s">
        <v>175</v>
      </c>
      <c r="B213" t="s">
        <v>282</v>
      </c>
      <c r="C213">
        <v>1.0458000000000001</v>
      </c>
      <c r="D213">
        <v>1.1155999999999999</v>
      </c>
      <c r="E213">
        <v>0.67149999999999999</v>
      </c>
    </row>
    <row r="214" spans="1:5" x14ac:dyDescent="0.25">
      <c r="A214" t="s">
        <v>175</v>
      </c>
      <c r="B214" t="s">
        <v>176</v>
      </c>
      <c r="C214">
        <v>1.0458000000000001</v>
      </c>
      <c r="D214">
        <v>0.95620000000000005</v>
      </c>
      <c r="E214">
        <v>1.1031</v>
      </c>
    </row>
    <row r="215" spans="1:5" x14ac:dyDescent="0.25">
      <c r="A215" t="s">
        <v>175</v>
      </c>
      <c r="B215" t="s">
        <v>285</v>
      </c>
      <c r="C215">
        <v>1.0458000000000001</v>
      </c>
      <c r="D215">
        <v>0.71719999999999995</v>
      </c>
      <c r="E215">
        <v>1.1331</v>
      </c>
    </row>
    <row r="216" spans="1:5" x14ac:dyDescent="0.25">
      <c r="A216" t="s">
        <v>175</v>
      </c>
      <c r="B216" t="s">
        <v>277</v>
      </c>
      <c r="C216">
        <v>1.0458000000000001</v>
      </c>
      <c r="D216">
        <v>0.95620000000000005</v>
      </c>
      <c r="E216">
        <v>0.97130000000000005</v>
      </c>
    </row>
    <row r="217" spans="1:5" x14ac:dyDescent="0.25">
      <c r="A217" t="s">
        <v>175</v>
      </c>
      <c r="B217" t="s">
        <v>281</v>
      </c>
      <c r="C217">
        <v>1.0458000000000001</v>
      </c>
      <c r="D217">
        <v>0.61870000000000003</v>
      </c>
      <c r="E217">
        <v>1.0665</v>
      </c>
    </row>
    <row r="218" spans="1:5" x14ac:dyDescent="0.25">
      <c r="A218" t="s">
        <v>175</v>
      </c>
      <c r="B218" t="s">
        <v>178</v>
      </c>
      <c r="C218">
        <v>1.0458000000000001</v>
      </c>
      <c r="D218">
        <v>0.84370000000000001</v>
      </c>
      <c r="E218">
        <v>1.3712</v>
      </c>
    </row>
    <row r="219" spans="1:5" x14ac:dyDescent="0.25">
      <c r="A219" t="s">
        <v>175</v>
      </c>
      <c r="B219" t="s">
        <v>278</v>
      </c>
      <c r="C219">
        <v>1.0458000000000001</v>
      </c>
      <c r="D219">
        <v>0.73119999999999996</v>
      </c>
      <c r="E219">
        <v>0.96489999999999998</v>
      </c>
    </row>
    <row r="220" spans="1:5" x14ac:dyDescent="0.25">
      <c r="A220" t="s">
        <v>175</v>
      </c>
      <c r="B220" t="s">
        <v>276</v>
      </c>
      <c r="C220">
        <v>1.0458000000000001</v>
      </c>
      <c r="D220">
        <v>2.0718000000000001</v>
      </c>
      <c r="E220">
        <v>0.71940000000000004</v>
      </c>
    </row>
    <row r="221" spans="1:5" x14ac:dyDescent="0.25">
      <c r="A221" t="s">
        <v>175</v>
      </c>
      <c r="B221" t="s">
        <v>279</v>
      </c>
      <c r="C221">
        <v>1.0458000000000001</v>
      </c>
      <c r="D221">
        <v>1.0093000000000001</v>
      </c>
      <c r="E221">
        <v>0.86329999999999996</v>
      </c>
    </row>
    <row r="222" spans="1:5" x14ac:dyDescent="0.25">
      <c r="A222" t="s">
        <v>175</v>
      </c>
      <c r="B222" t="s">
        <v>283</v>
      </c>
      <c r="C222">
        <v>1.0458000000000001</v>
      </c>
      <c r="D222">
        <v>0.39369999999999999</v>
      </c>
      <c r="E222">
        <v>1.1679999999999999</v>
      </c>
    </row>
    <row r="223" spans="1:5" x14ac:dyDescent="0.25">
      <c r="A223" t="s">
        <v>175</v>
      </c>
      <c r="B223" t="s">
        <v>177</v>
      </c>
      <c r="C223">
        <v>1.0458000000000001</v>
      </c>
      <c r="D223">
        <v>1.2218</v>
      </c>
      <c r="E223">
        <v>1.0072000000000001</v>
      </c>
    </row>
    <row r="224" spans="1:5" x14ac:dyDescent="0.25">
      <c r="A224" t="s">
        <v>175</v>
      </c>
      <c r="B224" t="s">
        <v>280</v>
      </c>
      <c r="C224">
        <v>1.0458000000000001</v>
      </c>
      <c r="D224">
        <v>1.016</v>
      </c>
      <c r="E224">
        <v>1.1331</v>
      </c>
    </row>
    <row r="225" spans="1:5" x14ac:dyDescent="0.25">
      <c r="A225" t="s">
        <v>24</v>
      </c>
      <c r="B225" t="s">
        <v>292</v>
      </c>
      <c r="C225">
        <v>1.4262999999999999</v>
      </c>
      <c r="D225">
        <v>1.5128999999999999</v>
      </c>
      <c r="E225">
        <v>0.74429999999999996</v>
      </c>
    </row>
    <row r="226" spans="1:5" x14ac:dyDescent="0.25">
      <c r="A226" t="s">
        <v>24</v>
      </c>
      <c r="B226" t="s">
        <v>289</v>
      </c>
      <c r="C226">
        <v>1.4262999999999999</v>
      </c>
      <c r="D226">
        <v>0.77490000000000003</v>
      </c>
      <c r="E226">
        <v>1.1651</v>
      </c>
    </row>
    <row r="227" spans="1:5" x14ac:dyDescent="0.25">
      <c r="A227" t="s">
        <v>24</v>
      </c>
      <c r="B227" t="s">
        <v>180</v>
      </c>
      <c r="C227">
        <v>1.4262999999999999</v>
      </c>
      <c r="D227">
        <v>0.66420000000000001</v>
      </c>
      <c r="E227">
        <v>1.0356000000000001</v>
      </c>
    </row>
    <row r="228" spans="1:5" x14ac:dyDescent="0.25">
      <c r="A228" t="s">
        <v>24</v>
      </c>
      <c r="B228" t="s">
        <v>326</v>
      </c>
      <c r="C228">
        <v>1.4262999999999999</v>
      </c>
      <c r="D228">
        <v>0.77490000000000003</v>
      </c>
      <c r="E228">
        <v>0.87380000000000002</v>
      </c>
    </row>
    <row r="229" spans="1:5" x14ac:dyDescent="0.25">
      <c r="A229" t="s">
        <v>24</v>
      </c>
      <c r="B229" t="s">
        <v>288</v>
      </c>
      <c r="C229">
        <v>1.4262999999999999</v>
      </c>
      <c r="D229">
        <v>0.81179999999999997</v>
      </c>
      <c r="E229">
        <v>1.8447</v>
      </c>
    </row>
    <row r="230" spans="1:5" x14ac:dyDescent="0.25">
      <c r="A230" t="s">
        <v>24</v>
      </c>
      <c r="B230" t="s">
        <v>287</v>
      </c>
      <c r="C230">
        <v>1.4262999999999999</v>
      </c>
      <c r="D230">
        <v>0.81179999999999997</v>
      </c>
      <c r="E230">
        <v>1.1003000000000001</v>
      </c>
    </row>
    <row r="231" spans="1:5" x14ac:dyDescent="0.25">
      <c r="A231" t="s">
        <v>24</v>
      </c>
      <c r="B231" t="s">
        <v>293</v>
      </c>
      <c r="C231">
        <v>1.4262999999999999</v>
      </c>
      <c r="D231">
        <v>0.66420000000000001</v>
      </c>
      <c r="E231">
        <v>0.90620000000000001</v>
      </c>
    </row>
    <row r="232" spans="1:5" x14ac:dyDescent="0.25">
      <c r="A232" t="s">
        <v>24</v>
      </c>
      <c r="B232" t="s">
        <v>294</v>
      </c>
      <c r="C232">
        <v>1.4262999999999999</v>
      </c>
      <c r="D232">
        <v>1.3284</v>
      </c>
      <c r="E232">
        <v>0.55020000000000002</v>
      </c>
    </row>
    <row r="233" spans="1:5" x14ac:dyDescent="0.25">
      <c r="A233" t="s">
        <v>24</v>
      </c>
      <c r="B233" t="s">
        <v>295</v>
      </c>
      <c r="C233">
        <v>1.4262999999999999</v>
      </c>
      <c r="D233">
        <v>1.3653</v>
      </c>
      <c r="E233">
        <v>0.64729999999999999</v>
      </c>
    </row>
    <row r="234" spans="1:5" x14ac:dyDescent="0.25">
      <c r="A234" t="s">
        <v>24</v>
      </c>
      <c r="B234" t="s">
        <v>25</v>
      </c>
      <c r="C234">
        <v>1.4262999999999999</v>
      </c>
      <c r="D234">
        <v>0.92249999999999999</v>
      </c>
      <c r="E234">
        <v>1.0356000000000001</v>
      </c>
    </row>
    <row r="235" spans="1:5" x14ac:dyDescent="0.25">
      <c r="A235" t="s">
        <v>24</v>
      </c>
      <c r="B235" t="s">
        <v>327</v>
      </c>
      <c r="C235">
        <v>1.4262999999999999</v>
      </c>
      <c r="D235">
        <v>1.5867</v>
      </c>
      <c r="E235">
        <v>0.55020000000000002</v>
      </c>
    </row>
    <row r="236" spans="1:5" x14ac:dyDescent="0.25">
      <c r="A236" t="s">
        <v>24</v>
      </c>
      <c r="B236" t="s">
        <v>286</v>
      </c>
      <c r="C236">
        <v>1.4262999999999999</v>
      </c>
      <c r="D236">
        <v>1.3284</v>
      </c>
      <c r="E236">
        <v>0.67959999999999998</v>
      </c>
    </row>
    <row r="237" spans="1:5" x14ac:dyDescent="0.25">
      <c r="A237" t="s">
        <v>24</v>
      </c>
      <c r="B237" t="s">
        <v>291</v>
      </c>
      <c r="C237">
        <v>1.4262999999999999</v>
      </c>
      <c r="D237">
        <v>0.84870000000000001</v>
      </c>
      <c r="E237">
        <v>1.4239999999999999</v>
      </c>
    </row>
    <row r="238" spans="1:5" x14ac:dyDescent="0.25">
      <c r="A238" t="s">
        <v>24</v>
      </c>
      <c r="B238" t="s">
        <v>26</v>
      </c>
      <c r="C238">
        <v>1.4262999999999999</v>
      </c>
      <c r="D238">
        <v>0.95940000000000003</v>
      </c>
      <c r="E238">
        <v>1.1974</v>
      </c>
    </row>
    <row r="239" spans="1:5" x14ac:dyDescent="0.25">
      <c r="A239" t="s">
        <v>24</v>
      </c>
      <c r="B239" t="s">
        <v>184</v>
      </c>
      <c r="C239">
        <v>1.4262999999999999</v>
      </c>
      <c r="D239">
        <v>0.73799999999999999</v>
      </c>
      <c r="E239">
        <v>0.90620000000000001</v>
      </c>
    </row>
    <row r="240" spans="1:5" x14ac:dyDescent="0.25">
      <c r="A240" t="s">
        <v>24</v>
      </c>
      <c r="B240" t="s">
        <v>290</v>
      </c>
      <c r="C240">
        <v>1.4262999999999999</v>
      </c>
      <c r="D240">
        <v>1.2177</v>
      </c>
      <c r="E240">
        <v>0.9385</v>
      </c>
    </row>
    <row r="241" spans="1:5" x14ac:dyDescent="0.25">
      <c r="A241" t="s">
        <v>24</v>
      </c>
      <c r="B241" t="s">
        <v>183</v>
      </c>
      <c r="C241">
        <v>1.4262999999999999</v>
      </c>
      <c r="D241">
        <v>0.88560000000000005</v>
      </c>
      <c r="E241">
        <v>1.2621</v>
      </c>
    </row>
    <row r="242" spans="1:5" x14ac:dyDescent="0.25">
      <c r="A242" t="s">
        <v>24</v>
      </c>
      <c r="B242" t="s">
        <v>182</v>
      </c>
      <c r="C242">
        <v>1.4262999999999999</v>
      </c>
      <c r="D242">
        <v>0.92249999999999999</v>
      </c>
      <c r="E242">
        <v>1.0680000000000001</v>
      </c>
    </row>
    <row r="243" spans="1:5" x14ac:dyDescent="0.25">
      <c r="A243" t="s">
        <v>24</v>
      </c>
      <c r="B243" t="s">
        <v>185</v>
      </c>
      <c r="C243">
        <v>1.4262999999999999</v>
      </c>
      <c r="D243">
        <v>1.0331999999999999</v>
      </c>
      <c r="E243">
        <v>1.2621</v>
      </c>
    </row>
    <row r="244" spans="1:5" x14ac:dyDescent="0.25">
      <c r="A244" t="s">
        <v>24</v>
      </c>
      <c r="B244" t="s">
        <v>181</v>
      </c>
      <c r="C244">
        <v>1.4262999999999999</v>
      </c>
      <c r="D244">
        <v>0.84870000000000001</v>
      </c>
      <c r="E244">
        <v>0.80910000000000004</v>
      </c>
    </row>
    <row r="245" spans="1:5" x14ac:dyDescent="0.25">
      <c r="A245" t="s">
        <v>27</v>
      </c>
      <c r="B245" t="s">
        <v>187</v>
      </c>
      <c r="C245">
        <v>1.1000000000000001</v>
      </c>
      <c r="D245">
        <v>0.90910000000000002</v>
      </c>
      <c r="E245">
        <v>1.1717</v>
      </c>
    </row>
    <row r="246" spans="1:5" x14ac:dyDescent="0.25">
      <c r="A246" t="s">
        <v>27</v>
      </c>
      <c r="B246" t="s">
        <v>191</v>
      </c>
      <c r="C246">
        <v>1.1000000000000001</v>
      </c>
      <c r="D246">
        <v>1.1961999999999999</v>
      </c>
      <c r="E246">
        <v>1.0505</v>
      </c>
    </row>
    <row r="247" spans="1:5" x14ac:dyDescent="0.25">
      <c r="A247" t="s">
        <v>27</v>
      </c>
      <c r="B247" t="s">
        <v>28</v>
      </c>
      <c r="C247">
        <v>1.1000000000000001</v>
      </c>
      <c r="D247">
        <v>1.0047999999999999</v>
      </c>
      <c r="E247">
        <v>0.92930000000000001</v>
      </c>
    </row>
    <row r="248" spans="1:5" x14ac:dyDescent="0.25">
      <c r="A248" t="s">
        <v>27</v>
      </c>
      <c r="B248" t="s">
        <v>186</v>
      </c>
      <c r="C248">
        <v>1.1000000000000001</v>
      </c>
      <c r="D248">
        <v>1.1005</v>
      </c>
      <c r="E248">
        <v>0.84850000000000003</v>
      </c>
    </row>
    <row r="249" spans="1:5" x14ac:dyDescent="0.25">
      <c r="A249" t="s">
        <v>27</v>
      </c>
      <c r="B249" t="s">
        <v>189</v>
      </c>
      <c r="C249">
        <v>1.1000000000000001</v>
      </c>
      <c r="D249">
        <v>0.66990000000000005</v>
      </c>
      <c r="E249">
        <v>1.0909</v>
      </c>
    </row>
    <row r="250" spans="1:5" x14ac:dyDescent="0.25">
      <c r="A250" t="s">
        <v>27</v>
      </c>
      <c r="B250" t="s">
        <v>297</v>
      </c>
      <c r="C250">
        <v>1.1000000000000001</v>
      </c>
      <c r="D250">
        <v>0.90910000000000002</v>
      </c>
      <c r="E250">
        <v>0.88890000000000002</v>
      </c>
    </row>
    <row r="251" spans="1:5" x14ac:dyDescent="0.25">
      <c r="A251" t="s">
        <v>27</v>
      </c>
      <c r="B251" t="s">
        <v>298</v>
      </c>
      <c r="C251">
        <v>1.1000000000000001</v>
      </c>
      <c r="D251">
        <v>1.4354</v>
      </c>
      <c r="E251">
        <v>0.80810000000000004</v>
      </c>
    </row>
    <row r="252" spans="1:5" x14ac:dyDescent="0.25">
      <c r="A252" t="s">
        <v>27</v>
      </c>
      <c r="B252" t="s">
        <v>31</v>
      </c>
      <c r="C252">
        <v>1.1000000000000001</v>
      </c>
      <c r="D252">
        <v>1.0526</v>
      </c>
      <c r="E252">
        <v>0.84850000000000003</v>
      </c>
    </row>
    <row r="253" spans="1:5" x14ac:dyDescent="0.25">
      <c r="A253" t="s">
        <v>27</v>
      </c>
      <c r="B253" t="s">
        <v>195</v>
      </c>
      <c r="C253">
        <v>1.1000000000000001</v>
      </c>
      <c r="D253">
        <v>1.5310999999999999</v>
      </c>
      <c r="E253">
        <v>0.76770000000000005</v>
      </c>
    </row>
    <row r="254" spans="1:5" x14ac:dyDescent="0.25">
      <c r="A254" t="s">
        <v>27</v>
      </c>
      <c r="B254" t="s">
        <v>188</v>
      </c>
      <c r="C254">
        <v>1.1000000000000001</v>
      </c>
      <c r="D254">
        <v>1.1483000000000001</v>
      </c>
      <c r="E254">
        <v>0.68689999999999996</v>
      </c>
    </row>
    <row r="255" spans="1:5" x14ac:dyDescent="0.25">
      <c r="A255" t="s">
        <v>27</v>
      </c>
      <c r="B255" t="s">
        <v>296</v>
      </c>
      <c r="C255">
        <v>1.1000000000000001</v>
      </c>
      <c r="D255">
        <v>0.52629999999999999</v>
      </c>
      <c r="E255">
        <v>1.2525999999999999</v>
      </c>
    </row>
    <row r="256" spans="1:5" x14ac:dyDescent="0.25">
      <c r="A256" t="s">
        <v>27</v>
      </c>
      <c r="B256" t="s">
        <v>190</v>
      </c>
      <c r="C256">
        <v>1.1000000000000001</v>
      </c>
      <c r="D256">
        <v>1.3396999999999999</v>
      </c>
      <c r="E256">
        <v>1.6162000000000001</v>
      </c>
    </row>
    <row r="257" spans="1:5" x14ac:dyDescent="0.25">
      <c r="A257" t="s">
        <v>27</v>
      </c>
      <c r="B257" t="s">
        <v>192</v>
      </c>
      <c r="C257">
        <v>1.1000000000000001</v>
      </c>
      <c r="D257">
        <v>0.622</v>
      </c>
      <c r="E257">
        <v>0.80810000000000004</v>
      </c>
    </row>
    <row r="258" spans="1:5" x14ac:dyDescent="0.25">
      <c r="A258" t="s">
        <v>27</v>
      </c>
      <c r="B258" t="s">
        <v>329</v>
      </c>
      <c r="C258">
        <v>1.1000000000000001</v>
      </c>
      <c r="D258">
        <v>0.57420000000000004</v>
      </c>
      <c r="E258">
        <v>1.3737999999999999</v>
      </c>
    </row>
    <row r="259" spans="1:5" x14ac:dyDescent="0.25">
      <c r="A259" t="s">
        <v>27</v>
      </c>
      <c r="B259" t="s">
        <v>194</v>
      </c>
      <c r="C259">
        <v>1.1000000000000001</v>
      </c>
      <c r="D259">
        <v>1.0526</v>
      </c>
      <c r="E259">
        <v>0.92930000000000001</v>
      </c>
    </row>
    <row r="260" spans="1:5" x14ac:dyDescent="0.25">
      <c r="A260" t="s">
        <v>27</v>
      </c>
      <c r="B260" t="s">
        <v>299</v>
      </c>
      <c r="C260">
        <v>1.1000000000000001</v>
      </c>
      <c r="D260">
        <v>0.95689999999999997</v>
      </c>
      <c r="E260">
        <v>0.84850000000000003</v>
      </c>
    </row>
    <row r="261" spans="1:5" x14ac:dyDescent="0.25">
      <c r="A261" t="s">
        <v>27</v>
      </c>
      <c r="B261" t="s">
        <v>328</v>
      </c>
      <c r="C261">
        <v>1.1000000000000001</v>
      </c>
      <c r="D261">
        <v>0.90910000000000002</v>
      </c>
      <c r="E261">
        <v>0.92930000000000001</v>
      </c>
    </row>
    <row r="262" spans="1:5" x14ac:dyDescent="0.25">
      <c r="A262" t="s">
        <v>27</v>
      </c>
      <c r="B262" t="s">
        <v>193</v>
      </c>
      <c r="C262">
        <v>1.1000000000000001</v>
      </c>
      <c r="D262">
        <v>1.1961999999999999</v>
      </c>
      <c r="E262">
        <v>0.80810000000000004</v>
      </c>
    </row>
    <row r="263" spans="1:5" x14ac:dyDescent="0.25">
      <c r="A263" t="s">
        <v>27</v>
      </c>
      <c r="B263" t="s">
        <v>30</v>
      </c>
      <c r="C263">
        <v>1.1000000000000001</v>
      </c>
      <c r="D263">
        <v>1.244</v>
      </c>
      <c r="E263">
        <v>1.1717</v>
      </c>
    </row>
    <row r="264" spans="1:5" x14ac:dyDescent="0.25">
      <c r="A264" t="s">
        <v>27</v>
      </c>
      <c r="B264" t="s">
        <v>29</v>
      </c>
      <c r="C264">
        <v>1.1000000000000001</v>
      </c>
      <c r="D264">
        <v>0.622</v>
      </c>
      <c r="E264">
        <v>1.1717</v>
      </c>
    </row>
    <row r="265" spans="1:5" x14ac:dyDescent="0.25">
      <c r="A265" t="s">
        <v>196</v>
      </c>
      <c r="B265" t="s">
        <v>205</v>
      </c>
      <c r="C265">
        <v>1.3987000000000001</v>
      </c>
      <c r="D265">
        <v>2.0607000000000002</v>
      </c>
      <c r="E265">
        <v>0.32929999999999998</v>
      </c>
    </row>
    <row r="266" spans="1:5" x14ac:dyDescent="0.25">
      <c r="A266" t="s">
        <v>196</v>
      </c>
      <c r="B266" t="s">
        <v>306</v>
      </c>
      <c r="C266">
        <v>1.3987000000000001</v>
      </c>
      <c r="D266">
        <v>1.514</v>
      </c>
      <c r="E266">
        <v>0.84150000000000003</v>
      </c>
    </row>
    <row r="267" spans="1:5" x14ac:dyDescent="0.25">
      <c r="A267" t="s">
        <v>196</v>
      </c>
      <c r="B267" t="s">
        <v>206</v>
      </c>
      <c r="C267">
        <v>1.3987000000000001</v>
      </c>
      <c r="D267">
        <v>0.50470000000000004</v>
      </c>
      <c r="E267">
        <v>1.3903000000000001</v>
      </c>
    </row>
    <row r="268" spans="1:5" x14ac:dyDescent="0.25">
      <c r="A268" t="s">
        <v>196</v>
      </c>
      <c r="B268" t="s">
        <v>197</v>
      </c>
      <c r="C268">
        <v>1.3987000000000001</v>
      </c>
      <c r="D268">
        <v>0.58879999999999999</v>
      </c>
      <c r="E268">
        <v>0.98780000000000001</v>
      </c>
    </row>
    <row r="269" spans="1:5" x14ac:dyDescent="0.25">
      <c r="A269" t="s">
        <v>196</v>
      </c>
      <c r="B269" t="s">
        <v>307</v>
      </c>
      <c r="C269">
        <v>1.3987000000000001</v>
      </c>
      <c r="D269">
        <v>1.2196</v>
      </c>
      <c r="E269">
        <v>0.84150000000000003</v>
      </c>
    </row>
    <row r="270" spans="1:5" x14ac:dyDescent="0.25">
      <c r="A270" t="s">
        <v>196</v>
      </c>
      <c r="B270" t="s">
        <v>204</v>
      </c>
      <c r="C270">
        <v>1.3987000000000001</v>
      </c>
      <c r="D270">
        <v>0.96730000000000005</v>
      </c>
      <c r="E270">
        <v>0.91469999999999996</v>
      </c>
    </row>
    <row r="271" spans="1:5" x14ac:dyDescent="0.25">
      <c r="A271" t="s">
        <v>196</v>
      </c>
      <c r="B271" t="s">
        <v>302</v>
      </c>
      <c r="C271">
        <v>1.3987000000000001</v>
      </c>
      <c r="D271">
        <v>0.96730000000000005</v>
      </c>
      <c r="E271">
        <v>0.87809999999999999</v>
      </c>
    </row>
    <row r="272" spans="1:5" x14ac:dyDescent="0.25">
      <c r="A272" t="s">
        <v>196</v>
      </c>
      <c r="B272" t="s">
        <v>305</v>
      </c>
      <c r="C272">
        <v>1.3987000000000001</v>
      </c>
      <c r="D272">
        <v>0.88319999999999999</v>
      </c>
      <c r="E272">
        <v>1.1342000000000001</v>
      </c>
    </row>
    <row r="273" spans="1:5" x14ac:dyDescent="0.25">
      <c r="A273" t="s">
        <v>196</v>
      </c>
      <c r="B273" t="s">
        <v>202</v>
      </c>
      <c r="C273">
        <v>1.3987000000000001</v>
      </c>
      <c r="D273">
        <v>0.54669999999999996</v>
      </c>
      <c r="E273">
        <v>1.3536999999999999</v>
      </c>
    </row>
    <row r="274" spans="1:5" x14ac:dyDescent="0.25">
      <c r="A274" t="s">
        <v>196</v>
      </c>
      <c r="B274" t="s">
        <v>200</v>
      </c>
      <c r="C274">
        <v>1.3987000000000001</v>
      </c>
      <c r="D274">
        <v>1.472</v>
      </c>
      <c r="E274">
        <v>0.80489999999999995</v>
      </c>
    </row>
    <row r="275" spans="1:5" x14ac:dyDescent="0.25">
      <c r="A275" t="s">
        <v>196</v>
      </c>
      <c r="B275" t="s">
        <v>199</v>
      </c>
      <c r="C275">
        <v>1.3987000000000001</v>
      </c>
      <c r="D275">
        <v>0.79910000000000003</v>
      </c>
      <c r="E275">
        <v>0.76829999999999998</v>
      </c>
    </row>
    <row r="276" spans="1:5" x14ac:dyDescent="0.25">
      <c r="A276" t="s">
        <v>196</v>
      </c>
      <c r="B276" t="s">
        <v>303</v>
      </c>
      <c r="C276">
        <v>1.3987000000000001</v>
      </c>
      <c r="D276">
        <v>1.0513999999999999</v>
      </c>
      <c r="E276">
        <v>0.91469999999999996</v>
      </c>
    </row>
    <row r="277" spans="1:5" x14ac:dyDescent="0.25">
      <c r="A277" t="s">
        <v>196</v>
      </c>
      <c r="B277" t="s">
        <v>201</v>
      </c>
      <c r="C277">
        <v>1.3987000000000001</v>
      </c>
      <c r="D277">
        <v>1.0513999999999999</v>
      </c>
      <c r="E277">
        <v>0.58540000000000003</v>
      </c>
    </row>
    <row r="278" spans="1:5" x14ac:dyDescent="0.25">
      <c r="A278" t="s">
        <v>196</v>
      </c>
      <c r="B278" t="s">
        <v>304</v>
      </c>
      <c r="C278">
        <v>1.3987000000000001</v>
      </c>
      <c r="D278">
        <v>1.0934999999999999</v>
      </c>
      <c r="E278">
        <v>0.95120000000000005</v>
      </c>
    </row>
    <row r="279" spans="1:5" x14ac:dyDescent="0.25">
      <c r="A279" t="s">
        <v>196</v>
      </c>
      <c r="B279" t="s">
        <v>198</v>
      </c>
      <c r="C279">
        <v>1.3987000000000001</v>
      </c>
      <c r="D279">
        <v>0.96730000000000005</v>
      </c>
      <c r="E279">
        <v>1.6464000000000001</v>
      </c>
    </row>
    <row r="280" spans="1:5" x14ac:dyDescent="0.25">
      <c r="A280" t="s">
        <v>196</v>
      </c>
      <c r="B280" t="s">
        <v>300</v>
      </c>
      <c r="C280">
        <v>1.3987000000000001</v>
      </c>
      <c r="D280">
        <v>0.50470000000000004</v>
      </c>
      <c r="E280">
        <v>1.0975999999999999</v>
      </c>
    </row>
    <row r="281" spans="1:5" x14ac:dyDescent="0.25">
      <c r="A281" t="s">
        <v>196</v>
      </c>
      <c r="B281" t="s">
        <v>301</v>
      </c>
      <c r="C281">
        <v>1.3987000000000001</v>
      </c>
      <c r="D281">
        <v>0.75700000000000001</v>
      </c>
      <c r="E281">
        <v>1.2805</v>
      </c>
    </row>
    <row r="282" spans="1:5" x14ac:dyDescent="0.25">
      <c r="A282" t="s">
        <v>196</v>
      </c>
      <c r="B282" t="s">
        <v>203</v>
      </c>
      <c r="C282">
        <v>1.3987000000000001</v>
      </c>
      <c r="D282">
        <v>1.0513999999999999</v>
      </c>
      <c r="E282">
        <v>1.2805</v>
      </c>
    </row>
    <row r="283" spans="1:5" x14ac:dyDescent="0.25">
      <c r="A283" t="s">
        <v>32</v>
      </c>
      <c r="B283" t="s">
        <v>331</v>
      </c>
      <c r="C283">
        <v>1.1471</v>
      </c>
      <c r="D283">
        <v>0.51280000000000003</v>
      </c>
      <c r="E283">
        <v>0.78859999999999997</v>
      </c>
    </row>
    <row r="284" spans="1:5" x14ac:dyDescent="0.25">
      <c r="A284" t="s">
        <v>32</v>
      </c>
      <c r="B284" t="s">
        <v>36</v>
      </c>
      <c r="C284">
        <v>1.1471</v>
      </c>
      <c r="D284">
        <v>1.9486000000000001</v>
      </c>
      <c r="E284">
        <v>0.55669999999999997</v>
      </c>
    </row>
    <row r="285" spans="1:5" x14ac:dyDescent="0.25">
      <c r="A285" t="s">
        <v>32</v>
      </c>
      <c r="B285" t="s">
        <v>212</v>
      </c>
      <c r="C285">
        <v>1.1471</v>
      </c>
      <c r="D285">
        <v>1.1282000000000001</v>
      </c>
      <c r="E285">
        <v>1.2525999999999999</v>
      </c>
    </row>
    <row r="286" spans="1:5" x14ac:dyDescent="0.25">
      <c r="A286" t="s">
        <v>32</v>
      </c>
      <c r="B286" t="s">
        <v>311</v>
      </c>
      <c r="C286">
        <v>1.1471</v>
      </c>
      <c r="D286">
        <v>1.0769</v>
      </c>
      <c r="E286">
        <v>1.1133999999999999</v>
      </c>
    </row>
    <row r="287" spans="1:5" x14ac:dyDescent="0.25">
      <c r="A287" t="s">
        <v>32</v>
      </c>
      <c r="B287" t="s">
        <v>210</v>
      </c>
      <c r="C287">
        <v>1.1471</v>
      </c>
      <c r="D287">
        <v>0.61539999999999995</v>
      </c>
      <c r="E287">
        <v>1.2988999999999999</v>
      </c>
    </row>
    <row r="288" spans="1:5" x14ac:dyDescent="0.25">
      <c r="A288" t="s">
        <v>32</v>
      </c>
      <c r="B288" t="s">
        <v>312</v>
      </c>
      <c r="C288">
        <v>1.1471</v>
      </c>
      <c r="D288">
        <v>1.0256000000000001</v>
      </c>
      <c r="E288">
        <v>1.0206</v>
      </c>
    </row>
    <row r="289" spans="1:5" x14ac:dyDescent="0.25">
      <c r="A289" t="s">
        <v>32</v>
      </c>
      <c r="B289" t="s">
        <v>209</v>
      </c>
      <c r="C289">
        <v>1.1471</v>
      </c>
      <c r="D289">
        <v>0.82050000000000001</v>
      </c>
      <c r="E289">
        <v>0.78859999999999997</v>
      </c>
    </row>
    <row r="290" spans="1:5" x14ac:dyDescent="0.25">
      <c r="A290" t="s">
        <v>32</v>
      </c>
      <c r="B290" t="s">
        <v>313</v>
      </c>
      <c r="C290">
        <v>1.1471</v>
      </c>
      <c r="D290">
        <v>0.87180000000000002</v>
      </c>
      <c r="E290">
        <v>1.2061999999999999</v>
      </c>
    </row>
    <row r="291" spans="1:5" x14ac:dyDescent="0.25">
      <c r="A291" t="s">
        <v>32</v>
      </c>
      <c r="B291" t="s">
        <v>309</v>
      </c>
      <c r="C291">
        <v>1.1471</v>
      </c>
      <c r="D291">
        <v>0.66659999999999997</v>
      </c>
      <c r="E291">
        <v>0.92779999999999996</v>
      </c>
    </row>
    <row r="292" spans="1:5" x14ac:dyDescent="0.25">
      <c r="A292" t="s">
        <v>32</v>
      </c>
      <c r="B292" t="s">
        <v>308</v>
      </c>
      <c r="C292">
        <v>1.1471</v>
      </c>
      <c r="D292">
        <v>0.56410000000000005</v>
      </c>
      <c r="E292">
        <v>1.3452999999999999</v>
      </c>
    </row>
    <row r="293" spans="1:5" x14ac:dyDescent="0.25">
      <c r="A293" t="s">
        <v>32</v>
      </c>
      <c r="B293" t="s">
        <v>207</v>
      </c>
      <c r="C293">
        <v>1.1471</v>
      </c>
      <c r="D293">
        <v>0.87180000000000002</v>
      </c>
      <c r="E293">
        <v>1.0206</v>
      </c>
    </row>
    <row r="294" spans="1:5" x14ac:dyDescent="0.25">
      <c r="A294" t="s">
        <v>32</v>
      </c>
      <c r="B294" t="s">
        <v>330</v>
      </c>
      <c r="C294">
        <v>1.1471</v>
      </c>
      <c r="D294">
        <v>0.71789999999999998</v>
      </c>
      <c r="E294">
        <v>1.1133999999999999</v>
      </c>
    </row>
    <row r="295" spans="1:5" x14ac:dyDescent="0.25">
      <c r="A295" t="s">
        <v>32</v>
      </c>
      <c r="B295" t="s">
        <v>35</v>
      </c>
      <c r="C295">
        <v>1.1471</v>
      </c>
      <c r="D295">
        <v>1.7435</v>
      </c>
      <c r="E295">
        <v>0.64949999999999997</v>
      </c>
    </row>
    <row r="296" spans="1:5" x14ac:dyDescent="0.25">
      <c r="A296" t="s">
        <v>32</v>
      </c>
      <c r="B296" t="s">
        <v>34</v>
      </c>
      <c r="C296">
        <v>1.1471</v>
      </c>
      <c r="D296">
        <v>0.66659999999999997</v>
      </c>
      <c r="E296">
        <v>1.0206</v>
      </c>
    </row>
    <row r="297" spans="1:5" x14ac:dyDescent="0.25">
      <c r="A297" t="s">
        <v>32</v>
      </c>
      <c r="B297" t="s">
        <v>310</v>
      </c>
      <c r="C297">
        <v>1.1471</v>
      </c>
      <c r="D297">
        <v>0.92300000000000004</v>
      </c>
      <c r="E297">
        <v>0.92779999999999996</v>
      </c>
    </row>
    <row r="298" spans="1:5" x14ac:dyDescent="0.25">
      <c r="A298" t="s">
        <v>32</v>
      </c>
      <c r="B298" t="s">
        <v>208</v>
      </c>
      <c r="C298">
        <v>1.1471</v>
      </c>
      <c r="D298">
        <v>1.3332999999999999</v>
      </c>
      <c r="E298">
        <v>0.83499999999999996</v>
      </c>
    </row>
    <row r="299" spans="1:5" x14ac:dyDescent="0.25">
      <c r="A299" t="s">
        <v>32</v>
      </c>
      <c r="B299" t="s">
        <v>33</v>
      </c>
      <c r="C299">
        <v>1.1471</v>
      </c>
      <c r="D299">
        <v>1.5896999999999999</v>
      </c>
      <c r="E299">
        <v>0.46389999999999998</v>
      </c>
    </row>
    <row r="300" spans="1:5" x14ac:dyDescent="0.25">
      <c r="A300" t="s">
        <v>32</v>
      </c>
      <c r="B300" t="s">
        <v>211</v>
      </c>
      <c r="C300">
        <v>1.1471</v>
      </c>
      <c r="D300">
        <v>0.92300000000000004</v>
      </c>
      <c r="E300">
        <v>1.6700999999999999</v>
      </c>
    </row>
    <row r="301" spans="1:5" x14ac:dyDescent="0.25">
      <c r="A301" t="s">
        <v>213</v>
      </c>
      <c r="B301" t="s">
        <v>221</v>
      </c>
      <c r="C301">
        <v>1.1535</v>
      </c>
      <c r="D301">
        <v>0.59319999999999995</v>
      </c>
      <c r="E301">
        <v>0.83050000000000002</v>
      </c>
    </row>
    <row r="302" spans="1:5" x14ac:dyDescent="0.25">
      <c r="A302" t="s">
        <v>213</v>
      </c>
      <c r="B302" t="s">
        <v>214</v>
      </c>
      <c r="C302">
        <v>1.1535</v>
      </c>
      <c r="D302">
        <v>1.6881999999999999</v>
      </c>
      <c r="E302">
        <v>0.74739999999999995</v>
      </c>
    </row>
    <row r="303" spans="1:5" x14ac:dyDescent="0.25">
      <c r="A303" t="s">
        <v>213</v>
      </c>
      <c r="B303" t="s">
        <v>217</v>
      </c>
      <c r="C303">
        <v>1.1535</v>
      </c>
      <c r="D303">
        <v>0.50190000000000001</v>
      </c>
      <c r="E303">
        <v>1.0795999999999999</v>
      </c>
    </row>
    <row r="304" spans="1:5" x14ac:dyDescent="0.25">
      <c r="A304" t="s">
        <v>213</v>
      </c>
      <c r="B304" t="s">
        <v>216</v>
      </c>
      <c r="C304">
        <v>1.1535</v>
      </c>
      <c r="D304">
        <v>0.95820000000000005</v>
      </c>
      <c r="E304">
        <v>1.5779000000000001</v>
      </c>
    </row>
    <row r="305" spans="1:5" x14ac:dyDescent="0.25">
      <c r="A305" t="s">
        <v>213</v>
      </c>
      <c r="B305" t="s">
        <v>218</v>
      </c>
      <c r="C305">
        <v>1.1535</v>
      </c>
      <c r="D305">
        <v>1.2319</v>
      </c>
      <c r="E305">
        <v>0.58130000000000004</v>
      </c>
    </row>
    <row r="306" spans="1:5" x14ac:dyDescent="0.25">
      <c r="A306" t="s">
        <v>213</v>
      </c>
      <c r="B306" t="s">
        <v>219</v>
      </c>
      <c r="C306">
        <v>1.1535</v>
      </c>
      <c r="D306">
        <v>0.59319999999999995</v>
      </c>
      <c r="E306">
        <v>1.1211</v>
      </c>
    </row>
    <row r="307" spans="1:5" x14ac:dyDescent="0.25">
      <c r="A307" t="s">
        <v>213</v>
      </c>
      <c r="B307" t="s">
        <v>215</v>
      </c>
      <c r="C307">
        <v>1.1535</v>
      </c>
      <c r="D307">
        <v>1.0038</v>
      </c>
      <c r="E307">
        <v>1.2041999999999999</v>
      </c>
    </row>
    <row r="308" spans="1:5" x14ac:dyDescent="0.25">
      <c r="A308" t="s">
        <v>213</v>
      </c>
      <c r="B308" t="s">
        <v>314</v>
      </c>
      <c r="C308">
        <v>1.1535</v>
      </c>
      <c r="D308">
        <v>0.8669</v>
      </c>
      <c r="E308">
        <v>0.99660000000000004</v>
      </c>
    </row>
    <row r="309" spans="1:5" x14ac:dyDescent="0.25">
      <c r="A309" t="s">
        <v>213</v>
      </c>
      <c r="B309" t="s">
        <v>315</v>
      </c>
      <c r="C309">
        <v>1.1535</v>
      </c>
      <c r="D309">
        <v>1.597</v>
      </c>
      <c r="E309">
        <v>0.37369999999999998</v>
      </c>
    </row>
    <row r="310" spans="1:5" x14ac:dyDescent="0.25">
      <c r="A310" t="s">
        <v>213</v>
      </c>
      <c r="B310" t="s">
        <v>220</v>
      </c>
      <c r="C310">
        <v>1.1535</v>
      </c>
      <c r="D310">
        <v>0.73</v>
      </c>
      <c r="E310">
        <v>1.2871999999999999</v>
      </c>
    </row>
    <row r="311" spans="1:5" x14ac:dyDescent="0.25">
      <c r="A311" t="s">
        <v>213</v>
      </c>
      <c r="B311" t="s">
        <v>222</v>
      </c>
      <c r="C311">
        <v>1.1535</v>
      </c>
      <c r="D311">
        <v>1.2319</v>
      </c>
      <c r="E311">
        <v>1.2871999999999999</v>
      </c>
    </row>
    <row r="312" spans="1:5" x14ac:dyDescent="0.25">
      <c r="A312" t="s">
        <v>213</v>
      </c>
      <c r="B312" t="s">
        <v>223</v>
      </c>
      <c r="C312">
        <v>1.1535</v>
      </c>
      <c r="D312">
        <v>1.0038</v>
      </c>
      <c r="E312">
        <v>0.91349999999999998</v>
      </c>
    </row>
    <row r="313" spans="1:5" x14ac:dyDescent="0.25">
      <c r="A313" t="s">
        <v>37</v>
      </c>
      <c r="B313" t="s">
        <v>224</v>
      </c>
      <c r="C313">
        <v>1.2666999999999999</v>
      </c>
      <c r="D313">
        <v>0.72870000000000001</v>
      </c>
      <c r="E313">
        <v>1.5403</v>
      </c>
    </row>
    <row r="314" spans="1:5" x14ac:dyDescent="0.25">
      <c r="A314" t="s">
        <v>37</v>
      </c>
      <c r="B314" t="s">
        <v>229</v>
      </c>
      <c r="C314">
        <v>1.2666999999999999</v>
      </c>
      <c r="D314">
        <v>0.72870000000000001</v>
      </c>
      <c r="E314">
        <v>1.1428</v>
      </c>
    </row>
    <row r="315" spans="1:5" x14ac:dyDescent="0.25">
      <c r="A315" t="s">
        <v>37</v>
      </c>
      <c r="B315" t="s">
        <v>227</v>
      </c>
      <c r="C315">
        <v>1.2666999999999999</v>
      </c>
      <c r="D315">
        <v>1.1277999999999999</v>
      </c>
      <c r="E315">
        <v>1.1535</v>
      </c>
    </row>
    <row r="316" spans="1:5" x14ac:dyDescent="0.25">
      <c r="A316" t="s">
        <v>37</v>
      </c>
      <c r="B316" t="s">
        <v>226</v>
      </c>
      <c r="C316">
        <v>1.2666999999999999</v>
      </c>
      <c r="D316">
        <v>1.3532999999999999</v>
      </c>
      <c r="E316">
        <v>1.0611999999999999</v>
      </c>
    </row>
    <row r="317" spans="1:5" x14ac:dyDescent="0.25">
      <c r="A317" t="s">
        <v>37</v>
      </c>
      <c r="B317" t="s">
        <v>39</v>
      </c>
      <c r="C317">
        <v>1.2666999999999999</v>
      </c>
      <c r="D317">
        <v>0.85019999999999996</v>
      </c>
      <c r="E317">
        <v>1.0435000000000001</v>
      </c>
    </row>
    <row r="318" spans="1:5" x14ac:dyDescent="0.25">
      <c r="A318" t="s">
        <v>37</v>
      </c>
      <c r="B318" t="s">
        <v>225</v>
      </c>
      <c r="C318">
        <v>1.2666999999999999</v>
      </c>
      <c r="D318">
        <v>1.1537999999999999</v>
      </c>
      <c r="E318">
        <v>0.39750000000000002</v>
      </c>
    </row>
    <row r="319" spans="1:5" x14ac:dyDescent="0.25">
      <c r="A319" t="s">
        <v>37</v>
      </c>
      <c r="B319" t="s">
        <v>231</v>
      </c>
      <c r="C319">
        <v>1.2666999999999999</v>
      </c>
      <c r="D319">
        <v>1.1277999999999999</v>
      </c>
      <c r="E319">
        <v>0.83050000000000002</v>
      </c>
    </row>
    <row r="320" spans="1:5" x14ac:dyDescent="0.25">
      <c r="A320" t="s">
        <v>37</v>
      </c>
      <c r="B320" t="s">
        <v>38</v>
      </c>
      <c r="C320">
        <v>1.2666999999999999</v>
      </c>
      <c r="D320">
        <v>0.48580000000000001</v>
      </c>
      <c r="E320">
        <v>0.74529999999999996</v>
      </c>
    </row>
    <row r="321" spans="1:5" x14ac:dyDescent="0.25">
      <c r="A321" t="s">
        <v>37</v>
      </c>
      <c r="B321" t="s">
        <v>228</v>
      </c>
      <c r="C321">
        <v>1.2666999999999999</v>
      </c>
      <c r="D321">
        <v>1.1841999999999999</v>
      </c>
      <c r="E321">
        <v>1.2458</v>
      </c>
    </row>
    <row r="322" spans="1:5" x14ac:dyDescent="0.25">
      <c r="A322" t="s">
        <v>37</v>
      </c>
      <c r="B322" t="s">
        <v>230</v>
      </c>
      <c r="C322">
        <v>1.2666999999999999</v>
      </c>
      <c r="D322">
        <v>1.1841999999999999</v>
      </c>
      <c r="E322">
        <v>0.83050000000000002</v>
      </c>
    </row>
    <row r="323" spans="1:5" x14ac:dyDescent="0.25">
      <c r="A323" t="s">
        <v>337</v>
      </c>
      <c r="B323" t="s">
        <v>338</v>
      </c>
      <c r="C323">
        <v>1.1182000000000001</v>
      </c>
      <c r="D323">
        <v>1.1382000000000001</v>
      </c>
      <c r="E323">
        <v>0.8387</v>
      </c>
    </row>
    <row r="324" spans="1:5" x14ac:dyDescent="0.25">
      <c r="A324" t="s">
        <v>337</v>
      </c>
      <c r="B324" t="s">
        <v>367</v>
      </c>
      <c r="C324">
        <v>1.1182000000000001</v>
      </c>
      <c r="D324">
        <v>0.97560000000000002</v>
      </c>
      <c r="E324">
        <v>1.3548</v>
      </c>
    </row>
    <row r="325" spans="1:5" x14ac:dyDescent="0.25">
      <c r="A325" t="s">
        <v>337</v>
      </c>
      <c r="B325" t="s">
        <v>368</v>
      </c>
      <c r="C325">
        <v>1.1182000000000001</v>
      </c>
      <c r="D325">
        <v>0.81299999999999994</v>
      </c>
      <c r="E325">
        <v>0.5161</v>
      </c>
    </row>
    <row r="326" spans="1:5" x14ac:dyDescent="0.25">
      <c r="A326" t="s">
        <v>337</v>
      </c>
      <c r="B326" t="s">
        <v>373</v>
      </c>
      <c r="C326">
        <v>1.1182000000000001</v>
      </c>
      <c r="D326">
        <v>0.48780000000000001</v>
      </c>
      <c r="E326">
        <v>0.8387</v>
      </c>
    </row>
    <row r="327" spans="1:5" x14ac:dyDescent="0.25">
      <c r="A327" t="s">
        <v>337</v>
      </c>
      <c r="B327" t="s">
        <v>374</v>
      </c>
      <c r="C327">
        <v>1.1182000000000001</v>
      </c>
      <c r="D327">
        <v>0.97560000000000002</v>
      </c>
      <c r="E327">
        <v>1.4193</v>
      </c>
    </row>
    <row r="328" spans="1:5" x14ac:dyDescent="0.25">
      <c r="A328" t="s">
        <v>337</v>
      </c>
      <c r="B328" t="s">
        <v>382</v>
      </c>
      <c r="C328">
        <v>1.1182000000000001</v>
      </c>
      <c r="D328">
        <v>1.2195</v>
      </c>
      <c r="E328">
        <v>1.0968</v>
      </c>
    </row>
    <row r="329" spans="1:5" x14ac:dyDescent="0.25">
      <c r="A329" t="s">
        <v>337</v>
      </c>
      <c r="B329" t="s">
        <v>383</v>
      </c>
      <c r="C329">
        <v>1.1182000000000001</v>
      </c>
      <c r="D329">
        <v>0.65039999999999998</v>
      </c>
      <c r="E329">
        <v>1.0323</v>
      </c>
    </row>
    <row r="330" spans="1:5" x14ac:dyDescent="0.25">
      <c r="A330" t="s">
        <v>337</v>
      </c>
      <c r="B330" t="s">
        <v>403</v>
      </c>
      <c r="C330">
        <v>1.1182000000000001</v>
      </c>
      <c r="D330">
        <v>1.1382000000000001</v>
      </c>
      <c r="E330">
        <v>1.2258</v>
      </c>
    </row>
    <row r="331" spans="1:5" x14ac:dyDescent="0.25">
      <c r="A331" t="s">
        <v>337</v>
      </c>
      <c r="B331" t="s">
        <v>407</v>
      </c>
      <c r="C331">
        <v>1.1182000000000001</v>
      </c>
      <c r="D331">
        <v>1.4634</v>
      </c>
      <c r="E331">
        <v>0.7097</v>
      </c>
    </row>
    <row r="332" spans="1:5" x14ac:dyDescent="0.25">
      <c r="A332" t="s">
        <v>337</v>
      </c>
      <c r="B332" t="s">
        <v>408</v>
      </c>
      <c r="C332">
        <v>1.1182000000000001</v>
      </c>
      <c r="D332">
        <v>1.1382000000000001</v>
      </c>
      <c r="E332">
        <v>0.9677</v>
      </c>
    </row>
    <row r="333" spans="1:5" x14ac:dyDescent="0.25">
      <c r="A333" t="s">
        <v>344</v>
      </c>
      <c r="B333" t="s">
        <v>345</v>
      </c>
      <c r="C333">
        <v>1.3545</v>
      </c>
      <c r="D333">
        <v>1.141</v>
      </c>
      <c r="E333">
        <v>1.5278</v>
      </c>
    </row>
    <row r="334" spans="1:5" x14ac:dyDescent="0.25">
      <c r="A334" t="s">
        <v>344</v>
      </c>
      <c r="B334" t="s">
        <v>350</v>
      </c>
      <c r="C334">
        <v>1.3545</v>
      </c>
      <c r="D334">
        <v>0.67120000000000002</v>
      </c>
      <c r="E334">
        <v>0.625</v>
      </c>
    </row>
    <row r="335" spans="1:5" x14ac:dyDescent="0.25">
      <c r="A335" t="s">
        <v>344</v>
      </c>
      <c r="B335" t="s">
        <v>358</v>
      </c>
      <c r="C335">
        <v>1.3545</v>
      </c>
      <c r="D335">
        <v>0.4698</v>
      </c>
      <c r="E335">
        <v>1.3193999999999999</v>
      </c>
    </row>
    <row r="336" spans="1:5" x14ac:dyDescent="0.25">
      <c r="A336" t="s">
        <v>344</v>
      </c>
      <c r="B336" t="s">
        <v>370</v>
      </c>
      <c r="C336">
        <v>1.3545</v>
      </c>
      <c r="D336">
        <v>0.4027</v>
      </c>
      <c r="E336">
        <v>0.90280000000000005</v>
      </c>
    </row>
    <row r="337" spans="1:5" x14ac:dyDescent="0.25">
      <c r="A337" t="s">
        <v>344</v>
      </c>
      <c r="B337" t="s">
        <v>376</v>
      </c>
      <c r="C337">
        <v>1.3545</v>
      </c>
      <c r="D337">
        <v>1.4765999999999999</v>
      </c>
      <c r="E337">
        <v>0.90280000000000005</v>
      </c>
    </row>
    <row r="338" spans="1:5" x14ac:dyDescent="0.25">
      <c r="A338" t="s">
        <v>344</v>
      </c>
      <c r="B338" t="s">
        <v>379</v>
      </c>
      <c r="C338">
        <v>1.3545</v>
      </c>
      <c r="D338">
        <v>1.0739000000000001</v>
      </c>
      <c r="E338">
        <v>0.90280000000000005</v>
      </c>
    </row>
    <row r="339" spans="1:5" x14ac:dyDescent="0.25">
      <c r="A339" t="s">
        <v>344</v>
      </c>
      <c r="B339" t="s">
        <v>411</v>
      </c>
      <c r="C339">
        <v>1.3545</v>
      </c>
      <c r="D339">
        <v>1.4765999999999999</v>
      </c>
      <c r="E339">
        <v>0.55559999999999998</v>
      </c>
    </row>
    <row r="340" spans="1:5" x14ac:dyDescent="0.25">
      <c r="A340" t="s">
        <v>344</v>
      </c>
      <c r="B340" t="s">
        <v>421</v>
      </c>
      <c r="C340">
        <v>1.3545</v>
      </c>
      <c r="D340">
        <v>0.67120000000000002</v>
      </c>
      <c r="E340">
        <v>1.5278</v>
      </c>
    </row>
    <row r="341" spans="1:5" x14ac:dyDescent="0.25">
      <c r="A341" t="s">
        <v>344</v>
      </c>
      <c r="B341" t="s">
        <v>422</v>
      </c>
      <c r="C341">
        <v>1.3545</v>
      </c>
      <c r="D341">
        <v>1.5437000000000001</v>
      </c>
      <c r="E341">
        <v>0.90280000000000005</v>
      </c>
    </row>
    <row r="342" spans="1:5" x14ac:dyDescent="0.25">
      <c r="A342" t="s">
        <v>344</v>
      </c>
      <c r="B342" t="s">
        <v>424</v>
      </c>
      <c r="C342">
        <v>1.3545</v>
      </c>
      <c r="D342">
        <v>1.0739000000000001</v>
      </c>
      <c r="E342">
        <v>0.83330000000000004</v>
      </c>
    </row>
    <row r="343" spans="1:5" x14ac:dyDescent="0.25">
      <c r="A343" t="s">
        <v>340</v>
      </c>
      <c r="B343" t="s">
        <v>341</v>
      </c>
      <c r="C343">
        <v>1.1395</v>
      </c>
      <c r="D343">
        <v>0.69279999999999997</v>
      </c>
      <c r="E343">
        <v>1.2307999999999999</v>
      </c>
    </row>
    <row r="344" spans="1:5" x14ac:dyDescent="0.25">
      <c r="A344" t="s">
        <v>340</v>
      </c>
      <c r="B344" t="s">
        <v>352</v>
      </c>
      <c r="C344">
        <v>1.1395</v>
      </c>
      <c r="D344">
        <v>0.78520000000000001</v>
      </c>
      <c r="E344">
        <v>0.88460000000000005</v>
      </c>
    </row>
    <row r="345" spans="1:5" x14ac:dyDescent="0.25">
      <c r="A345" t="s">
        <v>340</v>
      </c>
      <c r="B345" t="s">
        <v>353</v>
      </c>
      <c r="C345">
        <v>1.1395</v>
      </c>
      <c r="D345">
        <v>1.2009000000000001</v>
      </c>
      <c r="E345">
        <v>0.53849999999999998</v>
      </c>
    </row>
    <row r="346" spans="1:5" x14ac:dyDescent="0.25">
      <c r="A346" t="s">
        <v>340</v>
      </c>
      <c r="B346" t="s">
        <v>354</v>
      </c>
      <c r="C346">
        <v>1.1395</v>
      </c>
      <c r="D346">
        <v>1.8936999999999999</v>
      </c>
      <c r="E346">
        <v>0.69230000000000003</v>
      </c>
    </row>
    <row r="347" spans="1:5" x14ac:dyDescent="0.25">
      <c r="A347" t="s">
        <v>340</v>
      </c>
      <c r="B347" t="s">
        <v>356</v>
      </c>
      <c r="C347">
        <v>1.1395</v>
      </c>
      <c r="D347">
        <v>1.0623</v>
      </c>
      <c r="E347">
        <v>1.1153999999999999</v>
      </c>
    </row>
    <row r="348" spans="1:5" x14ac:dyDescent="0.25">
      <c r="A348" t="s">
        <v>340</v>
      </c>
      <c r="B348" t="s">
        <v>361</v>
      </c>
      <c r="C348">
        <v>1.1395</v>
      </c>
      <c r="D348">
        <v>0.87760000000000005</v>
      </c>
      <c r="E348">
        <v>1.0769</v>
      </c>
    </row>
    <row r="349" spans="1:5" x14ac:dyDescent="0.25">
      <c r="A349" t="s">
        <v>340</v>
      </c>
      <c r="B349" t="s">
        <v>365</v>
      </c>
      <c r="C349">
        <v>1.1395</v>
      </c>
      <c r="D349">
        <v>1.1547000000000001</v>
      </c>
      <c r="E349">
        <v>1.0385</v>
      </c>
    </row>
    <row r="350" spans="1:5" x14ac:dyDescent="0.25">
      <c r="A350" t="s">
        <v>340</v>
      </c>
      <c r="B350" t="s">
        <v>377</v>
      </c>
      <c r="C350">
        <v>1.1395</v>
      </c>
      <c r="D350">
        <v>0.78520000000000001</v>
      </c>
      <c r="E350">
        <v>1.1922999999999999</v>
      </c>
    </row>
    <row r="351" spans="1:5" x14ac:dyDescent="0.25">
      <c r="A351" t="s">
        <v>340</v>
      </c>
      <c r="B351" t="s">
        <v>378</v>
      </c>
      <c r="C351">
        <v>1.1395</v>
      </c>
      <c r="D351">
        <v>0.73899999999999999</v>
      </c>
      <c r="E351">
        <v>1.2307999999999999</v>
      </c>
    </row>
    <row r="352" spans="1:5" x14ac:dyDescent="0.25">
      <c r="A352" t="s">
        <v>340</v>
      </c>
      <c r="B352" t="s">
        <v>385</v>
      </c>
      <c r="C352">
        <v>1.1395</v>
      </c>
      <c r="D352">
        <v>0.60040000000000004</v>
      </c>
      <c r="E352">
        <v>1.1538999999999999</v>
      </c>
    </row>
    <row r="353" spans="1:5" x14ac:dyDescent="0.25">
      <c r="A353" t="s">
        <v>340</v>
      </c>
      <c r="B353" t="s">
        <v>387</v>
      </c>
      <c r="C353">
        <v>1.1395</v>
      </c>
      <c r="D353">
        <v>1.0161</v>
      </c>
      <c r="E353">
        <v>1.5385</v>
      </c>
    </row>
    <row r="354" spans="1:5" x14ac:dyDescent="0.25">
      <c r="A354" t="s">
        <v>340</v>
      </c>
      <c r="B354" t="s">
        <v>390</v>
      </c>
      <c r="C354">
        <v>1.1395</v>
      </c>
      <c r="D354">
        <v>0.78520000000000001</v>
      </c>
      <c r="E354">
        <v>1.2307999999999999</v>
      </c>
    </row>
    <row r="355" spans="1:5" x14ac:dyDescent="0.25">
      <c r="A355" t="s">
        <v>340</v>
      </c>
      <c r="B355" t="s">
        <v>394</v>
      </c>
      <c r="C355">
        <v>1.1395</v>
      </c>
      <c r="D355">
        <v>0.87760000000000005</v>
      </c>
      <c r="E355">
        <v>1.0385</v>
      </c>
    </row>
    <row r="356" spans="1:5" x14ac:dyDescent="0.25">
      <c r="A356" t="s">
        <v>340</v>
      </c>
      <c r="B356" t="s">
        <v>405</v>
      </c>
      <c r="C356">
        <v>1.1395</v>
      </c>
      <c r="D356">
        <v>0.73899999999999999</v>
      </c>
      <c r="E356">
        <v>0.96160000000000001</v>
      </c>
    </row>
    <row r="357" spans="1:5" x14ac:dyDescent="0.25">
      <c r="A357" t="s">
        <v>340</v>
      </c>
      <c r="B357" t="s">
        <v>413</v>
      </c>
      <c r="C357">
        <v>1.1395</v>
      </c>
      <c r="D357">
        <v>1.5704</v>
      </c>
      <c r="E357">
        <v>0.57689999999999997</v>
      </c>
    </row>
    <row r="358" spans="1:5" x14ac:dyDescent="0.25">
      <c r="A358" t="s">
        <v>340</v>
      </c>
      <c r="B358" t="s">
        <v>415</v>
      </c>
      <c r="C358">
        <v>1.1395</v>
      </c>
      <c r="D358">
        <v>1.2009000000000001</v>
      </c>
      <c r="E358">
        <v>0.84619999999999995</v>
      </c>
    </row>
    <row r="359" spans="1:5" x14ac:dyDescent="0.25">
      <c r="A359" t="s">
        <v>340</v>
      </c>
      <c r="B359" t="s">
        <v>418</v>
      </c>
      <c r="C359">
        <v>1.1395</v>
      </c>
      <c r="D359">
        <v>1.1547000000000001</v>
      </c>
      <c r="E359">
        <v>0.65390000000000004</v>
      </c>
    </row>
    <row r="360" spans="1:5" x14ac:dyDescent="0.25">
      <c r="A360" t="s">
        <v>340</v>
      </c>
      <c r="B360" t="s">
        <v>428</v>
      </c>
      <c r="C360">
        <v>1.1395</v>
      </c>
      <c r="D360">
        <v>0.73899999999999999</v>
      </c>
      <c r="E360">
        <v>1.1538999999999999</v>
      </c>
    </row>
    <row r="361" spans="1:5" x14ac:dyDescent="0.25">
      <c r="A361" t="s">
        <v>340</v>
      </c>
      <c r="B361" t="s">
        <v>429</v>
      </c>
      <c r="C361">
        <v>1.1395</v>
      </c>
      <c r="D361">
        <v>0.69279999999999997</v>
      </c>
      <c r="E361">
        <v>1.0385</v>
      </c>
    </row>
    <row r="362" spans="1:5" x14ac:dyDescent="0.25">
      <c r="A362" t="s">
        <v>340</v>
      </c>
      <c r="B362" t="s">
        <v>431</v>
      </c>
      <c r="C362">
        <v>1.1395</v>
      </c>
      <c r="D362">
        <v>1.4318</v>
      </c>
      <c r="E362">
        <v>0.80769999999999997</v>
      </c>
    </row>
    <row r="363" spans="1:5" x14ac:dyDescent="0.25">
      <c r="A363" t="s">
        <v>342</v>
      </c>
      <c r="B363" t="s">
        <v>343</v>
      </c>
      <c r="C363">
        <v>0.85970000000000002</v>
      </c>
      <c r="D363">
        <v>0.69789999999999996</v>
      </c>
      <c r="E363">
        <v>1.1496999999999999</v>
      </c>
    </row>
    <row r="364" spans="1:5" x14ac:dyDescent="0.25">
      <c r="A364" t="s">
        <v>342</v>
      </c>
      <c r="B364" t="s">
        <v>346</v>
      </c>
      <c r="C364">
        <v>0.85970000000000002</v>
      </c>
      <c r="D364">
        <v>0.69789999999999996</v>
      </c>
      <c r="E364">
        <v>0.76649999999999996</v>
      </c>
    </row>
    <row r="365" spans="1:5" x14ac:dyDescent="0.25">
      <c r="A365" t="s">
        <v>342</v>
      </c>
      <c r="B365" t="s">
        <v>348</v>
      </c>
      <c r="C365">
        <v>0.85970000000000002</v>
      </c>
      <c r="D365">
        <v>1.454</v>
      </c>
      <c r="E365">
        <v>0.93679999999999997</v>
      </c>
    </row>
    <row r="366" spans="1:5" x14ac:dyDescent="0.25">
      <c r="A366" t="s">
        <v>342</v>
      </c>
      <c r="B366" t="s">
        <v>363</v>
      </c>
      <c r="C366">
        <v>0.85970000000000002</v>
      </c>
      <c r="D366">
        <v>0.93059999999999998</v>
      </c>
      <c r="E366">
        <v>1.1496999999999999</v>
      </c>
    </row>
    <row r="367" spans="1:5" x14ac:dyDescent="0.25">
      <c r="A367" t="s">
        <v>342</v>
      </c>
      <c r="B367" t="s">
        <v>364</v>
      </c>
      <c r="C367">
        <v>0.85970000000000002</v>
      </c>
      <c r="D367">
        <v>0.81420000000000003</v>
      </c>
      <c r="E367">
        <v>1.32</v>
      </c>
    </row>
    <row r="368" spans="1:5" x14ac:dyDescent="0.25">
      <c r="A368" t="s">
        <v>342</v>
      </c>
      <c r="B368" t="s">
        <v>380</v>
      </c>
      <c r="C368">
        <v>0.85970000000000002</v>
      </c>
      <c r="D368">
        <v>1.7447999999999999</v>
      </c>
      <c r="E368">
        <v>0.63870000000000005</v>
      </c>
    </row>
    <row r="369" spans="1:5" x14ac:dyDescent="0.25">
      <c r="A369" t="s">
        <v>342</v>
      </c>
      <c r="B369" t="s">
        <v>384</v>
      </c>
      <c r="C369">
        <v>0.85970000000000002</v>
      </c>
      <c r="D369">
        <v>1.2795000000000001</v>
      </c>
      <c r="E369">
        <v>1.0646</v>
      </c>
    </row>
    <row r="370" spans="1:5" x14ac:dyDescent="0.25">
      <c r="A370" t="s">
        <v>342</v>
      </c>
      <c r="B370" t="s">
        <v>386</v>
      </c>
      <c r="C370">
        <v>0.85970000000000002</v>
      </c>
      <c r="D370">
        <v>1.3957999999999999</v>
      </c>
      <c r="E370">
        <v>0.97940000000000005</v>
      </c>
    </row>
    <row r="371" spans="1:5" x14ac:dyDescent="0.25">
      <c r="A371" t="s">
        <v>342</v>
      </c>
      <c r="B371" t="s">
        <v>392</v>
      </c>
      <c r="C371">
        <v>0.85970000000000002</v>
      </c>
      <c r="D371">
        <v>0.63980000000000004</v>
      </c>
      <c r="E371">
        <v>1.2775000000000001</v>
      </c>
    </row>
    <row r="372" spans="1:5" x14ac:dyDescent="0.25">
      <c r="A372" t="s">
        <v>342</v>
      </c>
      <c r="B372" t="s">
        <v>393</v>
      </c>
      <c r="C372">
        <v>0.85970000000000002</v>
      </c>
      <c r="D372">
        <v>1.0468999999999999</v>
      </c>
      <c r="E372">
        <v>0.85160000000000002</v>
      </c>
    </row>
    <row r="373" spans="1:5" x14ac:dyDescent="0.25">
      <c r="A373" t="s">
        <v>342</v>
      </c>
      <c r="B373" t="s">
        <v>396</v>
      </c>
      <c r="C373">
        <v>0.85970000000000002</v>
      </c>
      <c r="D373">
        <v>0.69789999999999996</v>
      </c>
      <c r="E373">
        <v>1.1496999999999999</v>
      </c>
    </row>
    <row r="374" spans="1:5" x14ac:dyDescent="0.25">
      <c r="A374" t="s">
        <v>342</v>
      </c>
      <c r="B374" t="s">
        <v>398</v>
      </c>
      <c r="C374">
        <v>0.85970000000000002</v>
      </c>
      <c r="D374">
        <v>0.98870000000000002</v>
      </c>
      <c r="E374">
        <v>1.5754999999999999</v>
      </c>
    </row>
    <row r="375" spans="1:5" x14ac:dyDescent="0.25">
      <c r="A375" t="s">
        <v>342</v>
      </c>
      <c r="B375" t="s">
        <v>399</v>
      </c>
      <c r="C375">
        <v>0.85970000000000002</v>
      </c>
      <c r="D375">
        <v>0.98870000000000002</v>
      </c>
      <c r="E375">
        <v>1.022</v>
      </c>
    </row>
    <row r="376" spans="1:5" x14ac:dyDescent="0.25">
      <c r="A376" t="s">
        <v>342</v>
      </c>
      <c r="B376" t="s">
        <v>400</v>
      </c>
      <c r="C376">
        <v>0.85970000000000002</v>
      </c>
      <c r="D376">
        <v>1.105</v>
      </c>
      <c r="E376">
        <v>0.59619999999999995</v>
      </c>
    </row>
    <row r="377" spans="1:5" x14ac:dyDescent="0.25">
      <c r="A377" t="s">
        <v>342</v>
      </c>
      <c r="B377" t="s">
        <v>402</v>
      </c>
      <c r="C377">
        <v>0.85970000000000002</v>
      </c>
      <c r="D377">
        <v>1.0468999999999999</v>
      </c>
      <c r="E377">
        <v>0.93679999999999997</v>
      </c>
    </row>
    <row r="378" spans="1:5" x14ac:dyDescent="0.25">
      <c r="A378" t="s">
        <v>342</v>
      </c>
      <c r="B378" t="s">
        <v>406</v>
      </c>
      <c r="C378">
        <v>0.85970000000000002</v>
      </c>
      <c r="D378">
        <v>0.98870000000000002</v>
      </c>
      <c r="E378">
        <v>0.93679999999999997</v>
      </c>
    </row>
    <row r="379" spans="1:5" x14ac:dyDescent="0.25">
      <c r="A379" t="s">
        <v>342</v>
      </c>
      <c r="B379" t="s">
        <v>409</v>
      </c>
      <c r="C379">
        <v>0.85970000000000002</v>
      </c>
      <c r="D379">
        <v>1.0468999999999999</v>
      </c>
      <c r="E379">
        <v>1.022</v>
      </c>
    </row>
    <row r="380" spans="1:5" x14ac:dyDescent="0.25">
      <c r="A380" t="s">
        <v>342</v>
      </c>
      <c r="B380" t="s">
        <v>414</v>
      </c>
      <c r="C380">
        <v>0.85970000000000002</v>
      </c>
      <c r="D380">
        <v>1.0468999999999999</v>
      </c>
      <c r="E380">
        <v>1.1496999999999999</v>
      </c>
    </row>
    <row r="381" spans="1:5" x14ac:dyDescent="0.25">
      <c r="A381" t="s">
        <v>342</v>
      </c>
      <c r="B381" t="s">
        <v>420</v>
      </c>
      <c r="C381">
        <v>0.85970000000000002</v>
      </c>
      <c r="D381">
        <v>0.87239999999999995</v>
      </c>
      <c r="E381">
        <v>0.68130000000000002</v>
      </c>
    </row>
    <row r="382" spans="1:5" x14ac:dyDescent="0.25">
      <c r="A382" t="s">
        <v>342</v>
      </c>
      <c r="B382" t="s">
        <v>426</v>
      </c>
      <c r="C382">
        <v>0.85970000000000002</v>
      </c>
      <c r="D382">
        <v>0.66469999999999996</v>
      </c>
      <c r="E382">
        <v>0.89219999999999999</v>
      </c>
    </row>
    <row r="383" spans="1:5" x14ac:dyDescent="0.25">
      <c r="A383" t="s">
        <v>342</v>
      </c>
      <c r="B383" t="s">
        <v>430</v>
      </c>
      <c r="C383">
        <v>0.85970000000000002</v>
      </c>
      <c r="D383">
        <v>1.105</v>
      </c>
      <c r="E383">
        <v>0.85160000000000002</v>
      </c>
    </row>
    <row r="384" spans="1:5" x14ac:dyDescent="0.25">
      <c r="A384" t="s">
        <v>342</v>
      </c>
      <c r="B384" t="s">
        <v>436</v>
      </c>
      <c r="C384">
        <v>0.85970000000000002</v>
      </c>
      <c r="D384">
        <v>0.77549999999999997</v>
      </c>
      <c r="E384">
        <v>1.0544</v>
      </c>
    </row>
    <row r="385" spans="1:5" x14ac:dyDescent="0.25">
      <c r="A385" t="s">
        <v>40</v>
      </c>
      <c r="B385" t="s">
        <v>339</v>
      </c>
      <c r="C385">
        <v>1.2</v>
      </c>
      <c r="D385">
        <v>0.66669999999999996</v>
      </c>
      <c r="E385">
        <v>0.7974</v>
      </c>
    </row>
    <row r="386" spans="1:5" x14ac:dyDescent="0.25">
      <c r="A386" t="s">
        <v>40</v>
      </c>
      <c r="B386" t="s">
        <v>333</v>
      </c>
      <c r="C386">
        <v>1.2</v>
      </c>
      <c r="D386">
        <v>0.83330000000000004</v>
      </c>
      <c r="E386">
        <v>1.3290999999999999</v>
      </c>
    </row>
    <row r="387" spans="1:5" x14ac:dyDescent="0.25">
      <c r="A387" t="s">
        <v>40</v>
      </c>
      <c r="B387" t="s">
        <v>238</v>
      </c>
      <c r="C387">
        <v>1.2</v>
      </c>
      <c r="D387">
        <v>0.70830000000000004</v>
      </c>
      <c r="E387">
        <v>0.89710000000000001</v>
      </c>
    </row>
    <row r="388" spans="1:5" x14ac:dyDescent="0.25">
      <c r="A388" t="s">
        <v>40</v>
      </c>
      <c r="B388" t="s">
        <v>320</v>
      </c>
      <c r="C388">
        <v>1.2</v>
      </c>
      <c r="D388">
        <v>1.6667000000000001</v>
      </c>
      <c r="E388">
        <v>0.99680000000000002</v>
      </c>
    </row>
    <row r="389" spans="1:5" x14ac:dyDescent="0.25">
      <c r="A389" t="s">
        <v>40</v>
      </c>
      <c r="B389" t="s">
        <v>234</v>
      </c>
      <c r="C389">
        <v>1.2</v>
      </c>
      <c r="D389">
        <v>0.70830000000000004</v>
      </c>
      <c r="E389">
        <v>0.89710000000000001</v>
      </c>
    </row>
    <row r="390" spans="1:5" x14ac:dyDescent="0.25">
      <c r="A390" t="s">
        <v>40</v>
      </c>
      <c r="B390" t="s">
        <v>316</v>
      </c>
      <c r="C390">
        <v>1.2</v>
      </c>
      <c r="D390">
        <v>0.875</v>
      </c>
      <c r="E390">
        <v>1.6614</v>
      </c>
    </row>
    <row r="391" spans="1:5" x14ac:dyDescent="0.25">
      <c r="A391" t="s">
        <v>40</v>
      </c>
      <c r="B391" t="s">
        <v>335</v>
      </c>
      <c r="C391">
        <v>1.2</v>
      </c>
      <c r="D391">
        <v>1.0832999999999999</v>
      </c>
      <c r="E391">
        <v>1.2625999999999999</v>
      </c>
    </row>
    <row r="392" spans="1:5" x14ac:dyDescent="0.25">
      <c r="A392" t="s">
        <v>40</v>
      </c>
      <c r="B392" t="s">
        <v>332</v>
      </c>
      <c r="C392">
        <v>1.2</v>
      </c>
      <c r="D392">
        <v>1.5832999999999999</v>
      </c>
      <c r="E392">
        <v>0.53159999999999996</v>
      </c>
    </row>
    <row r="393" spans="1:5" x14ac:dyDescent="0.25">
      <c r="A393" t="s">
        <v>40</v>
      </c>
      <c r="B393" t="s">
        <v>321</v>
      </c>
      <c r="C393">
        <v>1.2</v>
      </c>
      <c r="D393">
        <v>1.4582999999999999</v>
      </c>
      <c r="E393">
        <v>0.63129999999999997</v>
      </c>
    </row>
    <row r="394" spans="1:5" x14ac:dyDescent="0.25">
      <c r="A394" t="s">
        <v>40</v>
      </c>
      <c r="B394" t="s">
        <v>236</v>
      </c>
      <c r="C394">
        <v>1.2</v>
      </c>
      <c r="D394">
        <v>0.91669999999999996</v>
      </c>
      <c r="E394">
        <v>0.89710000000000001</v>
      </c>
    </row>
    <row r="395" spans="1:5" x14ac:dyDescent="0.25">
      <c r="A395" t="s">
        <v>40</v>
      </c>
      <c r="B395" t="s">
        <v>41</v>
      </c>
      <c r="C395">
        <v>1.2</v>
      </c>
      <c r="D395">
        <v>0.70830000000000004</v>
      </c>
      <c r="E395">
        <v>1.3623000000000001</v>
      </c>
    </row>
    <row r="396" spans="1:5" x14ac:dyDescent="0.25">
      <c r="A396" t="s">
        <v>40</v>
      </c>
      <c r="B396" t="s">
        <v>233</v>
      </c>
      <c r="C396">
        <v>1.2</v>
      </c>
      <c r="D396">
        <v>1</v>
      </c>
      <c r="E396">
        <v>1.0632999999999999</v>
      </c>
    </row>
    <row r="397" spans="1:5" x14ac:dyDescent="0.25">
      <c r="A397" t="s">
        <v>40</v>
      </c>
      <c r="B397" t="s">
        <v>317</v>
      </c>
      <c r="C397">
        <v>1.2</v>
      </c>
      <c r="D397">
        <v>1.125</v>
      </c>
      <c r="E397">
        <v>0.99680000000000002</v>
      </c>
    </row>
    <row r="398" spans="1:5" x14ac:dyDescent="0.25">
      <c r="A398" t="s">
        <v>40</v>
      </c>
      <c r="B398" t="s">
        <v>42</v>
      </c>
      <c r="C398">
        <v>1.2</v>
      </c>
      <c r="D398">
        <v>0.91669999999999996</v>
      </c>
      <c r="E398">
        <v>1.0632999999999999</v>
      </c>
    </row>
    <row r="399" spans="1:5" x14ac:dyDescent="0.25">
      <c r="A399" t="s">
        <v>40</v>
      </c>
      <c r="B399" t="s">
        <v>334</v>
      </c>
      <c r="C399">
        <v>1.2</v>
      </c>
      <c r="D399">
        <v>0.875</v>
      </c>
      <c r="E399">
        <v>1.0632999999999999</v>
      </c>
    </row>
    <row r="400" spans="1:5" x14ac:dyDescent="0.25">
      <c r="A400" t="s">
        <v>40</v>
      </c>
      <c r="B400" t="s">
        <v>237</v>
      </c>
      <c r="C400">
        <v>1.2</v>
      </c>
      <c r="D400">
        <v>0.625</v>
      </c>
      <c r="E400">
        <v>0.89710000000000001</v>
      </c>
    </row>
    <row r="401" spans="1:5" x14ac:dyDescent="0.25">
      <c r="A401" t="s">
        <v>40</v>
      </c>
      <c r="B401" t="s">
        <v>232</v>
      </c>
      <c r="C401">
        <v>1.2</v>
      </c>
      <c r="D401">
        <v>0.91669999999999996</v>
      </c>
      <c r="E401">
        <v>0.96360000000000001</v>
      </c>
    </row>
    <row r="402" spans="1:5" x14ac:dyDescent="0.25">
      <c r="A402" t="s">
        <v>40</v>
      </c>
      <c r="B402" t="s">
        <v>319</v>
      </c>
      <c r="C402">
        <v>1.2</v>
      </c>
      <c r="D402">
        <v>1.0832999999999999</v>
      </c>
      <c r="E402">
        <v>1.2959000000000001</v>
      </c>
    </row>
    <row r="403" spans="1:5" x14ac:dyDescent="0.25">
      <c r="A403" t="s">
        <v>40</v>
      </c>
      <c r="B403" t="s">
        <v>235</v>
      </c>
      <c r="C403">
        <v>1.2</v>
      </c>
      <c r="D403">
        <v>1.4582999999999999</v>
      </c>
      <c r="E403">
        <v>0.9304</v>
      </c>
    </row>
    <row r="404" spans="1:5" x14ac:dyDescent="0.25">
      <c r="A404" t="s">
        <v>40</v>
      </c>
      <c r="B404" t="s">
        <v>239</v>
      </c>
      <c r="C404">
        <v>1.2</v>
      </c>
      <c r="D404">
        <v>0.83330000000000004</v>
      </c>
      <c r="E404">
        <v>0.432</v>
      </c>
    </row>
    <row r="405" spans="1:5" x14ac:dyDescent="0.25">
      <c r="A405" t="s">
        <v>40</v>
      </c>
      <c r="B405" t="s">
        <v>318</v>
      </c>
      <c r="C405">
        <v>1.2</v>
      </c>
      <c r="D405">
        <v>0.95830000000000004</v>
      </c>
      <c r="E405">
        <v>1.03</v>
      </c>
    </row>
    <row r="406" spans="1:5" x14ac:dyDescent="0.25">
      <c r="A406" t="s">
        <v>493</v>
      </c>
      <c r="B406" t="s">
        <v>494</v>
      </c>
      <c r="C406">
        <v>0.86150000000000004</v>
      </c>
      <c r="D406">
        <v>1.1608000000000001</v>
      </c>
      <c r="E406">
        <v>1.052</v>
      </c>
    </row>
    <row r="407" spans="1:5" x14ac:dyDescent="0.25">
      <c r="A407" t="s">
        <v>493</v>
      </c>
      <c r="B407" t="s">
        <v>495</v>
      </c>
      <c r="C407">
        <v>0.86150000000000004</v>
      </c>
      <c r="D407">
        <v>0.58040000000000003</v>
      </c>
      <c r="E407">
        <v>0.501</v>
      </c>
    </row>
    <row r="408" spans="1:5" x14ac:dyDescent="0.25">
      <c r="A408" t="s">
        <v>493</v>
      </c>
      <c r="B408" t="s">
        <v>496</v>
      </c>
      <c r="C408">
        <v>0.86150000000000004</v>
      </c>
      <c r="D408">
        <v>0.23219999999999999</v>
      </c>
      <c r="E408">
        <v>1.8033999999999999</v>
      </c>
    </row>
    <row r="409" spans="1:5" x14ac:dyDescent="0.25">
      <c r="A409" t="s">
        <v>493</v>
      </c>
      <c r="B409" t="s">
        <v>497</v>
      </c>
      <c r="C409">
        <v>0.86150000000000004</v>
      </c>
      <c r="D409">
        <v>1.3929</v>
      </c>
      <c r="E409">
        <v>1.5028999999999999</v>
      </c>
    </row>
    <row r="410" spans="1:5" x14ac:dyDescent="0.25">
      <c r="A410" t="s">
        <v>493</v>
      </c>
      <c r="B410" t="s">
        <v>498</v>
      </c>
      <c r="C410">
        <v>0.86150000000000004</v>
      </c>
      <c r="D410">
        <v>0.77380000000000004</v>
      </c>
      <c r="E410">
        <v>0.62619999999999998</v>
      </c>
    </row>
    <row r="411" spans="1:5" x14ac:dyDescent="0.25">
      <c r="A411" t="s">
        <v>493</v>
      </c>
      <c r="B411" t="s">
        <v>499</v>
      </c>
      <c r="C411">
        <v>0.86150000000000004</v>
      </c>
      <c r="D411">
        <v>1.1608000000000001</v>
      </c>
      <c r="E411">
        <v>0.501</v>
      </c>
    </row>
    <row r="412" spans="1:5" x14ac:dyDescent="0.25">
      <c r="A412" t="s">
        <v>493</v>
      </c>
      <c r="B412" t="s">
        <v>500</v>
      </c>
      <c r="C412">
        <v>0.86150000000000004</v>
      </c>
      <c r="D412">
        <v>0.46429999999999999</v>
      </c>
      <c r="E412">
        <v>0.60109999999999997</v>
      </c>
    </row>
    <row r="413" spans="1:5" x14ac:dyDescent="0.25">
      <c r="A413" t="s">
        <v>493</v>
      </c>
      <c r="B413" t="s">
        <v>501</v>
      </c>
      <c r="C413">
        <v>0.86150000000000004</v>
      </c>
      <c r="D413">
        <v>0.92859999999999998</v>
      </c>
      <c r="E413">
        <v>1.2022999999999999</v>
      </c>
    </row>
    <row r="414" spans="1:5" x14ac:dyDescent="0.25">
      <c r="A414" t="s">
        <v>493</v>
      </c>
      <c r="B414" t="s">
        <v>502</v>
      </c>
      <c r="C414">
        <v>0.86150000000000004</v>
      </c>
      <c r="D414">
        <v>0.23219999999999999</v>
      </c>
      <c r="E414">
        <v>0.45090000000000002</v>
      </c>
    </row>
    <row r="415" spans="1:5" x14ac:dyDescent="0.25">
      <c r="A415" t="s">
        <v>493</v>
      </c>
      <c r="B415" t="s">
        <v>503</v>
      </c>
      <c r="C415">
        <v>0.86150000000000004</v>
      </c>
      <c r="D415">
        <v>1.8572</v>
      </c>
      <c r="E415">
        <v>1.2022999999999999</v>
      </c>
    </row>
    <row r="416" spans="1:5" x14ac:dyDescent="0.25">
      <c r="A416" t="s">
        <v>493</v>
      </c>
      <c r="B416" t="s">
        <v>504</v>
      </c>
      <c r="C416">
        <v>0.86150000000000004</v>
      </c>
      <c r="D416">
        <v>0.46429999999999999</v>
      </c>
      <c r="E416">
        <v>1.5028999999999999</v>
      </c>
    </row>
    <row r="417" spans="1:5" x14ac:dyDescent="0.25">
      <c r="A417" t="s">
        <v>493</v>
      </c>
      <c r="B417" t="s">
        <v>505</v>
      </c>
      <c r="C417">
        <v>0.86150000000000004</v>
      </c>
      <c r="D417">
        <v>0.87060000000000004</v>
      </c>
      <c r="E417">
        <v>1.5028999999999999</v>
      </c>
    </row>
    <row r="418" spans="1:5" x14ac:dyDescent="0.25">
      <c r="A418" t="s">
        <v>493</v>
      </c>
      <c r="B418" t="s">
        <v>506</v>
      </c>
      <c r="C418">
        <v>0.86150000000000004</v>
      </c>
      <c r="D418">
        <v>0.58040000000000003</v>
      </c>
      <c r="E418">
        <v>0.56359999999999999</v>
      </c>
    </row>
    <row r="419" spans="1:5" x14ac:dyDescent="0.25">
      <c r="A419" t="s">
        <v>493</v>
      </c>
      <c r="B419" t="s">
        <v>507</v>
      </c>
      <c r="C419">
        <v>0.86150000000000004</v>
      </c>
      <c r="D419">
        <v>1.1608000000000001</v>
      </c>
      <c r="E419">
        <v>0.75139999999999996</v>
      </c>
    </row>
    <row r="420" spans="1:5" x14ac:dyDescent="0.25">
      <c r="A420" t="s">
        <v>493</v>
      </c>
      <c r="B420" t="s">
        <v>508</v>
      </c>
      <c r="C420">
        <v>0.86150000000000004</v>
      </c>
      <c r="D420">
        <v>2.6116999999999999</v>
      </c>
      <c r="E420">
        <v>1.5028999999999999</v>
      </c>
    </row>
    <row r="421" spans="1:5" x14ac:dyDescent="0.25">
      <c r="A421" t="s">
        <v>493</v>
      </c>
      <c r="B421" t="s">
        <v>509</v>
      </c>
      <c r="C421">
        <v>0.86150000000000004</v>
      </c>
      <c r="D421">
        <v>0.23219999999999999</v>
      </c>
      <c r="E421">
        <v>0.90169999999999995</v>
      </c>
    </row>
    <row r="422" spans="1:5" x14ac:dyDescent="0.25">
      <c r="A422" t="s">
        <v>493</v>
      </c>
      <c r="B422" t="s">
        <v>510</v>
      </c>
      <c r="C422">
        <v>0.86150000000000004</v>
      </c>
      <c r="D422">
        <v>0.92859999999999998</v>
      </c>
      <c r="E422">
        <v>1.2022999999999999</v>
      </c>
    </row>
    <row r="423" spans="1:5" x14ac:dyDescent="0.25">
      <c r="A423" t="s">
        <v>493</v>
      </c>
      <c r="B423" t="s">
        <v>511</v>
      </c>
      <c r="C423">
        <v>0.86150000000000004</v>
      </c>
      <c r="D423">
        <v>1.8572</v>
      </c>
      <c r="E423">
        <v>1.2022999999999999</v>
      </c>
    </row>
    <row r="424" spans="1:5" x14ac:dyDescent="0.25">
      <c r="A424" t="s">
        <v>493</v>
      </c>
      <c r="B424" t="s">
        <v>512</v>
      </c>
      <c r="C424">
        <v>0.86150000000000004</v>
      </c>
      <c r="D424">
        <v>1.1608000000000001</v>
      </c>
      <c r="E424">
        <v>0.15029999999999999</v>
      </c>
    </row>
    <row r="425" spans="1:5" x14ac:dyDescent="0.25">
      <c r="A425" t="s">
        <v>493</v>
      </c>
      <c r="B425" t="s">
        <v>513</v>
      </c>
      <c r="C425">
        <v>0.86150000000000004</v>
      </c>
      <c r="D425">
        <v>2.0312999999999999</v>
      </c>
      <c r="E425">
        <v>0.75139999999999996</v>
      </c>
    </row>
    <row r="426" spans="1:5" x14ac:dyDescent="0.25">
      <c r="A426" t="s">
        <v>493</v>
      </c>
      <c r="B426" t="s">
        <v>514</v>
      </c>
      <c r="C426">
        <v>0.86150000000000004</v>
      </c>
      <c r="D426">
        <v>1.3929</v>
      </c>
      <c r="E426">
        <v>1.052</v>
      </c>
    </row>
    <row r="427" spans="1:5" x14ac:dyDescent="0.25">
      <c r="A427" t="s">
        <v>493</v>
      </c>
      <c r="B427" t="s">
        <v>515</v>
      </c>
      <c r="C427">
        <v>0.86150000000000004</v>
      </c>
      <c r="D427">
        <v>0.77380000000000004</v>
      </c>
      <c r="E427">
        <v>1.2524</v>
      </c>
    </row>
    <row r="428" spans="1:5" x14ac:dyDescent="0.25">
      <c r="A428" t="s">
        <v>493</v>
      </c>
      <c r="B428" t="s">
        <v>516</v>
      </c>
      <c r="C428">
        <v>0.86150000000000004</v>
      </c>
      <c r="D428">
        <v>0.92859999999999998</v>
      </c>
      <c r="E428">
        <v>1.3526</v>
      </c>
    </row>
    <row r="429" spans="1:5" x14ac:dyDescent="0.25">
      <c r="A429" t="s">
        <v>493</v>
      </c>
      <c r="B429" t="s">
        <v>517</v>
      </c>
      <c r="C429">
        <v>0.86150000000000004</v>
      </c>
      <c r="D429">
        <v>1.5477000000000001</v>
      </c>
      <c r="E429">
        <v>0.87670000000000003</v>
      </c>
    </row>
    <row r="430" spans="1:5" x14ac:dyDescent="0.25">
      <c r="A430" t="s">
        <v>493</v>
      </c>
      <c r="B430" t="s">
        <v>518</v>
      </c>
      <c r="C430">
        <v>0.86150000000000004</v>
      </c>
      <c r="D430">
        <v>0.69650000000000001</v>
      </c>
      <c r="E430">
        <v>1.5028999999999999</v>
      </c>
    </row>
    <row r="431" spans="1:5" x14ac:dyDescent="0.25">
      <c r="A431" t="s">
        <v>493</v>
      </c>
      <c r="B431" t="s">
        <v>519</v>
      </c>
      <c r="C431">
        <v>0.86150000000000004</v>
      </c>
      <c r="D431">
        <v>0.29020000000000001</v>
      </c>
      <c r="E431">
        <v>0.75139999999999996</v>
      </c>
    </row>
    <row r="432" spans="1:5" x14ac:dyDescent="0.25">
      <c r="A432" t="s">
        <v>520</v>
      </c>
      <c r="B432" t="s">
        <v>521</v>
      </c>
      <c r="C432">
        <v>1.1943999999999999</v>
      </c>
      <c r="D432">
        <v>0.55820000000000003</v>
      </c>
      <c r="E432">
        <v>1.6271</v>
      </c>
    </row>
    <row r="433" spans="1:5" x14ac:dyDescent="0.25">
      <c r="A433" t="s">
        <v>520</v>
      </c>
      <c r="B433" t="s">
        <v>522</v>
      </c>
      <c r="C433">
        <v>1.1943999999999999</v>
      </c>
      <c r="D433">
        <v>0.55820000000000003</v>
      </c>
      <c r="E433">
        <v>1.2202999999999999</v>
      </c>
    </row>
    <row r="434" spans="1:5" x14ac:dyDescent="0.25">
      <c r="A434" t="s">
        <v>520</v>
      </c>
      <c r="B434" t="s">
        <v>523</v>
      </c>
      <c r="C434">
        <v>1.1943999999999999</v>
      </c>
      <c r="D434">
        <v>0.83720000000000006</v>
      </c>
      <c r="E434">
        <v>0.81359999999999999</v>
      </c>
    </row>
    <row r="435" spans="1:5" x14ac:dyDescent="0.25">
      <c r="A435" t="s">
        <v>520</v>
      </c>
      <c r="B435" t="s">
        <v>524</v>
      </c>
      <c r="C435">
        <v>1.1943999999999999</v>
      </c>
      <c r="D435">
        <v>0.83720000000000006</v>
      </c>
      <c r="E435">
        <v>1.0168999999999999</v>
      </c>
    </row>
    <row r="436" spans="1:5" x14ac:dyDescent="0.25">
      <c r="A436" t="s">
        <v>520</v>
      </c>
      <c r="B436" t="s">
        <v>525</v>
      </c>
      <c r="C436">
        <v>1.1943999999999999</v>
      </c>
      <c r="D436">
        <v>1.6745000000000001</v>
      </c>
      <c r="E436">
        <v>1.0168999999999999</v>
      </c>
    </row>
    <row r="437" spans="1:5" x14ac:dyDescent="0.25">
      <c r="A437" t="s">
        <v>520</v>
      </c>
      <c r="B437" t="s">
        <v>526</v>
      </c>
      <c r="C437">
        <v>1.1943999999999999</v>
      </c>
      <c r="D437">
        <v>0.55820000000000003</v>
      </c>
      <c r="E437">
        <v>0.40679999999999999</v>
      </c>
    </row>
    <row r="438" spans="1:5" x14ac:dyDescent="0.25">
      <c r="A438" t="s">
        <v>520</v>
      </c>
      <c r="B438" t="s">
        <v>527</v>
      </c>
      <c r="C438">
        <v>1.1943999999999999</v>
      </c>
      <c r="D438">
        <v>0.83720000000000006</v>
      </c>
      <c r="E438">
        <v>0.81359999999999999</v>
      </c>
    </row>
    <row r="439" spans="1:5" x14ac:dyDescent="0.25">
      <c r="A439" t="s">
        <v>520</v>
      </c>
      <c r="B439" t="s">
        <v>528</v>
      </c>
      <c r="C439">
        <v>1.1943999999999999</v>
      </c>
      <c r="D439">
        <v>0.55820000000000003</v>
      </c>
      <c r="E439">
        <v>2.2372999999999998</v>
      </c>
    </row>
    <row r="440" spans="1:5" x14ac:dyDescent="0.25">
      <c r="A440" t="s">
        <v>520</v>
      </c>
      <c r="B440" t="s">
        <v>529</v>
      </c>
      <c r="C440">
        <v>1.1943999999999999</v>
      </c>
      <c r="D440">
        <v>1.3954</v>
      </c>
      <c r="E440">
        <v>0.2034</v>
      </c>
    </row>
    <row r="441" spans="1:5" x14ac:dyDescent="0.25">
      <c r="A441" t="s">
        <v>520</v>
      </c>
      <c r="B441" t="s">
        <v>530</v>
      </c>
      <c r="C441">
        <v>1.1943999999999999</v>
      </c>
      <c r="D441">
        <v>2.2326000000000001</v>
      </c>
      <c r="E441">
        <v>0.61019999999999996</v>
      </c>
    </row>
    <row r="442" spans="1:5" x14ac:dyDescent="0.25">
      <c r="A442" t="s">
        <v>520</v>
      </c>
      <c r="B442" t="s">
        <v>531</v>
      </c>
      <c r="C442">
        <v>1.1943999999999999</v>
      </c>
      <c r="D442">
        <v>1.1163000000000001</v>
      </c>
      <c r="E442">
        <v>1.0168999999999999</v>
      </c>
    </row>
    <row r="443" spans="1:5" x14ac:dyDescent="0.25">
      <c r="A443" t="s">
        <v>520</v>
      </c>
      <c r="B443" t="s">
        <v>532</v>
      </c>
      <c r="C443">
        <v>1.1943999999999999</v>
      </c>
      <c r="D443">
        <v>0.83720000000000006</v>
      </c>
      <c r="E443">
        <v>1.0168999999999999</v>
      </c>
    </row>
    <row r="444" spans="1:5" x14ac:dyDescent="0.25">
      <c r="A444" t="s">
        <v>533</v>
      </c>
      <c r="B444" t="s">
        <v>534</v>
      </c>
      <c r="C444">
        <v>1.0484</v>
      </c>
      <c r="D444">
        <v>0.95379999999999998</v>
      </c>
      <c r="E444">
        <v>1.5998000000000001</v>
      </c>
    </row>
    <row r="445" spans="1:5" x14ac:dyDescent="0.25">
      <c r="A445" t="s">
        <v>533</v>
      </c>
      <c r="B445" t="s">
        <v>535</v>
      </c>
      <c r="C445">
        <v>1.0484</v>
      </c>
      <c r="D445">
        <v>1.24</v>
      </c>
      <c r="E445">
        <v>0.93859999999999999</v>
      </c>
    </row>
    <row r="446" spans="1:5" x14ac:dyDescent="0.25">
      <c r="A446" t="s">
        <v>533</v>
      </c>
      <c r="B446" t="s">
        <v>536</v>
      </c>
      <c r="C446">
        <v>1.0484</v>
      </c>
      <c r="D446">
        <v>1.0491999999999999</v>
      </c>
      <c r="E446">
        <v>0.68259999999999998</v>
      </c>
    </row>
    <row r="447" spans="1:5" x14ac:dyDescent="0.25">
      <c r="A447" t="s">
        <v>533</v>
      </c>
      <c r="B447" t="s">
        <v>537</v>
      </c>
      <c r="C447">
        <v>1.0484</v>
      </c>
      <c r="D447">
        <v>0.95379999999999998</v>
      </c>
      <c r="E447">
        <v>0.94799999999999995</v>
      </c>
    </row>
    <row r="448" spans="1:5" x14ac:dyDescent="0.25">
      <c r="A448" t="s">
        <v>533</v>
      </c>
      <c r="B448" t="s">
        <v>538</v>
      </c>
      <c r="C448">
        <v>1.0484</v>
      </c>
      <c r="D448">
        <v>1.0598000000000001</v>
      </c>
      <c r="E448">
        <v>1.5168999999999999</v>
      </c>
    </row>
    <row r="449" spans="1:5" x14ac:dyDescent="0.25">
      <c r="A449" t="s">
        <v>533</v>
      </c>
      <c r="B449" t="s">
        <v>539</v>
      </c>
      <c r="C449">
        <v>1.0484</v>
      </c>
      <c r="D449">
        <v>1.5261</v>
      </c>
      <c r="E449">
        <v>0.76790000000000003</v>
      </c>
    </row>
    <row r="450" spans="1:5" x14ac:dyDescent="0.25">
      <c r="A450" t="s">
        <v>533</v>
      </c>
      <c r="B450" t="s">
        <v>540</v>
      </c>
      <c r="C450">
        <v>1.0484</v>
      </c>
      <c r="D450">
        <v>0.52990000000000004</v>
      </c>
      <c r="E450">
        <v>1.0428999999999999</v>
      </c>
    </row>
    <row r="451" spans="1:5" x14ac:dyDescent="0.25">
      <c r="A451" t="s">
        <v>533</v>
      </c>
      <c r="B451" t="s">
        <v>541</v>
      </c>
      <c r="C451">
        <v>1.0484</v>
      </c>
      <c r="D451">
        <v>0.95379999999999998</v>
      </c>
      <c r="E451">
        <v>1.3652</v>
      </c>
    </row>
    <row r="452" spans="1:5" x14ac:dyDescent="0.25">
      <c r="A452" t="s">
        <v>533</v>
      </c>
      <c r="B452" t="s">
        <v>542</v>
      </c>
      <c r="C452">
        <v>1.0484</v>
      </c>
      <c r="D452">
        <v>0.7631</v>
      </c>
      <c r="E452">
        <v>0.34129999999999999</v>
      </c>
    </row>
    <row r="453" spans="1:5" x14ac:dyDescent="0.25">
      <c r="A453" t="s">
        <v>533</v>
      </c>
      <c r="B453" t="s">
        <v>543</v>
      </c>
      <c r="C453">
        <v>1.0484</v>
      </c>
      <c r="D453">
        <v>0.84789999999999999</v>
      </c>
      <c r="E453">
        <v>0.56879999999999997</v>
      </c>
    </row>
    <row r="454" spans="1:5" x14ac:dyDescent="0.25">
      <c r="A454" t="s">
        <v>533</v>
      </c>
      <c r="B454" t="s">
        <v>544</v>
      </c>
      <c r="C454">
        <v>1.0484</v>
      </c>
      <c r="D454">
        <v>2.2654000000000001</v>
      </c>
      <c r="E454">
        <v>0.5333</v>
      </c>
    </row>
    <row r="455" spans="1:5" x14ac:dyDescent="0.25">
      <c r="A455" t="s">
        <v>533</v>
      </c>
      <c r="B455" t="s">
        <v>545</v>
      </c>
      <c r="C455">
        <v>1.0484</v>
      </c>
      <c r="D455">
        <v>0.84789999999999999</v>
      </c>
      <c r="E455">
        <v>1.0428999999999999</v>
      </c>
    </row>
    <row r="456" spans="1:5" x14ac:dyDescent="0.25">
      <c r="A456" t="s">
        <v>533</v>
      </c>
      <c r="B456" t="s">
        <v>546</v>
      </c>
      <c r="C456">
        <v>1.0484</v>
      </c>
      <c r="D456">
        <v>1.0405</v>
      </c>
      <c r="E456">
        <v>1.3186</v>
      </c>
    </row>
    <row r="457" spans="1:5" x14ac:dyDescent="0.25">
      <c r="A457" t="s">
        <v>533</v>
      </c>
      <c r="B457" t="s">
        <v>547</v>
      </c>
      <c r="C457">
        <v>1.0484</v>
      </c>
      <c r="D457">
        <v>0.59609999999999996</v>
      </c>
      <c r="E457">
        <v>1.1732</v>
      </c>
    </row>
    <row r="458" spans="1:5" x14ac:dyDescent="0.25">
      <c r="A458" t="s">
        <v>533</v>
      </c>
      <c r="B458" t="s">
        <v>548</v>
      </c>
      <c r="C458">
        <v>1.0484</v>
      </c>
      <c r="D458">
        <v>1.24</v>
      </c>
      <c r="E458">
        <v>1.0239</v>
      </c>
    </row>
    <row r="459" spans="1:5" x14ac:dyDescent="0.25">
      <c r="A459" t="s">
        <v>533</v>
      </c>
      <c r="B459" t="s">
        <v>549</v>
      </c>
      <c r="C459">
        <v>1.0484</v>
      </c>
      <c r="D459">
        <v>0.71540000000000004</v>
      </c>
      <c r="E459">
        <v>0.95989999999999998</v>
      </c>
    </row>
    <row r="460" spans="1:5" x14ac:dyDescent="0.25">
      <c r="A460" t="s">
        <v>533</v>
      </c>
      <c r="B460" t="s">
        <v>550</v>
      </c>
      <c r="C460">
        <v>1.0484</v>
      </c>
      <c r="D460">
        <v>1.1922999999999999</v>
      </c>
      <c r="E460">
        <v>0.74660000000000004</v>
      </c>
    </row>
    <row r="461" spans="1:5" x14ac:dyDescent="0.25">
      <c r="A461" t="s">
        <v>533</v>
      </c>
      <c r="B461" t="s">
        <v>551</v>
      </c>
      <c r="C461">
        <v>1.0484</v>
      </c>
      <c r="D461">
        <v>0.95379999999999998</v>
      </c>
      <c r="E461">
        <v>1.5168999999999999</v>
      </c>
    </row>
    <row r="462" spans="1:5" x14ac:dyDescent="0.25">
      <c r="A462" t="s">
        <v>533</v>
      </c>
      <c r="B462" t="s">
        <v>552</v>
      </c>
      <c r="C462">
        <v>1.0484</v>
      </c>
      <c r="D462">
        <v>0.78039999999999998</v>
      </c>
      <c r="E462">
        <v>1.1635</v>
      </c>
    </row>
    <row r="463" spans="1:5" x14ac:dyDescent="0.25">
      <c r="A463" t="s">
        <v>533</v>
      </c>
      <c r="B463" t="s">
        <v>553</v>
      </c>
      <c r="C463">
        <v>1.0484</v>
      </c>
      <c r="D463">
        <v>0.57230000000000003</v>
      </c>
      <c r="E463">
        <v>0.76790000000000003</v>
      </c>
    </row>
    <row r="464" spans="1:5" x14ac:dyDescent="0.25">
      <c r="A464" t="s">
        <v>554</v>
      </c>
      <c r="B464" t="s">
        <v>555</v>
      </c>
      <c r="C464">
        <v>1.2321</v>
      </c>
      <c r="D464">
        <v>0.69569999999999999</v>
      </c>
      <c r="E464">
        <v>0.98160000000000003</v>
      </c>
    </row>
    <row r="465" spans="1:5" x14ac:dyDescent="0.25">
      <c r="A465" t="s">
        <v>554</v>
      </c>
      <c r="B465" t="s">
        <v>556</v>
      </c>
      <c r="C465">
        <v>1.2321</v>
      </c>
      <c r="D465">
        <v>0.92759999999999998</v>
      </c>
      <c r="E465">
        <v>1.4722999999999999</v>
      </c>
    </row>
    <row r="466" spans="1:5" x14ac:dyDescent="0.25">
      <c r="A466" t="s">
        <v>554</v>
      </c>
      <c r="B466" t="s">
        <v>557</v>
      </c>
      <c r="C466">
        <v>1.2321</v>
      </c>
      <c r="D466">
        <v>1.3914</v>
      </c>
      <c r="E466">
        <v>0.88339999999999996</v>
      </c>
    </row>
    <row r="467" spans="1:5" x14ac:dyDescent="0.25">
      <c r="A467" t="s">
        <v>554</v>
      </c>
      <c r="B467" t="s">
        <v>558</v>
      </c>
      <c r="C467">
        <v>1.2321</v>
      </c>
      <c r="D467">
        <v>0.57969999999999999</v>
      </c>
      <c r="E467">
        <v>1.3742000000000001</v>
      </c>
    </row>
    <row r="468" spans="1:5" x14ac:dyDescent="0.25">
      <c r="A468" t="s">
        <v>554</v>
      </c>
      <c r="B468" t="s">
        <v>559</v>
      </c>
      <c r="C468">
        <v>1.2321</v>
      </c>
      <c r="D468">
        <v>0.81159999999999999</v>
      </c>
      <c r="E468">
        <v>1.4722999999999999</v>
      </c>
    </row>
    <row r="469" spans="1:5" x14ac:dyDescent="0.25">
      <c r="A469" t="s">
        <v>554</v>
      </c>
      <c r="B469" t="s">
        <v>560</v>
      </c>
      <c r="C469">
        <v>1.2321</v>
      </c>
      <c r="D469">
        <v>0.81159999999999999</v>
      </c>
      <c r="E469">
        <v>0.68710000000000004</v>
      </c>
    </row>
    <row r="470" spans="1:5" x14ac:dyDescent="0.25">
      <c r="A470" t="s">
        <v>554</v>
      </c>
      <c r="B470" t="s">
        <v>561</v>
      </c>
      <c r="C470">
        <v>1.2321</v>
      </c>
      <c r="D470">
        <v>2.0870000000000002</v>
      </c>
      <c r="E470">
        <v>0.7853</v>
      </c>
    </row>
    <row r="471" spans="1:5" x14ac:dyDescent="0.25">
      <c r="A471" t="s">
        <v>554</v>
      </c>
      <c r="B471" t="s">
        <v>562</v>
      </c>
      <c r="C471">
        <v>1.2321</v>
      </c>
      <c r="D471">
        <v>0.46379999999999999</v>
      </c>
      <c r="E471">
        <v>0.68710000000000004</v>
      </c>
    </row>
    <row r="472" spans="1:5" x14ac:dyDescent="0.25">
      <c r="A472" t="s">
        <v>554</v>
      </c>
      <c r="B472" t="s">
        <v>563</v>
      </c>
      <c r="C472">
        <v>1.2321</v>
      </c>
      <c r="D472">
        <v>0.46379999999999999</v>
      </c>
      <c r="E472">
        <v>0.7853</v>
      </c>
    </row>
    <row r="473" spans="1:5" x14ac:dyDescent="0.25">
      <c r="A473" t="s">
        <v>554</v>
      </c>
      <c r="B473" t="s">
        <v>564</v>
      </c>
      <c r="C473">
        <v>1.2321</v>
      </c>
      <c r="D473">
        <v>0.2319</v>
      </c>
      <c r="E473">
        <v>1.5705</v>
      </c>
    </row>
    <row r="474" spans="1:5" x14ac:dyDescent="0.25">
      <c r="A474" t="s">
        <v>554</v>
      </c>
      <c r="B474" t="s">
        <v>565</v>
      </c>
      <c r="C474">
        <v>1.2321</v>
      </c>
      <c r="D474">
        <v>1.8551</v>
      </c>
      <c r="E474">
        <v>0.58889999999999998</v>
      </c>
    </row>
    <row r="475" spans="1:5" x14ac:dyDescent="0.25">
      <c r="A475" t="s">
        <v>554</v>
      </c>
      <c r="B475" t="s">
        <v>566</v>
      </c>
      <c r="C475">
        <v>1.2321</v>
      </c>
      <c r="D475">
        <v>1.6232</v>
      </c>
      <c r="E475">
        <v>0.58889999999999998</v>
      </c>
    </row>
    <row r="476" spans="1:5" x14ac:dyDescent="0.25">
      <c r="A476" t="s">
        <v>554</v>
      </c>
      <c r="B476" t="s">
        <v>567</v>
      </c>
      <c r="C476">
        <v>1.2321</v>
      </c>
      <c r="D476">
        <v>1.5073000000000001</v>
      </c>
      <c r="E476">
        <v>1.0797000000000001</v>
      </c>
    </row>
    <row r="477" spans="1:5" x14ac:dyDescent="0.25">
      <c r="A477" t="s">
        <v>554</v>
      </c>
      <c r="B477" t="s">
        <v>568</v>
      </c>
      <c r="C477">
        <v>1.2321</v>
      </c>
      <c r="D477">
        <v>1.8551</v>
      </c>
      <c r="E477">
        <v>1.1778999999999999</v>
      </c>
    </row>
    <row r="478" spans="1:5" x14ac:dyDescent="0.25">
      <c r="A478" t="s">
        <v>554</v>
      </c>
      <c r="B478" t="s">
        <v>569</v>
      </c>
      <c r="C478">
        <v>1.2321</v>
      </c>
      <c r="D478">
        <v>0.2319</v>
      </c>
      <c r="E478">
        <v>0.98160000000000003</v>
      </c>
    </row>
    <row r="479" spans="1:5" x14ac:dyDescent="0.25">
      <c r="A479" t="s">
        <v>554</v>
      </c>
      <c r="B479" t="s">
        <v>570</v>
      </c>
      <c r="C479">
        <v>1.2321</v>
      </c>
      <c r="D479">
        <v>0.46379999999999999</v>
      </c>
      <c r="E479">
        <v>0.88339999999999996</v>
      </c>
    </row>
    <row r="480" spans="1:5" x14ac:dyDescent="0.25">
      <c r="A480" t="s">
        <v>571</v>
      </c>
      <c r="B480" t="s">
        <v>572</v>
      </c>
      <c r="C480">
        <v>1.2142999999999999</v>
      </c>
      <c r="D480">
        <v>0.82350000000000001</v>
      </c>
      <c r="E480">
        <v>0.57269999999999999</v>
      </c>
    </row>
    <row r="481" spans="1:5" x14ac:dyDescent="0.25">
      <c r="A481" t="s">
        <v>571</v>
      </c>
      <c r="B481" t="s">
        <v>573</v>
      </c>
      <c r="C481">
        <v>1.2142999999999999</v>
      </c>
      <c r="D481">
        <v>0</v>
      </c>
      <c r="E481">
        <v>1.0182</v>
      </c>
    </row>
    <row r="482" spans="1:5" x14ac:dyDescent="0.25">
      <c r="A482" t="s">
        <v>571</v>
      </c>
      <c r="B482" t="s">
        <v>574</v>
      </c>
      <c r="C482">
        <v>1.2142999999999999</v>
      </c>
      <c r="D482">
        <v>1.4412</v>
      </c>
      <c r="E482">
        <v>1.7181999999999999</v>
      </c>
    </row>
    <row r="483" spans="1:5" x14ac:dyDescent="0.25">
      <c r="A483" t="s">
        <v>571</v>
      </c>
      <c r="B483" t="s">
        <v>575</v>
      </c>
      <c r="C483">
        <v>1.2142999999999999</v>
      </c>
      <c r="D483">
        <v>2.4706000000000001</v>
      </c>
      <c r="E483">
        <v>0.25459999999999999</v>
      </c>
    </row>
    <row r="484" spans="1:5" x14ac:dyDescent="0.25">
      <c r="A484" t="s">
        <v>571</v>
      </c>
      <c r="B484" t="s">
        <v>576</v>
      </c>
      <c r="C484">
        <v>1.2142999999999999</v>
      </c>
      <c r="D484">
        <v>1.0294000000000001</v>
      </c>
      <c r="E484">
        <v>0.38179999999999997</v>
      </c>
    </row>
    <row r="485" spans="1:5" x14ac:dyDescent="0.25">
      <c r="A485" t="s">
        <v>571</v>
      </c>
      <c r="B485" t="s">
        <v>577</v>
      </c>
      <c r="C485">
        <v>1.2142999999999999</v>
      </c>
      <c r="D485">
        <v>1.0980000000000001</v>
      </c>
      <c r="E485">
        <v>0.5091</v>
      </c>
    </row>
    <row r="486" spans="1:5" x14ac:dyDescent="0.25">
      <c r="A486" t="s">
        <v>571</v>
      </c>
      <c r="B486" t="s">
        <v>578</v>
      </c>
      <c r="C486">
        <v>1.2142999999999999</v>
      </c>
      <c r="D486">
        <v>1.2353000000000001</v>
      </c>
      <c r="E486">
        <v>1.3364</v>
      </c>
    </row>
    <row r="487" spans="1:5" x14ac:dyDescent="0.25">
      <c r="A487" t="s">
        <v>571</v>
      </c>
      <c r="B487" t="s">
        <v>579</v>
      </c>
      <c r="C487">
        <v>1.2142999999999999</v>
      </c>
      <c r="D487">
        <v>1.4412</v>
      </c>
      <c r="E487">
        <v>0.76370000000000005</v>
      </c>
    </row>
    <row r="488" spans="1:5" x14ac:dyDescent="0.25">
      <c r="A488" t="s">
        <v>571</v>
      </c>
      <c r="B488" t="s">
        <v>580</v>
      </c>
      <c r="C488">
        <v>1.2142999999999999</v>
      </c>
      <c r="D488">
        <v>0.27450000000000002</v>
      </c>
      <c r="E488">
        <v>1.0182</v>
      </c>
    </row>
    <row r="489" spans="1:5" x14ac:dyDescent="0.25">
      <c r="A489" t="s">
        <v>571</v>
      </c>
      <c r="B489" t="s">
        <v>581</v>
      </c>
      <c r="C489">
        <v>1.2142999999999999</v>
      </c>
      <c r="D489">
        <v>0</v>
      </c>
      <c r="E489">
        <v>0.76370000000000005</v>
      </c>
    </row>
    <row r="490" spans="1:5" x14ac:dyDescent="0.25">
      <c r="A490" t="s">
        <v>571</v>
      </c>
      <c r="B490" t="s">
        <v>582</v>
      </c>
      <c r="C490">
        <v>1.2142999999999999</v>
      </c>
      <c r="D490">
        <v>0.54900000000000004</v>
      </c>
      <c r="E490">
        <v>2.0364</v>
      </c>
    </row>
    <row r="491" spans="1:5" x14ac:dyDescent="0.25">
      <c r="A491" t="s">
        <v>571</v>
      </c>
      <c r="B491" t="s">
        <v>583</v>
      </c>
      <c r="C491">
        <v>1.2142999999999999</v>
      </c>
      <c r="D491">
        <v>1.2353000000000001</v>
      </c>
      <c r="E491">
        <v>1.5273000000000001</v>
      </c>
    </row>
    <row r="492" spans="1:5" x14ac:dyDescent="0.25">
      <c r="A492" t="s">
        <v>584</v>
      </c>
      <c r="B492" t="s">
        <v>585</v>
      </c>
      <c r="C492">
        <v>1.1635</v>
      </c>
      <c r="D492">
        <v>0.85950000000000004</v>
      </c>
      <c r="E492">
        <v>1.456</v>
      </c>
    </row>
    <row r="493" spans="1:5" x14ac:dyDescent="0.25">
      <c r="A493" t="s">
        <v>584</v>
      </c>
      <c r="B493" t="s">
        <v>586</v>
      </c>
      <c r="C493">
        <v>1.1635</v>
      </c>
      <c r="D493">
        <v>0.77349999999999997</v>
      </c>
      <c r="E493">
        <v>1.1648000000000001</v>
      </c>
    </row>
    <row r="494" spans="1:5" x14ac:dyDescent="0.25">
      <c r="A494" t="s">
        <v>584</v>
      </c>
      <c r="B494" t="s">
        <v>587</v>
      </c>
      <c r="C494">
        <v>1.1635</v>
      </c>
      <c r="D494">
        <v>1.105</v>
      </c>
      <c r="E494">
        <v>0.23769999999999999</v>
      </c>
    </row>
    <row r="495" spans="1:5" x14ac:dyDescent="0.25">
      <c r="A495" t="s">
        <v>584</v>
      </c>
      <c r="B495" t="s">
        <v>588</v>
      </c>
      <c r="C495">
        <v>1.1635</v>
      </c>
      <c r="D495">
        <v>1.1459999999999999</v>
      </c>
      <c r="E495">
        <v>0.27729999999999999</v>
      </c>
    </row>
    <row r="496" spans="1:5" x14ac:dyDescent="0.25">
      <c r="A496" t="s">
        <v>584</v>
      </c>
      <c r="B496" t="s">
        <v>589</v>
      </c>
      <c r="C496">
        <v>1.1635</v>
      </c>
      <c r="D496">
        <v>1.3752</v>
      </c>
      <c r="E496">
        <v>1.3311999999999999</v>
      </c>
    </row>
    <row r="497" spans="1:5" x14ac:dyDescent="0.25">
      <c r="A497" t="s">
        <v>584</v>
      </c>
      <c r="B497" t="s">
        <v>590</v>
      </c>
      <c r="C497">
        <v>1.1635</v>
      </c>
      <c r="D497">
        <v>0.60160000000000002</v>
      </c>
      <c r="E497">
        <v>1.3311999999999999</v>
      </c>
    </row>
    <row r="498" spans="1:5" x14ac:dyDescent="0.25">
      <c r="A498" t="s">
        <v>584</v>
      </c>
      <c r="B498" t="s">
        <v>591</v>
      </c>
      <c r="C498">
        <v>1.1635</v>
      </c>
      <c r="D498">
        <v>1.2415</v>
      </c>
      <c r="E498">
        <v>1.0168999999999999</v>
      </c>
    </row>
    <row r="499" spans="1:5" x14ac:dyDescent="0.25">
      <c r="A499" t="s">
        <v>584</v>
      </c>
      <c r="B499" t="s">
        <v>592</v>
      </c>
      <c r="C499">
        <v>1.1635</v>
      </c>
      <c r="D499">
        <v>0.76400000000000001</v>
      </c>
      <c r="E499">
        <v>1.5716000000000001</v>
      </c>
    </row>
    <row r="500" spans="1:5" x14ac:dyDescent="0.25">
      <c r="A500" t="s">
        <v>584</v>
      </c>
      <c r="B500" t="s">
        <v>593</v>
      </c>
      <c r="C500">
        <v>1.1635</v>
      </c>
      <c r="D500">
        <v>1.6234999999999999</v>
      </c>
      <c r="E500">
        <v>0.73960000000000004</v>
      </c>
    </row>
    <row r="501" spans="1:5" x14ac:dyDescent="0.25">
      <c r="A501" t="s">
        <v>584</v>
      </c>
      <c r="B501" t="s">
        <v>594</v>
      </c>
      <c r="C501">
        <v>1.1635</v>
      </c>
      <c r="D501">
        <v>1.0743</v>
      </c>
      <c r="E501">
        <v>0.83199999999999996</v>
      </c>
    </row>
    <row r="502" spans="1:5" x14ac:dyDescent="0.25">
      <c r="A502" t="s">
        <v>584</v>
      </c>
      <c r="B502" t="s">
        <v>595</v>
      </c>
      <c r="C502">
        <v>1.1635</v>
      </c>
      <c r="D502">
        <v>0.64459999999999995</v>
      </c>
      <c r="E502">
        <v>1.248</v>
      </c>
    </row>
    <row r="503" spans="1:5" x14ac:dyDescent="0.25">
      <c r="A503" t="s">
        <v>584</v>
      </c>
      <c r="B503" t="s">
        <v>596</v>
      </c>
      <c r="C503">
        <v>1.1635</v>
      </c>
      <c r="D503">
        <v>0.73670000000000002</v>
      </c>
      <c r="E503">
        <v>0.47539999999999999</v>
      </c>
    </row>
    <row r="504" spans="1:5" x14ac:dyDescent="0.25">
      <c r="A504" t="s">
        <v>597</v>
      </c>
      <c r="B504" t="s">
        <v>598</v>
      </c>
      <c r="C504">
        <v>1.2016</v>
      </c>
      <c r="D504">
        <v>0.66579999999999995</v>
      </c>
      <c r="E504">
        <v>0.9073</v>
      </c>
    </row>
    <row r="505" spans="1:5" x14ac:dyDescent="0.25">
      <c r="A505" t="s">
        <v>597</v>
      </c>
      <c r="B505" t="s">
        <v>599</v>
      </c>
      <c r="C505">
        <v>1.2016</v>
      </c>
      <c r="D505">
        <v>0.97089999999999999</v>
      </c>
      <c r="E505">
        <v>0.75609999999999999</v>
      </c>
    </row>
    <row r="506" spans="1:5" x14ac:dyDescent="0.25">
      <c r="A506" t="s">
        <v>597</v>
      </c>
      <c r="B506" t="s">
        <v>600</v>
      </c>
      <c r="C506">
        <v>1.2016</v>
      </c>
      <c r="D506">
        <v>1.3444</v>
      </c>
      <c r="E506">
        <v>1.105</v>
      </c>
    </row>
    <row r="507" spans="1:5" x14ac:dyDescent="0.25">
      <c r="A507" t="s">
        <v>597</v>
      </c>
      <c r="B507" t="s">
        <v>601</v>
      </c>
      <c r="C507">
        <v>1.2016</v>
      </c>
      <c r="D507">
        <v>1.0403</v>
      </c>
      <c r="E507">
        <v>1.0710999999999999</v>
      </c>
    </row>
    <row r="508" spans="1:5" x14ac:dyDescent="0.25">
      <c r="A508" t="s">
        <v>597</v>
      </c>
      <c r="B508" t="s">
        <v>602</v>
      </c>
      <c r="C508">
        <v>1.2016</v>
      </c>
      <c r="D508">
        <v>0.8962</v>
      </c>
      <c r="E508">
        <v>1.0468999999999999</v>
      </c>
    </row>
    <row r="509" spans="1:5" x14ac:dyDescent="0.25">
      <c r="A509" t="s">
        <v>597</v>
      </c>
      <c r="B509" t="s">
        <v>603</v>
      </c>
      <c r="C509">
        <v>1.2016</v>
      </c>
      <c r="D509">
        <v>0.70420000000000005</v>
      </c>
      <c r="E509">
        <v>1.5122</v>
      </c>
    </row>
    <row r="510" spans="1:5" x14ac:dyDescent="0.25">
      <c r="A510" t="s">
        <v>597</v>
      </c>
      <c r="B510" t="s">
        <v>604</v>
      </c>
      <c r="C510">
        <v>1.2016</v>
      </c>
      <c r="D510">
        <v>1.387</v>
      </c>
      <c r="E510">
        <v>0.63009999999999999</v>
      </c>
    </row>
    <row r="511" spans="1:5" x14ac:dyDescent="0.25">
      <c r="A511" t="s">
        <v>597</v>
      </c>
      <c r="B511" t="s">
        <v>605</v>
      </c>
      <c r="C511">
        <v>1.2016</v>
      </c>
      <c r="D511">
        <v>0.83220000000000005</v>
      </c>
      <c r="E511">
        <v>0.52339999999999998</v>
      </c>
    </row>
    <row r="512" spans="1:5" x14ac:dyDescent="0.25">
      <c r="A512" t="s">
        <v>597</v>
      </c>
      <c r="B512" t="s">
        <v>606</v>
      </c>
      <c r="C512">
        <v>1.2016</v>
      </c>
      <c r="D512">
        <v>1.3444</v>
      </c>
      <c r="E512">
        <v>1.1632</v>
      </c>
    </row>
    <row r="513" spans="1:5" x14ac:dyDescent="0.25">
      <c r="A513" t="s">
        <v>597</v>
      </c>
      <c r="B513" t="s">
        <v>607</v>
      </c>
      <c r="C513">
        <v>1.2016</v>
      </c>
      <c r="D513">
        <v>0.76819999999999999</v>
      </c>
      <c r="E513">
        <v>1.2214</v>
      </c>
    </row>
    <row r="514" spans="1:5" x14ac:dyDescent="0.25">
      <c r="A514" t="s">
        <v>608</v>
      </c>
      <c r="B514" t="s">
        <v>609</v>
      </c>
      <c r="C514">
        <v>1.1041000000000001</v>
      </c>
      <c r="D514">
        <v>0.83599999999999997</v>
      </c>
      <c r="E514">
        <v>1.0137</v>
      </c>
    </row>
    <row r="515" spans="1:5" x14ac:dyDescent="0.25">
      <c r="A515" t="s">
        <v>608</v>
      </c>
      <c r="B515" t="s">
        <v>610</v>
      </c>
      <c r="C515">
        <v>1.1041000000000001</v>
      </c>
      <c r="D515">
        <v>1.1321000000000001</v>
      </c>
      <c r="E515">
        <v>1.0982000000000001</v>
      </c>
    </row>
    <row r="516" spans="1:5" x14ac:dyDescent="0.25">
      <c r="A516" t="s">
        <v>608</v>
      </c>
      <c r="B516" t="s">
        <v>611</v>
      </c>
      <c r="C516">
        <v>1.1041000000000001</v>
      </c>
      <c r="D516">
        <v>0.96230000000000004</v>
      </c>
      <c r="E516">
        <v>0.8236</v>
      </c>
    </row>
    <row r="517" spans="1:5" x14ac:dyDescent="0.25">
      <c r="A517" t="s">
        <v>608</v>
      </c>
      <c r="B517" t="s">
        <v>612</v>
      </c>
      <c r="C517">
        <v>1.1041000000000001</v>
      </c>
      <c r="D517">
        <v>0.58220000000000005</v>
      </c>
      <c r="E517">
        <v>0.60909999999999997</v>
      </c>
    </row>
    <row r="518" spans="1:5" x14ac:dyDescent="0.25">
      <c r="A518" t="s">
        <v>608</v>
      </c>
      <c r="B518" t="s">
        <v>613</v>
      </c>
      <c r="C518">
        <v>1.1041000000000001</v>
      </c>
      <c r="D518">
        <v>0.75480000000000003</v>
      </c>
      <c r="E518">
        <v>1.0336000000000001</v>
      </c>
    </row>
    <row r="519" spans="1:5" x14ac:dyDescent="0.25">
      <c r="A519" t="s">
        <v>608</v>
      </c>
      <c r="B519" t="s">
        <v>614</v>
      </c>
      <c r="C519">
        <v>1.1041000000000001</v>
      </c>
      <c r="D519">
        <v>1.268</v>
      </c>
      <c r="E519">
        <v>0.67179999999999995</v>
      </c>
    </row>
    <row r="520" spans="1:5" x14ac:dyDescent="0.25">
      <c r="A520" t="s">
        <v>608</v>
      </c>
      <c r="B520" t="s">
        <v>615</v>
      </c>
      <c r="C520">
        <v>1.1041000000000001</v>
      </c>
      <c r="D520">
        <v>0.76639999999999997</v>
      </c>
      <c r="E520">
        <v>0.89449999999999996</v>
      </c>
    </row>
    <row r="521" spans="1:5" x14ac:dyDescent="0.25">
      <c r="A521" t="s">
        <v>608</v>
      </c>
      <c r="B521" t="s">
        <v>616</v>
      </c>
      <c r="C521">
        <v>1.1041000000000001</v>
      </c>
      <c r="D521">
        <v>2.0055000000000001</v>
      </c>
      <c r="E521">
        <v>0.3876</v>
      </c>
    </row>
    <row r="522" spans="1:5" x14ac:dyDescent="0.25">
      <c r="A522" t="s">
        <v>608</v>
      </c>
      <c r="B522" t="s">
        <v>617</v>
      </c>
      <c r="C522">
        <v>1.1041000000000001</v>
      </c>
      <c r="D522">
        <v>1.0350999999999999</v>
      </c>
      <c r="E522">
        <v>0.60909999999999997</v>
      </c>
    </row>
    <row r="523" spans="1:5" x14ac:dyDescent="0.25">
      <c r="A523" t="s">
        <v>608</v>
      </c>
      <c r="B523" t="s">
        <v>618</v>
      </c>
      <c r="C523">
        <v>1.1041000000000001</v>
      </c>
      <c r="D523">
        <v>0.55740000000000001</v>
      </c>
      <c r="E523">
        <v>1.7293000000000001</v>
      </c>
    </row>
    <row r="524" spans="1:5" x14ac:dyDescent="0.25">
      <c r="A524" t="s">
        <v>608</v>
      </c>
      <c r="B524" t="s">
        <v>619</v>
      </c>
      <c r="C524">
        <v>1.1041000000000001</v>
      </c>
      <c r="D524">
        <v>0.84099999999999997</v>
      </c>
      <c r="E524">
        <v>0.66449999999999998</v>
      </c>
    </row>
    <row r="525" spans="1:5" x14ac:dyDescent="0.25">
      <c r="A525" t="s">
        <v>608</v>
      </c>
      <c r="B525" t="s">
        <v>620</v>
      </c>
      <c r="C525">
        <v>1.1041000000000001</v>
      </c>
      <c r="D525">
        <v>1.1147</v>
      </c>
      <c r="E525">
        <v>0.83479999999999999</v>
      </c>
    </row>
    <row r="526" spans="1:5" x14ac:dyDescent="0.25">
      <c r="A526" t="s">
        <v>608</v>
      </c>
      <c r="B526" t="s">
        <v>621</v>
      </c>
      <c r="C526">
        <v>1.1041000000000001</v>
      </c>
      <c r="D526">
        <v>1.0350999999999999</v>
      </c>
      <c r="E526">
        <v>0.99670000000000003</v>
      </c>
    </row>
    <row r="527" spans="1:5" x14ac:dyDescent="0.25">
      <c r="A527" t="s">
        <v>608</v>
      </c>
      <c r="B527" t="s">
        <v>622</v>
      </c>
      <c r="C527">
        <v>1.1041000000000001</v>
      </c>
      <c r="D527">
        <v>1.2541</v>
      </c>
      <c r="E527">
        <v>1.3119000000000001</v>
      </c>
    </row>
    <row r="528" spans="1:5" x14ac:dyDescent="0.25">
      <c r="A528" t="s">
        <v>608</v>
      </c>
      <c r="B528" t="s">
        <v>623</v>
      </c>
      <c r="C528">
        <v>1.1041000000000001</v>
      </c>
      <c r="D528">
        <v>0.627</v>
      </c>
      <c r="E528">
        <v>1.3119000000000001</v>
      </c>
    </row>
    <row r="529" spans="1:5" x14ac:dyDescent="0.25">
      <c r="A529" t="s">
        <v>608</v>
      </c>
      <c r="B529" t="s">
        <v>624</v>
      </c>
      <c r="C529">
        <v>1.1041000000000001</v>
      </c>
      <c r="D529">
        <v>0.76639999999999997</v>
      </c>
      <c r="E529">
        <v>0.7752</v>
      </c>
    </row>
    <row r="530" spans="1:5" x14ac:dyDescent="0.25">
      <c r="A530" t="s">
        <v>608</v>
      </c>
      <c r="B530" t="s">
        <v>625</v>
      </c>
      <c r="C530">
        <v>1.1041000000000001</v>
      </c>
      <c r="D530">
        <v>0.69669999999999999</v>
      </c>
      <c r="E530">
        <v>1.5504</v>
      </c>
    </row>
    <row r="531" spans="1:5" x14ac:dyDescent="0.25">
      <c r="A531" t="s">
        <v>608</v>
      </c>
      <c r="B531" t="s">
        <v>626</v>
      </c>
      <c r="C531">
        <v>1.1041000000000001</v>
      </c>
      <c r="D531">
        <v>1.4233</v>
      </c>
      <c r="E531">
        <v>0.94130000000000003</v>
      </c>
    </row>
    <row r="532" spans="1:5" x14ac:dyDescent="0.25">
      <c r="A532" t="s">
        <v>608</v>
      </c>
      <c r="B532" t="s">
        <v>627</v>
      </c>
      <c r="C532">
        <v>1.1041000000000001</v>
      </c>
      <c r="D532">
        <v>1.8869</v>
      </c>
      <c r="E532">
        <v>0.90439999999999998</v>
      </c>
    </row>
    <row r="533" spans="1:5" x14ac:dyDescent="0.25">
      <c r="A533" t="s">
        <v>608</v>
      </c>
      <c r="B533" t="s">
        <v>628</v>
      </c>
      <c r="C533">
        <v>1.1041000000000001</v>
      </c>
      <c r="D533">
        <v>0.45290000000000002</v>
      </c>
      <c r="E533">
        <v>1.9934000000000001</v>
      </c>
    </row>
    <row r="534" spans="1:5" x14ac:dyDescent="0.25">
      <c r="A534" t="s">
        <v>629</v>
      </c>
      <c r="B534" t="s">
        <v>630</v>
      </c>
      <c r="C534">
        <v>1.0585</v>
      </c>
      <c r="D534">
        <v>0.94469999999999998</v>
      </c>
      <c r="E534">
        <v>1.4730000000000001</v>
      </c>
    </row>
    <row r="535" spans="1:5" x14ac:dyDescent="0.25">
      <c r="A535" t="s">
        <v>629</v>
      </c>
      <c r="B535" t="s">
        <v>631</v>
      </c>
      <c r="C535">
        <v>1.0585</v>
      </c>
      <c r="D535">
        <v>0.89219999999999999</v>
      </c>
      <c r="E535">
        <v>0.71550000000000002</v>
      </c>
    </row>
    <row r="536" spans="1:5" x14ac:dyDescent="0.25">
      <c r="A536" t="s">
        <v>629</v>
      </c>
      <c r="B536" t="s">
        <v>632</v>
      </c>
      <c r="C536">
        <v>1.0585</v>
      </c>
      <c r="D536">
        <v>1.3425</v>
      </c>
      <c r="E536">
        <v>0.86609999999999998</v>
      </c>
    </row>
    <row r="537" spans="1:5" x14ac:dyDescent="0.25">
      <c r="A537" t="s">
        <v>629</v>
      </c>
      <c r="B537" t="s">
        <v>633</v>
      </c>
      <c r="C537">
        <v>1.0585</v>
      </c>
      <c r="D537">
        <v>1.2282</v>
      </c>
      <c r="E537">
        <v>0.85860000000000003</v>
      </c>
    </row>
    <row r="538" spans="1:5" x14ac:dyDescent="0.25">
      <c r="A538" t="s">
        <v>629</v>
      </c>
      <c r="B538" t="s">
        <v>634</v>
      </c>
      <c r="C538">
        <v>1.0585</v>
      </c>
      <c r="D538">
        <v>0.61129999999999995</v>
      </c>
      <c r="E538">
        <v>1.2625999999999999</v>
      </c>
    </row>
    <row r="539" spans="1:5" x14ac:dyDescent="0.25">
      <c r="A539" t="s">
        <v>629</v>
      </c>
      <c r="B539" t="s">
        <v>635</v>
      </c>
      <c r="C539">
        <v>1.0585</v>
      </c>
      <c r="D539">
        <v>1.0736000000000001</v>
      </c>
      <c r="E539">
        <v>0.6179</v>
      </c>
    </row>
    <row r="540" spans="1:5" x14ac:dyDescent="0.25">
      <c r="A540" t="s">
        <v>629</v>
      </c>
      <c r="B540" t="s">
        <v>636</v>
      </c>
      <c r="C540">
        <v>1.0585</v>
      </c>
      <c r="D540">
        <v>1.1809000000000001</v>
      </c>
      <c r="E540">
        <v>0.89429999999999998</v>
      </c>
    </row>
    <row r="541" spans="1:5" x14ac:dyDescent="0.25">
      <c r="A541" t="s">
        <v>629</v>
      </c>
      <c r="B541" t="s">
        <v>637</v>
      </c>
      <c r="C541">
        <v>1.0585</v>
      </c>
      <c r="D541">
        <v>0.83360000000000001</v>
      </c>
      <c r="E541">
        <v>1.2625999999999999</v>
      </c>
    </row>
    <row r="542" spans="1:5" x14ac:dyDescent="0.25">
      <c r="A542" t="s">
        <v>629</v>
      </c>
      <c r="B542" t="s">
        <v>638</v>
      </c>
      <c r="C542">
        <v>1.0585</v>
      </c>
      <c r="D542">
        <v>1.1114999999999999</v>
      </c>
      <c r="E542">
        <v>1.4309000000000001</v>
      </c>
    </row>
    <row r="543" spans="1:5" x14ac:dyDescent="0.25">
      <c r="A543" t="s">
        <v>629</v>
      </c>
      <c r="B543" t="s">
        <v>639</v>
      </c>
      <c r="C543">
        <v>1.0585</v>
      </c>
      <c r="D543">
        <v>1.3646</v>
      </c>
      <c r="E543">
        <v>0.8347</v>
      </c>
    </row>
    <row r="544" spans="1:5" x14ac:dyDescent="0.25">
      <c r="A544" t="s">
        <v>629</v>
      </c>
      <c r="B544" t="s">
        <v>640</v>
      </c>
      <c r="C544">
        <v>1.0585</v>
      </c>
      <c r="D544">
        <v>0.73480000000000001</v>
      </c>
      <c r="E544">
        <v>1.0731999999999999</v>
      </c>
    </row>
    <row r="545" spans="1:5" x14ac:dyDescent="0.25">
      <c r="A545" t="s">
        <v>629</v>
      </c>
      <c r="B545" t="s">
        <v>641</v>
      </c>
      <c r="C545">
        <v>1.0585</v>
      </c>
      <c r="D545">
        <v>1.1247</v>
      </c>
      <c r="E545">
        <v>0.68140000000000001</v>
      </c>
    </row>
    <row r="546" spans="1:5" x14ac:dyDescent="0.25">
      <c r="A546" t="s">
        <v>629</v>
      </c>
      <c r="B546" t="s">
        <v>642</v>
      </c>
      <c r="C546">
        <v>1.0585</v>
      </c>
      <c r="D546">
        <v>1.2146999999999999</v>
      </c>
      <c r="E546">
        <v>0.98799999999999999</v>
      </c>
    </row>
    <row r="547" spans="1:5" x14ac:dyDescent="0.25">
      <c r="A547" t="s">
        <v>629</v>
      </c>
      <c r="B547" t="s">
        <v>643</v>
      </c>
      <c r="C547">
        <v>1.0585</v>
      </c>
      <c r="D547">
        <v>0.73480000000000001</v>
      </c>
      <c r="E547">
        <v>1.6296999999999999</v>
      </c>
    </row>
    <row r="548" spans="1:5" x14ac:dyDescent="0.25">
      <c r="A548" t="s">
        <v>629</v>
      </c>
      <c r="B548" t="s">
        <v>644</v>
      </c>
      <c r="C548">
        <v>1.0585</v>
      </c>
      <c r="D548">
        <v>0.70850000000000002</v>
      </c>
      <c r="E548">
        <v>0.85860000000000003</v>
      </c>
    </row>
    <row r="549" spans="1:5" x14ac:dyDescent="0.25">
      <c r="A549" t="s">
        <v>629</v>
      </c>
      <c r="B549" t="s">
        <v>645</v>
      </c>
      <c r="C549">
        <v>1.0585</v>
      </c>
      <c r="D549">
        <v>0.99199999999999999</v>
      </c>
      <c r="E549">
        <v>1.3951</v>
      </c>
    </row>
    <row r="550" spans="1:5" x14ac:dyDescent="0.25">
      <c r="A550" t="s">
        <v>629</v>
      </c>
      <c r="B550" t="s">
        <v>646</v>
      </c>
      <c r="C550">
        <v>1.0585</v>
      </c>
      <c r="D550">
        <v>1.0939000000000001</v>
      </c>
      <c r="E550">
        <v>0.6401</v>
      </c>
    </row>
    <row r="551" spans="1:5" x14ac:dyDescent="0.25">
      <c r="A551" t="s">
        <v>629</v>
      </c>
      <c r="B551" t="s">
        <v>647</v>
      </c>
      <c r="C551">
        <v>1.0585</v>
      </c>
      <c r="D551">
        <v>0.70850000000000002</v>
      </c>
      <c r="E551">
        <v>0.78700000000000003</v>
      </c>
    </row>
    <row r="552" spans="1:5" x14ac:dyDescent="0.25">
      <c r="A552" t="s">
        <v>648</v>
      </c>
      <c r="B552" t="s">
        <v>649</v>
      </c>
      <c r="C552">
        <v>1.2059</v>
      </c>
      <c r="D552">
        <v>1.1402000000000001</v>
      </c>
      <c r="E552">
        <v>0.53749999999999998</v>
      </c>
    </row>
    <row r="553" spans="1:5" x14ac:dyDescent="0.25">
      <c r="A553" t="s">
        <v>648</v>
      </c>
      <c r="B553" t="s">
        <v>650</v>
      </c>
      <c r="C553">
        <v>1.2059</v>
      </c>
      <c r="D553">
        <v>0.62190000000000001</v>
      </c>
      <c r="E553">
        <v>1.2766999999999999</v>
      </c>
    </row>
    <row r="554" spans="1:5" x14ac:dyDescent="0.25">
      <c r="A554" t="s">
        <v>648</v>
      </c>
      <c r="B554" t="s">
        <v>651</v>
      </c>
      <c r="C554">
        <v>1.2059</v>
      </c>
      <c r="D554">
        <v>1.0135000000000001</v>
      </c>
      <c r="E554">
        <v>1.0750999999999999</v>
      </c>
    </row>
    <row r="555" spans="1:5" x14ac:dyDescent="0.25">
      <c r="A555" t="s">
        <v>648</v>
      </c>
      <c r="B555" t="s">
        <v>652</v>
      </c>
      <c r="C555">
        <v>1.2059</v>
      </c>
      <c r="D555">
        <v>0.51829999999999998</v>
      </c>
      <c r="E555">
        <v>0.87350000000000005</v>
      </c>
    </row>
    <row r="556" spans="1:5" x14ac:dyDescent="0.25">
      <c r="A556" t="s">
        <v>648</v>
      </c>
      <c r="B556" t="s">
        <v>653</v>
      </c>
      <c r="C556">
        <v>1.2059</v>
      </c>
      <c r="D556">
        <v>1.3821000000000001</v>
      </c>
      <c r="E556">
        <v>0.7167</v>
      </c>
    </row>
    <row r="557" spans="1:5" x14ac:dyDescent="0.25">
      <c r="A557" t="s">
        <v>648</v>
      </c>
      <c r="B557" t="s">
        <v>654</v>
      </c>
      <c r="C557">
        <v>1.2059</v>
      </c>
      <c r="D557">
        <v>0.93289999999999995</v>
      </c>
      <c r="E557">
        <v>0.67190000000000005</v>
      </c>
    </row>
    <row r="558" spans="1:5" x14ac:dyDescent="0.25">
      <c r="A558" t="s">
        <v>648</v>
      </c>
      <c r="B558" t="s">
        <v>655</v>
      </c>
      <c r="C558">
        <v>1.2059</v>
      </c>
      <c r="D558">
        <v>1.29</v>
      </c>
      <c r="E558">
        <v>0.77649999999999997</v>
      </c>
    </row>
    <row r="559" spans="1:5" x14ac:dyDescent="0.25">
      <c r="A559" t="s">
        <v>648</v>
      </c>
      <c r="B559" t="s">
        <v>656</v>
      </c>
      <c r="C559">
        <v>1.2059</v>
      </c>
      <c r="D559">
        <v>0.73709999999999998</v>
      </c>
      <c r="E559">
        <v>1.2543</v>
      </c>
    </row>
    <row r="560" spans="1:5" x14ac:dyDescent="0.25">
      <c r="A560" t="s">
        <v>648</v>
      </c>
      <c r="B560" t="s">
        <v>657</v>
      </c>
      <c r="C560">
        <v>1.2059</v>
      </c>
      <c r="D560">
        <v>1.29</v>
      </c>
      <c r="E560">
        <v>0.83620000000000005</v>
      </c>
    </row>
    <row r="561" spans="1:5" x14ac:dyDescent="0.25">
      <c r="A561" t="s">
        <v>648</v>
      </c>
      <c r="B561" t="s">
        <v>658</v>
      </c>
      <c r="C561">
        <v>1.2059</v>
      </c>
      <c r="D561">
        <v>1.1402000000000001</v>
      </c>
      <c r="E561">
        <v>1.3439000000000001</v>
      </c>
    </row>
    <row r="562" spans="1:5" x14ac:dyDescent="0.25">
      <c r="A562" t="s">
        <v>648</v>
      </c>
      <c r="B562" t="s">
        <v>659</v>
      </c>
      <c r="C562">
        <v>1.2059</v>
      </c>
      <c r="D562">
        <v>0.72560000000000002</v>
      </c>
      <c r="E562">
        <v>1.0750999999999999</v>
      </c>
    </row>
    <row r="563" spans="1:5" x14ac:dyDescent="0.25">
      <c r="A563" t="s">
        <v>648</v>
      </c>
      <c r="B563" t="s">
        <v>660</v>
      </c>
      <c r="C563">
        <v>1.2059</v>
      </c>
      <c r="D563">
        <v>1.1056999999999999</v>
      </c>
      <c r="E563">
        <v>1.4335</v>
      </c>
    </row>
    <row r="564" spans="1:5" x14ac:dyDescent="0.25">
      <c r="A564" t="s">
        <v>648</v>
      </c>
      <c r="B564" t="s">
        <v>661</v>
      </c>
      <c r="C564">
        <v>1.2059</v>
      </c>
      <c r="D564">
        <v>0.55279999999999996</v>
      </c>
      <c r="E564">
        <v>1.1348</v>
      </c>
    </row>
    <row r="565" spans="1:5" x14ac:dyDescent="0.25">
      <c r="A565" t="s">
        <v>648</v>
      </c>
      <c r="B565" t="s">
        <v>662</v>
      </c>
      <c r="C565">
        <v>1.2059</v>
      </c>
      <c r="D565">
        <v>0.9214</v>
      </c>
      <c r="E565">
        <v>0.83620000000000005</v>
      </c>
    </row>
    <row r="566" spans="1:5" x14ac:dyDescent="0.25">
      <c r="A566" t="s">
        <v>648</v>
      </c>
      <c r="B566" t="s">
        <v>663</v>
      </c>
      <c r="C566">
        <v>1.2059</v>
      </c>
      <c r="D566">
        <v>1.3474999999999999</v>
      </c>
      <c r="E566">
        <v>0.80630000000000002</v>
      </c>
    </row>
    <row r="567" spans="1:5" x14ac:dyDescent="0.25">
      <c r="A567" t="s">
        <v>648</v>
      </c>
      <c r="B567" t="s">
        <v>664</v>
      </c>
      <c r="C567">
        <v>1.2059</v>
      </c>
      <c r="D567">
        <v>1.2439</v>
      </c>
      <c r="E567">
        <v>1.3439000000000001</v>
      </c>
    </row>
    <row r="568" spans="1:5" x14ac:dyDescent="0.25">
      <c r="A568" t="s">
        <v>665</v>
      </c>
      <c r="B568" t="s">
        <v>666</v>
      </c>
      <c r="C568">
        <v>1.0980000000000001</v>
      </c>
      <c r="D568">
        <v>0.68310000000000004</v>
      </c>
      <c r="E568">
        <v>1.2060999999999999</v>
      </c>
    </row>
    <row r="569" spans="1:5" x14ac:dyDescent="0.25">
      <c r="A569" t="s">
        <v>665</v>
      </c>
      <c r="B569" t="s">
        <v>667</v>
      </c>
      <c r="C569">
        <v>1.0980000000000001</v>
      </c>
      <c r="D569">
        <v>1.3661000000000001</v>
      </c>
      <c r="E569">
        <v>1.0338000000000001</v>
      </c>
    </row>
    <row r="570" spans="1:5" x14ac:dyDescent="0.25">
      <c r="A570" t="s">
        <v>665</v>
      </c>
      <c r="B570" t="s">
        <v>668</v>
      </c>
      <c r="C570">
        <v>1.0980000000000001</v>
      </c>
      <c r="D570">
        <v>0.91069999999999995</v>
      </c>
      <c r="E570">
        <v>1.0338000000000001</v>
      </c>
    </row>
    <row r="571" spans="1:5" x14ac:dyDescent="0.25">
      <c r="A571" t="s">
        <v>665</v>
      </c>
      <c r="B571" t="s">
        <v>669</v>
      </c>
      <c r="C571">
        <v>1.0980000000000001</v>
      </c>
      <c r="D571">
        <v>2.7322000000000002</v>
      </c>
      <c r="E571">
        <v>0.68920000000000003</v>
      </c>
    </row>
    <row r="572" spans="1:5" x14ac:dyDescent="0.25">
      <c r="A572" t="s">
        <v>665</v>
      </c>
      <c r="B572" t="s">
        <v>670</v>
      </c>
      <c r="C572">
        <v>1.0980000000000001</v>
      </c>
      <c r="D572">
        <v>0.60719999999999996</v>
      </c>
      <c r="E572">
        <v>0.91890000000000005</v>
      </c>
    </row>
    <row r="573" spans="1:5" x14ac:dyDescent="0.25">
      <c r="A573" t="s">
        <v>665</v>
      </c>
      <c r="B573" t="s">
        <v>671</v>
      </c>
      <c r="C573">
        <v>1.0980000000000001</v>
      </c>
      <c r="D573">
        <v>0.30359999999999998</v>
      </c>
      <c r="E573">
        <v>1.1486000000000001</v>
      </c>
    </row>
    <row r="574" spans="1:5" x14ac:dyDescent="0.25">
      <c r="A574" t="s">
        <v>665</v>
      </c>
      <c r="B574" t="s">
        <v>672</v>
      </c>
      <c r="C574">
        <v>1.0980000000000001</v>
      </c>
      <c r="D574">
        <v>0.68310000000000004</v>
      </c>
      <c r="E574">
        <v>0.68920000000000003</v>
      </c>
    </row>
    <row r="575" spans="1:5" x14ac:dyDescent="0.25">
      <c r="A575" t="s">
        <v>665</v>
      </c>
      <c r="B575" t="s">
        <v>673</v>
      </c>
      <c r="C575">
        <v>1.0980000000000001</v>
      </c>
      <c r="D575">
        <v>0.91069999999999995</v>
      </c>
      <c r="E575">
        <v>0.22969999999999999</v>
      </c>
    </row>
    <row r="576" spans="1:5" x14ac:dyDescent="0.25">
      <c r="A576" t="s">
        <v>665</v>
      </c>
      <c r="B576" t="s">
        <v>674</v>
      </c>
      <c r="C576">
        <v>1.0980000000000001</v>
      </c>
      <c r="D576">
        <v>0.60719999999999996</v>
      </c>
      <c r="E576">
        <v>0.91890000000000005</v>
      </c>
    </row>
    <row r="577" spans="1:5" x14ac:dyDescent="0.25">
      <c r="A577" t="s">
        <v>665</v>
      </c>
      <c r="B577" t="s">
        <v>675</v>
      </c>
      <c r="C577">
        <v>1.0980000000000001</v>
      </c>
      <c r="D577">
        <v>0.60719999999999996</v>
      </c>
      <c r="E577">
        <v>0.68920000000000003</v>
      </c>
    </row>
    <row r="578" spans="1:5" x14ac:dyDescent="0.25">
      <c r="A578" t="s">
        <v>665</v>
      </c>
      <c r="B578" t="s">
        <v>676</v>
      </c>
      <c r="C578">
        <v>1.0980000000000001</v>
      </c>
      <c r="D578">
        <v>1.3661000000000001</v>
      </c>
      <c r="E578">
        <v>1.2060999999999999</v>
      </c>
    </row>
    <row r="579" spans="1:5" x14ac:dyDescent="0.25">
      <c r="A579" t="s">
        <v>665</v>
      </c>
      <c r="B579" t="s">
        <v>677</v>
      </c>
      <c r="C579">
        <v>1.0980000000000001</v>
      </c>
      <c r="D579">
        <v>1.8214999999999999</v>
      </c>
      <c r="E579">
        <v>0.68920000000000003</v>
      </c>
    </row>
    <row r="580" spans="1:5" x14ac:dyDescent="0.25">
      <c r="A580" t="s">
        <v>665</v>
      </c>
      <c r="B580" t="s">
        <v>678</v>
      </c>
      <c r="C580">
        <v>1.0980000000000001</v>
      </c>
      <c r="D580">
        <v>0.60719999999999996</v>
      </c>
      <c r="E580">
        <v>1.3784000000000001</v>
      </c>
    </row>
    <row r="581" spans="1:5" x14ac:dyDescent="0.25">
      <c r="A581" t="s">
        <v>665</v>
      </c>
      <c r="B581" t="s">
        <v>679</v>
      </c>
      <c r="C581">
        <v>1.0980000000000001</v>
      </c>
      <c r="D581">
        <v>0</v>
      </c>
      <c r="E581">
        <v>0.68920000000000003</v>
      </c>
    </row>
    <row r="582" spans="1:5" x14ac:dyDescent="0.25">
      <c r="A582" t="s">
        <v>665</v>
      </c>
      <c r="B582" t="s">
        <v>680</v>
      </c>
      <c r="C582">
        <v>1.0980000000000001</v>
      </c>
      <c r="D582">
        <v>1.8214999999999999</v>
      </c>
      <c r="E582">
        <v>0.68920000000000003</v>
      </c>
    </row>
    <row r="583" spans="1:5" x14ac:dyDescent="0.25">
      <c r="A583" t="s">
        <v>665</v>
      </c>
      <c r="B583" t="s">
        <v>681</v>
      </c>
      <c r="C583">
        <v>1.0980000000000001</v>
      </c>
      <c r="D583">
        <v>1.8214999999999999</v>
      </c>
      <c r="E583">
        <v>1.1486000000000001</v>
      </c>
    </row>
    <row r="584" spans="1:5" x14ac:dyDescent="0.25">
      <c r="A584" t="s">
        <v>665</v>
      </c>
      <c r="B584" t="s">
        <v>682</v>
      </c>
      <c r="C584">
        <v>1.0980000000000001</v>
      </c>
      <c r="D584">
        <v>0.91069999999999995</v>
      </c>
      <c r="E584">
        <v>1.3784000000000001</v>
      </c>
    </row>
    <row r="585" spans="1:5" x14ac:dyDescent="0.25">
      <c r="A585" t="s">
        <v>665</v>
      </c>
      <c r="B585" t="s">
        <v>683</v>
      </c>
      <c r="C585">
        <v>1.0980000000000001</v>
      </c>
      <c r="D585">
        <v>0</v>
      </c>
      <c r="E585">
        <v>2.4121000000000001</v>
      </c>
    </row>
    <row r="586" spans="1:5" x14ac:dyDescent="0.25">
      <c r="A586" t="s">
        <v>684</v>
      </c>
      <c r="B586" t="s">
        <v>685</v>
      </c>
      <c r="C586">
        <v>0.83930000000000005</v>
      </c>
      <c r="D586">
        <v>0.89359999999999995</v>
      </c>
      <c r="E586">
        <v>1.7231000000000001</v>
      </c>
    </row>
    <row r="587" spans="1:5" x14ac:dyDescent="0.25">
      <c r="A587" t="s">
        <v>684</v>
      </c>
      <c r="B587" t="s">
        <v>686</v>
      </c>
      <c r="C587">
        <v>0.83930000000000005</v>
      </c>
      <c r="D587">
        <v>1.5886</v>
      </c>
      <c r="E587">
        <v>0.28720000000000001</v>
      </c>
    </row>
    <row r="588" spans="1:5" x14ac:dyDescent="0.25">
      <c r="A588" t="s">
        <v>684</v>
      </c>
      <c r="B588" t="s">
        <v>687</v>
      </c>
      <c r="C588">
        <v>0.83930000000000005</v>
      </c>
      <c r="D588">
        <v>0.2979</v>
      </c>
      <c r="E588">
        <v>0.86150000000000004</v>
      </c>
    </row>
    <row r="589" spans="1:5" x14ac:dyDescent="0.25">
      <c r="A589" t="s">
        <v>684</v>
      </c>
      <c r="B589" t="s">
        <v>688</v>
      </c>
      <c r="C589">
        <v>0.83930000000000005</v>
      </c>
      <c r="D589">
        <v>0</v>
      </c>
      <c r="E589">
        <v>1.4359</v>
      </c>
    </row>
    <row r="590" spans="1:5" x14ac:dyDescent="0.25">
      <c r="A590" t="s">
        <v>684</v>
      </c>
      <c r="B590" t="s">
        <v>689</v>
      </c>
      <c r="C590">
        <v>0.83930000000000005</v>
      </c>
      <c r="D590">
        <v>0.2979</v>
      </c>
      <c r="E590">
        <v>0.43080000000000002</v>
      </c>
    </row>
    <row r="591" spans="1:5" x14ac:dyDescent="0.25">
      <c r="A591" t="s">
        <v>684</v>
      </c>
      <c r="B591" t="s">
        <v>690</v>
      </c>
      <c r="C591">
        <v>0.83930000000000005</v>
      </c>
      <c r="D591">
        <v>1.7871999999999999</v>
      </c>
      <c r="E591">
        <v>0.6462</v>
      </c>
    </row>
    <row r="592" spans="1:5" x14ac:dyDescent="0.25">
      <c r="A592" t="s">
        <v>684</v>
      </c>
      <c r="B592" t="s">
        <v>691</v>
      </c>
      <c r="C592">
        <v>0.83930000000000005</v>
      </c>
      <c r="D592">
        <v>1.4893000000000001</v>
      </c>
      <c r="E592">
        <v>0.43080000000000002</v>
      </c>
    </row>
    <row r="593" spans="1:5" x14ac:dyDescent="0.25">
      <c r="A593" t="s">
        <v>684</v>
      </c>
      <c r="B593" t="s">
        <v>692</v>
      </c>
      <c r="C593">
        <v>0.83930000000000005</v>
      </c>
      <c r="D593">
        <v>1.9858</v>
      </c>
      <c r="E593">
        <v>0</v>
      </c>
    </row>
    <row r="594" spans="1:5" x14ac:dyDescent="0.25">
      <c r="A594" t="s">
        <v>684</v>
      </c>
      <c r="B594" t="s">
        <v>693</v>
      </c>
      <c r="C594">
        <v>0.83930000000000005</v>
      </c>
      <c r="D594">
        <v>0.59570000000000001</v>
      </c>
      <c r="E594">
        <v>1.2923</v>
      </c>
    </row>
    <row r="595" spans="1:5" x14ac:dyDescent="0.25">
      <c r="A595" t="s">
        <v>684</v>
      </c>
      <c r="B595" t="s">
        <v>694</v>
      </c>
      <c r="C595">
        <v>0.83930000000000005</v>
      </c>
      <c r="D595">
        <v>0.79430000000000001</v>
      </c>
      <c r="E595">
        <v>2.2974999999999999</v>
      </c>
    </row>
    <row r="596" spans="1:5" x14ac:dyDescent="0.25">
      <c r="A596" t="s">
        <v>684</v>
      </c>
      <c r="B596" t="s">
        <v>695</v>
      </c>
      <c r="C596">
        <v>0.83930000000000005</v>
      </c>
      <c r="D596">
        <v>0.3972</v>
      </c>
      <c r="E596">
        <v>1.4359</v>
      </c>
    </row>
    <row r="597" spans="1:5" x14ac:dyDescent="0.25">
      <c r="A597" t="s">
        <v>684</v>
      </c>
      <c r="B597" t="s">
        <v>696</v>
      </c>
      <c r="C597">
        <v>0.83930000000000005</v>
      </c>
      <c r="D597">
        <v>1.1915</v>
      </c>
      <c r="E597">
        <v>0.6462</v>
      </c>
    </row>
    <row r="598" spans="1:5" x14ac:dyDescent="0.25">
      <c r="A598" t="s">
        <v>684</v>
      </c>
      <c r="B598" t="s">
        <v>697</v>
      </c>
      <c r="C598">
        <v>0.83930000000000005</v>
      </c>
      <c r="D598">
        <v>0.79430000000000001</v>
      </c>
      <c r="E598">
        <v>0.86150000000000004</v>
      </c>
    </row>
    <row r="599" spans="1:5" x14ac:dyDescent="0.25">
      <c r="A599" t="s">
        <v>684</v>
      </c>
      <c r="B599" t="s">
        <v>698</v>
      </c>
      <c r="C599">
        <v>0.83930000000000005</v>
      </c>
      <c r="D599">
        <v>1.4893000000000001</v>
      </c>
      <c r="E599">
        <v>1.5077</v>
      </c>
    </row>
    <row r="600" spans="1:5" x14ac:dyDescent="0.25">
      <c r="A600" t="s">
        <v>684</v>
      </c>
      <c r="B600" t="s">
        <v>699</v>
      </c>
      <c r="C600">
        <v>0.83930000000000005</v>
      </c>
      <c r="D600">
        <v>1.1915</v>
      </c>
      <c r="E600">
        <v>1.7231000000000001</v>
      </c>
    </row>
    <row r="601" spans="1:5" x14ac:dyDescent="0.25">
      <c r="A601" t="s">
        <v>684</v>
      </c>
      <c r="B601" t="s">
        <v>700</v>
      </c>
      <c r="C601">
        <v>0.83930000000000005</v>
      </c>
      <c r="D601">
        <v>1.1915</v>
      </c>
      <c r="E601">
        <v>0.57440000000000002</v>
      </c>
    </row>
    <row r="602" spans="1:5" x14ac:dyDescent="0.25">
      <c r="A602" t="s">
        <v>701</v>
      </c>
      <c r="B602" t="s">
        <v>702</v>
      </c>
      <c r="C602">
        <v>1.2917000000000001</v>
      </c>
      <c r="D602">
        <v>0.7742</v>
      </c>
      <c r="E602">
        <v>1.3115000000000001</v>
      </c>
    </row>
    <row r="603" spans="1:5" x14ac:dyDescent="0.25">
      <c r="A603" t="s">
        <v>701</v>
      </c>
      <c r="B603" t="s">
        <v>703</v>
      </c>
      <c r="C603">
        <v>1.2917000000000001</v>
      </c>
      <c r="D603">
        <v>1.0322</v>
      </c>
      <c r="E603">
        <v>2.0983999999999998</v>
      </c>
    </row>
    <row r="604" spans="1:5" x14ac:dyDescent="0.25">
      <c r="A604" t="s">
        <v>701</v>
      </c>
      <c r="B604" t="s">
        <v>704</v>
      </c>
      <c r="C604">
        <v>1.2917000000000001</v>
      </c>
      <c r="D604">
        <v>1.0322</v>
      </c>
      <c r="E604">
        <v>1.0491999999999999</v>
      </c>
    </row>
    <row r="605" spans="1:5" x14ac:dyDescent="0.25">
      <c r="A605" t="s">
        <v>701</v>
      </c>
      <c r="B605" t="s">
        <v>705</v>
      </c>
      <c r="C605">
        <v>1.2917000000000001</v>
      </c>
      <c r="D605">
        <v>1.3548</v>
      </c>
      <c r="E605">
        <v>0.78690000000000004</v>
      </c>
    </row>
    <row r="606" spans="1:5" x14ac:dyDescent="0.25">
      <c r="A606" t="s">
        <v>701</v>
      </c>
      <c r="B606" t="s">
        <v>706</v>
      </c>
      <c r="C606">
        <v>1.2917000000000001</v>
      </c>
      <c r="D606">
        <v>1.0322</v>
      </c>
      <c r="E606">
        <v>1.0491999999999999</v>
      </c>
    </row>
    <row r="607" spans="1:5" x14ac:dyDescent="0.25">
      <c r="A607" t="s">
        <v>701</v>
      </c>
      <c r="B607" t="s">
        <v>707</v>
      </c>
      <c r="C607">
        <v>1.2917000000000001</v>
      </c>
      <c r="D607">
        <v>1.0322</v>
      </c>
      <c r="E607">
        <v>0.78690000000000004</v>
      </c>
    </row>
    <row r="608" spans="1:5" x14ac:dyDescent="0.25">
      <c r="A608" t="s">
        <v>701</v>
      </c>
      <c r="B608" t="s">
        <v>708</v>
      </c>
      <c r="C608">
        <v>1.2917000000000001</v>
      </c>
      <c r="D608">
        <v>0.3871</v>
      </c>
      <c r="E608">
        <v>1.1803999999999999</v>
      </c>
    </row>
    <row r="609" spans="1:5" x14ac:dyDescent="0.25">
      <c r="A609" t="s">
        <v>701</v>
      </c>
      <c r="B609" t="s">
        <v>709</v>
      </c>
      <c r="C609">
        <v>1.2917000000000001</v>
      </c>
      <c r="D609">
        <v>1.5483</v>
      </c>
      <c r="E609">
        <v>1.3115000000000001</v>
      </c>
    </row>
    <row r="610" spans="1:5" x14ac:dyDescent="0.25">
      <c r="A610" t="s">
        <v>701</v>
      </c>
      <c r="B610" t="s">
        <v>710</v>
      </c>
      <c r="C610">
        <v>1.2917000000000001</v>
      </c>
      <c r="D610">
        <v>1.0322</v>
      </c>
      <c r="E610">
        <v>0.78690000000000004</v>
      </c>
    </row>
    <row r="611" spans="1:5" x14ac:dyDescent="0.25">
      <c r="A611" t="s">
        <v>701</v>
      </c>
      <c r="B611" t="s">
        <v>711</v>
      </c>
      <c r="C611">
        <v>1.2917000000000001</v>
      </c>
      <c r="D611">
        <v>1.0322</v>
      </c>
      <c r="E611">
        <v>0.78690000000000004</v>
      </c>
    </row>
    <row r="612" spans="1:5" x14ac:dyDescent="0.25">
      <c r="A612" t="s">
        <v>701</v>
      </c>
      <c r="B612" t="s">
        <v>712</v>
      </c>
      <c r="C612">
        <v>1.2917000000000001</v>
      </c>
      <c r="D612">
        <v>1.0322</v>
      </c>
      <c r="E612">
        <v>0.78690000000000004</v>
      </c>
    </row>
    <row r="613" spans="1:5" x14ac:dyDescent="0.25">
      <c r="A613" t="s">
        <v>701</v>
      </c>
      <c r="B613" t="s">
        <v>713</v>
      </c>
      <c r="C613">
        <v>1.2917000000000001</v>
      </c>
      <c r="D613">
        <v>0.7742</v>
      </c>
      <c r="E613">
        <v>0.78690000000000004</v>
      </c>
    </row>
    <row r="614" spans="1:5" x14ac:dyDescent="0.25">
      <c r="A614" t="s">
        <v>701</v>
      </c>
      <c r="B614" t="s">
        <v>714</v>
      </c>
      <c r="C614">
        <v>1.2917000000000001</v>
      </c>
      <c r="D614">
        <v>0.5161</v>
      </c>
      <c r="E614">
        <v>0.52459999999999996</v>
      </c>
    </row>
    <row r="615" spans="1:5" x14ac:dyDescent="0.25">
      <c r="A615" t="s">
        <v>701</v>
      </c>
      <c r="B615" t="s">
        <v>715</v>
      </c>
      <c r="C615">
        <v>1.2917000000000001</v>
      </c>
      <c r="D615">
        <v>0.7742</v>
      </c>
      <c r="E615">
        <v>0.78690000000000004</v>
      </c>
    </row>
    <row r="616" spans="1:5" x14ac:dyDescent="0.25">
      <c r="A616" t="s">
        <v>701</v>
      </c>
      <c r="B616" t="s">
        <v>716</v>
      </c>
      <c r="C616">
        <v>1.2917000000000001</v>
      </c>
      <c r="D616">
        <v>0</v>
      </c>
      <c r="E616">
        <v>1.1803999999999999</v>
      </c>
    </row>
    <row r="617" spans="1:5" x14ac:dyDescent="0.25">
      <c r="A617" t="s">
        <v>701</v>
      </c>
      <c r="B617" t="s">
        <v>717</v>
      </c>
      <c r="C617">
        <v>1.2917000000000001</v>
      </c>
      <c r="D617">
        <v>1.7419</v>
      </c>
      <c r="E617">
        <v>0.98360000000000003</v>
      </c>
    </row>
    <row r="618" spans="1:5" x14ac:dyDescent="0.25">
      <c r="A618" t="s">
        <v>718</v>
      </c>
      <c r="B618" t="s">
        <v>719</v>
      </c>
      <c r="C618">
        <v>1.0662</v>
      </c>
      <c r="D618">
        <v>1.2059</v>
      </c>
      <c r="E618">
        <v>0.8831</v>
      </c>
    </row>
    <row r="619" spans="1:5" x14ac:dyDescent="0.25">
      <c r="A619" t="s">
        <v>718</v>
      </c>
      <c r="B619" t="s">
        <v>720</v>
      </c>
      <c r="C619">
        <v>1.0662</v>
      </c>
      <c r="D619">
        <v>0.52110000000000001</v>
      </c>
      <c r="E619">
        <v>1.45</v>
      </c>
    </row>
    <row r="620" spans="1:5" x14ac:dyDescent="0.25">
      <c r="A620" t="s">
        <v>718</v>
      </c>
      <c r="B620" t="s">
        <v>721</v>
      </c>
      <c r="C620">
        <v>1.0662</v>
      </c>
      <c r="D620">
        <v>1.0550999999999999</v>
      </c>
      <c r="E620">
        <v>0.5151</v>
      </c>
    </row>
    <row r="621" spans="1:5" x14ac:dyDescent="0.25">
      <c r="A621" t="s">
        <v>718</v>
      </c>
      <c r="B621" t="s">
        <v>722</v>
      </c>
      <c r="C621">
        <v>1.0662</v>
      </c>
      <c r="D621">
        <v>1.5241</v>
      </c>
      <c r="E621">
        <v>0.42930000000000001</v>
      </c>
    </row>
    <row r="622" spans="1:5" x14ac:dyDescent="0.25">
      <c r="A622" t="s">
        <v>718</v>
      </c>
      <c r="B622" t="s">
        <v>723</v>
      </c>
      <c r="C622">
        <v>1.0662</v>
      </c>
      <c r="D622">
        <v>1.0550999999999999</v>
      </c>
      <c r="E622">
        <v>0.85860000000000003</v>
      </c>
    </row>
    <row r="623" spans="1:5" x14ac:dyDescent="0.25">
      <c r="A623" t="s">
        <v>718</v>
      </c>
      <c r="B623" t="s">
        <v>724</v>
      </c>
      <c r="C623">
        <v>1.0662</v>
      </c>
      <c r="D623">
        <v>0.93789999999999996</v>
      </c>
      <c r="E623">
        <v>0.99209999999999998</v>
      </c>
    </row>
    <row r="624" spans="1:5" x14ac:dyDescent="0.25">
      <c r="A624" t="s">
        <v>718</v>
      </c>
      <c r="B624" t="s">
        <v>725</v>
      </c>
      <c r="C624">
        <v>1.0662</v>
      </c>
      <c r="D624">
        <v>0.72950000000000004</v>
      </c>
      <c r="E624">
        <v>0.76319999999999999</v>
      </c>
    </row>
    <row r="625" spans="1:5" x14ac:dyDescent="0.25">
      <c r="A625" t="s">
        <v>718</v>
      </c>
      <c r="B625" t="s">
        <v>726</v>
      </c>
      <c r="C625">
        <v>1.0662</v>
      </c>
      <c r="D625">
        <v>1.2896000000000001</v>
      </c>
      <c r="E625">
        <v>0.94440000000000002</v>
      </c>
    </row>
    <row r="626" spans="1:5" x14ac:dyDescent="0.25">
      <c r="A626" t="s">
        <v>718</v>
      </c>
      <c r="B626" t="s">
        <v>727</v>
      </c>
      <c r="C626">
        <v>1.0662</v>
      </c>
      <c r="D626">
        <v>1.0550999999999999</v>
      </c>
      <c r="E626">
        <v>0.85860000000000003</v>
      </c>
    </row>
    <row r="627" spans="1:5" x14ac:dyDescent="0.25">
      <c r="A627" t="s">
        <v>718</v>
      </c>
      <c r="B627" t="s">
        <v>728</v>
      </c>
      <c r="C627">
        <v>1.0662</v>
      </c>
      <c r="D627">
        <v>1.6674</v>
      </c>
      <c r="E627">
        <v>0.83950000000000002</v>
      </c>
    </row>
    <row r="628" spans="1:5" x14ac:dyDescent="0.25">
      <c r="A628" t="s">
        <v>718</v>
      </c>
      <c r="B628" t="s">
        <v>729</v>
      </c>
      <c r="C628">
        <v>1.0662</v>
      </c>
      <c r="D628">
        <v>0.93789999999999996</v>
      </c>
      <c r="E628">
        <v>0.96160000000000001</v>
      </c>
    </row>
    <row r="629" spans="1:5" x14ac:dyDescent="0.25">
      <c r="A629" t="s">
        <v>718</v>
      </c>
      <c r="B629" t="s">
        <v>730</v>
      </c>
      <c r="C629">
        <v>1.0662</v>
      </c>
      <c r="D629">
        <v>1.1463000000000001</v>
      </c>
      <c r="E629">
        <v>0.76319999999999999</v>
      </c>
    </row>
    <row r="630" spans="1:5" x14ac:dyDescent="0.25">
      <c r="A630" t="s">
        <v>718</v>
      </c>
      <c r="B630" t="s">
        <v>731</v>
      </c>
      <c r="C630">
        <v>1.0662</v>
      </c>
      <c r="D630">
        <v>0.62529999999999997</v>
      </c>
      <c r="E630">
        <v>1.5264</v>
      </c>
    </row>
    <row r="631" spans="1:5" x14ac:dyDescent="0.25">
      <c r="A631" t="s">
        <v>718</v>
      </c>
      <c r="B631" t="s">
        <v>732</v>
      </c>
      <c r="C631">
        <v>1.0662</v>
      </c>
      <c r="D631">
        <v>0.23449999999999999</v>
      </c>
      <c r="E631">
        <v>1.5454000000000001</v>
      </c>
    </row>
    <row r="632" spans="1:5" x14ac:dyDescent="0.25">
      <c r="A632" t="s">
        <v>718</v>
      </c>
      <c r="B632" t="s">
        <v>733</v>
      </c>
      <c r="C632">
        <v>1.0662</v>
      </c>
      <c r="D632">
        <v>0.93789999999999996</v>
      </c>
      <c r="E632">
        <v>1.5264</v>
      </c>
    </row>
    <row r="633" spans="1:5" x14ac:dyDescent="0.25">
      <c r="A633" t="s">
        <v>718</v>
      </c>
      <c r="B633" t="s">
        <v>734</v>
      </c>
      <c r="C633">
        <v>1.0662</v>
      </c>
      <c r="D633">
        <v>1.1724000000000001</v>
      </c>
      <c r="E633">
        <v>1.0303</v>
      </c>
    </row>
    <row r="634" spans="1:5" x14ac:dyDescent="0.25">
      <c r="A634" t="s">
        <v>735</v>
      </c>
      <c r="B634" t="s">
        <v>736</v>
      </c>
      <c r="C634">
        <v>1.1246</v>
      </c>
      <c r="D634">
        <v>1.1114999999999999</v>
      </c>
      <c r="E634">
        <v>1.0047999999999999</v>
      </c>
    </row>
    <row r="635" spans="1:5" x14ac:dyDescent="0.25">
      <c r="A635" t="s">
        <v>735</v>
      </c>
      <c r="B635" t="s">
        <v>737</v>
      </c>
      <c r="C635">
        <v>1.1246</v>
      </c>
      <c r="D635">
        <v>0.51870000000000005</v>
      </c>
      <c r="E635">
        <v>0.84609999999999996</v>
      </c>
    </row>
    <row r="636" spans="1:5" x14ac:dyDescent="0.25">
      <c r="A636" t="s">
        <v>735</v>
      </c>
      <c r="B636" t="s">
        <v>738</v>
      </c>
      <c r="C636">
        <v>1.1246</v>
      </c>
      <c r="D636">
        <v>0.59279999999999999</v>
      </c>
      <c r="E636">
        <v>1.2692000000000001</v>
      </c>
    </row>
    <row r="637" spans="1:5" x14ac:dyDescent="0.25">
      <c r="A637" t="s">
        <v>735</v>
      </c>
      <c r="B637" t="s">
        <v>739</v>
      </c>
      <c r="C637">
        <v>1.1246</v>
      </c>
      <c r="D637">
        <v>0.74099999999999999</v>
      </c>
      <c r="E637">
        <v>0.74039999999999995</v>
      </c>
    </row>
    <row r="638" spans="1:5" x14ac:dyDescent="0.25">
      <c r="A638" t="s">
        <v>735</v>
      </c>
      <c r="B638" t="s">
        <v>740</v>
      </c>
      <c r="C638">
        <v>1.1246</v>
      </c>
      <c r="D638">
        <v>1.0508999999999999</v>
      </c>
      <c r="E638">
        <v>0.63460000000000005</v>
      </c>
    </row>
    <row r="639" spans="1:5" x14ac:dyDescent="0.25">
      <c r="A639" t="s">
        <v>735</v>
      </c>
      <c r="B639" t="s">
        <v>741</v>
      </c>
      <c r="C639">
        <v>1.1246</v>
      </c>
      <c r="D639">
        <v>0.59279999999999999</v>
      </c>
      <c r="E639">
        <v>0.84609999999999996</v>
      </c>
    </row>
    <row r="640" spans="1:5" x14ac:dyDescent="0.25">
      <c r="A640" t="s">
        <v>735</v>
      </c>
      <c r="B640" t="s">
        <v>742</v>
      </c>
      <c r="C640">
        <v>1.1246</v>
      </c>
      <c r="D640">
        <v>1.2597</v>
      </c>
      <c r="E640">
        <v>1.2692000000000001</v>
      </c>
    </row>
    <row r="641" spans="1:5" x14ac:dyDescent="0.25">
      <c r="A641" t="s">
        <v>735</v>
      </c>
      <c r="B641" t="s">
        <v>743</v>
      </c>
      <c r="C641">
        <v>1.1246</v>
      </c>
      <c r="D641">
        <v>1.1114999999999999</v>
      </c>
      <c r="E641">
        <v>1.4278</v>
      </c>
    </row>
    <row r="642" spans="1:5" x14ac:dyDescent="0.25">
      <c r="A642" t="s">
        <v>735</v>
      </c>
      <c r="B642" t="s">
        <v>744</v>
      </c>
      <c r="C642">
        <v>1.1246</v>
      </c>
      <c r="D642">
        <v>1.0374000000000001</v>
      </c>
      <c r="E642">
        <v>1.3221000000000001</v>
      </c>
    </row>
    <row r="643" spans="1:5" x14ac:dyDescent="0.25">
      <c r="A643" t="s">
        <v>735</v>
      </c>
      <c r="B643" t="s">
        <v>745</v>
      </c>
      <c r="C643">
        <v>1.1246</v>
      </c>
      <c r="D643">
        <v>0.81510000000000005</v>
      </c>
      <c r="E643">
        <v>1.1105</v>
      </c>
    </row>
    <row r="644" spans="1:5" x14ac:dyDescent="0.25">
      <c r="A644" t="s">
        <v>735</v>
      </c>
      <c r="B644" t="s">
        <v>746</v>
      </c>
      <c r="C644">
        <v>1.1246</v>
      </c>
      <c r="D644">
        <v>0.62239999999999995</v>
      </c>
      <c r="E644">
        <v>0.57110000000000005</v>
      </c>
    </row>
    <row r="645" spans="1:5" x14ac:dyDescent="0.25">
      <c r="A645" t="s">
        <v>735</v>
      </c>
      <c r="B645" t="s">
        <v>747</v>
      </c>
      <c r="C645">
        <v>1.1246</v>
      </c>
      <c r="D645">
        <v>0.80030000000000001</v>
      </c>
      <c r="E645">
        <v>0.88839999999999997</v>
      </c>
    </row>
    <row r="646" spans="1:5" x14ac:dyDescent="0.25">
      <c r="A646" t="s">
        <v>735</v>
      </c>
      <c r="B646" t="s">
        <v>748</v>
      </c>
      <c r="C646">
        <v>1.1246</v>
      </c>
      <c r="D646">
        <v>1.3338000000000001</v>
      </c>
      <c r="E646">
        <v>1.3327</v>
      </c>
    </row>
    <row r="647" spans="1:5" x14ac:dyDescent="0.25">
      <c r="A647" t="s">
        <v>735</v>
      </c>
      <c r="B647" t="s">
        <v>749</v>
      </c>
      <c r="C647">
        <v>1.1246</v>
      </c>
      <c r="D647">
        <v>1.0669999999999999</v>
      </c>
      <c r="E647">
        <v>1.0788</v>
      </c>
    </row>
    <row r="648" spans="1:5" x14ac:dyDescent="0.25">
      <c r="A648" t="s">
        <v>735</v>
      </c>
      <c r="B648" t="s">
        <v>750</v>
      </c>
      <c r="C648">
        <v>1.1246</v>
      </c>
      <c r="D648">
        <v>0.66690000000000005</v>
      </c>
      <c r="E648">
        <v>0.55530000000000002</v>
      </c>
    </row>
    <row r="649" spans="1:5" x14ac:dyDescent="0.25">
      <c r="A649" t="s">
        <v>735</v>
      </c>
      <c r="B649" t="s">
        <v>751</v>
      </c>
      <c r="C649">
        <v>1.1246</v>
      </c>
      <c r="D649">
        <v>1.5047999999999999</v>
      </c>
      <c r="E649">
        <v>0.78100000000000003</v>
      </c>
    </row>
    <row r="650" spans="1:5" x14ac:dyDescent="0.25">
      <c r="A650" t="s">
        <v>735</v>
      </c>
      <c r="B650" t="s">
        <v>752</v>
      </c>
      <c r="C650">
        <v>1.1246</v>
      </c>
      <c r="D650">
        <v>0.97809999999999997</v>
      </c>
      <c r="E650">
        <v>0.88839999999999997</v>
      </c>
    </row>
    <row r="651" spans="1:5" x14ac:dyDescent="0.25">
      <c r="A651" t="s">
        <v>735</v>
      </c>
      <c r="B651" t="s">
        <v>753</v>
      </c>
      <c r="C651">
        <v>1.1246</v>
      </c>
      <c r="D651">
        <v>0.88919999999999999</v>
      </c>
      <c r="E651">
        <v>1.0788</v>
      </c>
    </row>
    <row r="652" spans="1:5" x14ac:dyDescent="0.25">
      <c r="A652" t="s">
        <v>735</v>
      </c>
      <c r="B652" t="s">
        <v>754</v>
      </c>
      <c r="C652">
        <v>1.1246</v>
      </c>
      <c r="D652">
        <v>1.0669999999999999</v>
      </c>
      <c r="E652">
        <v>1.0788</v>
      </c>
    </row>
    <row r="653" spans="1:5" x14ac:dyDescent="0.25">
      <c r="A653" t="s">
        <v>735</v>
      </c>
      <c r="B653" t="s">
        <v>755</v>
      </c>
      <c r="C653">
        <v>1.1246</v>
      </c>
      <c r="D653">
        <v>1.0508999999999999</v>
      </c>
      <c r="E653">
        <v>0.86539999999999995</v>
      </c>
    </row>
    <row r="654" spans="1:5" x14ac:dyDescent="0.25">
      <c r="A654" t="s">
        <v>735</v>
      </c>
      <c r="B654" t="s">
        <v>756</v>
      </c>
      <c r="C654">
        <v>1.1246</v>
      </c>
      <c r="D654">
        <v>1.0374000000000001</v>
      </c>
      <c r="E654">
        <v>1.2692000000000001</v>
      </c>
    </row>
    <row r="655" spans="1:5" x14ac:dyDescent="0.25">
      <c r="A655" t="s">
        <v>735</v>
      </c>
      <c r="B655" t="s">
        <v>757</v>
      </c>
      <c r="C655">
        <v>1.1246</v>
      </c>
      <c r="D655">
        <v>1.2448999999999999</v>
      </c>
      <c r="E655">
        <v>1.0788</v>
      </c>
    </row>
    <row r="656" spans="1:5" x14ac:dyDescent="0.25">
      <c r="A656" t="s">
        <v>735</v>
      </c>
      <c r="B656" t="s">
        <v>758</v>
      </c>
      <c r="C656">
        <v>1.1246</v>
      </c>
      <c r="D656">
        <v>0.88919999999999999</v>
      </c>
      <c r="E656">
        <v>0.86539999999999995</v>
      </c>
    </row>
    <row r="657" spans="1:5" x14ac:dyDescent="0.25">
      <c r="A657" t="s">
        <v>735</v>
      </c>
      <c r="B657" t="s">
        <v>759</v>
      </c>
      <c r="C657">
        <v>1.1246</v>
      </c>
      <c r="D657">
        <v>1.5116000000000001</v>
      </c>
      <c r="E657">
        <v>0.50770000000000004</v>
      </c>
    </row>
    <row r="658" spans="1:5" x14ac:dyDescent="0.25">
      <c r="A658" t="s">
        <v>735</v>
      </c>
      <c r="B658" t="s">
        <v>760</v>
      </c>
      <c r="C658">
        <v>1.1246</v>
      </c>
      <c r="D658">
        <v>1.3338000000000001</v>
      </c>
      <c r="E658">
        <v>0.74039999999999995</v>
      </c>
    </row>
    <row r="659" spans="1:5" x14ac:dyDescent="0.25">
      <c r="A659" t="s">
        <v>735</v>
      </c>
      <c r="B659" t="s">
        <v>761</v>
      </c>
      <c r="C659">
        <v>1.1246</v>
      </c>
      <c r="D659">
        <v>0.95760000000000001</v>
      </c>
      <c r="E659">
        <v>1.6109</v>
      </c>
    </row>
    <row r="660" spans="1:5" x14ac:dyDescent="0.25">
      <c r="A660" t="s">
        <v>735</v>
      </c>
      <c r="B660" t="s">
        <v>762</v>
      </c>
      <c r="C660">
        <v>1.1246</v>
      </c>
      <c r="D660">
        <v>1.0508999999999999</v>
      </c>
      <c r="E660">
        <v>1.0961000000000001</v>
      </c>
    </row>
    <row r="661" spans="1:5" x14ac:dyDescent="0.25">
      <c r="A661" t="s">
        <v>763</v>
      </c>
      <c r="B661" t="s">
        <v>764</v>
      </c>
      <c r="C661">
        <v>1.5417000000000001</v>
      </c>
      <c r="D661">
        <v>1.2972999999999999</v>
      </c>
      <c r="E661">
        <v>0.52170000000000005</v>
      </c>
    </row>
    <row r="662" spans="1:5" x14ac:dyDescent="0.25">
      <c r="A662" t="s">
        <v>763</v>
      </c>
      <c r="B662" t="s">
        <v>765</v>
      </c>
      <c r="C662">
        <v>1.5417000000000001</v>
      </c>
      <c r="D662">
        <v>0.32429999999999998</v>
      </c>
      <c r="E662">
        <v>0.52170000000000005</v>
      </c>
    </row>
    <row r="663" spans="1:5" x14ac:dyDescent="0.25">
      <c r="A663" t="s">
        <v>763</v>
      </c>
      <c r="B663" t="s">
        <v>766</v>
      </c>
      <c r="C663">
        <v>1.5417000000000001</v>
      </c>
      <c r="D663">
        <v>0.64859999999999995</v>
      </c>
      <c r="E663">
        <v>1.2174</v>
      </c>
    </row>
    <row r="664" spans="1:5" x14ac:dyDescent="0.25">
      <c r="A664" t="s">
        <v>763</v>
      </c>
      <c r="B664" t="s">
        <v>767</v>
      </c>
      <c r="C664">
        <v>1.5417000000000001</v>
      </c>
      <c r="D664">
        <v>1.2972999999999999</v>
      </c>
      <c r="E664">
        <v>0.78259999999999996</v>
      </c>
    </row>
    <row r="665" spans="1:5" x14ac:dyDescent="0.25">
      <c r="A665" t="s">
        <v>763</v>
      </c>
      <c r="B665" t="s">
        <v>768</v>
      </c>
      <c r="C665">
        <v>1.5417000000000001</v>
      </c>
      <c r="D665">
        <v>0.97299999999999998</v>
      </c>
      <c r="E665">
        <v>1.5651999999999999</v>
      </c>
    </row>
    <row r="666" spans="1:5" x14ac:dyDescent="0.25">
      <c r="A666" t="s">
        <v>763</v>
      </c>
      <c r="B666" t="s">
        <v>769</v>
      </c>
      <c r="C666">
        <v>1.5417000000000001</v>
      </c>
      <c r="D666">
        <v>0.86480000000000001</v>
      </c>
      <c r="E666">
        <v>1.2174</v>
      </c>
    </row>
    <row r="667" spans="1:5" x14ac:dyDescent="0.25">
      <c r="A667" t="s">
        <v>763</v>
      </c>
      <c r="B667" t="s">
        <v>770</v>
      </c>
      <c r="C667">
        <v>1.5417000000000001</v>
      </c>
      <c r="D667">
        <v>0.64859999999999995</v>
      </c>
      <c r="E667">
        <v>1.8261000000000001</v>
      </c>
    </row>
    <row r="668" spans="1:5" x14ac:dyDescent="0.25">
      <c r="A668" t="s">
        <v>763</v>
      </c>
      <c r="B668" t="s">
        <v>771</v>
      </c>
      <c r="C668">
        <v>1.5417000000000001</v>
      </c>
      <c r="D668">
        <v>0.97299999999999998</v>
      </c>
      <c r="E668">
        <v>0.78259999999999996</v>
      </c>
    </row>
    <row r="669" spans="1:5" x14ac:dyDescent="0.25">
      <c r="A669" t="s">
        <v>763</v>
      </c>
      <c r="B669" t="s">
        <v>772</v>
      </c>
      <c r="C669">
        <v>1.5417000000000001</v>
      </c>
      <c r="D669">
        <v>1.0810999999999999</v>
      </c>
      <c r="E669">
        <v>0.86960000000000004</v>
      </c>
    </row>
    <row r="670" spans="1:5" x14ac:dyDescent="0.25">
      <c r="A670" t="s">
        <v>763</v>
      </c>
      <c r="B670" t="s">
        <v>773</v>
      </c>
      <c r="C670">
        <v>1.5417000000000001</v>
      </c>
      <c r="D670">
        <v>1.7297</v>
      </c>
      <c r="E670">
        <v>0.6956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C2" activePane="bottomRight" state="frozen"/>
      <selection pane="topRight" activeCell="M1" sqref="M1"/>
      <selection pane="bottomLeft" activeCell="A2" sqref="A2"/>
      <selection pane="bottomRight" activeCell="A15" sqref="A15:XFD15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701</v>
      </c>
      <c r="B2" t="s">
        <v>714</v>
      </c>
      <c r="C2" t="s">
        <v>672</v>
      </c>
      <c r="D2" t="s">
        <v>774</v>
      </c>
      <c r="E2" s="1">
        <f>VLOOKUP(A2,home!$A$2:$E$670,3,FALSE)</f>
        <v>1.2707999999999999</v>
      </c>
      <c r="F2">
        <f>VLOOKUP(B2,home!$B$2:$E$670,3,FALSE)</f>
        <v>0.78690000000000004</v>
      </c>
      <c r="G2">
        <f>VLOOKUP(C2,away!$B$2:$E$670,4,FALSE)</f>
        <v>0.68920000000000003</v>
      </c>
      <c r="H2">
        <f>VLOOKUP(A2,away!$A$2:$E$670,3,FALSE)</f>
        <v>1.2917000000000001</v>
      </c>
      <c r="I2">
        <f>VLOOKUP(C2,away!$B$2:$E$670,3,FALSE)</f>
        <v>0.68310000000000004</v>
      </c>
      <c r="J2">
        <f>VLOOKUP(B2,home!$B$2:$E$670,4,FALSE)</f>
        <v>1.0322</v>
      </c>
      <c r="K2" s="3">
        <f>E2*F2*G2</f>
        <v>0.68919484478400006</v>
      </c>
      <c r="L2" s="3">
        <f>H2*I2*J2</f>
        <v>0.91077227069400002</v>
      </c>
      <c r="M2" s="5">
        <f>_xlfn.POISSON.DIST(0,$K2,FALSE) * _xlfn.POISSON.DIST(0,$L2,FALSE)</f>
        <v>0.20190315737430892</v>
      </c>
      <c r="N2" s="5">
        <f>_xlfn.POISSON.DIST(1,K2,FALSE) * _xlfn.POISSON.DIST(0,L2,FALSE)</f>
        <v>0.13915061520798636</v>
      </c>
      <c r="O2" s="5">
        <f>_xlfn.POISSON.DIST(0,K2,FALSE) * _xlfn.POISSON.DIST(1,L2,FALSE)</f>
        <v>0.18388779710208733</v>
      </c>
      <c r="P2" s="5">
        <f>_xlfn.POISSON.DIST(1,K2,FALSE) * _xlfn.POISSON.DIST(1,L2,FALSE)</f>
        <v>0.12673452178144479</v>
      </c>
      <c r="Q2" s="5">
        <f>_xlfn.POISSON.DIST(2,K2,FALSE) * _xlfn.POISSON.DIST(0,L2,FALSE)</f>
        <v>4.7950943324933132E-2</v>
      </c>
      <c r="R2" s="5">
        <f>_xlfn.POISSON.DIST(0,K2,FALSE) * _xlfn.POISSON.DIST(2,L2,FALSE)</f>
        <v>8.3739953259792832E-2</v>
      </c>
      <c r="S2" s="5">
        <f>_xlfn.POISSON.DIST(2,K2,FALSE) * _xlfn.POISSON.DIST(2,L2,FALSE)</f>
        <v>1.9887800691242755E-2</v>
      </c>
      <c r="T2" s="5">
        <f>_xlfn.POISSON.DIST(2,K2,FALSE) * _xlfn.POISSON.DIST(1,L2,FALSE)</f>
        <v>4.3672389533968646E-2</v>
      </c>
      <c r="U2" s="5">
        <f>_xlfn.POISSON.DIST(1,K2,FALSE) * _xlfn.POISSON.DIST(2,L2,FALSE)</f>
        <v>5.7713144089102345E-2</v>
      </c>
      <c r="V2" s="5">
        <f>_xlfn.POISSON.DIST(3,K2,FALSE) * _xlfn.POISSON.DIST(3,L2,FALSE)</f>
        <v>1.3870626242949121E-3</v>
      </c>
      <c r="W2" s="5">
        <f>_xlfn.POISSON.DIST(3,K2,FALSE) * _xlfn.POISSON.DIST(0,L2,FALSE)</f>
        <v>1.1015847647357893E-2</v>
      </c>
      <c r="X2" s="5">
        <f>_xlfn.POISSON.DIST(3,K2,FALSE) * _xlfn.POISSON.DIST(1,L2,FALSE)</f>
        <v>1.0032928575403305E-2</v>
      </c>
      <c r="Y2" s="5">
        <f>_xlfn.POISSON.DIST(3,K2,FALSE) * _xlfn.POISSON.DIST(2,L2,FALSE)</f>
        <v>4.5688565701653945E-3</v>
      </c>
      <c r="Z2" s="5">
        <f>_xlfn.POISSON.DIST(0,K2,FALSE) * _xlfn.POISSON.DIST(3,L2,FALSE)</f>
        <v>2.5422675792743647E-2</v>
      </c>
      <c r="AA2" s="5">
        <f>_xlfn.POISSON.DIST(1,K2,FALSE) * _xlfn.POISSON.DIST(3,L2,FALSE)</f>
        <v>1.7521177096973914E-2</v>
      </c>
      <c r="AB2" s="5">
        <f>_xlfn.POISSON.DIST(2,K2,FALSE) * _xlfn.POISSON.DIST(3,L2,FALSE)</f>
        <v>6.0377524648909551E-3</v>
      </c>
      <c r="AC2" s="5">
        <f>_xlfn.POISSON.DIST(4,K2,FALSE) * _xlfn.POISSON.DIST(4,L2,FALSE)</f>
        <v>5.44161618919845E-5</v>
      </c>
      <c r="AD2" s="5">
        <f>_xlfn.POISSON.DIST(4,K2,FALSE) * _xlfn.POISSON.DIST(0,L2,FALSE)</f>
        <v>1.8980163523712535E-3</v>
      </c>
      <c r="AE2" s="5">
        <f>_xlfn.POISSON.DIST(4,K2,FALSE) * _xlfn.POISSON.DIST(1,L2,FALSE)</f>
        <v>1.7286606630635094E-3</v>
      </c>
      <c r="AF2" s="5">
        <f>_xlfn.POISSON.DIST(4,K2,FALSE) * _xlfn.POISSON.DIST(2,L2,FALSE)</f>
        <v>7.8720809867887428E-4</v>
      </c>
      <c r="AG2" s="5">
        <f>_xlfn.POISSON.DIST(4,K2,FALSE) * _xlfn.POISSON.DIST(3,L2,FALSE)</f>
        <v>2.3898910251415488E-4</v>
      </c>
      <c r="AH2" s="5">
        <f>_xlfn.POISSON.DIST(0,K2,FALSE) * _xlfn.POISSON.DIST(4,L2,FALSE)</f>
        <v>5.78856703971863E-3</v>
      </c>
      <c r="AI2" s="5">
        <f>_xlfn.POISSON.DIST(1,K2,FALSE) * _xlfn.POISSON.DIST(4,L2,FALSE)</f>
        <v>3.9894505624606599E-3</v>
      </c>
      <c r="AJ2" s="5">
        <f>_xlfn.POISSON.DIST(2,K2,FALSE) * _xlfn.POISSON.DIST(4,L2,FALSE)</f>
        <v>1.3747543805842579E-3</v>
      </c>
      <c r="AK2" s="5">
        <f>_xlfn.POISSON.DIST(3,K2,FALSE) * _xlfn.POISSON.DIST(4,L2,FALSE)</f>
        <v>3.1582454398096393E-4</v>
      </c>
      <c r="AL2" s="5">
        <f>_xlfn.POISSON.DIST(5,K2,FALSE) * _xlfn.POISSON.DIST(5,L2,FALSE)</f>
        <v>1.3662800214217693E-6</v>
      </c>
      <c r="AM2" s="5">
        <f>_xlfn.POISSON.DIST(5,K2,FALSE) * _xlfn.POISSON.DIST(0,L2,FALSE)</f>
        <v>2.6162061707400014E-4</v>
      </c>
      <c r="AN2" s="5">
        <f>_xlfn.POISSON.DIST(5,K2,FALSE) * _xlfn.POISSON.DIST(1,L2,FALSE)</f>
        <v>2.3827680347285251E-4</v>
      </c>
      <c r="AO2" s="5">
        <f>_xlfn.POISSON.DIST(5,K2,FALSE) * _xlfn.POISSON.DIST(2,L2,FALSE)</f>
        <v>1.0850795267633896E-4</v>
      </c>
      <c r="AP2" s="5">
        <f>_xlfn.POISSON.DIST(5,K2,FALSE) * _xlfn.POISSON.DIST(3,L2,FALSE)</f>
        <v>3.2942011482462107E-5</v>
      </c>
      <c r="AQ2" s="5">
        <f>_xlfn.POISSON.DIST(5,K2,FALSE) * _xlfn.POISSON.DIST(4,L2,FALSE)</f>
        <v>7.5006676497774584E-6</v>
      </c>
      <c r="AR2" s="5">
        <f>_xlfn.POISSON.DIST(0,K2,FALSE) * _xlfn.POISSON.DIST(5,L2,FALSE)</f>
        <v>1.0544132693657967E-3</v>
      </c>
      <c r="AS2" s="5">
        <f>_xlfn.POISSON.DIST(1,K2,FALSE) * _xlfn.POISSON.DIST(5,L2,FALSE)</f>
        <v>7.2669618951875029E-4</v>
      </c>
      <c r="AT2" s="5">
        <f>_xlfn.POISSON.DIST(2,K2,FALSE) * _xlfn.POISSON.DIST(5,L2,FALSE)</f>
        <v>2.5041763377024967E-4</v>
      </c>
      <c r="AU2" s="5">
        <f>_xlfn.POISSON.DIST(3,K2,FALSE) * _xlfn.POISSON.DIST(5,L2,FALSE)</f>
        <v>5.7528847412487941E-5</v>
      </c>
      <c r="AV2" s="5">
        <f>_xlfn.POISSON.DIST(4,K2,FALSE) * _xlfn.POISSON.DIST(5,L2,FALSE)</f>
        <v>9.9121462657630098E-6</v>
      </c>
      <c r="AW2" s="5">
        <f>_xlfn.POISSON.DIST(6,K2,FALSE) * _xlfn.POISSON.DIST(6,L2,FALSE)</f>
        <v>2.3822593325634385E-8</v>
      </c>
      <c r="AX2" s="5">
        <f>_xlfn.POISSON.DIST(6,K2,FALSE) * _xlfn.POISSON.DIST(0,L2,FALSE)</f>
        <v>3.0051263429434957E-5</v>
      </c>
      <c r="AY2" s="5">
        <f>_xlfn.POISSON.DIST(6,K2,FALSE) * _xlfn.POISSON.DIST(1,L2,FALSE)</f>
        <v>2.7369857430850037E-5</v>
      </c>
      <c r="AZ2" s="5">
        <f>_xlfn.POISSON.DIST(6,K2,FALSE) * _xlfn.POISSON.DIST(2,L2,FALSE)</f>
        <v>1.246385360043317E-5</v>
      </c>
      <c r="BA2" s="5">
        <f>_xlfn.POISSON.DIST(6,K2,FALSE) * _xlfn.POISSON.DIST(3,L2,FALSE)</f>
        <v>3.7839107484213683E-6</v>
      </c>
      <c r="BB2" s="5">
        <f>_xlfn.POISSON.DIST(6,K2,FALSE) * _xlfn.POISSON.DIST(4,L2,FALSE)</f>
        <v>8.6157024611079064E-7</v>
      </c>
      <c r="BC2" s="5">
        <f>_xlfn.POISSON.DIST(6,K2,FALSE) * _xlfn.POISSON.DIST(5,L2,FALSE)</f>
        <v>1.569388578825427E-7</v>
      </c>
      <c r="BD2" s="5">
        <f>_xlfn.POISSON.DIST(0,K2,FALSE) * _xlfn.POISSON.DIST(6,L2,FALSE)</f>
        <v>1.6005506126502841E-4</v>
      </c>
      <c r="BE2" s="5">
        <f>_xlfn.POISSON.DIST(1,K2,FALSE) * _xlfn.POISSON.DIST(6,L2,FALSE)</f>
        <v>1.1030912310544488E-4</v>
      </c>
      <c r="BF2" s="5">
        <f>_xlfn.POISSON.DIST(2,K2,FALSE) * _xlfn.POISSON.DIST(6,L2,FALSE)</f>
        <v>3.8012239488458112E-5</v>
      </c>
      <c r="BG2" s="5">
        <f>_xlfn.POISSON.DIST(3,K2,FALSE) * _xlfn.POISSON.DIST(6,L2,FALSE)</f>
        <v>8.732613164713377E-6</v>
      </c>
      <c r="BH2" s="5">
        <f>_xlfn.POISSON.DIST(4,K2,FALSE) * _xlfn.POISSON.DIST(6,L2,FALSE)</f>
        <v>1.5046179936533374E-6</v>
      </c>
      <c r="BI2" s="5">
        <f>_xlfn.POISSON.DIST(5,K2,FALSE) * _xlfn.POISSON.DIST(6,L2,FALSE)</f>
        <v>2.073949929190252E-7</v>
      </c>
      <c r="BJ2" s="8">
        <f>SUM(N2,Q2,T2,W2,X2,Y2,AD2,AE2,AF2,AG2,AM2,AN2,AO2,AP2,AQ2,AX2,AY2,AZ2,BA2,BB2,BC2)</f>
        <v>0.261767990523111</v>
      </c>
      <c r="BK2" s="8">
        <f>SUM(M2,P2,S2,V2,AC2,AL2,AY2)</f>
        <v>0.34999569477063558</v>
      </c>
      <c r="BL2" s="8">
        <f>SUM(O2,R2,U2,AA2,AB2,AH2,AI2,AJ2,AK2,AR2,AS2,AT2,AU2,AV2,BD2,BE2,BF2,BG2,BH2,BI2)</f>
        <v>0.36278620967593517</v>
      </c>
      <c r="BM2" s="8">
        <f>SUM(S2:BI2)</f>
        <v>0.21657823667703471</v>
      </c>
      <c r="BN2" s="8">
        <f>SUM(M2:R2)</f>
        <v>0.78336698805055338</v>
      </c>
    </row>
    <row r="3" spans="1:88" x14ac:dyDescent="0.25">
      <c r="A3" t="s">
        <v>40</v>
      </c>
      <c r="B3" t="s">
        <v>321</v>
      </c>
      <c r="C3" t="s">
        <v>25</v>
      </c>
      <c r="D3" t="s">
        <v>775</v>
      </c>
      <c r="E3" s="1">
        <f>VLOOKUP(A3,home!$A$2:$E$670,3,FALSE)</f>
        <v>1.5047999999999999</v>
      </c>
      <c r="F3">
        <f>VLOOKUP(B3,home!$B$2:$E$670,3,FALSE)</f>
        <v>1.4952000000000001</v>
      </c>
      <c r="G3">
        <f>VLOOKUP(C3,away!$B$2:$E$670,4,FALSE)</f>
        <v>1.0356000000000001</v>
      </c>
      <c r="H3">
        <f>VLOOKUP(A3,away!$A$2:$E$670,3,FALSE)</f>
        <v>1.2</v>
      </c>
      <c r="I3">
        <f>VLOOKUP(C3,away!$B$2:$E$670,3,FALSE)</f>
        <v>0.92249999999999999</v>
      </c>
      <c r="J3">
        <f>VLOOKUP(B3,home!$B$2:$E$670,4,FALSE)</f>
        <v>0.70830000000000004</v>
      </c>
      <c r="K3" s="3">
        <f t="shared" ref="K3:K17" si="0">E3*F3*G3</f>
        <v>2.3300761397760001</v>
      </c>
      <c r="L3" s="3">
        <f t="shared" ref="L3:L17" si="1">H3*I3*J3</f>
        <v>0.78408810000000007</v>
      </c>
      <c r="M3" s="5">
        <f t="shared" ref="M3:M17" si="2">_xlfn.POISSON.DIST(0,$K3,FALSE) * _xlfn.POISSON.DIST(0,$L3,FALSE)</f>
        <v>4.4415612441967817E-2</v>
      </c>
      <c r="N3" s="5">
        <f t="shared" ref="N3:N17" si="3">_xlfn.POISSON.DIST(1,K3,FALSE) * _xlfn.POISSON.DIST(0,L3,FALSE)</f>
        <v>0.10349175878456723</v>
      </c>
      <c r="O3" s="5">
        <f t="shared" ref="O3:O17" si="4">_xlfn.POISSON.DIST(0,K3,FALSE) * _xlfn.POISSON.DIST(1,L3,FALSE)</f>
        <v>3.4825753169958909E-2</v>
      </c>
      <c r="P3" s="5">
        <f t="shared" ref="P3:P17" si="5">_xlfn.POISSON.DIST(1,K3,FALSE) * _xlfn.POISSON.DIST(1,L3,FALSE)</f>
        <v>8.1146656511049631E-2</v>
      </c>
      <c r="Q3" s="5">
        <f t="shared" ref="Q3:Q17" si="6">_xlfn.POISSON.DIST(2,K3,FALSE) * _xlfn.POISSON.DIST(0,L3,FALSE)</f>
        <v>0.12057183890368674</v>
      </c>
      <c r="R3" s="5">
        <f t="shared" ref="R3:R17" si="7">_xlfn.POISSON.DIST(0,K3,FALSE) * _xlfn.POISSON.DIST(2,L3,FALSE)</f>
        <v>1.3653229317051027E-2</v>
      </c>
      <c r="S3" s="5">
        <f t="shared" ref="S3:S17" si="8">_xlfn.POISSON.DIST(2,K3,FALSE) * _xlfn.POISSON.DIST(2,L3,FALSE)</f>
        <v>3.7063430519649845E-2</v>
      </c>
      <c r="T3" s="5">
        <f t="shared" ref="T3:T17" si="9">_xlfn.POISSON.DIST(2,K3,FALSE) * _xlfn.POISSON.DIST(1,L3,FALSE)</f>
        <v>9.4538944079497811E-2</v>
      </c>
      <c r="U3" s="5">
        <f t="shared" ref="U3:U17" si="10">_xlfn.POISSON.DIST(1,K3,FALSE) * _xlfn.POISSON.DIST(2,L3,FALSE)</f>
        <v>3.1813063862550763E-2</v>
      </c>
      <c r="V3" s="5">
        <f t="shared" ref="V3:V17" si="11">_xlfn.POISSON.DIST(3,K3,FALSE) * _xlfn.POISSON.DIST(3,L3,FALSE)</f>
        <v>7.5238145131181593E-3</v>
      </c>
      <c r="W3" s="5">
        <f t="shared" ref="W3:W17" si="12">_xlfn.POISSON.DIST(3,K3,FALSE) * _xlfn.POISSON.DIST(0,L3,FALSE)</f>
        <v>9.3647188319465377E-2</v>
      </c>
      <c r="X3" s="5">
        <f t="shared" ref="X3:X17" si="13">_xlfn.POISSON.DIST(3,K3,FALSE) * _xlfn.POISSON.DIST(1,L3,FALSE)</f>
        <v>7.3427645959751792E-2</v>
      </c>
      <c r="Y3" s="5">
        <f t="shared" ref="Y3:Y17" si="14">_xlfn.POISSON.DIST(3,K3,FALSE) * _xlfn.POISSON.DIST(2,L3,FALSE)</f>
        <v>2.8786871704027231E-2</v>
      </c>
      <c r="Z3" s="5">
        <f t="shared" ref="Z3:Z17" si="15">_xlfn.POISSON.DIST(0,K3,FALSE) * _xlfn.POISSON.DIST(3,L3,FALSE)</f>
        <v>3.5684448780236135E-3</v>
      </c>
      <c r="AA3" s="5">
        <f t="shared" ref="AA3:AA17" si="16">_xlfn.POISSON.DIST(1,K3,FALSE) * _xlfn.POISSON.DIST(3,L3,FALSE)</f>
        <v>8.3147482663886996E-3</v>
      </c>
      <c r="AB3" s="5">
        <f t="shared" ref="AB3:AB17" si="17">_xlfn.POISSON.DIST(2,K3,FALSE) * _xlfn.POISSON.DIST(3,L3,FALSE)</f>
        <v>9.6869982718780882E-3</v>
      </c>
      <c r="AC3" s="5">
        <f t="shared" ref="AC3:AC17" si="18">_xlfn.POISSON.DIST(4,K3,FALSE) * _xlfn.POISSON.DIST(4,L3,FALSE)</f>
        <v>8.5911850358158688E-4</v>
      </c>
      <c r="AD3" s="5">
        <f t="shared" ref="AD3:AD17" si="19">_xlfn.POISSON.DIST(4,K3,FALSE) * _xlfn.POISSON.DIST(0,L3,FALSE)</f>
        <v>5.4551269765074011E-2</v>
      </c>
      <c r="AE3" s="5">
        <f t="shared" ref="AE3:AE17" si="20">_xlfn.POISSON.DIST(4,K3,FALSE) * _xlfn.POISSON.DIST(1,L3,FALSE)</f>
        <v>4.2773001462684326E-2</v>
      </c>
      <c r="AF3" s="5">
        <f t="shared" ref="AF3:AF17" si="21">_xlfn.POISSON.DIST(4,K3,FALSE) * _xlfn.POISSON.DIST(2,L3,FALSE)</f>
        <v>1.6768900724086686E-2</v>
      </c>
      <c r="AG3" s="5">
        <f t="shared" ref="AG3:AG17" si="22">_xlfn.POISSON.DIST(4,K3,FALSE) * _xlfn.POISSON.DIST(3,L3,FALSE)</f>
        <v>4.3827651692792523E-3</v>
      </c>
      <c r="AH3" s="5">
        <f t="shared" ref="AH3:AH17" si="23">_xlfn.POISSON.DIST(0,K3,FALSE) * _xlfn.POISSON.DIST(4,L3,FALSE)</f>
        <v>6.994937910910666E-4</v>
      </c>
      <c r="AI3" s="5">
        <f t="shared" ref="AI3:AI17" si="24">_xlfn.POISSON.DIST(1,K3,FALSE) * _xlfn.POISSON.DIST(4,L3,FALSE)</f>
        <v>1.6298737925427521E-3</v>
      </c>
      <c r="AJ3" s="5">
        <f t="shared" ref="AJ3:AJ17" si="25">_xlfn.POISSON.DIST(2,K3,FALSE) * _xlfn.POISSON.DIST(4,L3,FALSE)</f>
        <v>1.8988650174250432E-3</v>
      </c>
      <c r="AK3" s="5">
        <f t="shared" ref="AK3:AK17" si="26">_xlfn.POISSON.DIST(3,K3,FALSE) * _xlfn.POISSON.DIST(4,L3,FALSE)</f>
        <v>1.4748333565858106E-3</v>
      </c>
      <c r="AL3" s="5">
        <f t="shared" ref="AL3:AL17" si="27">_xlfn.POISSON.DIST(5,K3,FALSE) * _xlfn.POISSON.DIST(5,L3,FALSE)</f>
        <v>6.2783863852836958E-5</v>
      </c>
      <c r="AM3" s="5">
        <f t="shared" ref="AM3:AM17" si="28">_xlfn.POISSON.DIST(5,K3,FALSE) * _xlfn.POISSON.DIST(0,L3,FALSE)</f>
        <v>2.542172241481656E-2</v>
      </c>
      <c r="AN3" s="5">
        <f t="shared" ref="AN3:AN17" si="29">_xlfn.POISSON.DIST(5,K3,FALSE) * _xlfn.POISSON.DIST(1,L3,FALSE)</f>
        <v>1.9932870026960928E-2</v>
      </c>
      <c r="AO3" s="5">
        <f t="shared" ref="AO3:AO17" si="30">_xlfn.POISSON.DIST(5,K3,FALSE) * _xlfn.POISSON.DIST(2,L3,FALSE)</f>
        <v>7.8145630934933711E-3</v>
      </c>
      <c r="AP3" s="5">
        <f t="shared" ref="AP3:AP17" si="31">_xlfn.POISSON.DIST(5,K3,FALSE) * _xlfn.POISSON.DIST(3,L3,FALSE)</f>
        <v>2.0424353094357804E-3</v>
      </c>
      <c r="AQ3" s="5">
        <f t="shared" ref="AQ3:AQ17" si="32">_xlfn.POISSON.DIST(5,K3,FALSE) * _xlfn.POISSON.DIST(4,L3,FALSE)</f>
        <v>4.0036230528710324E-4</v>
      </c>
      <c r="AR3" s="5">
        <f t="shared" ref="AR3:AR17" si="33">_xlfn.POISSON.DIST(0,K3,FALSE) * _xlfn.POISSON.DIST(5,L3,FALSE)</f>
        <v>1.096929515236783E-4</v>
      </c>
      <c r="AS3" s="5">
        <f t="shared" ref="AS3:AS17" si="34">_xlfn.POISSON.DIST(1,K3,FALSE) * _xlfn.POISSON.DIST(5,L3,FALSE)</f>
        <v>2.5559292904692816E-4</v>
      </c>
      <c r="AT3" s="5">
        <f t="shared" ref="AT3:AT17" si="35">_xlfn.POISSON.DIST(2,K3,FALSE) * _xlfn.POISSON.DIST(5,L3,FALSE)</f>
        <v>2.977754927338539E-4</v>
      </c>
      <c r="AU3" s="5">
        <f t="shared" ref="AU3:AU17" si="36">_xlfn.POISSON.DIST(3,K3,FALSE) * _xlfn.POISSON.DIST(5,L3,FALSE)</f>
        <v>2.3127985687639818E-4</v>
      </c>
      <c r="AV3" s="5">
        <f t="shared" ref="AV3:AV17" si="37">_xlfn.POISSON.DIST(4,K3,FALSE) * _xlfn.POISSON.DIST(5,L3,FALSE)</f>
        <v>1.3472491902962597E-4</v>
      </c>
      <c r="AW3" s="5">
        <f t="shared" ref="AW3:AW17" si="38">_xlfn.POISSON.DIST(6,K3,FALSE) * _xlfn.POISSON.DIST(6,L3,FALSE)</f>
        <v>3.1862548840100747E-6</v>
      </c>
      <c r="AX3" s="5">
        <f t="shared" ref="AX3:AX17" si="39">_xlfn.POISSON.DIST(6,K3,FALSE) * _xlfn.POISSON.DIST(0,L3,FALSE)</f>
        <v>9.8724248051288051E-3</v>
      </c>
      <c r="AY3" s="5">
        <f t="shared" ref="AY3:AY17" si="40">_xlfn.POISSON.DIST(6,K3,FALSE) * _xlfn.POISSON.DIST(1,L3,FALSE)</f>
        <v>7.7408508078463147E-3</v>
      </c>
      <c r="AZ3" s="5">
        <f t="shared" ref="AZ3:AZ17" si="41">_xlfn.POISSON.DIST(6,K3,FALSE) * _xlfn.POISSON.DIST(2,L3,FALSE)</f>
        <v>3.0347545011538408E-3</v>
      </c>
      <c r="BA3" s="5">
        <f t="shared" ref="BA3:BA17" si="42">_xlfn.POISSON.DIST(6,K3,FALSE) * _xlfn.POISSON.DIST(3,L3,FALSE)</f>
        <v>7.9317163025872115E-4</v>
      </c>
      <c r="BB3" s="5">
        <f t="shared" ref="BB3:BB17" si="43">_xlfn.POISSON.DIST(6,K3,FALSE) * _xlfn.POISSON.DIST(4,L3,FALSE)</f>
        <v>1.5547910913586577E-4</v>
      </c>
      <c r="BC3" s="5">
        <f t="shared" ref="BC3:BC17" si="44">_xlfn.POISSON.DIST(6,K3,FALSE) * _xlfn.POISSON.DIST(5,L3,FALSE)</f>
        <v>2.4381863854406735E-5</v>
      </c>
      <c r="BD3" s="5">
        <f t="shared" ref="BD3:BD17" si="45">_xlfn.POISSON.DIST(0,K3,FALSE) * _xlfn.POISSON.DIST(6,L3,FALSE)</f>
        <v>1.4334822990598834E-5</v>
      </c>
      <c r="BE3" s="5">
        <f t="shared" ref="BE3:BE17" si="46">_xlfn.POISSON.DIST(1,K3,FALSE) * _xlfn.POISSON.DIST(6,L3,FALSE)</f>
        <v>3.3401229018306781E-5</v>
      </c>
      <c r="BF3" s="5">
        <f t="shared" ref="BF3:BF17" si="47">_xlfn.POISSON.DIST(2,K3,FALSE) * _xlfn.POISSON.DIST(6,L3,FALSE)</f>
        <v>3.8913703387375205E-5</v>
      </c>
      <c r="BG3" s="5">
        <f t="shared" ref="BG3:BG17" si="48">_xlfn.POISSON.DIST(3,K3,FALSE) * _xlfn.POISSON.DIST(6,L3,FALSE)</f>
        <v>3.0223963924414492E-5</v>
      </c>
      <c r="BH3" s="5">
        <f t="shared" ref="BH3:BH17" si="49">_xlfn.POISSON.DIST(4,K3,FALSE) * _xlfn.POISSON.DIST(6,L3,FALSE)</f>
        <v>1.7606034297432204E-5</v>
      </c>
      <c r="BI3" s="5">
        <f t="shared" ref="BI3:BI17" si="50">_xlfn.POISSON.DIST(5,K3,FALSE) * _xlfn.POISSON.DIST(6,L3,FALSE)</f>
        <v>8.2046800865049337E-6</v>
      </c>
      <c r="BJ3" s="8">
        <f t="shared" ref="BJ3:BJ17" si="51">SUM(N3,Q3,T3,W3,X3,Y3,AD3,AE3,AF3,AG3,AM3,AN3,AO3,AP3,AQ3,AX3,AY3,AZ3,BA3,BB3,BC3)</f>
        <v>0.71017320073949231</v>
      </c>
      <c r="BK3" s="8">
        <f t="shared" ref="BK3:BK17" si="52">SUM(M3,P3,S3,V3,AC3,AL3,AY3)</f>
        <v>0.17881226716106619</v>
      </c>
      <c r="BL3" s="8">
        <f t="shared" ref="BL3:BL17" si="53">SUM(O3,R3,U3,AA3,AB3,AH3,AI3,AJ3,AK3,AR3,AS3,AT3,AU3,AV3,BD3,BE3,BF3,BG3,BH3,BI3)</f>
        <v>0.10516860942838725</v>
      </c>
      <c r="BM3" s="8">
        <f t="shared" ref="BM3:BM17" si="54">SUM(S3:BI3)</f>
        <v>0.59188000852572586</v>
      </c>
      <c r="BN3" s="8">
        <f t="shared" ref="BN3:BN17" si="55">SUM(M3:R3)</f>
        <v>0.39810484912828137</v>
      </c>
    </row>
    <row r="4" spans="1:88" x14ac:dyDescent="0.25">
      <c r="A4" t="s">
        <v>701</v>
      </c>
      <c r="B4" t="s">
        <v>710</v>
      </c>
      <c r="C4" t="s">
        <v>150</v>
      </c>
      <c r="D4" t="s">
        <v>775</v>
      </c>
      <c r="E4" s="1">
        <f>VLOOKUP(A4,home!$A$2:$E$670,3,FALSE)</f>
        <v>1.2707999999999999</v>
      </c>
      <c r="F4">
        <f>VLOOKUP(B4,home!$B$2:$E$670,3,FALSE)</f>
        <v>1.5738000000000001</v>
      </c>
      <c r="G4">
        <f>VLOOKUP(C4,away!$B$2:$E$670,4,FALSE)</f>
        <v>0.90390000000000004</v>
      </c>
      <c r="H4">
        <f>VLOOKUP(A4,away!$A$2:$E$670,3,FALSE)</f>
        <v>1.2917000000000001</v>
      </c>
      <c r="I4">
        <f>VLOOKUP(C4,away!$B$2:$E$670,3,FALSE)</f>
        <v>0.84940000000000004</v>
      </c>
      <c r="J4">
        <f>VLOOKUP(B4,home!$B$2:$E$670,4,FALSE)</f>
        <v>0.7742</v>
      </c>
      <c r="K4" s="3">
        <f t="shared" si="0"/>
        <v>1.8077864776560002</v>
      </c>
      <c r="L4" s="3">
        <f t="shared" si="1"/>
        <v>0.84942899851600007</v>
      </c>
      <c r="M4" s="5">
        <f t="shared" si="2"/>
        <v>7.0143265661021956E-2</v>
      </c>
      <c r="N4" s="5">
        <f t="shared" si="3"/>
        <v>0.12680404716062796</v>
      </c>
      <c r="O4" s="5">
        <f t="shared" si="4"/>
        <v>5.9581723903083625E-2</v>
      </c>
      <c r="P4" s="5">
        <f t="shared" si="5"/>
        <v>0.10771103478742786</v>
      </c>
      <c r="Q4" s="5">
        <f t="shared" si="6"/>
        <v>0.11461732088451849</v>
      </c>
      <c r="R4" s="5">
        <f t="shared" si="7"/>
        <v>2.5305222032426567E-2</v>
      </c>
      <c r="S4" s="5">
        <f t="shared" si="8"/>
        <v>4.1349896193332798E-2</v>
      </c>
      <c r="T4" s="5">
        <f t="shared" si="9"/>
        <v>9.7359276091523575E-2</v>
      </c>
      <c r="U4" s="5">
        <f t="shared" si="10"/>
        <v>4.5746438204303429E-2</v>
      </c>
      <c r="V4" s="5">
        <f t="shared" si="11"/>
        <v>7.0551480370038685E-3</v>
      </c>
      <c r="W4" s="5">
        <f t="shared" si="12"/>
        <v>6.9067880933397066E-2</v>
      </c>
      <c r="X4" s="5">
        <f t="shared" si="13"/>
        <v>5.8668260930877812E-2</v>
      </c>
      <c r="Y4" s="5">
        <f t="shared" si="14"/>
        <v>2.4917261063595448E-2</v>
      </c>
      <c r="Z4" s="5">
        <f t="shared" si="15"/>
        <v>7.1649964694097063E-3</v>
      </c>
      <c r="AA4" s="5">
        <f t="shared" si="16"/>
        <v>1.295278372985185E-2</v>
      </c>
      <c r="AB4" s="5">
        <f t="shared" si="17"/>
        <v>1.1707933637414415E-2</v>
      </c>
      <c r="AC4" s="5">
        <f t="shared" si="18"/>
        <v>6.7711177302874756E-4</v>
      </c>
      <c r="AD4" s="5">
        <f t="shared" si="19"/>
        <v>3.1214995297937462E-2</v>
      </c>
      <c r="AE4" s="5">
        <f t="shared" si="20"/>
        <v>2.6514922194608673E-2</v>
      </c>
      <c r="AF4" s="5">
        <f t="shared" si="21"/>
        <v>1.126127190274805E-2</v>
      </c>
      <c r="AG4" s="5">
        <f t="shared" si="22"/>
        <v>3.1885503047892156E-3</v>
      </c>
      <c r="AH4" s="5">
        <f t="shared" si="23"/>
        <v>1.5215389438453407E-3</v>
      </c>
      <c r="AI4" s="5">
        <f t="shared" si="24"/>
        <v>2.7506175279105993E-3</v>
      </c>
      <c r="AJ4" s="5">
        <f t="shared" si="25"/>
        <v>2.4862645860801789E-3</v>
      </c>
      <c r="AK4" s="5">
        <f t="shared" si="26"/>
        <v>1.4982118328635799E-3</v>
      </c>
      <c r="AL4" s="5">
        <f t="shared" si="27"/>
        <v>4.1590541331299576E-5</v>
      </c>
      <c r="AM4" s="5">
        <f t="shared" si="28"/>
        <v>1.1286009279941408E-2</v>
      </c>
      <c r="AN4" s="5">
        <f t="shared" si="29"/>
        <v>9.5866635599029144E-3</v>
      </c>
      <c r="AO4" s="5">
        <f t="shared" si="30"/>
        <v>4.0715950133990812E-3</v>
      </c>
      <c r="AP4" s="5">
        <f t="shared" si="31"/>
        <v>1.1528436248647738E-3</v>
      </c>
      <c r="AQ4" s="5">
        <f t="shared" si="32"/>
        <v>2.4481470142861001E-4</v>
      </c>
      <c r="AR4" s="5">
        <f t="shared" si="33"/>
        <v>2.5848786025472814E-4</v>
      </c>
      <c r="AS4" s="5">
        <f t="shared" si="34"/>
        <v>4.6729085840673142E-4</v>
      </c>
      <c r="AT4" s="5">
        <f t="shared" si="35"/>
        <v>4.2238104747997697E-4</v>
      </c>
      <c r="AU4" s="5">
        <f t="shared" si="36"/>
        <v>2.5452491535082644E-4</v>
      </c>
      <c r="AV4" s="5">
        <f t="shared" si="37"/>
        <v>1.1503167504944048E-4</v>
      </c>
      <c r="AW4" s="5">
        <f t="shared" si="38"/>
        <v>1.7740517694380451E-6</v>
      </c>
      <c r="AX4" s="5">
        <f t="shared" si="39"/>
        <v>3.4004491604963669E-3</v>
      </c>
      <c r="AY4" s="5">
        <f t="shared" si="40"/>
        <v>2.8884401249050025E-3</v>
      </c>
      <c r="AZ4" s="5">
        <f t="shared" si="41"/>
        <v>1.2267624012857429E-3</v>
      </c>
      <c r="BA4" s="5">
        <f t="shared" si="42"/>
        <v>3.4734918598041065E-4</v>
      </c>
      <c r="BB4" s="5">
        <f t="shared" si="43"/>
        <v>7.376211779567201E-5</v>
      </c>
      <c r="BC4" s="5">
        <f t="shared" si="44"/>
        <v>1.2531136369519386E-5</v>
      </c>
      <c r="BD4" s="5">
        <f t="shared" si="45"/>
        <v>3.6594514044119563E-5</v>
      </c>
      <c r="BE4" s="5">
        <f t="shared" si="46"/>
        <v>6.6155067645351932E-5</v>
      </c>
      <c r="BF4" s="5">
        <f t="shared" si="47"/>
        <v>5.9797118358842614E-5</v>
      </c>
      <c r="BG4" s="5">
        <f t="shared" si="48"/>
        <v>3.6033473990637008E-5</v>
      </c>
      <c r="BH4" s="5">
        <f t="shared" si="49"/>
        <v>1.6285206755810688E-5</v>
      </c>
      <c r="BI4" s="5">
        <f t="shared" si="50"/>
        <v>5.8880353117973478E-6</v>
      </c>
      <c r="BJ4" s="8">
        <f t="shared" si="51"/>
        <v>0.59790500707099326</v>
      </c>
      <c r="BK4" s="8">
        <f t="shared" si="52"/>
        <v>0.22986648711805149</v>
      </c>
      <c r="BL4" s="8">
        <f t="shared" si="53"/>
        <v>0.16528920417042783</v>
      </c>
      <c r="BM4" s="8">
        <f t="shared" si="54"/>
        <v>0.49317641432664033</v>
      </c>
      <c r="BN4" s="8">
        <f t="shared" si="55"/>
        <v>0.50416261442910648</v>
      </c>
    </row>
    <row r="5" spans="1:88" x14ac:dyDescent="0.25">
      <c r="B5" t="s">
        <v>776</v>
      </c>
      <c r="C5" t="s">
        <v>208</v>
      </c>
      <c r="D5" t="s">
        <v>775</v>
      </c>
      <c r="E5" s="1" t="e">
        <f>VLOOKUP(A5,home!$A$2:$E$670,3,FALSE)</f>
        <v>#N/A</v>
      </c>
      <c r="F5" t="e">
        <f>VLOOKUP(B5,home!$B$2:$E$670,3,FALSE)</f>
        <v>#N/A</v>
      </c>
      <c r="G5">
        <f>VLOOKUP(C5,away!$B$2:$E$670,4,FALSE)</f>
        <v>0.83499999999999996</v>
      </c>
      <c r="H5" t="e">
        <f>VLOOKUP(A5,away!$A$2:$E$670,3,FALSE)</f>
        <v>#N/A</v>
      </c>
      <c r="I5">
        <f>VLOOKUP(C5,away!$B$2:$E$670,3,FALSE)</f>
        <v>1.3332999999999999</v>
      </c>
      <c r="J5" t="e">
        <f>VLOOKUP(B5,home!$B$2:$E$670,4,FALSE)</f>
        <v>#N/A</v>
      </c>
      <c r="K5" s="3" t="e">
        <f t="shared" si="0"/>
        <v>#N/A</v>
      </c>
      <c r="L5" s="3" t="e">
        <f t="shared" si="1"/>
        <v>#N/A</v>
      </c>
      <c r="M5" s="5" t="e">
        <f t="shared" si="2"/>
        <v>#N/A</v>
      </c>
      <c r="N5" s="5" t="e">
        <f t="shared" si="3"/>
        <v>#N/A</v>
      </c>
      <c r="O5" s="5" t="e">
        <f t="shared" si="4"/>
        <v>#N/A</v>
      </c>
      <c r="P5" s="5" t="e">
        <f t="shared" si="5"/>
        <v>#N/A</v>
      </c>
      <c r="Q5" s="5" t="e">
        <f t="shared" si="6"/>
        <v>#N/A</v>
      </c>
      <c r="R5" s="5" t="e">
        <f t="shared" si="7"/>
        <v>#N/A</v>
      </c>
      <c r="S5" s="5" t="e">
        <f t="shared" si="8"/>
        <v>#N/A</v>
      </c>
      <c r="T5" s="5" t="e">
        <f t="shared" si="9"/>
        <v>#N/A</v>
      </c>
      <c r="U5" s="5" t="e">
        <f t="shared" si="10"/>
        <v>#N/A</v>
      </c>
      <c r="V5" s="5" t="e">
        <f t="shared" si="11"/>
        <v>#N/A</v>
      </c>
      <c r="W5" s="5" t="e">
        <f t="shared" si="12"/>
        <v>#N/A</v>
      </c>
      <c r="X5" s="5" t="e">
        <f t="shared" si="13"/>
        <v>#N/A</v>
      </c>
      <c r="Y5" s="5" t="e">
        <f t="shared" si="14"/>
        <v>#N/A</v>
      </c>
      <c r="Z5" s="5" t="e">
        <f t="shared" si="15"/>
        <v>#N/A</v>
      </c>
      <c r="AA5" s="5" t="e">
        <f t="shared" si="16"/>
        <v>#N/A</v>
      </c>
      <c r="AB5" s="5" t="e">
        <f t="shared" si="17"/>
        <v>#N/A</v>
      </c>
      <c r="AC5" s="5" t="e">
        <f t="shared" si="18"/>
        <v>#N/A</v>
      </c>
      <c r="AD5" s="5" t="e">
        <f t="shared" si="19"/>
        <v>#N/A</v>
      </c>
      <c r="AE5" s="5" t="e">
        <f t="shared" si="20"/>
        <v>#N/A</v>
      </c>
      <c r="AF5" s="5" t="e">
        <f t="shared" si="21"/>
        <v>#N/A</v>
      </c>
      <c r="AG5" s="5" t="e">
        <f t="shared" si="22"/>
        <v>#N/A</v>
      </c>
      <c r="AH5" s="5" t="e">
        <f t="shared" si="23"/>
        <v>#N/A</v>
      </c>
      <c r="AI5" s="5" t="e">
        <f t="shared" si="24"/>
        <v>#N/A</v>
      </c>
      <c r="AJ5" s="5" t="e">
        <f t="shared" si="25"/>
        <v>#N/A</v>
      </c>
      <c r="AK5" s="5" t="e">
        <f t="shared" si="26"/>
        <v>#N/A</v>
      </c>
      <c r="AL5" s="5" t="e">
        <f t="shared" si="27"/>
        <v>#N/A</v>
      </c>
      <c r="AM5" s="5" t="e">
        <f t="shared" si="28"/>
        <v>#N/A</v>
      </c>
      <c r="AN5" s="5" t="e">
        <f t="shared" si="29"/>
        <v>#N/A</v>
      </c>
      <c r="AO5" s="5" t="e">
        <f t="shared" si="30"/>
        <v>#N/A</v>
      </c>
      <c r="AP5" s="5" t="e">
        <f t="shared" si="31"/>
        <v>#N/A</v>
      </c>
      <c r="AQ5" s="5" t="e">
        <f t="shared" si="32"/>
        <v>#N/A</v>
      </c>
      <c r="AR5" s="5" t="e">
        <f t="shared" si="33"/>
        <v>#N/A</v>
      </c>
      <c r="AS5" s="5" t="e">
        <f t="shared" si="34"/>
        <v>#N/A</v>
      </c>
      <c r="AT5" s="5" t="e">
        <f t="shared" si="35"/>
        <v>#N/A</v>
      </c>
      <c r="AU5" s="5" t="e">
        <f t="shared" si="36"/>
        <v>#N/A</v>
      </c>
      <c r="AV5" s="5" t="e">
        <f t="shared" si="37"/>
        <v>#N/A</v>
      </c>
      <c r="AW5" s="5" t="e">
        <f t="shared" si="38"/>
        <v>#N/A</v>
      </c>
      <c r="AX5" s="5" t="e">
        <f t="shared" si="39"/>
        <v>#N/A</v>
      </c>
      <c r="AY5" s="5" t="e">
        <f t="shared" si="40"/>
        <v>#N/A</v>
      </c>
      <c r="AZ5" s="5" t="e">
        <f t="shared" si="41"/>
        <v>#N/A</v>
      </c>
      <c r="BA5" s="5" t="e">
        <f t="shared" si="42"/>
        <v>#N/A</v>
      </c>
      <c r="BB5" s="5" t="e">
        <f t="shared" si="43"/>
        <v>#N/A</v>
      </c>
      <c r="BC5" s="5" t="e">
        <f t="shared" si="44"/>
        <v>#N/A</v>
      </c>
      <c r="BD5" s="5" t="e">
        <f t="shared" si="45"/>
        <v>#N/A</v>
      </c>
      <c r="BE5" s="5" t="e">
        <f t="shared" si="46"/>
        <v>#N/A</v>
      </c>
      <c r="BF5" s="5" t="e">
        <f t="shared" si="47"/>
        <v>#N/A</v>
      </c>
      <c r="BG5" s="5" t="e">
        <f t="shared" si="48"/>
        <v>#N/A</v>
      </c>
      <c r="BH5" s="5" t="e">
        <f t="shared" si="49"/>
        <v>#N/A</v>
      </c>
      <c r="BI5" s="5" t="e">
        <f t="shared" si="50"/>
        <v>#N/A</v>
      </c>
      <c r="BJ5" s="8" t="e">
        <f t="shared" si="51"/>
        <v>#N/A</v>
      </c>
      <c r="BK5" s="8" t="e">
        <f t="shared" si="52"/>
        <v>#N/A</v>
      </c>
      <c r="BL5" s="8" t="e">
        <f t="shared" si="53"/>
        <v>#N/A</v>
      </c>
      <c r="BM5" s="8" t="e">
        <f t="shared" si="54"/>
        <v>#N/A</v>
      </c>
      <c r="BN5" s="8" t="e">
        <f t="shared" si="55"/>
        <v>#N/A</v>
      </c>
    </row>
    <row r="6" spans="1:88" x14ac:dyDescent="0.25">
      <c r="A6" t="s">
        <v>571</v>
      </c>
      <c r="B6" t="s">
        <v>576</v>
      </c>
      <c r="C6" t="s">
        <v>777</v>
      </c>
      <c r="D6" t="s">
        <v>775</v>
      </c>
      <c r="E6" s="1">
        <f>VLOOKUP(A6,home!$A$2:$E$670,3,FALSE)</f>
        <v>1.3095000000000001</v>
      </c>
      <c r="F6">
        <f>VLOOKUP(B6,home!$B$2:$E$670,3,FALSE)</f>
        <v>2.0364</v>
      </c>
      <c r="G6" t="e">
        <f>VLOOKUP(C6,away!$B$2:$E$670,4,FALSE)</f>
        <v>#N/A</v>
      </c>
      <c r="H6">
        <f>VLOOKUP(A6,away!$A$2:$E$670,3,FALSE)</f>
        <v>1.2142999999999999</v>
      </c>
      <c r="I6" t="e">
        <f>VLOOKUP(C6,away!$B$2:$E$670,3,FALSE)</f>
        <v>#N/A</v>
      </c>
      <c r="J6">
        <f>VLOOKUP(B6,home!$B$2:$E$670,4,FALSE)</f>
        <v>0.82350000000000001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340</v>
      </c>
      <c r="B7" t="s">
        <v>356</v>
      </c>
      <c r="C7" t="s">
        <v>214</v>
      </c>
      <c r="D7" t="s">
        <v>775</v>
      </c>
      <c r="E7" s="1">
        <f>VLOOKUP(A7,home!$A$2:$E$670,3,FALSE)</f>
        <v>1.3684000000000001</v>
      </c>
      <c r="F7">
        <f>VLOOKUP(B7,home!$B$2:$E$670,3,FALSE)</f>
        <v>1.0385</v>
      </c>
      <c r="G7">
        <f>VLOOKUP(C7,away!$B$2:$E$670,4,FALSE)</f>
        <v>0.74739999999999995</v>
      </c>
      <c r="H7">
        <f>VLOOKUP(A7,away!$A$2:$E$670,3,FALSE)</f>
        <v>1.1395</v>
      </c>
      <c r="I7">
        <f>VLOOKUP(C7,away!$B$2:$E$670,3,FALSE)</f>
        <v>1.6881999999999999</v>
      </c>
      <c r="J7">
        <f>VLOOKUP(B7,home!$B$2:$E$670,4,FALSE)</f>
        <v>0.97</v>
      </c>
      <c r="K7" s="3">
        <f t="shared" si="0"/>
        <v>1.06211773316</v>
      </c>
      <c r="L7" s="3">
        <f t="shared" si="1"/>
        <v>1.8659927829999998</v>
      </c>
      <c r="M7" s="5">
        <f t="shared" si="2"/>
        <v>5.3498026363634439E-2</v>
      </c>
      <c r="N7" s="5">
        <f t="shared" si="3"/>
        <v>5.6821202489877327E-2</v>
      </c>
      <c r="O7" s="5">
        <f t="shared" si="4"/>
        <v>9.9826931099285601E-2</v>
      </c>
      <c r="P7" s="5">
        <f t="shared" si="5"/>
        <v>0.10602795376749272</v>
      </c>
      <c r="Q7" s="5">
        <f t="shared" si="6"/>
        <v>3.0175403391986926E-2</v>
      </c>
      <c r="R7" s="5">
        <f t="shared" si="7"/>
        <v>9.3138166490152594E-2</v>
      </c>
      <c r="S7" s="5">
        <f t="shared" si="8"/>
        <v>5.2534307077556658E-2</v>
      </c>
      <c r="T7" s="5">
        <f t="shared" si="9"/>
        <v>5.6307084953561314E-2</v>
      </c>
      <c r="U7" s="5">
        <f t="shared" si="10"/>
        <v>9.892369826319955E-2</v>
      </c>
      <c r="V7" s="5">
        <f t="shared" si="11"/>
        <v>1.1568661626184881E-2</v>
      </c>
      <c r="W7" s="5">
        <f t="shared" si="12"/>
        <v>1.068327701596191E-2</v>
      </c>
      <c r="X7" s="5">
        <f t="shared" si="13"/>
        <v>1.9934917810574698E-2</v>
      </c>
      <c r="Y7" s="5">
        <f t="shared" si="14"/>
        <v>1.8599206382115277E-2</v>
      </c>
      <c r="Z7" s="5">
        <f t="shared" si="15"/>
        <v>5.7931715497492389E-2</v>
      </c>
      <c r="AA7" s="5">
        <f t="shared" si="16"/>
        <v>6.1530302342266655E-2</v>
      </c>
      <c r="AB7" s="5">
        <f t="shared" si="17"/>
        <v>3.2676212622208843E-2</v>
      </c>
      <c r="AC7" s="5">
        <f t="shared" si="18"/>
        <v>1.4329985648857109E-3</v>
      </c>
      <c r="AD7" s="5">
        <f t="shared" si="19"/>
        <v>2.8367244917284484E-3</v>
      </c>
      <c r="AE7" s="5">
        <f t="shared" si="20"/>
        <v>5.2933074289246273E-3</v>
      </c>
      <c r="AF7" s="5">
        <f t="shared" si="21"/>
        <v>4.9386367302868212E-3</v>
      </c>
      <c r="AG7" s="5">
        <f t="shared" si="22"/>
        <v>3.0718201655246416E-3</v>
      </c>
      <c r="AH7" s="5">
        <f t="shared" si="23"/>
        <v>2.7025040756282502E-2</v>
      </c>
      <c r="AI7" s="5">
        <f t="shared" si="24"/>
        <v>2.8703775026619381E-2</v>
      </c>
      <c r="AJ7" s="5">
        <f t="shared" si="25"/>
        <v>1.5243394232203797E-2</v>
      </c>
      <c r="AK7" s="5">
        <f t="shared" si="26"/>
        <v>5.396759775857506E-3</v>
      </c>
      <c r="AL7" s="5">
        <f t="shared" si="27"/>
        <v>1.1360262492963013E-4</v>
      </c>
      <c r="AM7" s="5">
        <f t="shared" si="28"/>
        <v>6.0258707735081469E-4</v>
      </c>
      <c r="AN7" s="5">
        <f t="shared" si="29"/>
        <v>1.124423137465683E-3</v>
      </c>
      <c r="AO7" s="5">
        <f t="shared" si="30"/>
        <v>1.0490827297745908E-3</v>
      </c>
      <c r="AP7" s="5">
        <f t="shared" si="31"/>
        <v>6.5252693417644178E-4</v>
      </c>
      <c r="AQ7" s="5">
        <f t="shared" si="32"/>
        <v>3.0440263747158897E-4</v>
      </c>
      <c r="AR7" s="5">
        <f t="shared" si="33"/>
        <v>1.0085706202300806E-2</v>
      </c>
      <c r="AS7" s="5">
        <f t="shared" si="34"/>
        <v>1.0712207408905485E-2</v>
      </c>
      <c r="AT7" s="5">
        <f t="shared" si="35"/>
        <v>5.6888127251432247E-3</v>
      </c>
      <c r="AU7" s="5">
        <f t="shared" si="36"/>
        <v>2.0140629586669614E-3</v>
      </c>
      <c r="AV7" s="5">
        <f t="shared" si="37"/>
        <v>5.3479299602521898E-4</v>
      </c>
      <c r="AW7" s="5">
        <f t="shared" si="38"/>
        <v>6.254152765911049E-6</v>
      </c>
      <c r="AX7" s="5">
        <f t="shared" si="39"/>
        <v>1.0666973677122612E-4</v>
      </c>
      <c r="AY7" s="5">
        <f t="shared" si="40"/>
        <v>1.9904495897961764E-4</v>
      </c>
      <c r="AZ7" s="5">
        <f t="shared" si="41"/>
        <v>1.857082284742488E-4</v>
      </c>
      <c r="BA7" s="5">
        <f t="shared" si="42"/>
        <v>1.1551007135888778E-4</v>
      </c>
      <c r="BB7" s="5">
        <f t="shared" si="43"/>
        <v>5.3885239879874871E-5</v>
      </c>
      <c r="BC7" s="5">
        <f t="shared" si="44"/>
        <v>2.0109893745214071E-5</v>
      </c>
      <c r="BD7" s="5">
        <f t="shared" si="45"/>
        <v>3.1366424974919403E-3</v>
      </c>
      <c r="BE7" s="5">
        <f t="shared" si="46"/>
        <v>3.3314836191694606E-3</v>
      </c>
      <c r="BF7" s="5">
        <f t="shared" si="47"/>
        <v>1.7692139148259699E-3</v>
      </c>
      <c r="BG7" s="5">
        <f t="shared" si="48"/>
        <v>6.2637115756336288E-4</v>
      </c>
      <c r="BH7" s="5">
        <f t="shared" si="49"/>
        <v>1.6631997849700107E-4</v>
      </c>
      <c r="BI7" s="5">
        <f t="shared" si="50"/>
        <v>3.5330279708090947E-5</v>
      </c>
      <c r="BJ7" s="8">
        <f t="shared" si="51"/>
        <v>0.21307553150599018</v>
      </c>
      <c r="BK7" s="8">
        <f t="shared" si="52"/>
        <v>0.22537459498366366</v>
      </c>
      <c r="BL7" s="8">
        <f t="shared" si="53"/>
        <v>0.50056522434637396</v>
      </c>
      <c r="BM7" s="8">
        <f t="shared" si="54"/>
        <v>0.55726659192487671</v>
      </c>
      <c r="BN7" s="8">
        <f t="shared" si="55"/>
        <v>0.43948768360242962</v>
      </c>
    </row>
    <row r="8" spans="1:88" x14ac:dyDescent="0.25">
      <c r="A8" t="s">
        <v>13</v>
      </c>
      <c r="B8" t="s">
        <v>15</v>
      </c>
      <c r="C8" t="s">
        <v>778</v>
      </c>
      <c r="D8" t="s">
        <v>775</v>
      </c>
      <c r="E8" s="1">
        <f>VLOOKUP(A8,home!$A$2:$E$670,3,FALSE)</f>
        <v>1.4837</v>
      </c>
      <c r="F8">
        <f>VLOOKUP(B8,home!$B$2:$E$670,3,FALSE)</f>
        <v>1.3083</v>
      </c>
      <c r="G8" t="e">
        <f>VLOOKUP(C8,away!$B$2:$E$670,4,FALSE)</f>
        <v>#N/A</v>
      </c>
      <c r="H8">
        <f>VLOOKUP(A8,away!$A$2:$E$670,3,FALSE)</f>
        <v>1.2190000000000001</v>
      </c>
      <c r="I8" t="e">
        <f>VLOOKUP(C8,away!$B$2:$E$670,3,FALSE)</f>
        <v>#N/A</v>
      </c>
      <c r="J8">
        <f>VLOOKUP(B8,home!$B$2:$E$670,4,FALSE)</f>
        <v>1.0134000000000001</v>
      </c>
      <c r="K8" s="3" t="e">
        <f t="shared" si="0"/>
        <v>#N/A</v>
      </c>
      <c r="L8" s="3" t="e">
        <f t="shared" si="1"/>
        <v>#N/A</v>
      </c>
      <c r="M8" s="5" t="e">
        <f t="shared" si="2"/>
        <v>#N/A</v>
      </c>
      <c r="N8" s="5" t="e">
        <f t="shared" si="3"/>
        <v>#N/A</v>
      </c>
      <c r="O8" s="5" t="e">
        <f t="shared" si="4"/>
        <v>#N/A</v>
      </c>
      <c r="P8" s="5" t="e">
        <f t="shared" si="5"/>
        <v>#N/A</v>
      </c>
      <c r="Q8" s="5" t="e">
        <f t="shared" si="6"/>
        <v>#N/A</v>
      </c>
      <c r="R8" s="5" t="e">
        <f t="shared" si="7"/>
        <v>#N/A</v>
      </c>
      <c r="S8" s="5" t="e">
        <f t="shared" si="8"/>
        <v>#N/A</v>
      </c>
      <c r="T8" s="5" t="e">
        <f t="shared" si="9"/>
        <v>#N/A</v>
      </c>
      <c r="U8" s="5" t="e">
        <f t="shared" si="10"/>
        <v>#N/A</v>
      </c>
      <c r="V8" s="5" t="e">
        <f t="shared" si="11"/>
        <v>#N/A</v>
      </c>
      <c r="W8" s="5" t="e">
        <f t="shared" si="12"/>
        <v>#N/A</v>
      </c>
      <c r="X8" s="5" t="e">
        <f t="shared" si="13"/>
        <v>#N/A</v>
      </c>
      <c r="Y8" s="5" t="e">
        <f t="shared" si="14"/>
        <v>#N/A</v>
      </c>
      <c r="Z8" s="5" t="e">
        <f t="shared" si="15"/>
        <v>#N/A</v>
      </c>
      <c r="AA8" s="5" t="e">
        <f t="shared" si="16"/>
        <v>#N/A</v>
      </c>
      <c r="AB8" s="5" t="e">
        <f t="shared" si="17"/>
        <v>#N/A</v>
      </c>
      <c r="AC8" s="5" t="e">
        <f t="shared" si="18"/>
        <v>#N/A</v>
      </c>
      <c r="AD8" s="5" t="e">
        <f t="shared" si="19"/>
        <v>#N/A</v>
      </c>
      <c r="AE8" s="5" t="e">
        <f t="shared" si="20"/>
        <v>#N/A</v>
      </c>
      <c r="AF8" s="5" t="e">
        <f t="shared" si="21"/>
        <v>#N/A</v>
      </c>
      <c r="AG8" s="5" t="e">
        <f t="shared" si="22"/>
        <v>#N/A</v>
      </c>
      <c r="AH8" s="5" t="e">
        <f t="shared" si="23"/>
        <v>#N/A</v>
      </c>
      <c r="AI8" s="5" t="e">
        <f t="shared" si="24"/>
        <v>#N/A</v>
      </c>
      <c r="AJ8" s="5" t="e">
        <f t="shared" si="25"/>
        <v>#N/A</v>
      </c>
      <c r="AK8" s="5" t="e">
        <f t="shared" si="26"/>
        <v>#N/A</v>
      </c>
      <c r="AL8" s="5" t="e">
        <f t="shared" si="27"/>
        <v>#N/A</v>
      </c>
      <c r="AM8" s="5" t="e">
        <f t="shared" si="28"/>
        <v>#N/A</v>
      </c>
      <c r="AN8" s="5" t="e">
        <f t="shared" si="29"/>
        <v>#N/A</v>
      </c>
      <c r="AO8" s="5" t="e">
        <f t="shared" si="30"/>
        <v>#N/A</v>
      </c>
      <c r="AP8" s="5" t="e">
        <f t="shared" si="31"/>
        <v>#N/A</v>
      </c>
      <c r="AQ8" s="5" t="e">
        <f t="shared" si="32"/>
        <v>#N/A</v>
      </c>
      <c r="AR8" s="5" t="e">
        <f t="shared" si="33"/>
        <v>#N/A</v>
      </c>
      <c r="AS8" s="5" t="e">
        <f t="shared" si="34"/>
        <v>#N/A</v>
      </c>
      <c r="AT8" s="5" t="e">
        <f t="shared" si="35"/>
        <v>#N/A</v>
      </c>
      <c r="AU8" s="5" t="e">
        <f t="shared" si="36"/>
        <v>#N/A</v>
      </c>
      <c r="AV8" s="5" t="e">
        <f t="shared" si="37"/>
        <v>#N/A</v>
      </c>
      <c r="AW8" s="5" t="e">
        <f t="shared" si="38"/>
        <v>#N/A</v>
      </c>
      <c r="AX8" s="5" t="e">
        <f t="shared" si="39"/>
        <v>#N/A</v>
      </c>
      <c r="AY8" s="5" t="e">
        <f t="shared" si="40"/>
        <v>#N/A</v>
      </c>
      <c r="AZ8" s="5" t="e">
        <f t="shared" si="41"/>
        <v>#N/A</v>
      </c>
      <c r="BA8" s="5" t="e">
        <f t="shared" si="42"/>
        <v>#N/A</v>
      </c>
      <c r="BB8" s="5" t="e">
        <f t="shared" si="43"/>
        <v>#N/A</v>
      </c>
      <c r="BC8" s="5" t="e">
        <f t="shared" si="44"/>
        <v>#N/A</v>
      </c>
      <c r="BD8" s="5" t="e">
        <f t="shared" si="45"/>
        <v>#N/A</v>
      </c>
      <c r="BE8" s="5" t="e">
        <f t="shared" si="46"/>
        <v>#N/A</v>
      </c>
      <c r="BF8" s="5" t="e">
        <f t="shared" si="47"/>
        <v>#N/A</v>
      </c>
      <c r="BG8" s="5" t="e">
        <f t="shared" si="48"/>
        <v>#N/A</v>
      </c>
      <c r="BH8" s="5" t="e">
        <f t="shared" si="49"/>
        <v>#N/A</v>
      </c>
      <c r="BI8" s="5" t="e">
        <f t="shared" si="50"/>
        <v>#N/A</v>
      </c>
      <c r="BJ8" s="8" t="e">
        <f t="shared" si="51"/>
        <v>#N/A</v>
      </c>
      <c r="BK8" s="8" t="e">
        <f t="shared" si="52"/>
        <v>#N/A</v>
      </c>
      <c r="BL8" s="8" t="e">
        <f t="shared" si="53"/>
        <v>#N/A</v>
      </c>
      <c r="BM8" s="8" t="e">
        <f t="shared" si="54"/>
        <v>#N/A</v>
      </c>
      <c r="BN8" s="8" t="e">
        <f t="shared" si="55"/>
        <v>#N/A</v>
      </c>
    </row>
    <row r="9" spans="1:88" x14ac:dyDescent="0.25">
      <c r="A9" t="s">
        <v>781</v>
      </c>
      <c r="B9" t="s">
        <v>527</v>
      </c>
      <c r="C9" t="s">
        <v>46</v>
      </c>
      <c r="D9" t="s">
        <v>775</v>
      </c>
      <c r="E9" s="1" t="e">
        <f>VLOOKUP(A9,home!$A$2:$E$670,3,FALSE)</f>
        <v>#N/A</v>
      </c>
      <c r="F9">
        <f>VLOOKUP(B9,home!$B$2:$E$670,3,FALSE)</f>
        <v>1.2202999999999999</v>
      </c>
      <c r="G9">
        <f>VLOOKUP(C9,away!$B$2:$E$670,4,FALSE)</f>
        <v>1.0678000000000001</v>
      </c>
      <c r="H9" t="e">
        <f>VLOOKUP(A9,away!$A$2:$E$670,3,FALSE)</f>
        <v>#N/A</v>
      </c>
      <c r="I9">
        <f>VLOOKUP(C9,away!$B$2:$E$670,3,FALSE)</f>
        <v>1.181</v>
      </c>
      <c r="J9">
        <f>VLOOKUP(B9,home!$B$2:$E$670,4,FALSE)</f>
        <v>0.55820000000000003</v>
      </c>
      <c r="K9" s="3" t="e">
        <f t="shared" si="0"/>
        <v>#N/A</v>
      </c>
      <c r="L9" s="3" t="e">
        <f t="shared" si="1"/>
        <v>#N/A</v>
      </c>
      <c r="M9" s="5" t="e">
        <f t="shared" si="2"/>
        <v>#N/A</v>
      </c>
      <c r="N9" s="5" t="e">
        <f t="shared" si="3"/>
        <v>#N/A</v>
      </c>
      <c r="O9" s="5" t="e">
        <f t="shared" si="4"/>
        <v>#N/A</v>
      </c>
      <c r="P9" s="5" t="e">
        <f t="shared" si="5"/>
        <v>#N/A</v>
      </c>
      <c r="Q9" s="5" t="e">
        <f t="shared" si="6"/>
        <v>#N/A</v>
      </c>
      <c r="R9" s="5" t="e">
        <f t="shared" si="7"/>
        <v>#N/A</v>
      </c>
      <c r="S9" s="5" t="e">
        <f t="shared" si="8"/>
        <v>#N/A</v>
      </c>
      <c r="T9" s="5" t="e">
        <f t="shared" si="9"/>
        <v>#N/A</v>
      </c>
      <c r="U9" s="5" t="e">
        <f t="shared" si="10"/>
        <v>#N/A</v>
      </c>
      <c r="V9" s="5" t="e">
        <f t="shared" si="11"/>
        <v>#N/A</v>
      </c>
      <c r="W9" s="5" t="e">
        <f t="shared" si="12"/>
        <v>#N/A</v>
      </c>
      <c r="X9" s="5" t="e">
        <f t="shared" si="13"/>
        <v>#N/A</v>
      </c>
      <c r="Y9" s="5" t="e">
        <f t="shared" si="14"/>
        <v>#N/A</v>
      </c>
      <c r="Z9" s="5" t="e">
        <f t="shared" si="15"/>
        <v>#N/A</v>
      </c>
      <c r="AA9" s="5" t="e">
        <f t="shared" si="16"/>
        <v>#N/A</v>
      </c>
      <c r="AB9" s="5" t="e">
        <f t="shared" si="17"/>
        <v>#N/A</v>
      </c>
      <c r="AC9" s="5" t="e">
        <f t="shared" si="18"/>
        <v>#N/A</v>
      </c>
      <c r="AD9" s="5" t="e">
        <f t="shared" si="19"/>
        <v>#N/A</v>
      </c>
      <c r="AE9" s="5" t="e">
        <f t="shared" si="20"/>
        <v>#N/A</v>
      </c>
      <c r="AF9" s="5" t="e">
        <f t="shared" si="21"/>
        <v>#N/A</v>
      </c>
      <c r="AG9" s="5" t="e">
        <f t="shared" si="22"/>
        <v>#N/A</v>
      </c>
      <c r="AH9" s="5" t="e">
        <f t="shared" si="23"/>
        <v>#N/A</v>
      </c>
      <c r="AI9" s="5" t="e">
        <f t="shared" si="24"/>
        <v>#N/A</v>
      </c>
      <c r="AJ9" s="5" t="e">
        <f t="shared" si="25"/>
        <v>#N/A</v>
      </c>
      <c r="AK9" s="5" t="e">
        <f t="shared" si="26"/>
        <v>#N/A</v>
      </c>
      <c r="AL9" s="5" t="e">
        <f t="shared" si="27"/>
        <v>#N/A</v>
      </c>
      <c r="AM9" s="5" t="e">
        <f t="shared" si="28"/>
        <v>#N/A</v>
      </c>
      <c r="AN9" s="5" t="e">
        <f t="shared" si="29"/>
        <v>#N/A</v>
      </c>
      <c r="AO9" s="5" t="e">
        <f t="shared" si="30"/>
        <v>#N/A</v>
      </c>
      <c r="AP9" s="5" t="e">
        <f t="shared" si="31"/>
        <v>#N/A</v>
      </c>
      <c r="AQ9" s="5" t="e">
        <f t="shared" si="32"/>
        <v>#N/A</v>
      </c>
      <c r="AR9" s="5" t="e">
        <f t="shared" si="33"/>
        <v>#N/A</v>
      </c>
      <c r="AS9" s="5" t="e">
        <f t="shared" si="34"/>
        <v>#N/A</v>
      </c>
      <c r="AT9" s="5" t="e">
        <f t="shared" si="35"/>
        <v>#N/A</v>
      </c>
      <c r="AU9" s="5" t="e">
        <f t="shared" si="36"/>
        <v>#N/A</v>
      </c>
      <c r="AV9" s="5" t="e">
        <f t="shared" si="37"/>
        <v>#N/A</v>
      </c>
      <c r="AW9" s="5" t="e">
        <f t="shared" si="38"/>
        <v>#N/A</v>
      </c>
      <c r="AX9" s="5" t="e">
        <f t="shared" si="39"/>
        <v>#N/A</v>
      </c>
      <c r="AY9" s="5" t="e">
        <f t="shared" si="40"/>
        <v>#N/A</v>
      </c>
      <c r="AZ9" s="5" t="e">
        <f t="shared" si="41"/>
        <v>#N/A</v>
      </c>
      <c r="BA9" s="5" t="e">
        <f t="shared" si="42"/>
        <v>#N/A</v>
      </c>
      <c r="BB9" s="5" t="e">
        <f t="shared" si="43"/>
        <v>#N/A</v>
      </c>
      <c r="BC9" s="5" t="e">
        <f t="shared" si="44"/>
        <v>#N/A</v>
      </c>
      <c r="BD9" s="5" t="e">
        <f t="shared" si="45"/>
        <v>#N/A</v>
      </c>
      <c r="BE9" s="5" t="e">
        <f t="shared" si="46"/>
        <v>#N/A</v>
      </c>
      <c r="BF9" s="5" t="e">
        <f t="shared" si="47"/>
        <v>#N/A</v>
      </c>
      <c r="BG9" s="5" t="e">
        <f t="shared" si="48"/>
        <v>#N/A</v>
      </c>
      <c r="BH9" s="5" t="e">
        <f t="shared" si="49"/>
        <v>#N/A</v>
      </c>
      <c r="BI9" s="5" t="e">
        <f t="shared" si="50"/>
        <v>#N/A</v>
      </c>
      <c r="BJ9" s="8" t="e">
        <f t="shared" si="51"/>
        <v>#N/A</v>
      </c>
      <c r="BK9" s="8" t="e">
        <f t="shared" si="52"/>
        <v>#N/A</v>
      </c>
      <c r="BL9" s="8" t="e">
        <f t="shared" si="53"/>
        <v>#N/A</v>
      </c>
      <c r="BM9" s="8" t="e">
        <f t="shared" si="54"/>
        <v>#N/A</v>
      </c>
      <c r="BN9" s="8" t="e">
        <f t="shared" si="55"/>
        <v>#N/A</v>
      </c>
    </row>
    <row r="10" spans="1:88" x14ac:dyDescent="0.25">
      <c r="A10" t="s">
        <v>69</v>
      </c>
      <c r="B10" t="s">
        <v>779</v>
      </c>
      <c r="C10" t="s">
        <v>74</v>
      </c>
      <c r="D10" t="s">
        <v>775</v>
      </c>
      <c r="E10" s="1">
        <f>VLOOKUP(A10,home!$A$2:$E$670,3,FALSE)</f>
        <v>1.3526</v>
      </c>
      <c r="F10" t="e">
        <f>VLOOKUP(B10,home!$B$2:$E$670,3,FALSE)</f>
        <v>#N/A</v>
      </c>
      <c r="G10">
        <f>VLOOKUP(C10,away!$B$2:$E$670,4,FALSE)</f>
        <v>0.9728</v>
      </c>
      <c r="H10">
        <f>VLOOKUP(A10,away!$A$2:$E$670,3,FALSE)</f>
        <v>1.3421000000000001</v>
      </c>
      <c r="I10">
        <f>VLOOKUP(C10,away!$B$2:$E$670,3,FALSE)</f>
        <v>1.1765000000000001</v>
      </c>
      <c r="J10" t="e">
        <f>VLOOKUP(B10,home!$B$2:$E$670,4,FALSE)</f>
        <v>#N/A</v>
      </c>
      <c r="K10" s="3" t="e">
        <f t="shared" si="0"/>
        <v>#N/A</v>
      </c>
      <c r="L10" s="3" t="e">
        <f t="shared" si="1"/>
        <v>#N/A</v>
      </c>
      <c r="M10" s="5" t="e">
        <f t="shared" si="2"/>
        <v>#N/A</v>
      </c>
      <c r="N10" s="5" t="e">
        <f t="shared" si="3"/>
        <v>#N/A</v>
      </c>
      <c r="O10" s="5" t="e">
        <f t="shared" si="4"/>
        <v>#N/A</v>
      </c>
      <c r="P10" s="5" t="e">
        <f t="shared" si="5"/>
        <v>#N/A</v>
      </c>
      <c r="Q10" s="5" t="e">
        <f t="shared" si="6"/>
        <v>#N/A</v>
      </c>
      <c r="R10" s="5" t="e">
        <f t="shared" si="7"/>
        <v>#N/A</v>
      </c>
      <c r="S10" s="5" t="e">
        <f t="shared" si="8"/>
        <v>#N/A</v>
      </c>
      <c r="T10" s="5" t="e">
        <f t="shared" si="9"/>
        <v>#N/A</v>
      </c>
      <c r="U10" s="5" t="e">
        <f t="shared" si="10"/>
        <v>#N/A</v>
      </c>
      <c r="V10" s="5" t="e">
        <f t="shared" si="11"/>
        <v>#N/A</v>
      </c>
      <c r="W10" s="5" t="e">
        <f t="shared" si="12"/>
        <v>#N/A</v>
      </c>
      <c r="X10" s="5" t="e">
        <f t="shared" si="13"/>
        <v>#N/A</v>
      </c>
      <c r="Y10" s="5" t="e">
        <f t="shared" si="14"/>
        <v>#N/A</v>
      </c>
      <c r="Z10" s="5" t="e">
        <f t="shared" si="15"/>
        <v>#N/A</v>
      </c>
      <c r="AA10" s="5" t="e">
        <f t="shared" si="16"/>
        <v>#N/A</v>
      </c>
      <c r="AB10" s="5" t="e">
        <f t="shared" si="17"/>
        <v>#N/A</v>
      </c>
      <c r="AC10" s="5" t="e">
        <f t="shared" si="18"/>
        <v>#N/A</v>
      </c>
      <c r="AD10" s="5" t="e">
        <f t="shared" si="19"/>
        <v>#N/A</v>
      </c>
      <c r="AE10" s="5" t="e">
        <f t="shared" si="20"/>
        <v>#N/A</v>
      </c>
      <c r="AF10" s="5" t="e">
        <f t="shared" si="21"/>
        <v>#N/A</v>
      </c>
      <c r="AG10" s="5" t="e">
        <f t="shared" si="22"/>
        <v>#N/A</v>
      </c>
      <c r="AH10" s="5" t="e">
        <f t="shared" si="23"/>
        <v>#N/A</v>
      </c>
      <c r="AI10" s="5" t="e">
        <f t="shared" si="24"/>
        <v>#N/A</v>
      </c>
      <c r="AJ10" s="5" t="e">
        <f t="shared" si="25"/>
        <v>#N/A</v>
      </c>
      <c r="AK10" s="5" t="e">
        <f t="shared" si="26"/>
        <v>#N/A</v>
      </c>
      <c r="AL10" s="5" t="e">
        <f t="shared" si="27"/>
        <v>#N/A</v>
      </c>
      <c r="AM10" s="5" t="e">
        <f t="shared" si="28"/>
        <v>#N/A</v>
      </c>
      <c r="AN10" s="5" t="e">
        <f t="shared" si="29"/>
        <v>#N/A</v>
      </c>
      <c r="AO10" s="5" t="e">
        <f t="shared" si="30"/>
        <v>#N/A</v>
      </c>
      <c r="AP10" s="5" t="e">
        <f t="shared" si="31"/>
        <v>#N/A</v>
      </c>
      <c r="AQ10" s="5" t="e">
        <f t="shared" si="32"/>
        <v>#N/A</v>
      </c>
      <c r="AR10" s="5" t="e">
        <f t="shared" si="33"/>
        <v>#N/A</v>
      </c>
      <c r="AS10" s="5" t="e">
        <f t="shared" si="34"/>
        <v>#N/A</v>
      </c>
      <c r="AT10" s="5" t="e">
        <f t="shared" si="35"/>
        <v>#N/A</v>
      </c>
      <c r="AU10" s="5" t="e">
        <f t="shared" si="36"/>
        <v>#N/A</v>
      </c>
      <c r="AV10" s="5" t="e">
        <f t="shared" si="37"/>
        <v>#N/A</v>
      </c>
      <c r="AW10" s="5" t="e">
        <f t="shared" si="38"/>
        <v>#N/A</v>
      </c>
      <c r="AX10" s="5" t="e">
        <f t="shared" si="39"/>
        <v>#N/A</v>
      </c>
      <c r="AY10" s="5" t="e">
        <f t="shared" si="40"/>
        <v>#N/A</v>
      </c>
      <c r="AZ10" s="5" t="e">
        <f t="shared" si="41"/>
        <v>#N/A</v>
      </c>
      <c r="BA10" s="5" t="e">
        <f t="shared" si="42"/>
        <v>#N/A</v>
      </c>
      <c r="BB10" s="5" t="e">
        <f t="shared" si="43"/>
        <v>#N/A</v>
      </c>
      <c r="BC10" s="5" t="e">
        <f t="shared" si="44"/>
        <v>#N/A</v>
      </c>
      <c r="BD10" s="5" t="e">
        <f t="shared" si="45"/>
        <v>#N/A</v>
      </c>
      <c r="BE10" s="5" t="e">
        <f t="shared" si="46"/>
        <v>#N/A</v>
      </c>
      <c r="BF10" s="5" t="e">
        <f t="shared" si="47"/>
        <v>#N/A</v>
      </c>
      <c r="BG10" s="5" t="e">
        <f t="shared" si="48"/>
        <v>#N/A</v>
      </c>
      <c r="BH10" s="5" t="e">
        <f t="shared" si="49"/>
        <v>#N/A</v>
      </c>
      <c r="BI10" s="5" t="e">
        <f t="shared" si="50"/>
        <v>#N/A</v>
      </c>
      <c r="BJ10" s="8" t="e">
        <f t="shared" si="51"/>
        <v>#N/A</v>
      </c>
      <c r="BK10" s="8" t="e">
        <f t="shared" si="52"/>
        <v>#N/A</v>
      </c>
      <c r="BL10" s="8" t="e">
        <f t="shared" si="53"/>
        <v>#N/A</v>
      </c>
      <c r="BM10" s="8" t="e">
        <f t="shared" si="54"/>
        <v>#N/A</v>
      </c>
      <c r="BN10" s="8" t="e">
        <f t="shared" si="55"/>
        <v>#N/A</v>
      </c>
    </row>
    <row r="11" spans="1:88" x14ac:dyDescent="0.25">
      <c r="B11" t="s">
        <v>574</v>
      </c>
      <c r="C11" t="s">
        <v>780</v>
      </c>
      <c r="D11" t="s">
        <v>775</v>
      </c>
      <c r="E11" s="1" t="e">
        <f>VLOOKUP(A11,home!$A$2:$E$670,3,FALSE)</f>
        <v>#N/A</v>
      </c>
      <c r="F11">
        <f>VLOOKUP(B11,home!$B$2:$E$670,3,FALSE)</f>
        <v>0.76370000000000005</v>
      </c>
      <c r="G11" t="e">
        <f>VLOOKUP(C11,away!$B$2:$E$670,4,FALSE)</f>
        <v>#N/A</v>
      </c>
      <c r="H11" t="e">
        <f>VLOOKUP(A11,away!$A$2:$E$670,3,FALSE)</f>
        <v>#N/A</v>
      </c>
      <c r="I11" t="e">
        <f>VLOOKUP(C11,away!$B$2:$E$670,3,FALSE)</f>
        <v>#N/A</v>
      </c>
      <c r="J11">
        <f>VLOOKUP(B11,home!$B$2:$E$670,4,FALSE)</f>
        <v>0.54900000000000004</v>
      </c>
      <c r="K11" s="3" t="e">
        <f t="shared" si="0"/>
        <v>#N/A</v>
      </c>
      <c r="L11" s="3" t="e">
        <f t="shared" si="1"/>
        <v>#N/A</v>
      </c>
      <c r="M11" s="5" t="e">
        <f t="shared" si="2"/>
        <v>#N/A</v>
      </c>
      <c r="N11" s="5" t="e">
        <f t="shared" si="3"/>
        <v>#N/A</v>
      </c>
      <c r="O11" s="5" t="e">
        <f t="shared" si="4"/>
        <v>#N/A</v>
      </c>
      <c r="P11" s="5" t="e">
        <f t="shared" si="5"/>
        <v>#N/A</v>
      </c>
      <c r="Q11" s="5" t="e">
        <f t="shared" si="6"/>
        <v>#N/A</v>
      </c>
      <c r="R11" s="5" t="e">
        <f t="shared" si="7"/>
        <v>#N/A</v>
      </c>
      <c r="S11" s="5" t="e">
        <f t="shared" si="8"/>
        <v>#N/A</v>
      </c>
      <c r="T11" s="5" t="e">
        <f t="shared" si="9"/>
        <v>#N/A</v>
      </c>
      <c r="U11" s="5" t="e">
        <f t="shared" si="10"/>
        <v>#N/A</v>
      </c>
      <c r="V11" s="5" t="e">
        <f t="shared" si="11"/>
        <v>#N/A</v>
      </c>
      <c r="W11" s="5" t="e">
        <f t="shared" si="12"/>
        <v>#N/A</v>
      </c>
      <c r="X11" s="5" t="e">
        <f t="shared" si="13"/>
        <v>#N/A</v>
      </c>
      <c r="Y11" s="5" t="e">
        <f t="shared" si="14"/>
        <v>#N/A</v>
      </c>
      <c r="Z11" s="5" t="e">
        <f t="shared" si="15"/>
        <v>#N/A</v>
      </c>
      <c r="AA11" s="5" t="e">
        <f t="shared" si="16"/>
        <v>#N/A</v>
      </c>
      <c r="AB11" s="5" t="e">
        <f t="shared" si="17"/>
        <v>#N/A</v>
      </c>
      <c r="AC11" s="5" t="e">
        <f t="shared" si="18"/>
        <v>#N/A</v>
      </c>
      <c r="AD11" s="5" t="e">
        <f t="shared" si="19"/>
        <v>#N/A</v>
      </c>
      <c r="AE11" s="5" t="e">
        <f t="shared" si="20"/>
        <v>#N/A</v>
      </c>
      <c r="AF11" s="5" t="e">
        <f t="shared" si="21"/>
        <v>#N/A</v>
      </c>
      <c r="AG11" s="5" t="e">
        <f t="shared" si="22"/>
        <v>#N/A</v>
      </c>
      <c r="AH11" s="5" t="e">
        <f t="shared" si="23"/>
        <v>#N/A</v>
      </c>
      <c r="AI11" s="5" t="e">
        <f t="shared" si="24"/>
        <v>#N/A</v>
      </c>
      <c r="AJ11" s="5" t="e">
        <f t="shared" si="25"/>
        <v>#N/A</v>
      </c>
      <c r="AK11" s="5" t="e">
        <f t="shared" si="26"/>
        <v>#N/A</v>
      </c>
      <c r="AL11" s="5" t="e">
        <f t="shared" si="27"/>
        <v>#N/A</v>
      </c>
      <c r="AM11" s="5" t="e">
        <f t="shared" si="28"/>
        <v>#N/A</v>
      </c>
      <c r="AN11" s="5" t="e">
        <f t="shared" si="29"/>
        <v>#N/A</v>
      </c>
      <c r="AO11" s="5" t="e">
        <f t="shared" si="30"/>
        <v>#N/A</v>
      </c>
      <c r="AP11" s="5" t="e">
        <f t="shared" si="31"/>
        <v>#N/A</v>
      </c>
      <c r="AQ11" s="5" t="e">
        <f t="shared" si="32"/>
        <v>#N/A</v>
      </c>
      <c r="AR11" s="5" t="e">
        <f t="shared" si="33"/>
        <v>#N/A</v>
      </c>
      <c r="AS11" s="5" t="e">
        <f t="shared" si="34"/>
        <v>#N/A</v>
      </c>
      <c r="AT11" s="5" t="e">
        <f t="shared" si="35"/>
        <v>#N/A</v>
      </c>
      <c r="AU11" s="5" t="e">
        <f t="shared" si="36"/>
        <v>#N/A</v>
      </c>
      <c r="AV11" s="5" t="e">
        <f t="shared" si="37"/>
        <v>#N/A</v>
      </c>
      <c r="AW11" s="5" t="e">
        <f t="shared" si="38"/>
        <v>#N/A</v>
      </c>
      <c r="AX11" s="5" t="e">
        <f t="shared" si="39"/>
        <v>#N/A</v>
      </c>
      <c r="AY11" s="5" t="e">
        <f t="shared" si="40"/>
        <v>#N/A</v>
      </c>
      <c r="AZ11" s="5" t="e">
        <f t="shared" si="41"/>
        <v>#N/A</v>
      </c>
      <c r="BA11" s="5" t="e">
        <f t="shared" si="42"/>
        <v>#N/A</v>
      </c>
      <c r="BB11" s="5" t="e">
        <f t="shared" si="43"/>
        <v>#N/A</v>
      </c>
      <c r="BC11" s="5" t="e">
        <f t="shared" si="44"/>
        <v>#N/A</v>
      </c>
      <c r="BD11" s="5" t="e">
        <f t="shared" si="45"/>
        <v>#N/A</v>
      </c>
      <c r="BE11" s="5" t="e">
        <f t="shared" si="46"/>
        <v>#N/A</v>
      </c>
      <c r="BF11" s="5" t="e">
        <f t="shared" si="47"/>
        <v>#N/A</v>
      </c>
      <c r="BG11" s="5" t="e">
        <f t="shared" si="48"/>
        <v>#N/A</v>
      </c>
      <c r="BH11" s="5" t="e">
        <f t="shared" si="49"/>
        <v>#N/A</v>
      </c>
      <c r="BI11" s="5" t="e">
        <f t="shared" si="50"/>
        <v>#N/A</v>
      </c>
      <c r="BJ11" s="8" t="e">
        <f t="shared" si="51"/>
        <v>#N/A</v>
      </c>
      <c r="BK11" s="8" t="e">
        <f t="shared" si="52"/>
        <v>#N/A</v>
      </c>
      <c r="BL11" s="8" t="e">
        <f t="shared" si="53"/>
        <v>#N/A</v>
      </c>
      <c r="BM11" s="8" t="e">
        <f t="shared" si="54"/>
        <v>#N/A</v>
      </c>
      <c r="BN11" s="8" t="e">
        <f t="shared" si="55"/>
        <v>#N/A</v>
      </c>
    </row>
    <row r="12" spans="1:88" x14ac:dyDescent="0.25">
      <c r="A12" t="s">
        <v>213</v>
      </c>
      <c r="B12" t="s">
        <v>315</v>
      </c>
      <c r="C12" t="s">
        <v>274</v>
      </c>
      <c r="D12" t="s">
        <v>775</v>
      </c>
      <c r="E12" s="1">
        <f>VLOOKUP(A12,home!$A$2:$E$670,3,FALSE)</f>
        <v>1.2675000000000001</v>
      </c>
      <c r="F12">
        <f>VLOOKUP(B12,home!$B$2:$E$670,3,FALSE)</f>
        <v>2.3668999999999998</v>
      </c>
      <c r="G12">
        <f>VLOOKUP(C12,away!$B$2:$E$670,4,FALSE)</f>
        <v>0.75329999999999997</v>
      </c>
      <c r="H12">
        <f>VLOOKUP(A12,away!$A$2:$E$670,3,FALSE)</f>
        <v>1.1535</v>
      </c>
      <c r="I12">
        <f>VLOOKUP(C12,away!$B$2:$E$670,3,FALSE)</f>
        <v>1.5057</v>
      </c>
      <c r="J12">
        <f>VLOOKUP(B12,home!$B$2:$E$670,4,FALSE)</f>
        <v>0.1825</v>
      </c>
      <c r="K12" s="3">
        <f t="shared" si="0"/>
        <v>2.259934463475</v>
      </c>
      <c r="L12" s="3">
        <f t="shared" si="1"/>
        <v>0.31697055337499996</v>
      </c>
      <c r="M12" s="5">
        <f t="shared" si="2"/>
        <v>7.6008886579788784E-2</v>
      </c>
      <c r="N12" s="5">
        <f t="shared" si="3"/>
        <v>0.17177510231202711</v>
      </c>
      <c r="O12" s="5">
        <f t="shared" si="4"/>
        <v>2.4092578840613259E-2</v>
      </c>
      <c r="P12" s="5">
        <f t="shared" si="5"/>
        <v>5.4447649235890468E-2</v>
      </c>
      <c r="Q12" s="5">
        <f t="shared" si="6"/>
        <v>0.19410023684094713</v>
      </c>
      <c r="R12" s="5">
        <f t="shared" si="7"/>
        <v>3.8183190236699997E-3</v>
      </c>
      <c r="S12" s="5">
        <f t="shared" si="8"/>
        <v>9.7506575898944105E-3</v>
      </c>
      <c r="T12" s="5">
        <f t="shared" si="9"/>
        <v>6.1524059481693566E-2</v>
      </c>
      <c r="U12" s="5">
        <f t="shared" si="10"/>
        <v>8.6291507541340472E-3</v>
      </c>
      <c r="V12" s="5">
        <f t="shared" si="11"/>
        <v>7.7607940650545164E-4</v>
      </c>
      <c r="W12" s="5">
        <f t="shared" si="12"/>
        <v>0.14621793820183876</v>
      </c>
      <c r="X12" s="5">
        <f t="shared" si="13"/>
        <v>4.6346780785188384E-2</v>
      </c>
      <c r="Y12" s="5">
        <f t="shared" si="14"/>
        <v>7.3452823763154873E-3</v>
      </c>
      <c r="Z12" s="5">
        <f t="shared" si="15"/>
        <v>4.0343156463165647E-4</v>
      </c>
      <c r="AA12" s="5">
        <f t="shared" si="16"/>
        <v>9.1172889656472242E-4</v>
      </c>
      <c r="AB12" s="5">
        <f t="shared" si="17"/>
        <v>1.0302237773463249E-3</v>
      </c>
      <c r="AC12" s="5">
        <f t="shared" si="18"/>
        <v>3.4745689949893083E-5</v>
      </c>
      <c r="AD12" s="5">
        <f t="shared" si="19"/>
        <v>8.2610739430148322E-2</v>
      </c>
      <c r="AE12" s="5">
        <f t="shared" si="20"/>
        <v>2.6185171791892042E-2</v>
      </c>
      <c r="AF12" s="5">
        <f t="shared" si="21"/>
        <v>4.1499641965477294E-3</v>
      </c>
      <c r="AG12" s="5">
        <f t="shared" si="22"/>
        <v>4.3847214928872366E-4</v>
      </c>
      <c r="AH12" s="5">
        <f t="shared" si="23"/>
        <v>3.196898157255955E-5</v>
      </c>
      <c r="AI12" s="5">
        <f t="shared" si="24"/>
        <v>7.2247803218024537E-5</v>
      </c>
      <c r="AJ12" s="5">
        <f t="shared" si="25"/>
        <v>8.1637650201386836E-5</v>
      </c>
      <c r="AK12" s="5">
        <f t="shared" si="26"/>
        <v>6.1498579735743637E-5</v>
      </c>
      <c r="AL12" s="5">
        <f t="shared" si="27"/>
        <v>9.9557892450635062E-7</v>
      </c>
      <c r="AM12" s="5">
        <f t="shared" si="28"/>
        <v>3.7338971418269022E-2</v>
      </c>
      <c r="AN12" s="5">
        <f t="shared" si="29"/>
        <v>1.1835354432902038E-2</v>
      </c>
      <c r="AO12" s="5">
        <f t="shared" si="30"/>
        <v>1.8757294219931089E-3</v>
      </c>
      <c r="AP12" s="5">
        <f t="shared" si="31"/>
        <v>1.981836642903082E-4</v>
      </c>
      <c r="AQ12" s="5">
        <f t="shared" si="32"/>
        <v>1.5704596434996051E-5</v>
      </c>
      <c r="AR12" s="5">
        <f t="shared" si="33"/>
        <v>2.0266451559778769E-6</v>
      </c>
      <c r="AS12" s="5">
        <f t="shared" si="34"/>
        <v>4.5800852332290713E-6</v>
      </c>
      <c r="AT12" s="5">
        <f t="shared" si="35"/>
        <v>5.1753462321136568E-6</v>
      </c>
      <c r="AU12" s="5">
        <f t="shared" si="36"/>
        <v>3.8986477701230465E-6</v>
      </c>
      <c r="AV12" s="5">
        <f t="shared" si="37"/>
        <v>2.2026721141627586E-6</v>
      </c>
      <c r="AW12" s="5">
        <f t="shared" si="38"/>
        <v>1.9810158795366711E-8</v>
      </c>
      <c r="AX12" s="5">
        <f t="shared" si="39"/>
        <v>1.4063938056475692E-2</v>
      </c>
      <c r="AY12" s="5">
        <f t="shared" si="40"/>
        <v>4.4578542283928218E-3</v>
      </c>
      <c r="AZ12" s="5">
        <f t="shared" si="41"/>
        <v>7.0650426081937797E-4</v>
      </c>
      <c r="BA12" s="5">
        <f t="shared" si="42"/>
        <v>7.4647015504571184E-5</v>
      </c>
      <c r="BB12" s="5">
        <f t="shared" si="43"/>
        <v>5.9152264530690322E-6</v>
      </c>
      <c r="BC12" s="5">
        <f t="shared" si="44"/>
        <v>3.7499052043354617E-7</v>
      </c>
      <c r="BD12" s="5">
        <f t="shared" si="45"/>
        <v>1.0706447276417838E-7</v>
      </c>
      <c r="BE12" s="5">
        <f t="shared" si="46"/>
        <v>2.4195869181354724E-7</v>
      </c>
      <c r="BF12" s="5">
        <f t="shared" si="47"/>
        <v>2.7340539318338091E-7</v>
      </c>
      <c r="BG12" s="5">
        <f t="shared" si="48"/>
        <v>2.0595942351835179E-7</v>
      </c>
      <c r="BH12" s="5">
        <f t="shared" si="49"/>
        <v>1.1636369982164169E-7</v>
      </c>
      <c r="BI12" s="5">
        <f t="shared" si="50"/>
        <v>5.2594867104877511E-8</v>
      </c>
      <c r="BJ12" s="8">
        <f t="shared" si="51"/>
        <v>0.81126692487794272</v>
      </c>
      <c r="BK12" s="8">
        <f t="shared" si="52"/>
        <v>0.14547686830934634</v>
      </c>
      <c r="BL12" s="8">
        <f t="shared" si="53"/>
        <v>3.8748235050109894E-2</v>
      </c>
      <c r="BM12" s="8">
        <f t="shared" si="54"/>
        <v>0.4671948525508598</v>
      </c>
      <c r="BN12" s="8">
        <f t="shared" si="55"/>
        <v>0.52424277283293685</v>
      </c>
    </row>
    <row r="13" spans="1:88" x14ac:dyDescent="0.25">
      <c r="A13" t="s">
        <v>21</v>
      </c>
      <c r="B13" t="s">
        <v>23</v>
      </c>
      <c r="C13" t="s">
        <v>530</v>
      </c>
      <c r="D13" t="s">
        <v>775</v>
      </c>
      <c r="E13" s="1">
        <f>VLOOKUP(A13,home!$A$2:$E$670,3,FALSE)</f>
        <v>1.3974</v>
      </c>
      <c r="F13">
        <f>VLOOKUP(B13,home!$B$2:$E$670,3,FALSE)</f>
        <v>1.6194999999999999</v>
      </c>
      <c r="G13">
        <f>VLOOKUP(C13,away!$B$2:$E$670,4,FALSE)</f>
        <v>0.61019999999999996</v>
      </c>
      <c r="H13">
        <f>VLOOKUP(A13,away!$A$2:$E$670,3,FALSE)</f>
        <v>1.3632</v>
      </c>
      <c r="I13">
        <f>VLOOKUP(C13,away!$B$2:$E$670,3,FALSE)</f>
        <v>2.2326000000000001</v>
      </c>
      <c r="J13">
        <f>VLOOKUP(B13,home!$B$2:$E$670,4,FALSE)</f>
        <v>0.81079999999999997</v>
      </c>
      <c r="K13" s="3">
        <f t="shared" si="0"/>
        <v>1.3809370908599998</v>
      </c>
      <c r="L13" s="3">
        <f t="shared" si="1"/>
        <v>2.467653843456</v>
      </c>
      <c r="M13" s="5">
        <f t="shared" si="2"/>
        <v>2.1309742119780442E-2</v>
      </c>
      <c r="N13" s="5">
        <f t="shared" si="3"/>
        <v>2.9427413289866408E-2</v>
      </c>
      <c r="O13" s="5">
        <f t="shared" si="4"/>
        <v>5.2585067044932411E-2</v>
      </c>
      <c r="P13" s="5">
        <f t="shared" si="5"/>
        <v>7.261666950770701E-2</v>
      </c>
      <c r="Q13" s="5">
        <f t="shared" si="6"/>
        <v>2.0318703250021514E-2</v>
      </c>
      <c r="R13" s="5">
        <f t="shared" si="7"/>
        <v>6.4880871400909479E-2</v>
      </c>
      <c r="S13" s="5">
        <f t="shared" si="8"/>
        <v>6.1863497229945351E-2</v>
      </c>
      <c r="T13" s="5">
        <f t="shared" si="9"/>
        <v>5.0139526168957504E-2</v>
      </c>
      <c r="U13" s="5">
        <f t="shared" si="10"/>
        <v>8.9596401804833692E-2</v>
      </c>
      <c r="V13" s="5">
        <f t="shared" si="11"/>
        <v>2.3423408398984286E-2</v>
      </c>
      <c r="W13" s="5">
        <f t="shared" si="12"/>
        <v>9.352950318710777E-3</v>
      </c>
      <c r="X13" s="5">
        <f t="shared" si="13"/>
        <v>2.3079843801619666E-2</v>
      </c>
      <c r="Y13" s="5">
        <f t="shared" si="14"/>
        <v>2.847653263171546E-2</v>
      </c>
      <c r="Z13" s="5">
        <f t="shared" si="15"/>
        <v>5.3367843893076243E-2</v>
      </c>
      <c r="AA13" s="5">
        <f t="shared" si="16"/>
        <v>7.3697635091175315E-2</v>
      </c>
      <c r="AB13" s="5">
        <f t="shared" si="17"/>
        <v>5.0885898903034757E-2</v>
      </c>
      <c r="AC13" s="5">
        <f t="shared" si="18"/>
        <v>4.9887097908444108E-3</v>
      </c>
      <c r="AD13" s="5">
        <f t="shared" si="19"/>
        <v>3.2289590010196423E-3</v>
      </c>
      <c r="AE13" s="5">
        <f t="shared" si="20"/>
        <v>7.9679530892279669E-3</v>
      </c>
      <c r="AF13" s="5">
        <f t="shared" si="21"/>
        <v>9.8310750325552518E-3</v>
      </c>
      <c r="AG13" s="5">
        <f t="shared" si="22"/>
        <v>8.0865633631297621E-3</v>
      </c>
      <c r="AH13" s="5">
        <f t="shared" si="23"/>
        <v>3.2923341274927367E-2</v>
      </c>
      <c r="AI13" s="5">
        <f t="shared" si="24"/>
        <v>4.5465063121589148E-2</v>
      </c>
      <c r="AJ13" s="5">
        <f t="shared" si="25"/>
        <v>3.1392196001446805E-2</v>
      </c>
      <c r="AK13" s="5">
        <f t="shared" si="26"/>
        <v>1.4450215940648287E-2</v>
      </c>
      <c r="AL13" s="5">
        <f t="shared" si="27"/>
        <v>6.7999600955347974E-4</v>
      </c>
      <c r="AM13" s="5">
        <f t="shared" si="28"/>
        <v>8.9179784987485457E-4</v>
      </c>
      <c r="AN13" s="5">
        <f t="shared" si="29"/>
        <v>2.200648391829482E-3</v>
      </c>
      <c r="AO13" s="5">
        <f t="shared" si="30"/>
        <v>2.7152192310966436E-3</v>
      </c>
      <c r="AP13" s="5">
        <f t="shared" si="31"/>
        <v>2.2334070571470928E-3</v>
      </c>
      <c r="AQ13" s="5">
        <f t="shared" si="32"/>
        <v>1.3778188771426949E-3</v>
      </c>
      <c r="AR13" s="5">
        <f t="shared" si="33"/>
        <v>1.6248681927297604E-2</v>
      </c>
      <c r="AS13" s="5">
        <f t="shared" si="34"/>
        <v>2.2438407550991808E-2</v>
      </c>
      <c r="AT13" s="5">
        <f t="shared" si="35"/>
        <v>1.5493014623498846E-2</v>
      </c>
      <c r="AU13" s="5">
        <f t="shared" si="36"/>
        <v>7.1316261809419761E-3</v>
      </c>
      <c r="AV13" s="5">
        <f t="shared" si="37"/>
        <v>2.4620817778527558E-3</v>
      </c>
      <c r="AW13" s="5">
        <f t="shared" si="38"/>
        <v>6.4366811426160516E-5</v>
      </c>
      <c r="AX13" s="5">
        <f t="shared" si="39"/>
        <v>2.0525278807356401E-4</v>
      </c>
      <c r="AY13" s="5">
        <f t="shared" si="40"/>
        <v>5.0649283136979006E-4</v>
      </c>
      <c r="AZ13" s="5">
        <f t="shared" si="41"/>
        <v>6.2492449100628718E-4</v>
      </c>
      <c r="BA13" s="5">
        <f t="shared" si="42"/>
        <v>5.1403244070048304E-4</v>
      </c>
      <c r="BB13" s="5">
        <f t="shared" si="43"/>
        <v>3.1711353198890394E-4</v>
      </c>
      <c r="BC13" s="5">
        <f t="shared" si="44"/>
        <v>1.565052852048651E-4</v>
      </c>
      <c r="BD13" s="5">
        <f t="shared" si="45"/>
        <v>6.6826870681650019E-3</v>
      </c>
      <c r="BE13" s="5">
        <f t="shared" si="46"/>
        <v>9.2283704390395179E-3</v>
      </c>
      <c r="BF13" s="5">
        <f t="shared" si="47"/>
        <v>6.3718995137328283E-3</v>
      </c>
      <c r="BG13" s="5">
        <f t="shared" si="48"/>
        <v>2.9330641259154859E-3</v>
      </c>
      <c r="BH13" s="5">
        <f t="shared" si="49"/>
        <v>1.01259426033689E-3</v>
      </c>
      <c r="BI13" s="5">
        <f t="shared" si="50"/>
        <v>2.7966579441823146E-4</v>
      </c>
      <c r="BJ13" s="8">
        <f t="shared" si="51"/>
        <v>0.20165273272225862</v>
      </c>
      <c r="BK13" s="8">
        <f t="shared" si="52"/>
        <v>0.18538851588818478</v>
      </c>
      <c r="BL13" s="8">
        <f t="shared" si="53"/>
        <v>0.54615878384568828</v>
      </c>
      <c r="BM13" s="8">
        <f t="shared" si="54"/>
        <v>0.72498728371604715</v>
      </c>
      <c r="BN13" s="8">
        <f t="shared" si="55"/>
        <v>0.26113846661321727</v>
      </c>
    </row>
    <row r="14" spans="1:88" x14ac:dyDescent="0.25">
      <c r="A14" t="s">
        <v>196</v>
      </c>
      <c r="B14" t="s">
        <v>200</v>
      </c>
      <c r="C14" t="s">
        <v>418</v>
      </c>
      <c r="D14" t="s">
        <v>775</v>
      </c>
      <c r="E14" s="1">
        <f>VLOOKUP(A14,home!$A$2:$E$670,3,FALSE)</f>
        <v>1.6077999999999999</v>
      </c>
      <c r="F14">
        <f>VLOOKUP(B14,home!$B$2:$E$670,3,FALSE)</f>
        <v>1.4269000000000001</v>
      </c>
      <c r="G14">
        <f>VLOOKUP(C14,away!$B$2:$E$670,4,FALSE)</f>
        <v>0.65390000000000004</v>
      </c>
      <c r="H14">
        <f>VLOOKUP(A14,away!$A$2:$E$670,3,FALSE)</f>
        <v>1.3987000000000001</v>
      </c>
      <c r="I14">
        <f>VLOOKUP(C14,away!$B$2:$E$670,3,FALSE)</f>
        <v>1.1547000000000001</v>
      </c>
      <c r="J14">
        <f>VLOOKUP(B14,home!$B$2:$E$670,4,FALSE)</f>
        <v>0.54669999999999996</v>
      </c>
      <c r="K14" s="3">
        <f t="shared" si="0"/>
        <v>1.5001576452980001</v>
      </c>
      <c r="L14" s="3">
        <f t="shared" si="1"/>
        <v>0.88296362916299997</v>
      </c>
      <c r="M14" s="5">
        <f t="shared" si="2"/>
        <v>9.2262152117976809E-2</v>
      </c>
      <c r="N14" s="5">
        <f t="shared" si="3"/>
        <v>0.13840777287142997</v>
      </c>
      <c r="O14" s="5">
        <f t="shared" si="4"/>
        <v>8.146412466847755E-2</v>
      </c>
      <c r="P14" s="5">
        <f t="shared" si="5"/>
        <v>0.122209029438926</v>
      </c>
      <c r="Q14" s="5">
        <f t="shared" si="6"/>
        <v>0.10381673932087242</v>
      </c>
      <c r="R14" s="5">
        <f t="shared" si="7"/>
        <v>3.5964929581933008E-2</v>
      </c>
      <c r="S14" s="5">
        <f t="shared" si="8"/>
        <v>4.0469050779637819E-2</v>
      </c>
      <c r="T14" s="5">
        <f t="shared" si="9"/>
        <v>9.1666404918626612E-2</v>
      </c>
      <c r="U14" s="5">
        <f t="shared" si="10"/>
        <v>5.3953064074941007E-2</v>
      </c>
      <c r="V14" s="5">
        <f t="shared" si="11"/>
        <v>5.9560758899874803E-3</v>
      </c>
      <c r="W14" s="5">
        <f t="shared" si="12"/>
        <v>5.1913825067372098E-2</v>
      </c>
      <c r="X14" s="5">
        <f t="shared" si="13"/>
        <v>4.5838019385219975E-2</v>
      </c>
      <c r="Y14" s="5">
        <f t="shared" si="14"/>
        <v>2.0236651975008891E-2</v>
      </c>
      <c r="Z14" s="5">
        <f t="shared" si="15"/>
        <v>1.0585241582085103E-2</v>
      </c>
      <c r="AA14" s="5">
        <f t="shared" si="16"/>
        <v>1.5879531086691264E-2</v>
      </c>
      <c r="AB14" s="5">
        <f t="shared" si="17"/>
        <v>1.191089998172358E-2</v>
      </c>
      <c r="AC14" s="5">
        <f t="shared" si="18"/>
        <v>4.9308291446610705E-4</v>
      </c>
      <c r="AD14" s="5">
        <f t="shared" si="19"/>
        <v>1.9469730392870293E-2</v>
      </c>
      <c r="AE14" s="5">
        <f t="shared" si="20"/>
        <v>1.7191063806513914E-2</v>
      </c>
      <c r="AF14" s="5">
        <f t="shared" si="21"/>
        <v>7.5895420438861112E-3</v>
      </c>
      <c r="AG14" s="5">
        <f t="shared" si="22"/>
        <v>2.2337631955849512E-3</v>
      </c>
      <c r="AH14" s="5">
        <f t="shared" si="23"/>
        <v>2.3365958307212391E-3</v>
      </c>
      <c r="AI14" s="5">
        <f t="shared" si="24"/>
        <v>3.5052620994278981E-3</v>
      </c>
      <c r="AJ14" s="5">
        <f t="shared" si="25"/>
        <v>2.6292228686150402E-3</v>
      </c>
      <c r="AK14" s="5">
        <f t="shared" si="26"/>
        <v>1.3147495958483974E-3</v>
      </c>
      <c r="AL14" s="5">
        <f t="shared" si="27"/>
        <v>2.612520216643798E-5</v>
      </c>
      <c r="AM14" s="5">
        <f t="shared" si="28"/>
        <v>5.8415329801510428E-3</v>
      </c>
      <c r="AN14" s="5">
        <f t="shared" si="29"/>
        <v>5.1578611600295188E-3</v>
      </c>
      <c r="AO14" s="5">
        <f t="shared" si="30"/>
        <v>2.2771019042892725E-3</v>
      </c>
      <c r="AP14" s="5">
        <f t="shared" si="31"/>
        <v>6.7019938712841148E-4</v>
      </c>
      <c r="AQ14" s="5">
        <f t="shared" si="32"/>
        <v>1.4794042078043011E-4</v>
      </c>
      <c r="AR14" s="5">
        <f t="shared" si="33"/>
        <v>4.1262582691615205E-4</v>
      </c>
      <c r="AS14" s="5">
        <f t="shared" si="34"/>
        <v>6.1900378889567483E-4</v>
      </c>
      <c r="AT14" s="5">
        <f t="shared" si="35"/>
        <v>4.6430163319013799E-4</v>
      </c>
      <c r="AU14" s="5">
        <f t="shared" si="36"/>
        <v>2.3217521491817776E-4</v>
      </c>
      <c r="AV14" s="5">
        <f t="shared" si="37"/>
        <v>8.7074855927052623E-5</v>
      </c>
      <c r="AW14" s="5">
        <f t="shared" si="38"/>
        <v>9.6125115209560742E-7</v>
      </c>
      <c r="AX14" s="5">
        <f t="shared" si="39"/>
        <v>1.4605367267390007E-3</v>
      </c>
      <c r="AY14" s="5">
        <f t="shared" si="40"/>
        <v>1.2896008087673167E-3</v>
      </c>
      <c r="AZ14" s="5">
        <f t="shared" si="41"/>
        <v>5.6933530514036493E-4</v>
      </c>
      <c r="BA14" s="5">
        <f t="shared" si="42"/>
        <v>1.675674557457869E-4</v>
      </c>
      <c r="BB14" s="5">
        <f t="shared" si="43"/>
        <v>3.6988992213727588E-5</v>
      </c>
      <c r="BC14" s="5">
        <f t="shared" si="44"/>
        <v>6.5319869608229734E-6</v>
      </c>
      <c r="BD14" s="5">
        <f t="shared" si="45"/>
        <v>6.0722266270044891E-5</v>
      </c>
      <c r="BE14" s="5">
        <f t="shared" si="46"/>
        <v>9.1092971984828712E-5</v>
      </c>
      <c r="BF14" s="5">
        <f t="shared" si="47"/>
        <v>6.8326909177978681E-5</v>
      </c>
      <c r="BG14" s="5">
        <f t="shared" si="48"/>
        <v>3.4167045060975608E-5</v>
      </c>
      <c r="BH14" s="5">
        <f t="shared" si="49"/>
        <v>1.2813988466365951E-5</v>
      </c>
      <c r="BI14" s="5">
        <f t="shared" si="50"/>
        <v>3.8446005529158568E-6</v>
      </c>
      <c r="BJ14" s="8">
        <f t="shared" si="51"/>
        <v>0.51598871010533087</v>
      </c>
      <c r="BK14" s="8">
        <f t="shared" si="52"/>
        <v>0.26270511715192796</v>
      </c>
      <c r="BL14" s="8">
        <f t="shared" si="53"/>
        <v>0.21104452888973926</v>
      </c>
      <c r="BM14" s="8">
        <f t="shared" si="54"/>
        <v>0.42491021017185243</v>
      </c>
      <c r="BN14" s="8">
        <f t="shared" si="55"/>
        <v>0.57412474799961577</v>
      </c>
    </row>
    <row r="15" spans="1:88" x14ac:dyDescent="0.25">
      <c r="A15" t="s">
        <v>69</v>
      </c>
      <c r="B15" t="s">
        <v>78</v>
      </c>
      <c r="C15" t="s">
        <v>286</v>
      </c>
      <c r="D15" t="s">
        <v>775</v>
      </c>
      <c r="E15" s="1">
        <f>VLOOKUP(A15,home!$A$2:$E$670,3,FALSE)</f>
        <v>1.3526</v>
      </c>
      <c r="F15">
        <f>VLOOKUP(B15,home!$B$2:$E$670,3,FALSE)</f>
        <v>1.323</v>
      </c>
      <c r="G15">
        <f>VLOOKUP(C15,away!$B$2:$E$670,4,FALSE)</f>
        <v>0.67959999999999998</v>
      </c>
      <c r="H15">
        <f>VLOOKUP(A15,away!$A$2:$E$670,3,FALSE)</f>
        <v>1.3421000000000001</v>
      </c>
      <c r="I15">
        <f>VLOOKUP(C15,away!$B$2:$E$670,3,FALSE)</f>
        <v>1.3284</v>
      </c>
      <c r="J15">
        <f>VLOOKUP(B15,home!$B$2:$E$670,4,FALSE)</f>
        <v>1.1765000000000001</v>
      </c>
      <c r="K15" s="3">
        <f t="shared" si="0"/>
        <v>1.21613726808</v>
      </c>
      <c r="L15" s="3">
        <f t="shared" si="1"/>
        <v>2.0975178954600002</v>
      </c>
      <c r="M15" s="5">
        <f t="shared" si="2"/>
        <v>3.638294480194959E-2</v>
      </c>
      <c r="N15" s="5">
        <f t="shared" si="3"/>
        <v>4.4246655096148418E-2</v>
      </c>
      <c r="O15" s="5">
        <f t="shared" si="4"/>
        <v>7.6313877811622646E-2</v>
      </c>
      <c r="P15" s="5">
        <f t="shared" si="5"/>
        <v>9.2808150878417692E-2</v>
      </c>
      <c r="Q15" s="5">
        <f t="shared" si="6"/>
        <v>2.6905003125153978E-2</v>
      </c>
      <c r="R15" s="5">
        <f t="shared" si="7"/>
        <v>8.00348621909132E-2</v>
      </c>
      <c r="S15" s="5">
        <f t="shared" si="8"/>
        <v>5.918537460586204E-2</v>
      </c>
      <c r="T15" s="5">
        <f t="shared" si="9"/>
        <v>5.643372553241769E-2</v>
      </c>
      <c r="U15" s="5">
        <f t="shared" si="10"/>
        <v>9.7333378656016475E-2</v>
      </c>
      <c r="V15" s="5">
        <f t="shared" si="11"/>
        <v>1.6774908640777873E-2</v>
      </c>
      <c r="W15" s="5">
        <f t="shared" si="12"/>
        <v>1.0906725666102873E-2</v>
      </c>
      <c r="X15" s="5">
        <f t="shared" si="13"/>
        <v>2.2877052265523664E-2</v>
      </c>
      <c r="Y15" s="5">
        <f t="shared" si="14"/>
        <v>2.3992513261154823E-2</v>
      </c>
      <c r="Z15" s="5">
        <f t="shared" si="15"/>
        <v>5.5958185235371806E-2</v>
      </c>
      <c r="AA15" s="5">
        <f t="shared" si="16"/>
        <v>6.805283451885967E-2</v>
      </c>
      <c r="AB15" s="5">
        <f t="shared" si="17"/>
        <v>4.1380794128433165E-2</v>
      </c>
      <c r="AC15" s="5">
        <f t="shared" si="18"/>
        <v>2.6744128680685469E-3</v>
      </c>
      <c r="AD15" s="5">
        <f t="shared" si="19"/>
        <v>3.3160188888180929E-3</v>
      </c>
      <c r="AE15" s="5">
        <f t="shared" si="20"/>
        <v>6.9554089609793332E-3</v>
      </c>
      <c r="AF15" s="5">
        <f t="shared" si="21"/>
        <v>7.2945473829485021E-3</v>
      </c>
      <c r="AG15" s="5">
        <f t="shared" si="22"/>
        <v>5.1001478916717982E-3</v>
      </c>
      <c r="AH15" s="5">
        <f t="shared" si="23"/>
        <v>2.9343323732164479E-2</v>
      </c>
      <c r="AI15" s="5">
        <f t="shared" si="24"/>
        <v>3.568550956002154E-2</v>
      </c>
      <c r="AJ15" s="5">
        <f t="shared" si="25"/>
        <v>2.1699239053183668E-2</v>
      </c>
      <c r="AK15" s="5">
        <f t="shared" si="26"/>
        <v>8.7964177671845424E-3</v>
      </c>
      <c r="AL15" s="5">
        <f t="shared" si="27"/>
        <v>2.7288314821354113E-4</v>
      </c>
      <c r="AM15" s="5">
        <f t="shared" si="28"/>
        <v>8.0654683046978235E-4</v>
      </c>
      <c r="AN15" s="5">
        <f t="shared" si="29"/>
        <v>1.6917464104369113E-3</v>
      </c>
      <c r="AO15" s="5">
        <f t="shared" si="30"/>
        <v>1.7742341852358206E-3</v>
      </c>
      <c r="AP15" s="5">
        <f t="shared" si="31"/>
        <v>1.2404959847563423E-3</v>
      </c>
      <c r="AQ15" s="5">
        <f t="shared" si="32"/>
        <v>6.5049063181817589E-4</v>
      </c>
      <c r="AR15" s="5">
        <f t="shared" si="33"/>
        <v>1.2309629328098219E-2</v>
      </c>
      <c r="AS15" s="5">
        <f t="shared" si="34"/>
        <v>1.4970198982150814E-2</v>
      </c>
      <c r="AT15" s="5">
        <f t="shared" si="35"/>
        <v>9.1029084463834457E-3</v>
      </c>
      <c r="AU15" s="5">
        <f t="shared" si="36"/>
        <v>3.6901287365223739E-3</v>
      </c>
      <c r="AV15" s="5">
        <f t="shared" si="37"/>
        <v>1.1219257701244559E-3</v>
      </c>
      <c r="AW15" s="5">
        <f t="shared" si="38"/>
        <v>1.9335815272666238E-5</v>
      </c>
      <c r="AX15" s="5">
        <f t="shared" si="39"/>
        <v>1.6347860983101736E-4</v>
      </c>
      <c r="AY15" s="5">
        <f t="shared" si="40"/>
        <v>3.4289930964548191E-4</v>
      </c>
      <c r="AZ15" s="5">
        <f t="shared" si="41"/>
        <v>3.5961871916113925E-4</v>
      </c>
      <c r="BA15" s="5">
        <f t="shared" si="42"/>
        <v>2.5143556632763127E-4</v>
      </c>
      <c r="BB15" s="5">
        <f t="shared" si="43"/>
        <v>1.3184764998183158E-4</v>
      </c>
      <c r="BC15" s="5">
        <f t="shared" si="44"/>
        <v>5.5310561062247603E-5</v>
      </c>
      <c r="BD15" s="5">
        <f t="shared" si="45"/>
        <v>4.303277967027546E-3</v>
      </c>
      <c r="BE15" s="5">
        <f t="shared" si="46"/>
        <v>5.2333767106097356E-3</v>
      </c>
      <c r="BF15" s="5">
        <f t="shared" si="47"/>
        <v>3.1822522278372113E-3</v>
      </c>
      <c r="BG15" s="5">
        <f t="shared" si="48"/>
        <v>1.2900185102344799E-3</v>
      </c>
      <c r="BH15" s="5">
        <f t="shared" si="49"/>
        <v>3.9220989670229811E-4</v>
      </c>
      <c r="BI15" s="5">
        <f t="shared" si="50"/>
        <v>9.5396214457894347E-5</v>
      </c>
      <c r="BJ15" s="8">
        <f t="shared" si="51"/>
        <v>0.21549590252964551</v>
      </c>
      <c r="BK15" s="8">
        <f t="shared" si="52"/>
        <v>0.2084415742529348</v>
      </c>
      <c r="BL15" s="8">
        <f t="shared" si="53"/>
        <v>0.51433156020854776</v>
      </c>
      <c r="BM15" s="8">
        <f t="shared" si="54"/>
        <v>0.63721216482792176</v>
      </c>
      <c r="BN15" s="8">
        <f t="shared" si="55"/>
        <v>0.35669149390420557</v>
      </c>
    </row>
    <row r="16" spans="1:88" x14ac:dyDescent="0.25">
      <c r="A16" t="s">
        <v>175</v>
      </c>
      <c r="B16" t="s">
        <v>276</v>
      </c>
      <c r="C16" t="s">
        <v>241</v>
      </c>
      <c r="D16" t="s">
        <v>775</v>
      </c>
      <c r="E16" s="1">
        <f>VLOOKUP(A16,home!$A$2:$E$670,3,FALSE)</f>
        <v>1.1583000000000001</v>
      </c>
      <c r="F16">
        <f>VLOOKUP(B16,home!$B$2:$E$670,3,FALSE)</f>
        <v>2.0623999999999998</v>
      </c>
      <c r="G16">
        <f>VLOOKUP(C16,away!$B$2:$E$670,4,FALSE)</f>
        <v>0.87709999999999999</v>
      </c>
      <c r="H16">
        <f>VLOOKUP(A16,away!$A$2:$E$670,3,FALSE)</f>
        <v>1.0458000000000001</v>
      </c>
      <c r="I16">
        <f>VLOOKUP(C16,away!$B$2:$E$670,3,FALSE)</f>
        <v>1.0995999999999999</v>
      </c>
      <c r="J16">
        <f>VLOOKUP(B16,home!$B$2:$E$670,4,FALSE)</f>
        <v>0.21249999999999999</v>
      </c>
      <c r="K16" s="3">
        <f t="shared" si="0"/>
        <v>2.0952848236319999</v>
      </c>
      <c r="L16" s="3">
        <f t="shared" si="1"/>
        <v>0.24436685699999997</v>
      </c>
      <c r="M16" s="5">
        <f t="shared" si="2"/>
        <v>9.6361196856782877E-2</v>
      </c>
      <c r="N16" s="5">
        <f t="shared" si="3"/>
        <v>0.20190415336103271</v>
      </c>
      <c r="O16" s="5">
        <f t="shared" si="4"/>
        <v>2.3547482812650306E-2</v>
      </c>
      <c r="P16" s="5">
        <f t="shared" si="5"/>
        <v>4.933868337208154E-2</v>
      </c>
      <c r="Q16" s="5">
        <f t="shared" si="6"/>
        <v>0.21152335418281987</v>
      </c>
      <c r="R16" s="5">
        <f t="shared" si="7"/>
        <v>2.8771121825944363E-3</v>
      </c>
      <c r="S16" s="5">
        <f t="shared" si="8"/>
        <v>6.3155755539973987E-3</v>
      </c>
      <c r="T16" s="5">
        <f t="shared" si="9"/>
        <v>5.1689297243753485E-2</v>
      </c>
      <c r="U16" s="5">
        <f t="shared" si="10"/>
        <v>6.0283694920768615E-3</v>
      </c>
      <c r="V16" s="5">
        <f t="shared" si="11"/>
        <v>3.5929882421016407E-4</v>
      </c>
      <c r="W16" s="5">
        <f t="shared" si="12"/>
        <v>0.14773389128766626</v>
      </c>
      <c r="X16" s="5">
        <f t="shared" si="13"/>
        <v>3.6101266686346681E-2</v>
      </c>
      <c r="Y16" s="5">
        <f t="shared" si="14"/>
        <v>4.4109765369306697E-3</v>
      </c>
      <c r="Z16" s="5">
        <f t="shared" si="15"/>
        <v>2.3435695376567082E-4</v>
      </c>
      <c r="AA16" s="5">
        <f t="shared" si="16"/>
        <v>4.9104456853783633E-4</v>
      </c>
      <c r="AB16" s="5">
        <f t="shared" si="17"/>
        <v>5.1443911609212604E-4</v>
      </c>
      <c r="AC16" s="5">
        <f t="shared" si="18"/>
        <v>1.1497970333181526E-5</v>
      </c>
      <c r="AD16" s="5">
        <f t="shared" si="19"/>
        <v>7.7386145087786726E-2</v>
      </c>
      <c r="AE16" s="5">
        <f t="shared" si="20"/>
        <v>1.8910609050448429E-2</v>
      </c>
      <c r="AF16" s="5">
        <f t="shared" si="21"/>
        <v>2.3105630488069176E-3</v>
      </c>
      <c r="AG16" s="5">
        <f t="shared" si="22"/>
        <v>1.8820834337909465E-4</v>
      </c>
      <c r="AH16" s="5">
        <f t="shared" si="23"/>
        <v>1.4317268051952818E-5</v>
      </c>
      <c r="AI16" s="5">
        <f t="shared" si="24"/>
        <v>2.9998754465128023E-5</v>
      </c>
      <c r="AJ16" s="5">
        <f t="shared" si="25"/>
        <v>3.1427967479322725E-5</v>
      </c>
      <c r="AK16" s="5">
        <f t="shared" si="26"/>
        <v>2.1950181099008316E-5</v>
      </c>
      <c r="AL16" s="5">
        <f t="shared" si="27"/>
        <v>2.3548678770919529E-7</v>
      </c>
      <c r="AM16" s="5">
        <f t="shared" si="28"/>
        <v>3.2429203072364694E-2</v>
      </c>
      <c r="AN16" s="5">
        <f t="shared" si="29"/>
        <v>7.9246224298085022E-3</v>
      </c>
      <c r="AO16" s="5">
        <f t="shared" si="30"/>
        <v>9.6825753804200313E-4</v>
      </c>
      <c r="AP16" s="5">
        <f t="shared" si="31"/>
        <v>7.8870017112627405E-5</v>
      </c>
      <c r="AQ16" s="5">
        <f t="shared" si="32"/>
        <v>4.818304548337242E-6</v>
      </c>
      <c r="AR16" s="5">
        <f t="shared" si="33"/>
        <v>6.9973315893644463E-7</v>
      </c>
      <c r="AS16" s="5">
        <f t="shared" si="34"/>
        <v>1.4661402685116104E-6</v>
      </c>
      <c r="AT16" s="5">
        <f t="shared" si="35"/>
        <v>1.5359907269640616E-6</v>
      </c>
      <c r="AU16" s="5">
        <f t="shared" si="36"/>
        <v>1.0727793531490936E-6</v>
      </c>
      <c r="AV16" s="5">
        <f t="shared" si="37"/>
        <v>5.6194457443976244E-7</v>
      </c>
      <c r="AW16" s="5">
        <f t="shared" si="38"/>
        <v>3.3492642601428856E-9</v>
      </c>
      <c r="AX16" s="5">
        <f t="shared" si="39"/>
        <v>1.1324736173334333E-2</v>
      </c>
      <c r="AY16" s="5">
        <f t="shared" si="40"/>
        <v>2.7673901850319175E-3</v>
      </c>
      <c r="AZ16" s="5">
        <f t="shared" si="41"/>
        <v>3.3812922080444894E-4</v>
      </c>
      <c r="BA16" s="5">
        <f t="shared" si="42"/>
        <v>2.7542524982614064E-5</v>
      </c>
      <c r="BB16" s="5">
        <f t="shared" si="43"/>
        <v>1.6826200659613439E-6</v>
      </c>
      <c r="BC16" s="5">
        <f t="shared" si="44"/>
        <v>8.2235315408821272E-8</v>
      </c>
      <c r="BD16" s="5">
        <f t="shared" si="45"/>
        <v>2.8498598797996721E-8</v>
      </c>
      <c r="BE16" s="5">
        <f t="shared" si="46"/>
        <v>5.9712681556219677E-8</v>
      </c>
      <c r="BF16" s="5">
        <f t="shared" si="47"/>
        <v>6.2557537721558778E-8</v>
      </c>
      <c r="BG16" s="5">
        <f t="shared" si="48"/>
        <v>4.3691953130589485E-8</v>
      </c>
      <c r="BH16" s="5">
        <f t="shared" si="49"/>
        <v>2.2886771577341202E-8</v>
      </c>
      <c r="BI16" s="5">
        <f t="shared" si="50"/>
        <v>9.5908610295870412E-9</v>
      </c>
      <c r="BJ16" s="8">
        <f t="shared" si="51"/>
        <v>0.80802379915038169</v>
      </c>
      <c r="BK16" s="8">
        <f t="shared" si="52"/>
        <v>0.15515387824922477</v>
      </c>
      <c r="BL16" s="8">
        <f t="shared" si="53"/>
        <v>3.3561705869532797E-2</v>
      </c>
      <c r="BM16" s="8">
        <f t="shared" si="54"/>
        <v>0.40865437061917559</v>
      </c>
      <c r="BN16" s="8">
        <f t="shared" si="55"/>
        <v>0.58555198276796172</v>
      </c>
    </row>
    <row r="17" spans="1:66" x14ac:dyDescent="0.25">
      <c r="A17" t="s">
        <v>13</v>
      </c>
      <c r="B17" t="s">
        <v>250</v>
      </c>
      <c r="C17" t="s">
        <v>332</v>
      </c>
      <c r="D17" t="s">
        <v>775</v>
      </c>
      <c r="E17" s="1">
        <f>VLOOKUP(A17,home!$A$2:$E$670,3,FALSE)</f>
        <v>1.4837</v>
      </c>
      <c r="F17">
        <f>VLOOKUP(B17,home!$B$2:$E$670,3,FALSE)</f>
        <v>1.3083</v>
      </c>
      <c r="G17">
        <f>VLOOKUP(C17,away!$B$2:$E$670,4,FALSE)</f>
        <v>0.53159999999999996</v>
      </c>
      <c r="H17">
        <f>VLOOKUP(A17,away!$A$2:$E$670,3,FALSE)</f>
        <v>1.2190000000000001</v>
      </c>
      <c r="I17">
        <f>VLOOKUP(C17,away!$B$2:$E$670,3,FALSE)</f>
        <v>1.5832999999999999</v>
      </c>
      <c r="J17">
        <f>VLOOKUP(B17,home!$B$2:$E$670,4,FALSE)</f>
        <v>0.86860000000000004</v>
      </c>
      <c r="K17" s="3">
        <f t="shared" si="0"/>
        <v>1.031901895836</v>
      </c>
      <c r="L17" s="3">
        <f t="shared" si="1"/>
        <v>1.6764350892200002</v>
      </c>
      <c r="M17" s="5">
        <f t="shared" si="2"/>
        <v>6.6647550477653139E-2</v>
      </c>
      <c r="N17" s="5">
        <f t="shared" si="3"/>
        <v>6.877373369071578E-2</v>
      </c>
      <c r="O17" s="5">
        <f t="shared" si="4"/>
        <v>0.11173029223129892</v>
      </c>
      <c r="P17" s="5">
        <f t="shared" si="5"/>
        <v>0.11529470037578764</v>
      </c>
      <c r="Q17" s="5">
        <f t="shared" si="6"/>
        <v>3.5483873089584894E-2</v>
      </c>
      <c r="R17" s="5">
        <f t="shared" si="7"/>
        <v>9.3654291212677154E-2</v>
      </c>
      <c r="S17" s="5">
        <f t="shared" si="8"/>
        <v>4.9862552484954914E-2</v>
      </c>
      <c r="T17" s="5">
        <f t="shared" si="9"/>
        <v>5.9486409948809424E-2</v>
      </c>
      <c r="U17" s="5">
        <f t="shared" si="10"/>
        <v>9.6642040655538372E-2</v>
      </c>
      <c r="V17" s="5">
        <f t="shared" si="11"/>
        <v>9.5842282900012125E-3</v>
      </c>
      <c r="W17" s="5">
        <f t="shared" si="12"/>
        <v>1.2205291970915562E-2</v>
      </c>
      <c r="X17" s="5">
        <f t="shared" si="13"/>
        <v>2.0461379734217983E-2</v>
      </c>
      <c r="Y17" s="5">
        <f t="shared" si="14"/>
        <v>1.7151087480149013E-2</v>
      </c>
      <c r="Z17" s="5">
        <f t="shared" si="15"/>
        <v>5.2335113348320091E-2</v>
      </c>
      <c r="AA17" s="5">
        <f t="shared" si="16"/>
        <v>5.4004702682923449E-2</v>
      </c>
      <c r="AB17" s="5">
        <f t="shared" si="17"/>
        <v>2.7863777541284107E-2</v>
      </c>
      <c r="AC17" s="5">
        <f t="shared" si="18"/>
        <v>1.0362446942061162E-3</v>
      </c>
      <c r="AD17" s="5">
        <f t="shared" si="19"/>
        <v>3.1486659810049185E-3</v>
      </c>
      <c r="AE17" s="5">
        <f t="shared" si="20"/>
        <v>5.2785341347899601E-3</v>
      </c>
      <c r="AF17" s="5">
        <f t="shared" si="21"/>
        <v>4.4245599216037124E-3</v>
      </c>
      <c r="AG17" s="5">
        <f t="shared" si="22"/>
        <v>2.4724958356443184E-3</v>
      </c>
      <c r="AH17" s="5">
        <f t="shared" si="23"/>
        <v>2.193410510385747E-2</v>
      </c>
      <c r="AI17" s="5">
        <f t="shared" si="24"/>
        <v>2.2633844640136604E-2</v>
      </c>
      <c r="AJ17" s="5">
        <f t="shared" si="25"/>
        <v>1.1677953597107224E-2</v>
      </c>
      <c r="AK17" s="5">
        <f t="shared" si="26"/>
        <v>4.0168341521132616E-3</v>
      </c>
      <c r="AL17" s="5">
        <f t="shared" si="27"/>
        <v>7.1704673722136676E-5</v>
      </c>
      <c r="AM17" s="5">
        <f t="shared" si="28"/>
        <v>6.4982287903065901E-4</v>
      </c>
      <c r="AN17" s="5">
        <f t="shared" si="29"/>
        <v>1.0893858761849603E-3</v>
      </c>
      <c r="AO17" s="5">
        <f t="shared" si="30"/>
        <v>9.13142354268571E-4</v>
      </c>
      <c r="AP17" s="5">
        <f t="shared" si="31"/>
        <v>5.1027462804959759E-4</v>
      </c>
      <c r="AQ17" s="5">
        <f t="shared" si="32"/>
        <v>2.1386057290025752E-4</v>
      </c>
      <c r="AR17" s="5">
        <f t="shared" si="33"/>
        <v>7.3542206893492277E-3</v>
      </c>
      <c r="AS17" s="5">
        <f t="shared" si="34"/>
        <v>7.5888342717358023E-3</v>
      </c>
      <c r="AT17" s="5">
        <f t="shared" si="35"/>
        <v>3.9154662360946918E-3</v>
      </c>
      <c r="AU17" s="5">
        <f t="shared" si="36"/>
        <v>1.3467923440359871E-3</v>
      </c>
      <c r="AV17" s="5">
        <f t="shared" si="37"/>
        <v>3.4743939327703627E-4</v>
      </c>
      <c r="AW17" s="5">
        <f t="shared" si="38"/>
        <v>3.4456417098802151E-6</v>
      </c>
      <c r="AX17" s="5">
        <f t="shared" si="39"/>
        <v>1.1175891013822409E-4</v>
      </c>
      <c r="AY17" s="5">
        <f t="shared" si="40"/>
        <v>1.873565584887037E-4</v>
      </c>
      <c r="AZ17" s="5">
        <f t="shared" si="41"/>
        <v>1.5704555442298107E-4</v>
      </c>
      <c r="BA17" s="5">
        <f t="shared" si="42"/>
        <v>8.7758892680231542E-5</v>
      </c>
      <c r="BB17" s="5">
        <f t="shared" si="43"/>
        <v>3.6780521770058126E-5</v>
      </c>
      <c r="BC17" s="5">
        <f t="shared" si="44"/>
        <v>1.2332031459029105E-5</v>
      </c>
      <c r="BD17" s="5">
        <f t="shared" si="45"/>
        <v>2.0548122695821227E-3</v>
      </c>
      <c r="BE17" s="5">
        <f t="shared" si="46"/>
        <v>2.1203646765688661E-3</v>
      </c>
      <c r="BF17" s="5">
        <f t="shared" si="47"/>
        <v>1.0940041648075498E-3</v>
      </c>
      <c r="BG17" s="5">
        <f t="shared" si="48"/>
        <v>3.7630165723913025E-4</v>
      </c>
      <c r="BH17" s="5">
        <f t="shared" si="49"/>
        <v>9.707659837782177E-5</v>
      </c>
      <c r="BI17" s="5">
        <f t="shared" si="50"/>
        <v>2.0034705181476853E-5</v>
      </c>
      <c r="BJ17" s="8">
        <f t="shared" si="51"/>
        <v>0.2328555505668288</v>
      </c>
      <c r="BK17" s="8">
        <f t="shared" si="52"/>
        <v>0.24268433755481389</v>
      </c>
      <c r="BL17" s="8">
        <f t="shared" si="53"/>
        <v>0.47047318882318617</v>
      </c>
      <c r="BM17" s="8">
        <f t="shared" si="54"/>
        <v>0.50657983829865261</v>
      </c>
      <c r="BN17" s="8">
        <f t="shared" si="55"/>
        <v>0.49158444107771754</v>
      </c>
    </row>
    <row r="18" spans="1:66" x14ac:dyDescent="0.25">
      <c r="D18"/>
      <c r="K18" s="3"/>
      <c r="L18" s="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8"/>
      <c r="BK18" s="8"/>
      <c r="BL18" s="8"/>
      <c r="BM18" s="8"/>
      <c r="BN18" s="8"/>
    </row>
    <row r="19" spans="1:66" x14ac:dyDescent="0.25">
      <c r="D19"/>
      <c r="K19" s="3"/>
      <c r="L19" s="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8"/>
      <c r="BK19" s="8"/>
      <c r="BL19" s="8"/>
      <c r="BM19" s="8"/>
      <c r="BN19" s="8"/>
    </row>
    <row r="20" spans="1:66" x14ac:dyDescent="0.25">
      <c r="D20"/>
      <c r="K20" s="3"/>
      <c r="L20" s="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8"/>
      <c r="BK20" s="8"/>
      <c r="BL20" s="8"/>
      <c r="BM20" s="8"/>
      <c r="BN20" s="8"/>
    </row>
    <row r="21" spans="1:66" x14ac:dyDescent="0.25">
      <c r="D21"/>
      <c r="K21" s="3"/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8"/>
      <c r="BK21" s="8"/>
      <c r="BL21" s="8"/>
      <c r="BM21" s="8"/>
      <c r="BN21" s="8"/>
    </row>
    <row r="22" spans="1:66" x14ac:dyDescent="0.25">
      <c r="D22"/>
      <c r="K22" s="3"/>
      <c r="L22" s="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8"/>
      <c r="BK22" s="8"/>
      <c r="BL22" s="8"/>
      <c r="BM22" s="8"/>
      <c r="BN22" s="8"/>
    </row>
    <row r="23" spans="1:66" x14ac:dyDescent="0.25">
      <c r="D23"/>
      <c r="K23" s="3"/>
      <c r="L23" s="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8"/>
      <c r="BK23" s="8"/>
      <c r="BL23" s="8"/>
      <c r="BM23" s="8"/>
      <c r="BN23" s="8"/>
    </row>
    <row r="24" spans="1:66" x14ac:dyDescent="0.25">
      <c r="D24"/>
      <c r="K24" s="3"/>
      <c r="L24" s="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8"/>
      <c r="BK24" s="8"/>
      <c r="BL24" s="8"/>
      <c r="BM24" s="8"/>
      <c r="BN24" s="8"/>
    </row>
    <row r="25" spans="1:66" x14ac:dyDescent="0.25">
      <c r="D25"/>
      <c r="K25" s="3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8"/>
      <c r="BK25" s="8"/>
      <c r="BL25" s="8"/>
      <c r="BM25" s="8"/>
      <c r="BN25" s="8"/>
    </row>
    <row r="26" spans="1:66" x14ac:dyDescent="0.25">
      <c r="D26"/>
      <c r="K26" s="3"/>
      <c r="L26" s="3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8"/>
      <c r="BK26" s="8"/>
      <c r="BL26" s="8"/>
      <c r="BM26" s="8"/>
      <c r="BN26" s="8"/>
    </row>
    <row r="27" spans="1:66" x14ac:dyDescent="0.25">
      <c r="D27"/>
      <c r="K27" s="3"/>
      <c r="L27" s="3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8"/>
      <c r="BK27" s="8"/>
      <c r="BL27" s="8"/>
      <c r="BM27" s="8"/>
      <c r="BN27" s="8"/>
    </row>
    <row r="28" spans="1:66" x14ac:dyDescent="0.25">
      <c r="D28"/>
      <c r="K28" s="3"/>
      <c r="L28" s="3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8"/>
      <c r="BK28" s="8"/>
      <c r="BL28" s="8"/>
      <c r="BM28" s="8"/>
      <c r="BN28" s="8"/>
    </row>
    <row r="29" spans="1:66" s="15" customFormat="1" x14ac:dyDescent="0.25">
      <c r="D29" s="19"/>
      <c r="K29" s="20"/>
      <c r="L29" s="20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2"/>
      <c r="BK29" s="22"/>
      <c r="BL29" s="22"/>
      <c r="BM29" s="22"/>
      <c r="BN29" s="22"/>
    </row>
    <row r="30" spans="1:66" x14ac:dyDescent="0.25">
      <c r="D30" s="11"/>
      <c r="K30" s="3"/>
      <c r="L30" s="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8"/>
      <c r="BK30" s="8"/>
      <c r="BL30" s="8"/>
      <c r="BM30" s="8"/>
      <c r="BN30" s="8"/>
    </row>
    <row r="31" spans="1:66" x14ac:dyDescent="0.25">
      <c r="D31" s="11"/>
      <c r="K31" s="3"/>
      <c r="L31" s="3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8"/>
      <c r="BK31" s="8"/>
      <c r="BL31" s="8"/>
      <c r="BM31" s="8"/>
      <c r="BN31" s="8"/>
    </row>
    <row r="32" spans="1:66" x14ac:dyDescent="0.25">
      <c r="D32" s="11"/>
      <c r="K32" s="3"/>
      <c r="L32" s="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8"/>
      <c r="BK32" s="8"/>
      <c r="BL32" s="8"/>
      <c r="BM32" s="8"/>
      <c r="BN32" s="8"/>
    </row>
    <row r="33" spans="4:66" x14ac:dyDescent="0.25">
      <c r="D33" s="11"/>
      <c r="K33" s="3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8"/>
      <c r="BK33" s="8"/>
      <c r="BL33" s="8"/>
      <c r="BM33" s="8"/>
      <c r="BN33" s="8"/>
    </row>
    <row r="34" spans="4:66" x14ac:dyDescent="0.25">
      <c r="D34" s="11"/>
      <c r="K34" s="3"/>
      <c r="L34" s="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8"/>
      <c r="BK34" s="8"/>
      <c r="BL34" s="8"/>
      <c r="BM34" s="8"/>
      <c r="BN34" s="8"/>
    </row>
    <row r="35" spans="4:66" x14ac:dyDescent="0.25">
      <c r="D35" s="11"/>
      <c r="K35" s="3"/>
      <c r="L35" s="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8"/>
      <c r="BK35" s="8"/>
      <c r="BL35" s="8"/>
      <c r="BM35" s="8"/>
      <c r="BN35" s="8"/>
    </row>
    <row r="36" spans="4:66" x14ac:dyDescent="0.25">
      <c r="D36" s="11"/>
      <c r="K36" s="3"/>
      <c r="L36" s="3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8"/>
      <c r="BK36" s="8"/>
      <c r="BL36" s="8"/>
      <c r="BM36" s="8"/>
      <c r="BN36" s="8"/>
    </row>
    <row r="37" spans="4:66" x14ac:dyDescent="0.25">
      <c r="D37" s="11"/>
      <c r="K37" s="3"/>
      <c r="L37" s="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8"/>
      <c r="BK37" s="8"/>
      <c r="BL37" s="8"/>
      <c r="BM37" s="8"/>
      <c r="BN37" s="8"/>
    </row>
    <row r="38" spans="4:66" x14ac:dyDescent="0.25">
      <c r="D38" s="11"/>
      <c r="K38" s="3"/>
      <c r="L38" s="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8"/>
      <c r="BK38" s="8"/>
      <c r="BL38" s="8"/>
      <c r="BM38" s="8"/>
      <c r="BN38" s="8"/>
    </row>
    <row r="39" spans="4:66" x14ac:dyDescent="0.25">
      <c r="D39" s="11"/>
      <c r="K39" s="3"/>
      <c r="L39" s="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8"/>
      <c r="BK39" s="8"/>
      <c r="BL39" s="8"/>
      <c r="BM39" s="8"/>
      <c r="BN39" s="8"/>
    </row>
    <row r="40" spans="4:66" x14ac:dyDescent="0.25">
      <c r="D40" s="11"/>
      <c r="K40" s="3"/>
      <c r="L40" s="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8"/>
      <c r="BK40" s="8"/>
      <c r="BL40" s="8"/>
      <c r="BM40" s="8"/>
      <c r="BN40" s="8"/>
    </row>
    <row r="41" spans="4:66" x14ac:dyDescent="0.25">
      <c r="D41"/>
      <c r="K41" s="3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8"/>
      <c r="BK41" s="8"/>
      <c r="BL41" s="8"/>
      <c r="BM41" s="8"/>
      <c r="BN41" s="8"/>
    </row>
    <row r="42" spans="4:66" x14ac:dyDescent="0.25">
      <c r="D42"/>
      <c r="K42" s="3"/>
      <c r="L42" s="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8"/>
      <c r="BK42" s="8"/>
      <c r="BL42" s="8"/>
      <c r="BM42" s="8"/>
      <c r="BN42" s="8"/>
    </row>
    <row r="43" spans="4:66" x14ac:dyDescent="0.25">
      <c r="D43"/>
      <c r="K43" s="3"/>
      <c r="L43" s="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8"/>
      <c r="BK43" s="8"/>
      <c r="BL43" s="8"/>
      <c r="BM43" s="8"/>
      <c r="BN43" s="8"/>
    </row>
    <row r="44" spans="4:66" x14ac:dyDescent="0.25">
      <c r="D44"/>
      <c r="K44" s="3"/>
      <c r="L44" s="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8"/>
      <c r="BK44" s="8"/>
      <c r="BL44" s="8"/>
      <c r="BM44" s="8"/>
      <c r="BN44" s="8"/>
    </row>
    <row r="45" spans="4:66" x14ac:dyDescent="0.25">
      <c r="D45"/>
      <c r="K45" s="3"/>
      <c r="L45" s="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8"/>
      <c r="BK45" s="8"/>
      <c r="BL45" s="8"/>
      <c r="BM45" s="8"/>
      <c r="BN45" s="8"/>
    </row>
    <row r="46" spans="4:66" x14ac:dyDescent="0.25">
      <c r="D46"/>
      <c r="K46" s="3"/>
      <c r="L46" s="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8"/>
      <c r="BK46" s="8"/>
      <c r="BL46" s="8"/>
      <c r="BM46" s="8"/>
      <c r="BN46" s="8"/>
    </row>
    <row r="47" spans="4:66" x14ac:dyDescent="0.25">
      <c r="D47"/>
      <c r="K47" s="3"/>
      <c r="L47" s="3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8"/>
      <c r="BK47" s="8"/>
      <c r="BL47" s="8"/>
      <c r="BM47" s="8"/>
      <c r="BN47" s="8"/>
    </row>
    <row r="48" spans="4:66" x14ac:dyDescent="0.25">
      <c r="D48"/>
      <c r="K48" s="3"/>
      <c r="L48" s="3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8"/>
      <c r="BK48" s="8"/>
      <c r="BL48" s="8"/>
      <c r="BM48" s="8"/>
      <c r="BN48" s="8"/>
    </row>
    <row r="49" spans="4:66" x14ac:dyDescent="0.25">
      <c r="D49"/>
      <c r="K49" s="3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8"/>
      <c r="BK49" s="8"/>
      <c r="BL49" s="8"/>
      <c r="BM49" s="8"/>
      <c r="BN49" s="8"/>
    </row>
    <row r="50" spans="4:66" x14ac:dyDescent="0.25">
      <c r="D50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8"/>
      <c r="BK50" s="8"/>
      <c r="BL50" s="8"/>
      <c r="BM50" s="8"/>
      <c r="BN50" s="8"/>
    </row>
    <row r="51" spans="4:66" x14ac:dyDescent="0.25">
      <c r="D51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8"/>
      <c r="BK51" s="8"/>
      <c r="BL51" s="8"/>
      <c r="BM51" s="8"/>
      <c r="BN51" s="8"/>
    </row>
    <row r="52" spans="4:66" x14ac:dyDescent="0.25">
      <c r="D52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8"/>
      <c r="BK52" s="8"/>
      <c r="BL52" s="8"/>
      <c r="BM52" s="8"/>
      <c r="BN52" s="8"/>
    </row>
    <row r="53" spans="4:66" x14ac:dyDescent="0.25">
      <c r="D53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8"/>
      <c r="BK53" s="8"/>
      <c r="BL53" s="8"/>
      <c r="BM53" s="8"/>
      <c r="BN53" s="8"/>
    </row>
    <row r="54" spans="4:66" x14ac:dyDescent="0.25">
      <c r="D54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8"/>
      <c r="BK54" s="8"/>
      <c r="BL54" s="8"/>
      <c r="BM54" s="8"/>
      <c r="BN54" s="8"/>
    </row>
    <row r="55" spans="4:66" x14ac:dyDescent="0.25">
      <c r="D55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8"/>
      <c r="BK55" s="8"/>
      <c r="BL55" s="8"/>
      <c r="BM55" s="8"/>
      <c r="BN55" s="8"/>
    </row>
    <row r="56" spans="4:66" x14ac:dyDescent="0.25">
      <c r="D56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8"/>
      <c r="BK56" s="8"/>
      <c r="BL56" s="8"/>
      <c r="BM56" s="8"/>
      <c r="BN56" s="8"/>
    </row>
    <row r="57" spans="4:66" x14ac:dyDescent="0.25">
      <c r="D57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8"/>
      <c r="BK57" s="8"/>
      <c r="BL57" s="8"/>
      <c r="BM57" s="8"/>
      <c r="BN57" s="8"/>
    </row>
    <row r="58" spans="4:66" x14ac:dyDescent="0.25">
      <c r="D58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8"/>
      <c r="BK58" s="8"/>
      <c r="BL58" s="8"/>
      <c r="BM58" s="8"/>
      <c r="BN58" s="8"/>
    </row>
    <row r="59" spans="4:66" x14ac:dyDescent="0.25">
      <c r="D59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8"/>
      <c r="BK59" s="8"/>
      <c r="BL59" s="8"/>
      <c r="BM59" s="8"/>
      <c r="BN59" s="8"/>
    </row>
    <row r="60" spans="4:66" x14ac:dyDescent="0.25">
      <c r="D60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8"/>
      <c r="BK60" s="8"/>
      <c r="BL60" s="8"/>
      <c r="BM60" s="8"/>
      <c r="BN60" s="8"/>
    </row>
    <row r="61" spans="4:66" x14ac:dyDescent="0.25">
      <c r="D61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8"/>
      <c r="BK61" s="8"/>
      <c r="BL61" s="8"/>
      <c r="BM61" s="8"/>
      <c r="BN61" s="8"/>
    </row>
    <row r="62" spans="4:66" x14ac:dyDescent="0.25">
      <c r="D62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8"/>
      <c r="BK62" s="8"/>
      <c r="BL62" s="8"/>
      <c r="BM62" s="8"/>
      <c r="BN62" s="8"/>
    </row>
    <row r="63" spans="4:66" x14ac:dyDescent="0.25">
      <c r="D63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8"/>
      <c r="BK63" s="8"/>
      <c r="BL63" s="8"/>
      <c r="BM63" s="8"/>
      <c r="BN63" s="8"/>
    </row>
    <row r="64" spans="4:66" x14ac:dyDescent="0.25">
      <c r="D64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8"/>
      <c r="BK64" s="8"/>
      <c r="BL64" s="8"/>
      <c r="BM64" s="8"/>
      <c r="BN64" s="8"/>
    </row>
    <row r="65" spans="4:66" x14ac:dyDescent="0.25">
      <c r="D65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8"/>
      <c r="BK65" s="8"/>
      <c r="BL65" s="8"/>
      <c r="BM65" s="8"/>
      <c r="BN65" s="8"/>
    </row>
    <row r="66" spans="4:66" x14ac:dyDescent="0.25">
      <c r="D66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8"/>
      <c r="BK66" s="8"/>
      <c r="BL66" s="8"/>
      <c r="BM66" s="8"/>
      <c r="BN66" s="8"/>
    </row>
    <row r="67" spans="4:66" x14ac:dyDescent="0.25">
      <c r="D67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8"/>
      <c r="BK67" s="8"/>
      <c r="BL67" s="8"/>
      <c r="BM67" s="8"/>
      <c r="BN67" s="8"/>
    </row>
    <row r="68" spans="4:66" x14ac:dyDescent="0.25">
      <c r="D68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8"/>
      <c r="BK68" s="8"/>
      <c r="BL68" s="8"/>
      <c r="BM68" s="8"/>
      <c r="BN68" s="8"/>
    </row>
    <row r="69" spans="4:66" x14ac:dyDescent="0.25">
      <c r="D69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8"/>
      <c r="BK69" s="8"/>
      <c r="BL69" s="8"/>
      <c r="BM69" s="8"/>
      <c r="BN69" s="8"/>
    </row>
    <row r="70" spans="4:66" x14ac:dyDescent="0.25">
      <c r="D70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8"/>
      <c r="BK70" s="8"/>
      <c r="BL70" s="8"/>
      <c r="BM70" s="8"/>
      <c r="BN70" s="8"/>
    </row>
    <row r="71" spans="4:66" x14ac:dyDescent="0.25">
      <c r="D71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8"/>
      <c r="BK71" s="8"/>
      <c r="BL71" s="8"/>
      <c r="BM71" s="8"/>
      <c r="BN71" s="8"/>
    </row>
    <row r="72" spans="4:66" x14ac:dyDescent="0.25">
      <c r="D72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8"/>
      <c r="BK72" s="8"/>
      <c r="BL72" s="8"/>
      <c r="BM72" s="8"/>
      <c r="BN72" s="8"/>
    </row>
    <row r="73" spans="4:66" x14ac:dyDescent="0.25">
      <c r="D73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8"/>
      <c r="BK73" s="8"/>
      <c r="BL73" s="8"/>
      <c r="BM73" s="8"/>
      <c r="BN73" s="8"/>
    </row>
    <row r="74" spans="4:66" x14ac:dyDescent="0.25">
      <c r="D74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8"/>
      <c r="BK74" s="8"/>
      <c r="BL74" s="8"/>
      <c r="BM74" s="8"/>
      <c r="BN74" s="8"/>
    </row>
    <row r="75" spans="4:66" x14ac:dyDescent="0.25">
      <c r="D75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8"/>
      <c r="BK75" s="8"/>
      <c r="BL75" s="8"/>
      <c r="BM75" s="8"/>
      <c r="BN75" s="8"/>
    </row>
    <row r="76" spans="4:66" x14ac:dyDescent="0.25">
      <c r="D76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8"/>
      <c r="BK76" s="8"/>
      <c r="BL76" s="8"/>
      <c r="BM76" s="8"/>
      <c r="BN76" s="8"/>
    </row>
    <row r="77" spans="4:66" s="15" customFormat="1" x14ac:dyDescent="0.25">
      <c r="K77" s="20"/>
      <c r="L77" s="20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2"/>
      <c r="BK77" s="22"/>
      <c r="BL77" s="22"/>
      <c r="BM77" s="22"/>
      <c r="BN77" s="22"/>
    </row>
    <row r="78" spans="4:66" x14ac:dyDescent="0.25">
      <c r="D78" s="11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8"/>
      <c r="BK78" s="8"/>
      <c r="BL78" s="8"/>
      <c r="BM78" s="8"/>
      <c r="BN78" s="8"/>
    </row>
    <row r="79" spans="4:66" x14ac:dyDescent="0.25">
      <c r="D79" s="11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8"/>
      <c r="BK79" s="8"/>
      <c r="BL79" s="8"/>
      <c r="BM79" s="8"/>
      <c r="BN79" s="8"/>
    </row>
    <row r="80" spans="4:66" x14ac:dyDescent="0.25">
      <c r="D80" s="11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8"/>
      <c r="BK80" s="8"/>
      <c r="BL80" s="8"/>
      <c r="BM80" s="8"/>
      <c r="BN80" s="8"/>
    </row>
    <row r="81" spans="4:66" x14ac:dyDescent="0.25">
      <c r="D81" s="11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8"/>
      <c r="BK81" s="8"/>
      <c r="BL81" s="8"/>
      <c r="BM81" s="8"/>
      <c r="BN81" s="8"/>
    </row>
    <row r="82" spans="4:66" x14ac:dyDescent="0.25">
      <c r="D82" s="1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4:66" x14ac:dyDescent="0.25">
      <c r="D83" s="1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4:66" x14ac:dyDescent="0.25">
      <c r="D84" s="1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4:66" x14ac:dyDescent="0.25">
      <c r="D85" s="1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4:66" x14ac:dyDescent="0.25">
      <c r="D86" s="1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4:66" x14ac:dyDescent="0.25">
      <c r="D87" s="1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4:66" x14ac:dyDescent="0.25">
      <c r="D88" s="1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4:66" x14ac:dyDescent="0.25">
      <c r="D89" s="1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4:66" x14ac:dyDescent="0.25">
      <c r="D90" s="1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4:66" x14ac:dyDescent="0.25">
      <c r="D91" s="1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4:66" x14ac:dyDescent="0.25">
      <c r="D92" s="1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4:66" x14ac:dyDescent="0.25">
      <c r="D93" s="1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4:66" x14ac:dyDescent="0.25">
      <c r="D94" s="1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4:66" x14ac:dyDescent="0.25">
      <c r="D95" s="1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4:66" x14ac:dyDescent="0.25">
      <c r="D96" s="1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x14ac:dyDescent="0.25">
      <c r="D97" s="11"/>
      <c r="K97" s="3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8"/>
      <c r="BK97" s="8"/>
      <c r="BL97" s="8"/>
      <c r="BM97" s="8"/>
      <c r="BN97" s="8"/>
    </row>
    <row r="98" spans="1:66" x14ac:dyDescent="0.25">
      <c r="D98" s="1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3"/>
      <c r="K171" s="20"/>
      <c r="L171" s="20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2"/>
      <c r="BK171" s="22"/>
      <c r="BL171" s="22"/>
      <c r="BM171" s="22"/>
      <c r="BN171" s="22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3"/>
      <c r="K323" s="20"/>
      <c r="L323" s="20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2"/>
      <c r="BK323" s="22"/>
      <c r="BL323" s="22"/>
      <c r="BM323" s="22"/>
      <c r="BN323" s="22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3"/>
      <c r="K357" s="20"/>
      <c r="L357" s="20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2"/>
      <c r="BK357" s="22"/>
      <c r="BL357" s="22"/>
      <c r="BM357" s="22"/>
      <c r="BN357" s="22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20"/>
      <c r="L545" s="20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  <c r="BI545" s="21"/>
      <c r="BJ545" s="22"/>
      <c r="BK545" s="22"/>
      <c r="BL545" s="22"/>
      <c r="BM545" s="22"/>
      <c r="BN545" s="22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20"/>
      <c r="L736" s="20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  <c r="BH736" s="21"/>
      <c r="BI736" s="21"/>
      <c r="BJ736" s="22"/>
      <c r="BK736" s="22"/>
      <c r="BL736" s="22"/>
      <c r="BM736" s="22"/>
      <c r="BN736" s="22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3"/>
      <c r="K774" s="20"/>
      <c r="L774" s="20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  <c r="BH774" s="21"/>
      <c r="BI774" s="21"/>
      <c r="BJ774" s="22"/>
      <c r="BK774" s="22"/>
      <c r="BL774" s="22"/>
      <c r="BM774" s="22"/>
      <c r="BN774" s="22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2021-09-15T18:52:52Z</dcterms:modified>
</cp:coreProperties>
</file>