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a\Studium\Vertiefung\Seminar\Seminar2\Auswertung\"/>
    </mc:Choice>
  </mc:AlternateContent>
  <bookViews>
    <workbookView xWindow="0" yWindow="0" windowWidth="23040" windowHeight="10068" tabRatio="577" activeTab="3"/>
  </bookViews>
  <sheets>
    <sheet name="EyesTest_EG" sheetId="1" r:id="rId1"/>
    <sheet name="Tabelle1" sheetId="2" r:id="rId2"/>
    <sheet name="Tabelle2" sheetId="3" r:id="rId3"/>
    <sheet name="Tabelle3" sheetId="4" r:id="rId4"/>
  </sheets>
  <calcPr calcId="171027"/>
</workbook>
</file>

<file path=xl/calcChain.xml><?xml version="1.0" encoding="utf-8"?>
<calcChain xmlns="http://schemas.openxmlformats.org/spreadsheetml/2006/main">
  <c r="G5" i="4" l="1"/>
  <c r="C5" i="4"/>
  <c r="F4" i="4"/>
  <c r="F29" i="4"/>
  <c r="F19" i="4"/>
  <c r="F30" i="4"/>
  <c r="F27" i="4"/>
  <c r="F23" i="4"/>
  <c r="F20" i="4"/>
  <c r="F24" i="4"/>
  <c r="F5" i="4"/>
  <c r="F31" i="4"/>
  <c r="F13" i="4"/>
  <c r="F26" i="4"/>
  <c r="F32" i="4"/>
  <c r="F33" i="4"/>
  <c r="F34" i="4"/>
  <c r="F15" i="4"/>
  <c r="F21" i="4"/>
  <c r="F35" i="4"/>
  <c r="F36" i="4"/>
  <c r="F37" i="4"/>
  <c r="F8" i="4"/>
  <c r="F10" i="4"/>
  <c r="F22" i="4"/>
  <c r="F38" i="4"/>
  <c r="F16" i="4"/>
  <c r="F39" i="4"/>
  <c r="F28" i="4"/>
  <c r="F9" i="4"/>
  <c r="F17" i="4"/>
  <c r="F40" i="4"/>
  <c r="F41" i="4"/>
  <c r="F14" i="4"/>
  <c r="F2" i="4"/>
  <c r="F42" i="4"/>
  <c r="F11" i="4"/>
  <c r="F6" i="4"/>
  <c r="F3" i="4"/>
  <c r="F43" i="4"/>
  <c r="F44" i="4"/>
  <c r="F7" i="4"/>
  <c r="F45" i="4"/>
  <c r="F46" i="4"/>
  <c r="F25" i="4"/>
  <c r="F18" i="4"/>
  <c r="F12" i="4"/>
  <c r="G2" i="4" s="1"/>
  <c r="B21" i="4"/>
  <c r="B3" i="4"/>
  <c r="B22" i="4"/>
  <c r="B13" i="4"/>
  <c r="B23" i="4"/>
  <c r="B24" i="4"/>
  <c r="B25" i="4"/>
  <c r="B26" i="4"/>
  <c r="B27" i="4"/>
  <c r="B17" i="4"/>
  <c r="B28" i="4"/>
  <c r="B29" i="4"/>
  <c r="B8" i="4"/>
  <c r="B6" i="4"/>
  <c r="B9" i="4"/>
  <c r="B30" i="4"/>
  <c r="B31" i="4"/>
  <c r="B10" i="4"/>
  <c r="B11" i="4"/>
  <c r="B19" i="4"/>
  <c r="B32" i="4"/>
  <c r="B33" i="4"/>
  <c r="B34" i="4"/>
  <c r="B12" i="4"/>
  <c r="B35" i="4"/>
  <c r="B14" i="4"/>
  <c r="B36" i="4"/>
  <c r="B37" i="4"/>
  <c r="B38" i="4"/>
  <c r="B2" i="4"/>
  <c r="B15" i="4"/>
  <c r="B39" i="4"/>
  <c r="B40" i="4"/>
  <c r="B18" i="4"/>
  <c r="B41" i="4"/>
  <c r="B42" i="4"/>
  <c r="B43" i="4"/>
  <c r="B4" i="4"/>
  <c r="B16" i="4"/>
  <c r="B44" i="4"/>
  <c r="B5" i="4"/>
  <c r="B7" i="4"/>
  <c r="B45" i="4"/>
  <c r="B46" i="4"/>
  <c r="B20" i="4"/>
  <c r="C2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F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F6" i="3" l="1"/>
  <c r="F3" i="3"/>
  <c r="C56" i="3"/>
  <c r="C49" i="3"/>
  <c r="C51" i="3"/>
  <c r="C53" i="3"/>
  <c r="I34" i="3" l="1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H35" i="3"/>
  <c r="H36" i="3"/>
  <c r="H37" i="3"/>
  <c r="H38" i="3"/>
  <c r="H39" i="3"/>
  <c r="H40" i="3"/>
  <c r="H41" i="3"/>
  <c r="H42" i="3"/>
  <c r="H43" i="3"/>
  <c r="H44" i="3"/>
  <c r="H45" i="3"/>
  <c r="H46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H26" i="3"/>
  <c r="H27" i="3"/>
  <c r="H28" i="3"/>
  <c r="H29" i="3"/>
  <c r="H30" i="3"/>
  <c r="H31" i="3"/>
  <c r="H32" i="3"/>
  <c r="H33" i="3"/>
  <c r="H34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H5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J4" i="3"/>
  <c r="K4" i="3"/>
  <c r="I4" i="3"/>
  <c r="H4" i="3"/>
  <c r="H3" i="3"/>
  <c r="H2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I3" i="3"/>
  <c r="AO2" i="3"/>
  <c r="AP2" i="3"/>
  <c r="AQ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16" i="3" l="1"/>
  <c r="D12" i="3"/>
  <c r="D8" i="3"/>
  <c r="D30" i="3"/>
  <c r="D26" i="3"/>
  <c r="D46" i="3"/>
  <c r="D42" i="3"/>
  <c r="D38" i="3"/>
  <c r="AK51" i="3"/>
  <c r="AG51" i="3"/>
  <c r="AC51" i="3"/>
  <c r="Y51" i="3"/>
  <c r="U51" i="3"/>
  <c r="Q51" i="3"/>
  <c r="M51" i="3"/>
  <c r="D22" i="3"/>
  <c r="D18" i="3"/>
  <c r="D14" i="3"/>
  <c r="D10" i="3"/>
  <c r="D6" i="3"/>
  <c r="D36" i="3"/>
  <c r="I51" i="3"/>
  <c r="AM49" i="3"/>
  <c r="AE49" i="3"/>
  <c r="W49" i="3"/>
  <c r="O49" i="3"/>
  <c r="AP49" i="3"/>
  <c r="D20" i="3"/>
  <c r="D23" i="3"/>
  <c r="D19" i="3"/>
  <c r="D7" i="3"/>
  <c r="D45" i="3"/>
  <c r="D41" i="3"/>
  <c r="D37" i="3"/>
  <c r="AL49" i="3"/>
  <c r="AH49" i="3"/>
  <c r="AD49" i="3"/>
  <c r="Z49" i="3"/>
  <c r="V49" i="3"/>
  <c r="R49" i="3"/>
  <c r="N49" i="3"/>
  <c r="J49" i="3"/>
  <c r="AO51" i="3"/>
  <c r="D44" i="3"/>
  <c r="D40" i="3"/>
  <c r="AN51" i="3"/>
  <c r="AJ51" i="3"/>
  <c r="AF49" i="3"/>
  <c r="AB51" i="3"/>
  <c r="X51" i="3"/>
  <c r="T51" i="3"/>
  <c r="P51" i="3"/>
  <c r="L51" i="3"/>
  <c r="AQ49" i="3"/>
  <c r="H51" i="3"/>
  <c r="D5" i="3"/>
  <c r="D25" i="3"/>
  <c r="D21" i="3"/>
  <c r="D17" i="3"/>
  <c r="D13" i="3"/>
  <c r="D9" i="3"/>
  <c r="AO49" i="3"/>
  <c r="AK49" i="3"/>
  <c r="AG49" i="3"/>
  <c r="AC49" i="3"/>
  <c r="Y49" i="3"/>
  <c r="U49" i="3"/>
  <c r="Q49" i="3"/>
  <c r="M49" i="3"/>
  <c r="D43" i="3"/>
  <c r="D39" i="3"/>
  <c r="D35" i="3"/>
  <c r="AI49" i="3"/>
  <c r="AA49" i="3"/>
  <c r="S49" i="3"/>
  <c r="K49" i="3"/>
  <c r="D24" i="3"/>
  <c r="D15" i="3"/>
  <c r="D11" i="3"/>
  <c r="D34" i="3"/>
  <c r="D31" i="3"/>
  <c r="D27" i="3"/>
  <c r="AF51" i="3"/>
  <c r="I49" i="3"/>
  <c r="AN49" i="3"/>
  <c r="AJ49" i="3"/>
  <c r="AB49" i="3"/>
  <c r="X49" i="3"/>
  <c r="T49" i="3"/>
  <c r="P49" i="3"/>
  <c r="L49" i="3"/>
  <c r="AQ51" i="3"/>
  <c r="AM51" i="3"/>
  <c r="AI51" i="3"/>
  <c r="AE51" i="3"/>
  <c r="AA51" i="3"/>
  <c r="W51" i="3"/>
  <c r="S51" i="3"/>
  <c r="O51" i="3"/>
  <c r="K51" i="3"/>
  <c r="D32" i="3"/>
  <c r="D28" i="3"/>
  <c r="H49" i="3"/>
  <c r="D3" i="3"/>
  <c r="AP51" i="3"/>
  <c r="AL51" i="3"/>
  <c r="AH51" i="3"/>
  <c r="AD51" i="3"/>
  <c r="Z51" i="3"/>
  <c r="V51" i="3"/>
  <c r="R51" i="3"/>
  <c r="N51" i="3"/>
  <c r="J51" i="3"/>
  <c r="D33" i="3"/>
  <c r="D29" i="3"/>
  <c r="D4" i="3"/>
  <c r="D2" i="3"/>
  <c r="D62" i="3" l="1"/>
  <c r="D57" i="3"/>
  <c r="D55" i="3"/>
  <c r="D49" i="3"/>
  <c r="D52" i="3"/>
  <c r="D59" i="3" l="1"/>
</calcChain>
</file>

<file path=xl/sharedStrings.xml><?xml version="1.0" encoding="utf-8"?>
<sst xmlns="http://schemas.openxmlformats.org/spreadsheetml/2006/main" count="4374" uniqueCount="1829">
  <si>
    <t>Antwort ID</t>
  </si>
  <si>
    <t>Datum Abgeschickt</t>
  </si>
  <si>
    <t>Letzte Seite</t>
  </si>
  <si>
    <t>Start-Sprache</t>
  </si>
  <si>
    <t>Datum gestartet</t>
  </si>
  <si>
    <t>Datum letzte Aktivität</t>
  </si>
  <si>
    <t>IP-Adresse</t>
  </si>
  <si>
    <t>Weiterleitungs-URL</t>
  </si>
  <si>
    <t>Wie hoch schätzt Du Deine Fähigkeit ein, Emotionen bei anderen Menschen zu erkennen?</t>
  </si>
  <si>
    <t>Welche der folgenden vier Begriffe beschreibt am besten, was die abgebildete Person denkt, fühlt oder ausdrückt?</t>
  </si>
  <si>
    <t>         Welche der folgenden vier Begriffe beschreibt am besten, was die abgebildete Person denkt, fühlt oder ausdrückt?</t>
  </si>
  <si>
    <t>Welche der folgenden vier Begriffe beschreibt am Besten, was die abgebildete Person denkt, fühlt oder ausdrückt?</t>
  </si>
  <si>
    <t>    Welche der folgenden vier Begriffe beschreibt am besten, was die abgebildete Person denkt, fühlt oder ausdrückt?</t>
  </si>
  <si>
    <t>Wie ernsthaft und gewissenhaft hast Du diese Umfrage beantwortet? (1 = ich habe mich einfach zufällig durchgeklickt, 5 = ich habe versucht, das beste Ergebnis zu erzielen)</t>
  </si>
  <si>
    <t>Hast Du bei der Auswahl der Begriffe die Arousal-Skala in Deine Antwort miteinbezogen?</t>
  </si>
  <si>
    <t>Fandest Du die Arousal-Skala nützlich?</t>
  </si>
  <si>
    <t> Zur Auswertung benötigen wir noch einige wenige persönliche Angaben von Dir: [Alter]</t>
  </si>
  <si>
    <t> Zur Auswertung benötigen wir noch einige wenige persönliche Angaben von Dir: [Geschlecht (w/m)]</t>
  </si>
  <si>
    <t> Zur Auswertung benötigen wir noch einige wenige persönliche Angaben von Dir: [Studiengang]</t>
  </si>
  <si>
    <t> Zur Auswertung benötigen wir noch einige wenige persönliche Angaben von Dir: [Wie viele Geschwister hast du? (Angaben in Ziffern, z.B.1)]</t>
  </si>
  <si>
    <t>Wenn Du am Gewinnspiel teilnehmen und einen Gutschein für Goldzünglein gewinnen, oder die Ergebnisse des Tests von uns zugeschickt bekommen möchtest, hinterlege bitte Deine Email-Adresse, so dass wir Dich kontaktieren können.</t>
  </si>
  <si>
    <t>Möchtest Du erfahren, wie gut Du im Vergleich zu den anderen Teilnehmern abgeschnitten hast und über die Ergebnisse der Studie informiert werden?</t>
  </si>
  <si>
    <t>Gesamtzeit</t>
  </si>
  <si>
    <t>Gruppenzeit: Basisinformationen</t>
  </si>
  <si>
    <t>Fragenzeit: Selbsteinschaetzung</t>
  </si>
  <si>
    <t>Gruppenzeit: Bilder</t>
  </si>
  <si>
    <t>Fragenzeit: F2</t>
  </si>
  <si>
    <t>Fragenzeit: F3</t>
  </si>
  <si>
    <t>Fragenzeit: F4</t>
  </si>
  <si>
    <t>Fragenzeit: F5</t>
  </si>
  <si>
    <t>Fragenzeit: F6</t>
  </si>
  <si>
    <t>Fragenzeit: F7</t>
  </si>
  <si>
    <t>Fragenzeit: F8</t>
  </si>
  <si>
    <t>Fragenzeit: F9</t>
  </si>
  <si>
    <t>Fragenzeit: F10</t>
  </si>
  <si>
    <t>Fragenzeit: F11</t>
  </si>
  <si>
    <t>Fragenzeit: F12</t>
  </si>
  <si>
    <t>Fragenzeit: F13</t>
  </si>
  <si>
    <t>Fragenzeit: F14</t>
  </si>
  <si>
    <t>Fragenzeit: F15</t>
  </si>
  <si>
    <t>Fragenzeit: F16</t>
  </si>
  <si>
    <t>Fragenzeit: F17</t>
  </si>
  <si>
    <t>Fragenzeit: F18</t>
  </si>
  <si>
    <t>Fragenzeit: F19</t>
  </si>
  <si>
    <t>Fragenzeit: F20</t>
  </si>
  <si>
    <t>Fragenzeit: F21</t>
  </si>
  <si>
    <t>Fragenzeit: F22</t>
  </si>
  <si>
    <t>Fragenzeit: F23</t>
  </si>
  <si>
    <t>Fragenzeit: F24</t>
  </si>
  <si>
    <t>Fragenzeit: F25</t>
  </si>
  <si>
    <t>Fragenzeit: F26</t>
  </si>
  <si>
    <t>Fragenzeit: F27</t>
  </si>
  <si>
    <t>Fragenzeit: F28</t>
  </si>
  <si>
    <t>Fragenzeit: F29</t>
  </si>
  <si>
    <t>Fragenzeit: F30</t>
  </si>
  <si>
    <t>Fragenzeit: F31</t>
  </si>
  <si>
    <t>Fragenzeit: F32</t>
  </si>
  <si>
    <t>Fragenzeit: F33</t>
  </si>
  <si>
    <t>Fragenzeit: F34</t>
  </si>
  <si>
    <t>Fragenzeit: F35</t>
  </si>
  <si>
    <t>Fragenzeit: F36</t>
  </si>
  <si>
    <t>Fragenzeit: F37</t>
  </si>
  <si>
    <t>Gruppenzeit: Weitere Informationen</t>
  </si>
  <si>
    <t>Fragenzeit: Gewissenhaftigkeit</t>
  </si>
  <si>
    <t>Fragenzeit: S1</t>
  </si>
  <si>
    <t>Fragenzeit: S2</t>
  </si>
  <si>
    <t>Fragenzeit: AlterGeschlecht</t>
  </si>
  <si>
    <t>Fragenzeit: Email</t>
  </si>
  <si>
    <t>Fragenzeit: Ergebnisse</t>
  </si>
  <si>
    <t>2017-07-20 20:36:13</t>
  </si>
  <si>
    <t>de-informal</t>
  </si>
  <si>
    <t>2017-07-20 20:20:40</t>
  </si>
  <si>
    <t>92.110.187.53</t>
  </si>
  <si>
    <t>http://www.student.kit.edu/~uafla/Seminar_PACS/</t>
  </si>
  <si>
    <t>sehr gering - ich habe Probleme dabei, Emotionen bei anderen Menschen richtig einzuschätzen</t>
  </si>
  <si>
    <t>genervt</t>
  </si>
  <si>
    <t>verärgert</t>
  </si>
  <si>
    <t>scherzend</t>
  </si>
  <si>
    <t>darauf bestehend</t>
  </si>
  <si>
    <t>tagträumend</t>
  </si>
  <si>
    <t>unruhig</t>
  </si>
  <si>
    <t>verzweifelt</t>
  </si>
  <si>
    <t>geistesabwesend</t>
  </si>
  <si>
    <t>vorsichtig</t>
  </si>
  <si>
    <t>bedauernd</t>
  </si>
  <si>
    <t>entmutigt</t>
  </si>
  <si>
    <t>vorausahnend</t>
  </si>
  <si>
    <t>beschuldigend</t>
  </si>
  <si>
    <t>besinnlich</t>
  </si>
  <si>
    <t>mitfühlend</t>
  </si>
  <si>
    <t>bezweifelnd</t>
  </si>
  <si>
    <t>entschieden</t>
  </si>
  <si>
    <t>zögerlich</t>
  </si>
  <si>
    <t>schuldig</t>
  </si>
  <si>
    <t>in Panik</t>
  </si>
  <si>
    <t>aufsässig</t>
  </si>
  <si>
    <t>nachsinnend</t>
  </si>
  <si>
    <t>interessiert</t>
  </si>
  <si>
    <t>feindselig</t>
  </si>
  <si>
    <t>tiefsinnig</t>
  </si>
  <si>
    <t>kokett</t>
  </si>
  <si>
    <t>ernst</t>
  </si>
  <si>
    <t>beunruhigt</t>
  </si>
  <si>
    <t>verängstigt</t>
  </si>
  <si>
    <t>nervös</t>
  </si>
  <si>
    <t>argwöhnisch</t>
  </si>
  <si>
    <t>Nein</t>
  </si>
  <si>
    <t>m</t>
  </si>
  <si>
    <t>Informatik</t>
  </si>
  <si>
    <t>jonas@keutel.de</t>
  </si>
  <si>
    <t>Ja</t>
  </si>
  <si>
    <t>953.58</t>
  </si>
  <si>
    <t>11.77</t>
  </si>
  <si>
    <t>57.47</t>
  </si>
  <si>
    <t>23.32</t>
  </si>
  <si>
    <t>84.1</t>
  </si>
  <si>
    <t>48.58</t>
  </si>
  <si>
    <t>12.22</t>
  </si>
  <si>
    <t>12.36</t>
  </si>
  <si>
    <t>12.5</t>
  </si>
  <si>
    <t>25.39</t>
  </si>
  <si>
    <t>22.75</t>
  </si>
  <si>
    <t>12.16</t>
  </si>
  <si>
    <t>14.21</t>
  </si>
  <si>
    <t>42.71</t>
  </si>
  <si>
    <t>12.81</t>
  </si>
  <si>
    <t>15.18</t>
  </si>
  <si>
    <t>131.6</t>
  </si>
  <si>
    <t>44.75</t>
  </si>
  <si>
    <t>11.53</t>
  </si>
  <si>
    <t>15.25</t>
  </si>
  <si>
    <t>61.46</t>
  </si>
  <si>
    <t>12.66</t>
  </si>
  <si>
    <t>18.23</t>
  </si>
  <si>
    <t>11.4</t>
  </si>
  <si>
    <t>23.15</t>
  </si>
  <si>
    <t>14.55</t>
  </si>
  <si>
    <t>9.58</t>
  </si>
  <si>
    <t>10.97</t>
  </si>
  <si>
    <t>15.23</t>
  </si>
  <si>
    <t>13.71</t>
  </si>
  <si>
    <t>14.6</t>
  </si>
  <si>
    <t>14.46</t>
  </si>
  <si>
    <t>15.32</t>
  </si>
  <si>
    <t>11.87</t>
  </si>
  <si>
    <t>9.22</t>
  </si>
  <si>
    <t>13.87</t>
  </si>
  <si>
    <t>12.78</t>
  </si>
  <si>
    <t>8.61</t>
  </si>
  <si>
    <t>8.9</t>
  </si>
  <si>
    <t>7.83</t>
  </si>
  <si>
    <t>5.33</t>
  </si>
  <si>
    <t>15.54</t>
  </si>
  <si>
    <t>7.82</t>
  </si>
  <si>
    <t>5.83</t>
  </si>
  <si>
    <t>2017-07-20 20:47:53</t>
  </si>
  <si>
    <t>2017-07-20 20:39:44</t>
  </si>
  <si>
    <t>79.192.166.251</t>
  </si>
  <si>
    <t>mittel - ich erkenne Emotionen bei anderen Menschen im Wesentlichen ganz gut, habe aber Probleme dabei, feine Unterschiede voneinander zu trennen</t>
  </si>
  <si>
    <t>beruhigend</t>
  </si>
  <si>
    <t>überzeugt</t>
  </si>
  <si>
    <t>sarkastisch</t>
  </si>
  <si>
    <t>ungeduldig</t>
  </si>
  <si>
    <t>skeptisch</t>
  </si>
  <si>
    <t>nachdenklich</t>
  </si>
  <si>
    <t>freundlich</t>
  </si>
  <si>
    <t>verlegen</t>
  </si>
  <si>
    <t>neugierig</t>
  </si>
  <si>
    <t>zuversichtlich</t>
  </si>
  <si>
    <t>misstrauisch</t>
  </si>
  <si>
    <t>IT-Systems Engineering</t>
  </si>
  <si>
    <t>felix.wolff2@student.hpi.de</t>
  </si>
  <si>
    <t>513.22</t>
  </si>
  <si>
    <t>10.78</t>
  </si>
  <si>
    <t>46.83</t>
  </si>
  <si>
    <t>16.75</t>
  </si>
  <si>
    <t>28.63</t>
  </si>
  <si>
    <t>9.89</t>
  </si>
  <si>
    <t>18.8</t>
  </si>
  <si>
    <t>9.42</t>
  </si>
  <si>
    <t>24.16</t>
  </si>
  <si>
    <t>16.91</t>
  </si>
  <si>
    <t>7.31</t>
  </si>
  <si>
    <t>8.8</t>
  </si>
  <si>
    <t>8.52</t>
  </si>
  <si>
    <t>12.83</t>
  </si>
  <si>
    <t>7.78</t>
  </si>
  <si>
    <t>7.79</t>
  </si>
  <si>
    <t>49.61</t>
  </si>
  <si>
    <t>7.51</t>
  </si>
  <si>
    <t>15.4</t>
  </si>
  <si>
    <t>6.54</t>
  </si>
  <si>
    <t>13.13</t>
  </si>
  <si>
    <t>4.67</t>
  </si>
  <si>
    <t>7.24</t>
  </si>
  <si>
    <t>4.83</t>
  </si>
  <si>
    <t>12.88</t>
  </si>
  <si>
    <t>7.08</t>
  </si>
  <si>
    <t>4.89</t>
  </si>
  <si>
    <t>6.93</t>
  </si>
  <si>
    <t>6.43</t>
  </si>
  <si>
    <t>13.68</t>
  </si>
  <si>
    <t>5.39</t>
  </si>
  <si>
    <t>9.07</t>
  </si>
  <si>
    <t>6.8</t>
  </si>
  <si>
    <t>5.88</t>
  </si>
  <si>
    <t>13.47</t>
  </si>
  <si>
    <t>10.46</t>
  </si>
  <si>
    <t>8.58</t>
  </si>
  <si>
    <t>7.58</t>
  </si>
  <si>
    <t>6.71</t>
  </si>
  <si>
    <t>6.18</t>
  </si>
  <si>
    <t>11.58</t>
  </si>
  <si>
    <t>10.31</t>
  </si>
  <si>
    <t>6.39</t>
  </si>
  <si>
    <t>2017-07-20 21:30:17</t>
  </si>
  <si>
    <t>2017-07-20 21:20:23</t>
  </si>
  <si>
    <t>79.223.53.161</t>
  </si>
  <si>
    <t>bestürzt</t>
  </si>
  <si>
    <t>begehrend</t>
  </si>
  <si>
    <t>besorgt</t>
  </si>
  <si>
    <t>schüchtern</t>
  </si>
  <si>
    <t>zärtlich</t>
  </si>
  <si>
    <t>w</t>
  </si>
  <si>
    <t>Wirtschaftsingenieurswesen</t>
  </si>
  <si>
    <t>usczl@student.kit.edu</t>
  </si>
  <si>
    <t>613.06</t>
  </si>
  <si>
    <t>10.06</t>
  </si>
  <si>
    <t>23.69</t>
  </si>
  <si>
    <t>10.04</t>
  </si>
  <si>
    <t>26.68</t>
  </si>
  <si>
    <t>9.15</t>
  </si>
  <si>
    <t>8.76</t>
  </si>
  <si>
    <t>10.75</t>
  </si>
  <si>
    <t>22.85</t>
  </si>
  <si>
    <t>19.79</t>
  </si>
  <si>
    <t>8.88</t>
  </si>
  <si>
    <t>24.11</t>
  </si>
  <si>
    <t>18.47</t>
  </si>
  <si>
    <t>15.27</t>
  </si>
  <si>
    <t>13.15</t>
  </si>
  <si>
    <t>10.67</t>
  </si>
  <si>
    <t>13.06</t>
  </si>
  <si>
    <t>11.55</t>
  </si>
  <si>
    <t>18.3</t>
  </si>
  <si>
    <t>9.55</t>
  </si>
  <si>
    <t>12.29</t>
  </si>
  <si>
    <t>8.7</t>
  </si>
  <si>
    <t>13.16</t>
  </si>
  <si>
    <t>9.65</t>
  </si>
  <si>
    <t>21.34</t>
  </si>
  <si>
    <t>13.5</t>
  </si>
  <si>
    <t>25.24</t>
  </si>
  <si>
    <t>17.35</t>
  </si>
  <si>
    <t>15.53</t>
  </si>
  <si>
    <t>25.45</t>
  </si>
  <si>
    <t>9.5</t>
  </si>
  <si>
    <t>24.6</t>
  </si>
  <si>
    <t>11.99</t>
  </si>
  <si>
    <t>12.8</t>
  </si>
  <si>
    <t>10.84</t>
  </si>
  <si>
    <t>7.75</t>
  </si>
  <si>
    <t>11.29</t>
  </si>
  <si>
    <t>18.73</t>
  </si>
  <si>
    <t>15.44</t>
  </si>
  <si>
    <t>5.29</t>
  </si>
  <si>
    <t>2017-07-21 08:26:50</t>
  </si>
  <si>
    <t>2017-07-21 08:02:29</t>
  </si>
  <si>
    <t>85.216.123.80</t>
  </si>
  <si>
    <t>sehr hoch - ich schätze Emotionen bei anderen Menschen ohne Probleme fast immer richtig ein</t>
  </si>
  <si>
    <t>alarmiert</t>
  </si>
  <si>
    <t>feindlich</t>
  </si>
  <si>
    <t>entgeistert</t>
  </si>
  <si>
    <t>entschuldigend</t>
  </si>
  <si>
    <t>M</t>
  </si>
  <si>
    <t>Wirtschaftsingenieurwesen</t>
  </si>
  <si>
    <t>Lukas.Roering@web.de</t>
  </si>
  <si>
    <t>1479.05</t>
  </si>
  <si>
    <t>13.66</t>
  </si>
  <si>
    <t>29.66</t>
  </si>
  <si>
    <t>27.02</t>
  </si>
  <si>
    <t>12.13</t>
  </si>
  <si>
    <t>19.35</t>
  </si>
  <si>
    <t>20.37</t>
  </si>
  <si>
    <t>200.34</t>
  </si>
  <si>
    <t>23.95</t>
  </si>
  <si>
    <t>13.02</t>
  </si>
  <si>
    <t>11.38</t>
  </si>
  <si>
    <t>15.99</t>
  </si>
  <si>
    <t>13.98</t>
  </si>
  <si>
    <t>11.17</t>
  </si>
  <si>
    <t>12.72</t>
  </si>
  <si>
    <t>15.82</t>
  </si>
  <si>
    <t>11.46</t>
  </si>
  <si>
    <t>8.51</t>
  </si>
  <si>
    <t>5.63</t>
  </si>
  <si>
    <t>8.86</t>
  </si>
  <si>
    <t>11.85</t>
  </si>
  <si>
    <t>12.59</t>
  </si>
  <si>
    <t>14.72</t>
  </si>
  <si>
    <t>17.41</t>
  </si>
  <si>
    <t>10.53</t>
  </si>
  <si>
    <t>14.75</t>
  </si>
  <si>
    <t>9.91</t>
  </si>
  <si>
    <t>12.33</t>
  </si>
  <si>
    <t>10.34</t>
  </si>
  <si>
    <t>17.86</t>
  </si>
  <si>
    <t>8.25</t>
  </si>
  <si>
    <t>7.97</t>
  </si>
  <si>
    <t>6.91</t>
  </si>
  <si>
    <t>8.43</t>
  </si>
  <si>
    <t>6.68</t>
  </si>
  <si>
    <t>7.6</t>
  </si>
  <si>
    <t>7.07</t>
  </si>
  <si>
    <t>18.13</t>
  </si>
  <si>
    <t>742.18</t>
  </si>
  <si>
    <t>2017-07-21 08:28:32</t>
  </si>
  <si>
    <t>2017-07-21 08:14:48</t>
  </si>
  <si>
    <t>141.52.249.2</t>
  </si>
  <si>
    <t>lustig</t>
  </si>
  <si>
    <t>deprimiert</t>
  </si>
  <si>
    <t>versichernd</t>
  </si>
  <si>
    <t>durcheinander</t>
  </si>
  <si>
    <t>W</t>
  </si>
  <si>
    <t>Architektur</t>
  </si>
  <si>
    <t>844.24</t>
  </si>
  <si>
    <t>47.73</t>
  </si>
  <si>
    <t>28.08</t>
  </si>
  <si>
    <t>11.89</t>
  </si>
  <si>
    <t>19.78</t>
  </si>
  <si>
    <t>10.98</t>
  </si>
  <si>
    <t>14.4</t>
  </si>
  <si>
    <t>19.81</t>
  </si>
  <si>
    <t>22.77</t>
  </si>
  <si>
    <t>19.04</t>
  </si>
  <si>
    <t>22.63</t>
  </si>
  <si>
    <t>12.3</t>
  </si>
  <si>
    <t>37.75</t>
  </si>
  <si>
    <t>16.85</t>
  </si>
  <si>
    <t>18.08</t>
  </si>
  <si>
    <t>10.43</t>
  </si>
  <si>
    <t>27.55</t>
  </si>
  <si>
    <t>12.24</t>
  </si>
  <si>
    <t>14.71</t>
  </si>
  <si>
    <t>16.83</t>
  </si>
  <si>
    <t>15.77</t>
  </si>
  <si>
    <t>14.86</t>
  </si>
  <si>
    <t>23.62</t>
  </si>
  <si>
    <t>29.2</t>
  </si>
  <si>
    <t>13.2</t>
  </si>
  <si>
    <t>19.44</t>
  </si>
  <si>
    <t>15.9</t>
  </si>
  <si>
    <t>22.98</t>
  </si>
  <si>
    <t>10.74</t>
  </si>
  <si>
    <t>21.78</t>
  </si>
  <si>
    <t>15.81</t>
  </si>
  <si>
    <t>15.24</t>
  </si>
  <si>
    <t>10.77</t>
  </si>
  <si>
    <t>55.46</t>
  </si>
  <si>
    <t>21.92</t>
  </si>
  <si>
    <t>27.12</t>
  </si>
  <si>
    <t>13.3</t>
  </si>
  <si>
    <t>14.61</t>
  </si>
  <si>
    <t>21.05</t>
  </si>
  <si>
    <t>13.99</t>
  </si>
  <si>
    <t>11.16</t>
  </si>
  <si>
    <t>2017-07-21 08:42:18</t>
  </si>
  <si>
    <t>2017-07-21 08:28:41</t>
  </si>
  <si>
    <t>92.74.242.144</t>
  </si>
  <si>
    <t>entsetzt</t>
  </si>
  <si>
    <t>dankbar</t>
  </si>
  <si>
    <t>wing</t>
  </si>
  <si>
    <t>835.78</t>
  </si>
  <si>
    <t>16.37</t>
  </si>
  <si>
    <t>40.42</t>
  </si>
  <si>
    <t>33.34</t>
  </si>
  <si>
    <t>36.28</t>
  </si>
  <si>
    <t>49.64</t>
  </si>
  <si>
    <t>22.35</t>
  </si>
  <si>
    <t>20.9</t>
  </si>
  <si>
    <t>22.34</t>
  </si>
  <si>
    <t>31.87</t>
  </si>
  <si>
    <t>17.33</t>
  </si>
  <si>
    <t>14.77</t>
  </si>
  <si>
    <t>12.08</t>
  </si>
  <si>
    <t>24.75</t>
  </si>
  <si>
    <t>15.37</t>
  </si>
  <si>
    <t>21.82</t>
  </si>
  <si>
    <t>22.09</t>
  </si>
  <si>
    <t>10.87</t>
  </si>
  <si>
    <t>11.72</t>
  </si>
  <si>
    <t>15.38</t>
  </si>
  <si>
    <t>11.45</t>
  </si>
  <si>
    <t>22.83</t>
  </si>
  <si>
    <t>20.01</t>
  </si>
  <si>
    <t>19.45</t>
  </si>
  <si>
    <t>18.28</t>
  </si>
  <si>
    <t>15.15</t>
  </si>
  <si>
    <t>14.81</t>
  </si>
  <si>
    <t>25.12</t>
  </si>
  <si>
    <t>14.65</t>
  </si>
  <si>
    <t>15.21</t>
  </si>
  <si>
    <t>10.19</t>
  </si>
  <si>
    <t>15.08</t>
  </si>
  <si>
    <t>31.46</t>
  </si>
  <si>
    <t>19.49</t>
  </si>
  <si>
    <t>15.34</t>
  </si>
  <si>
    <t>20.48</t>
  </si>
  <si>
    <t>14.5</t>
  </si>
  <si>
    <t>7.64</t>
  </si>
  <si>
    <t>15.49</t>
  </si>
  <si>
    <t>17.24</t>
  </si>
  <si>
    <t>15.3</t>
  </si>
  <si>
    <t>2017-07-21 08:43:20</t>
  </si>
  <si>
    <t>2017-07-21 08:32:42</t>
  </si>
  <si>
    <t>89.1.148.215</t>
  </si>
  <si>
    <t>gelangweilt</t>
  </si>
  <si>
    <t>ungläubig</t>
  </si>
  <si>
    <t>arrogant</t>
  </si>
  <si>
    <t>enttäuscht</t>
  </si>
  <si>
    <t>beschämt</t>
  </si>
  <si>
    <t>Wing</t>
  </si>
  <si>
    <t>Ugeib@student.kit.edu</t>
  </si>
  <si>
    <t>657.21</t>
  </si>
  <si>
    <t>12.47</t>
  </si>
  <si>
    <t>34.47</t>
  </si>
  <si>
    <t>19.42</t>
  </si>
  <si>
    <t>29.64</t>
  </si>
  <si>
    <t>14.24</t>
  </si>
  <si>
    <t>15.67</t>
  </si>
  <si>
    <t>15.63</t>
  </si>
  <si>
    <t>29.76</t>
  </si>
  <si>
    <t>29.15</t>
  </si>
  <si>
    <t>16.68</t>
  </si>
  <si>
    <t>11.03</t>
  </si>
  <si>
    <t>9.83</t>
  </si>
  <si>
    <t>20.95</t>
  </si>
  <si>
    <t>10.39</t>
  </si>
  <si>
    <t>22.67</t>
  </si>
  <si>
    <t>11.81</t>
  </si>
  <si>
    <t>10.57</t>
  </si>
  <si>
    <t>13.01</t>
  </si>
  <si>
    <t>9.92</t>
  </si>
  <si>
    <t>13.9</t>
  </si>
  <si>
    <t>15.11</t>
  </si>
  <si>
    <t>8.65</t>
  </si>
  <si>
    <t>11.09</t>
  </si>
  <si>
    <t>10.64</t>
  </si>
  <si>
    <t>11.47</t>
  </si>
  <si>
    <t>7.28</t>
  </si>
  <si>
    <t>11.84</t>
  </si>
  <si>
    <t>11.48</t>
  </si>
  <si>
    <t>9.77</t>
  </si>
  <si>
    <t>12.28</t>
  </si>
  <si>
    <t>7.47</t>
  </si>
  <si>
    <t>14.01</t>
  </si>
  <si>
    <t>20.3</t>
  </si>
  <si>
    <t>55.29</t>
  </si>
  <si>
    <t>7.69</t>
  </si>
  <si>
    <t>2017-07-21 10:11:59</t>
  </si>
  <si>
    <t>2017-07-21 09:34:27</t>
  </si>
  <si>
    <t>84.162.20.82</t>
  </si>
  <si>
    <t>ausser Fassung</t>
  </si>
  <si>
    <t>WING</t>
  </si>
  <si>
    <t>hansi2.guenther@googlemail.com</t>
  </si>
  <si>
    <t>1127.08</t>
  </si>
  <si>
    <t>16.5</t>
  </si>
  <si>
    <t>183.71</t>
  </si>
  <si>
    <t>14.96</t>
  </si>
  <si>
    <t>33.5</t>
  </si>
  <si>
    <t>11.78</t>
  </si>
  <si>
    <t>33.11</t>
  </si>
  <si>
    <t>34.73</t>
  </si>
  <si>
    <t>104.43</t>
  </si>
  <si>
    <t>15.41</t>
  </si>
  <si>
    <t>7.92</t>
  </si>
  <si>
    <t>69.49</t>
  </si>
  <si>
    <t>10.69</t>
  </si>
  <si>
    <t>28.36</t>
  </si>
  <si>
    <t>35.28</t>
  </si>
  <si>
    <t>13.1</t>
  </si>
  <si>
    <t>72.32</t>
  </si>
  <si>
    <t>18.59</t>
  </si>
  <si>
    <t>26.27</t>
  </si>
  <si>
    <t>9.67</t>
  </si>
  <si>
    <t>39.75</t>
  </si>
  <si>
    <t>22.29</t>
  </si>
  <si>
    <t>6.11</t>
  </si>
  <si>
    <t>15.79</t>
  </si>
  <si>
    <t>10.33</t>
  </si>
  <si>
    <t>65.72</t>
  </si>
  <si>
    <t>7.3</t>
  </si>
  <si>
    <t>28.56</t>
  </si>
  <si>
    <t>10.29</t>
  </si>
  <si>
    <t>36.06</t>
  </si>
  <si>
    <t>10.32</t>
  </si>
  <si>
    <t>9.08</t>
  </si>
  <si>
    <t>13.78</t>
  </si>
  <si>
    <t>13.03</t>
  </si>
  <si>
    <t>5.54</t>
  </si>
  <si>
    <t>9.14</t>
  </si>
  <si>
    <t>8.16</t>
  </si>
  <si>
    <t>3.34</t>
  </si>
  <si>
    <t>10.05</t>
  </si>
  <si>
    <t>20.11</t>
  </si>
  <si>
    <t>8.67</t>
  </si>
  <si>
    <t>2017-07-21 14:16:05</t>
  </si>
  <si>
    <t>2017-07-21 13:58:41</t>
  </si>
  <si>
    <t>79.195.115.140</t>
  </si>
  <si>
    <t>aufgeregt</t>
  </si>
  <si>
    <t>zufrieden</t>
  </si>
  <si>
    <t>pgwilczek@gmail.com</t>
  </si>
  <si>
    <t>1059.57</t>
  </si>
  <si>
    <t>21.95</t>
  </si>
  <si>
    <t>28.53</t>
  </si>
  <si>
    <t>18.54</t>
  </si>
  <si>
    <t>18.5</t>
  </si>
  <si>
    <t>17.51</t>
  </si>
  <si>
    <t>16.06</t>
  </si>
  <si>
    <t>23.36</t>
  </si>
  <si>
    <t>45.48</t>
  </si>
  <si>
    <t>32.86</t>
  </si>
  <si>
    <t>34.09</t>
  </si>
  <si>
    <t>48.65</t>
  </si>
  <si>
    <t>30.27</t>
  </si>
  <si>
    <t>20.03</t>
  </si>
  <si>
    <t>32.4</t>
  </si>
  <si>
    <t>20.89</t>
  </si>
  <si>
    <t>32.14</t>
  </si>
  <si>
    <t>16.97</t>
  </si>
  <si>
    <t>14.56</t>
  </si>
  <si>
    <t>31.11</t>
  </si>
  <si>
    <t>14.67</t>
  </si>
  <si>
    <t>54.75</t>
  </si>
  <si>
    <t>23.96</t>
  </si>
  <si>
    <t>15.16</t>
  </si>
  <si>
    <t>11.7</t>
  </si>
  <si>
    <t>50.38</t>
  </si>
  <si>
    <t>28.22</t>
  </si>
  <si>
    <t>18.88</t>
  </si>
  <si>
    <t>64.08</t>
  </si>
  <si>
    <t>13.25</t>
  </si>
  <si>
    <t>22.19</t>
  </si>
  <si>
    <t>17.76</t>
  </si>
  <si>
    <t>33.01</t>
  </si>
  <si>
    <t>12.48</t>
  </si>
  <si>
    <t>38.16</t>
  </si>
  <si>
    <t>9.11</t>
  </si>
  <si>
    <t>7.25</t>
  </si>
  <si>
    <t>17.19</t>
  </si>
  <si>
    <t>15.06</t>
  </si>
  <si>
    <t>2017-07-21 14:37:47</t>
  </si>
  <si>
    <t>2017-07-21 14:25:40</t>
  </si>
  <si>
    <t>79.240.4.234</t>
  </si>
  <si>
    <t>W.ING</t>
  </si>
  <si>
    <t>tarleton@web.de</t>
  </si>
  <si>
    <t>746.46</t>
  </si>
  <si>
    <t>49.84</t>
  </si>
  <si>
    <t>73.2</t>
  </si>
  <si>
    <t>21.89</t>
  </si>
  <si>
    <t>13.34</t>
  </si>
  <si>
    <t>12.6</t>
  </si>
  <si>
    <t>17.65</t>
  </si>
  <si>
    <t>12.93</t>
  </si>
  <si>
    <t>14.74</t>
  </si>
  <si>
    <t>12.53</t>
  </si>
  <si>
    <t>13.37</t>
  </si>
  <si>
    <t>13.29</t>
  </si>
  <si>
    <t>17.64</t>
  </si>
  <si>
    <t>13.58</t>
  </si>
  <si>
    <t>11.12</t>
  </si>
  <si>
    <t>28.21</t>
  </si>
  <si>
    <t>19.55</t>
  </si>
  <si>
    <t>11.49</t>
  </si>
  <si>
    <t>11.67</t>
  </si>
  <si>
    <t>7.91</t>
  </si>
  <si>
    <t>18.51</t>
  </si>
  <si>
    <t>13.49</t>
  </si>
  <si>
    <t>25.77</t>
  </si>
  <si>
    <t>10.03</t>
  </si>
  <si>
    <t>10.72</t>
  </si>
  <si>
    <t>28.16</t>
  </si>
  <si>
    <t>19.65</t>
  </si>
  <si>
    <t>10.51</t>
  </si>
  <si>
    <t>10.44</t>
  </si>
  <si>
    <t>22.82</t>
  </si>
  <si>
    <t>11.91</t>
  </si>
  <si>
    <t>12.15</t>
  </si>
  <si>
    <t>14.08</t>
  </si>
  <si>
    <t>5.24</t>
  </si>
  <si>
    <t>33.36</t>
  </si>
  <si>
    <t>22.56</t>
  </si>
  <si>
    <t>2017-07-21 15:24:26</t>
  </si>
  <si>
    <t>2017-07-21 15:16:36</t>
  </si>
  <si>
    <t>37.72.150.223</t>
  </si>
  <si>
    <t>Energie</t>
  </si>
  <si>
    <t>487.62</t>
  </si>
  <si>
    <t>6.98</t>
  </si>
  <si>
    <t>23.76</t>
  </si>
  <si>
    <t>14.73</t>
  </si>
  <si>
    <t>90.48</t>
  </si>
  <si>
    <t>13.31</t>
  </si>
  <si>
    <t>10.56</t>
  </si>
  <si>
    <t>9.85</t>
  </si>
  <si>
    <t>11.07</t>
  </si>
  <si>
    <t>6.7</t>
  </si>
  <si>
    <t>8.38</t>
  </si>
  <si>
    <t>8.69</t>
  </si>
  <si>
    <t>7.5</t>
  </si>
  <si>
    <t>9.26</t>
  </si>
  <si>
    <t>7.39</t>
  </si>
  <si>
    <t>8.23</t>
  </si>
  <si>
    <t>5.57</t>
  </si>
  <si>
    <t>8.49</t>
  </si>
  <si>
    <t>6.3</t>
  </si>
  <si>
    <t>7.19</t>
  </si>
  <si>
    <t>6.1</t>
  </si>
  <si>
    <t>7.65</t>
  </si>
  <si>
    <t>9.06</t>
  </si>
  <si>
    <t>8.93</t>
  </si>
  <si>
    <t>6.01</t>
  </si>
  <si>
    <t>7.15</t>
  </si>
  <si>
    <t>7.33</t>
  </si>
  <si>
    <t>7.26</t>
  </si>
  <si>
    <t>10.4</t>
  </si>
  <si>
    <t>7.49</t>
  </si>
  <si>
    <t>8.78</t>
  </si>
  <si>
    <t>5.09</t>
  </si>
  <si>
    <t>4.3</t>
  </si>
  <si>
    <t>9.6</t>
  </si>
  <si>
    <t>2017-07-22 08:08:17</t>
  </si>
  <si>
    <t>2017-07-22 07:56:20</t>
  </si>
  <si>
    <t>87.173.150.142</t>
  </si>
  <si>
    <t>dominant</t>
  </si>
  <si>
    <t>verblüfft</t>
  </si>
  <si>
    <t>Human Factors</t>
  </si>
  <si>
    <t>sven.lukanek@gmail.com</t>
  </si>
  <si>
    <t>734.48</t>
  </si>
  <si>
    <t>13.26</t>
  </si>
  <si>
    <t>42.64</t>
  </si>
  <si>
    <t>26.14</t>
  </si>
  <si>
    <t>40.51</t>
  </si>
  <si>
    <t>14.09</t>
  </si>
  <si>
    <t>15.6</t>
  </si>
  <si>
    <t>31.72</t>
  </si>
  <si>
    <t>25.69</t>
  </si>
  <si>
    <t>13.45</t>
  </si>
  <si>
    <t>17.84</t>
  </si>
  <si>
    <t>22.22</t>
  </si>
  <si>
    <t>19.52</t>
  </si>
  <si>
    <t>51.41</t>
  </si>
  <si>
    <t>14.99</t>
  </si>
  <si>
    <t>11.36</t>
  </si>
  <si>
    <t>9.17</t>
  </si>
  <si>
    <t>6.9</t>
  </si>
  <si>
    <t>12.69</t>
  </si>
  <si>
    <t>27.14</t>
  </si>
  <si>
    <t>17.08</t>
  </si>
  <si>
    <t>9.46</t>
  </si>
  <si>
    <t>9.12</t>
  </si>
  <si>
    <t>15.71</t>
  </si>
  <si>
    <t>14.85</t>
  </si>
  <si>
    <t>26.98</t>
  </si>
  <si>
    <t>18.56</t>
  </si>
  <si>
    <t>10.86</t>
  </si>
  <si>
    <t>9.2</t>
  </si>
  <si>
    <t>12.99</t>
  </si>
  <si>
    <t>8.12</t>
  </si>
  <si>
    <t>11.65</t>
  </si>
  <si>
    <t>8.46</t>
  </si>
  <si>
    <t>14.11</t>
  </si>
  <si>
    <t>19.46</t>
  </si>
  <si>
    <t>25.56</t>
  </si>
  <si>
    <t>8.2</t>
  </si>
  <si>
    <t>2017-07-22 13:17:46</t>
  </si>
  <si>
    <t>2017-07-22 13:09:32</t>
  </si>
  <si>
    <t>193.196.116.46</t>
  </si>
  <si>
    <t>verwirrt</t>
  </si>
  <si>
    <t>Wirtschaftsingenieur</t>
  </si>
  <si>
    <t>509.08</t>
  </si>
  <si>
    <t>7.8</t>
  </si>
  <si>
    <t>33.87</t>
  </si>
  <si>
    <t>9.68</t>
  </si>
  <si>
    <t>11.43</t>
  </si>
  <si>
    <t>14.19</t>
  </si>
  <si>
    <t>13.44</t>
  </si>
  <si>
    <t>26.24</t>
  </si>
  <si>
    <t>13.95</t>
  </si>
  <si>
    <t>16.4</t>
  </si>
  <si>
    <t>11.27</t>
  </si>
  <si>
    <t>8.3</t>
  </si>
  <si>
    <t>10.22</t>
  </si>
  <si>
    <t>7.37</t>
  </si>
  <si>
    <t>9.47</t>
  </si>
  <si>
    <t>14.02</t>
  </si>
  <si>
    <t>7.01</t>
  </si>
  <si>
    <t>19.17</t>
  </si>
  <si>
    <t>8.37</t>
  </si>
  <si>
    <t>8.92</t>
  </si>
  <si>
    <t>14.15</t>
  </si>
  <si>
    <t>13.67</t>
  </si>
  <si>
    <t>12.49</t>
  </si>
  <si>
    <t>20.92</t>
  </si>
  <si>
    <t>8.08</t>
  </si>
  <si>
    <t>14.48</t>
  </si>
  <si>
    <t>5.86</t>
  </si>
  <si>
    <t>10.21</t>
  </si>
  <si>
    <t>13.17</t>
  </si>
  <si>
    <t>7.04</t>
  </si>
  <si>
    <t>3.85</t>
  </si>
  <si>
    <t>24.56</t>
  </si>
  <si>
    <t>3.45</t>
  </si>
  <si>
    <t>8.02</t>
  </si>
  <si>
    <t>2017-07-22 13:20:21</t>
  </si>
  <si>
    <t>2017-07-22 13:12:10</t>
  </si>
  <si>
    <t>141.3.239.239</t>
  </si>
  <si>
    <t>Wirtschaftsingenierwesen</t>
  </si>
  <si>
    <t>Josefine.Keiber@gmx.de</t>
  </si>
  <si>
    <t>511.21</t>
  </si>
  <si>
    <t>9.9</t>
  </si>
  <si>
    <t>50.58</t>
  </si>
  <si>
    <t>11.21</t>
  </si>
  <si>
    <t>12.27</t>
  </si>
  <si>
    <t>11.75</t>
  </si>
  <si>
    <t>18.18</t>
  </si>
  <si>
    <t>12.71</t>
  </si>
  <si>
    <t>12.42</t>
  </si>
  <si>
    <t>13.51</t>
  </si>
  <si>
    <t>7.96</t>
  </si>
  <si>
    <t>10.26</t>
  </si>
  <si>
    <t>14.8</t>
  </si>
  <si>
    <t>10.02</t>
  </si>
  <si>
    <t>13.42</t>
  </si>
  <si>
    <t>6.13</t>
  </si>
  <si>
    <t>12.41</t>
  </si>
  <si>
    <t>10.48</t>
  </si>
  <si>
    <t>8.75</t>
  </si>
  <si>
    <t>6.69</t>
  </si>
  <si>
    <t>10.36</t>
  </si>
  <si>
    <t>7.72</t>
  </si>
  <si>
    <t>6.52</t>
  </si>
  <si>
    <t>13.83</t>
  </si>
  <si>
    <t>8.04</t>
  </si>
  <si>
    <t>7.12</t>
  </si>
  <si>
    <t>6.89</t>
  </si>
  <si>
    <t>7.42</t>
  </si>
  <si>
    <t>11.79</t>
  </si>
  <si>
    <t>5.89</t>
  </si>
  <si>
    <t>24.26</t>
  </si>
  <si>
    <t>8.05</t>
  </si>
  <si>
    <t>2017-07-22 13:24:00</t>
  </si>
  <si>
    <t>2017-07-22 13:12:51</t>
  </si>
  <si>
    <t>46.5.17.25</t>
  </si>
  <si>
    <t>ermunternd</t>
  </si>
  <si>
    <t>Wi</t>
  </si>
  <si>
    <t>Mariap@hotmail.de</t>
  </si>
  <si>
    <t>687.32</t>
  </si>
  <si>
    <t>24.69</t>
  </si>
  <si>
    <t>21.96</t>
  </si>
  <si>
    <t>10.17</t>
  </si>
  <si>
    <t>9.79</t>
  </si>
  <si>
    <t>21.33</t>
  </si>
  <si>
    <t>19.18</t>
  </si>
  <si>
    <t>17.06</t>
  </si>
  <si>
    <t>14.03</t>
  </si>
  <si>
    <t>28.26</t>
  </si>
  <si>
    <t>19.54</t>
  </si>
  <si>
    <t>11.23</t>
  </si>
  <si>
    <t>14.33</t>
  </si>
  <si>
    <t>14.79</t>
  </si>
  <si>
    <t>23.31</t>
  </si>
  <si>
    <t>39.2</t>
  </si>
  <si>
    <t>20.24</t>
  </si>
  <si>
    <t>13.11</t>
  </si>
  <si>
    <t>12.77</t>
  </si>
  <si>
    <t>12.44</t>
  </si>
  <si>
    <t>30.51</t>
  </si>
  <si>
    <t>11.61</t>
  </si>
  <si>
    <t>13.85</t>
  </si>
  <si>
    <t>20.8</t>
  </si>
  <si>
    <t>14.91</t>
  </si>
  <si>
    <t>9.33</t>
  </si>
  <si>
    <t>12.4</t>
  </si>
  <si>
    <t>18.6</t>
  </si>
  <si>
    <t>9.35</t>
  </si>
  <si>
    <t>5.47</t>
  </si>
  <si>
    <t>11.62</t>
  </si>
  <si>
    <t>2017-07-22 13:23:15</t>
  </si>
  <si>
    <t>2017-07-22 13:16:37</t>
  </si>
  <si>
    <t>verdutzt</t>
  </si>
  <si>
    <t>laura_burkhardt@gmx.de</t>
  </si>
  <si>
    <t>412.69</t>
  </si>
  <si>
    <t>10.91</t>
  </si>
  <si>
    <t>16.15</t>
  </si>
  <si>
    <t>9.39</t>
  </si>
  <si>
    <t>12.37</t>
  </si>
  <si>
    <t>12.07</t>
  </si>
  <si>
    <t>8.59</t>
  </si>
  <si>
    <t>7.95</t>
  </si>
  <si>
    <t>12.54</t>
  </si>
  <si>
    <t>7.22</t>
  </si>
  <si>
    <t>7.93</t>
  </si>
  <si>
    <t>6.04</t>
  </si>
  <si>
    <t>9.1</t>
  </si>
  <si>
    <t>10.59</t>
  </si>
  <si>
    <t>7.18</t>
  </si>
  <si>
    <t>5.8</t>
  </si>
  <si>
    <t>9.71</t>
  </si>
  <si>
    <t>7.77</t>
  </si>
  <si>
    <t>7.44</t>
  </si>
  <si>
    <t>11.35</t>
  </si>
  <si>
    <t>9.64</t>
  </si>
  <si>
    <t>8.68</t>
  </si>
  <si>
    <t>9.19</t>
  </si>
  <si>
    <t>7.27</t>
  </si>
  <si>
    <t>7.16</t>
  </si>
  <si>
    <t>8.5</t>
  </si>
  <si>
    <t>7.99</t>
  </si>
  <si>
    <t>5.96</t>
  </si>
  <si>
    <t>9.62</t>
  </si>
  <si>
    <t>11.32</t>
  </si>
  <si>
    <t>6.07</t>
  </si>
  <si>
    <t>19.87</t>
  </si>
  <si>
    <t>6.21</t>
  </si>
  <si>
    <t>18.21</t>
  </si>
  <si>
    <t>2017-07-22 13:27:21</t>
  </si>
  <si>
    <t>2017-07-22 13:17:28</t>
  </si>
  <si>
    <t>129.13.1.165</t>
  </si>
  <si>
    <t>flehentlich</t>
  </si>
  <si>
    <t>hukthomsen@aol.com</t>
  </si>
  <si>
    <t>617.17</t>
  </si>
  <si>
    <t>16.42</t>
  </si>
  <si>
    <t>27.82</t>
  </si>
  <si>
    <t>14.16</t>
  </si>
  <si>
    <t>61.6</t>
  </si>
  <si>
    <t>39.74</t>
  </si>
  <si>
    <t>31.73</t>
  </si>
  <si>
    <t>13.8</t>
  </si>
  <si>
    <t>10.49</t>
  </si>
  <si>
    <t>9.59</t>
  </si>
  <si>
    <t>12.86</t>
  </si>
  <si>
    <t>8.81</t>
  </si>
  <si>
    <t>14.84</t>
  </si>
  <si>
    <t>6.57</t>
  </si>
  <si>
    <t>14.12</t>
  </si>
  <si>
    <t>17.82</t>
  </si>
  <si>
    <t>15.7</t>
  </si>
  <si>
    <t>8.29</t>
  </si>
  <si>
    <t>16.51</t>
  </si>
  <si>
    <t>17.93</t>
  </si>
  <si>
    <t>16.14</t>
  </si>
  <si>
    <t>17.5</t>
  </si>
  <si>
    <t>7.89</t>
  </si>
  <si>
    <t>6.86</t>
  </si>
  <si>
    <t>7.86</t>
  </si>
  <si>
    <t>6.92</t>
  </si>
  <si>
    <t>7.74</t>
  </si>
  <si>
    <t>6.73</t>
  </si>
  <si>
    <t>25.8</t>
  </si>
  <si>
    <t>17.26</t>
  </si>
  <si>
    <t>4.85</t>
  </si>
  <si>
    <t>2017-07-22 14:16:20</t>
  </si>
  <si>
    <t>2017-07-22 13:54:22</t>
  </si>
  <si>
    <t>141.70.81.135</t>
  </si>
  <si>
    <t>amüsiert</t>
  </si>
  <si>
    <t>gleichgültig</t>
  </si>
  <si>
    <t>jfelberzeta@gmail.com</t>
  </si>
  <si>
    <t>1334.65</t>
  </si>
  <si>
    <t>15.43</t>
  </si>
  <si>
    <t>35.17</t>
  </si>
  <si>
    <t>17.89</t>
  </si>
  <si>
    <t>31.08</t>
  </si>
  <si>
    <t>70.26</t>
  </si>
  <si>
    <t>41.62</t>
  </si>
  <si>
    <t>42.4</t>
  </si>
  <si>
    <t>17.14</t>
  </si>
  <si>
    <t>49.41</t>
  </si>
  <si>
    <t>65.45</t>
  </si>
  <si>
    <t>61.69</t>
  </si>
  <si>
    <t>35.43</t>
  </si>
  <si>
    <t>55.44</t>
  </si>
  <si>
    <t>48.31</t>
  </si>
  <si>
    <t>13.41</t>
  </si>
  <si>
    <t>42.15</t>
  </si>
  <si>
    <t>37.69</t>
  </si>
  <si>
    <t>32.63</t>
  </si>
  <si>
    <t>13.14</t>
  </si>
  <si>
    <t>28.91</t>
  </si>
  <si>
    <t>13.32</t>
  </si>
  <si>
    <t>40.31</t>
  </si>
  <si>
    <t>31.07</t>
  </si>
  <si>
    <t>30.66</t>
  </si>
  <si>
    <t>14.25</t>
  </si>
  <si>
    <t>10.12</t>
  </si>
  <si>
    <t>31.37</t>
  </si>
  <si>
    <t>97.34</t>
  </si>
  <si>
    <t>22.79</t>
  </si>
  <si>
    <t>25.18</t>
  </si>
  <si>
    <t>53.73</t>
  </si>
  <si>
    <t>59.72</t>
  </si>
  <si>
    <t>12.21</t>
  </si>
  <si>
    <t>12.11</t>
  </si>
  <si>
    <t>4.28</t>
  </si>
  <si>
    <t>14.2</t>
  </si>
  <si>
    <t>2017-07-22 14:17:45</t>
  </si>
  <si>
    <t>2017-07-22 14:04:59</t>
  </si>
  <si>
    <t>79.223.73.134</t>
  </si>
  <si>
    <t>weiblich</t>
  </si>
  <si>
    <t>Mathematik</t>
  </si>
  <si>
    <t>uodvo@student.kit.edu</t>
  </si>
  <si>
    <t>782.64</t>
  </si>
  <si>
    <t>8.62</t>
  </si>
  <si>
    <t>19.01</t>
  </si>
  <si>
    <t>13.56</t>
  </si>
  <si>
    <t>15.09</t>
  </si>
  <si>
    <t>11.66</t>
  </si>
  <si>
    <t>27.96</t>
  </si>
  <si>
    <t>17.16</t>
  </si>
  <si>
    <t>12.89</t>
  </si>
  <si>
    <t>11.15</t>
  </si>
  <si>
    <t>12.03</t>
  </si>
  <si>
    <t>12.06</t>
  </si>
  <si>
    <t>8.95</t>
  </si>
  <si>
    <t>16.25</t>
  </si>
  <si>
    <t>10.65</t>
  </si>
  <si>
    <t>11.39</t>
  </si>
  <si>
    <t>16.69</t>
  </si>
  <si>
    <t>238.19</t>
  </si>
  <si>
    <t>9.21</t>
  </si>
  <si>
    <t>12.64</t>
  </si>
  <si>
    <t>7.73</t>
  </si>
  <si>
    <t>16.36</t>
  </si>
  <si>
    <t>24.66</t>
  </si>
  <si>
    <t>14.29</t>
  </si>
  <si>
    <t>10.93</t>
  </si>
  <si>
    <t>12.56</t>
  </si>
  <si>
    <t>6.97</t>
  </si>
  <si>
    <t>3.78</t>
  </si>
  <si>
    <t>24.71</t>
  </si>
  <si>
    <t>6.32</t>
  </si>
  <si>
    <t>2017-07-22 14:19:23</t>
  </si>
  <si>
    <t>2017-07-22 14:05:43</t>
  </si>
  <si>
    <t>79.224.36.241</t>
  </si>
  <si>
    <t>unentschlossen</t>
  </si>
  <si>
    <t>WIWI</t>
  </si>
  <si>
    <t>lena.hinkel@gmx.de</t>
  </si>
  <si>
    <t>837.31</t>
  </si>
  <si>
    <t>212.28</t>
  </si>
  <si>
    <t>15.66</t>
  </si>
  <si>
    <t>14.69</t>
  </si>
  <si>
    <t>21.6</t>
  </si>
  <si>
    <t>18.35</t>
  </si>
  <si>
    <t>16.16</t>
  </si>
  <si>
    <t>13.96</t>
  </si>
  <si>
    <t>10.7</t>
  </si>
  <si>
    <t>22.45</t>
  </si>
  <si>
    <t>13.76</t>
  </si>
  <si>
    <t>42.1</t>
  </si>
  <si>
    <t>10.92</t>
  </si>
  <si>
    <t>7.4</t>
  </si>
  <si>
    <t>13.54</t>
  </si>
  <si>
    <t>15.62</t>
  </si>
  <si>
    <t>20.6</t>
  </si>
  <si>
    <t>9.51</t>
  </si>
  <si>
    <t>53.99</t>
  </si>
  <si>
    <t>18.66</t>
  </si>
  <si>
    <t>4.95</t>
  </si>
  <si>
    <t>6.36</t>
  </si>
  <si>
    <t>3.6</t>
  </si>
  <si>
    <t>10.8</t>
  </si>
  <si>
    <t>16.29</t>
  </si>
  <si>
    <t>17.21</t>
  </si>
  <si>
    <t>23.65</t>
  </si>
  <si>
    <t>8.99</t>
  </si>
  <si>
    <t>19.5</t>
  </si>
  <si>
    <t>12.87</t>
  </si>
  <si>
    <t>2017-07-22 14:32:48</t>
  </si>
  <si>
    <t>2017-07-22 14:14:58</t>
  </si>
  <si>
    <t>141.70.81.144</t>
  </si>
  <si>
    <t>ängstlich</t>
  </si>
  <si>
    <t>Wirtshaftsingenieurwesen</t>
  </si>
  <si>
    <t>margaritakkoleva@abv.bg</t>
  </si>
  <si>
    <t>1087.96</t>
  </si>
  <si>
    <t>40.46</t>
  </si>
  <si>
    <t>32.28</t>
  </si>
  <si>
    <t>16.86</t>
  </si>
  <si>
    <t>63.61</t>
  </si>
  <si>
    <t>19.47</t>
  </si>
  <si>
    <t>21.52</t>
  </si>
  <si>
    <t>139.78</t>
  </si>
  <si>
    <t>37.72</t>
  </si>
  <si>
    <t>31.05</t>
  </si>
  <si>
    <t>9.87</t>
  </si>
  <si>
    <t>57.6</t>
  </si>
  <si>
    <t>11.13</t>
  </si>
  <si>
    <t>21.74</t>
  </si>
  <si>
    <t>20.64</t>
  </si>
  <si>
    <t>41.43</t>
  </si>
  <si>
    <t>9.3</t>
  </si>
  <si>
    <t>45.21</t>
  </si>
  <si>
    <t>51.05</t>
  </si>
  <si>
    <t>14.07</t>
  </si>
  <si>
    <t>11.86</t>
  </si>
  <si>
    <t>12.23</t>
  </si>
  <si>
    <t>10.52</t>
  </si>
  <si>
    <t>12.94</t>
  </si>
  <si>
    <t>33.19</t>
  </si>
  <si>
    <t>21.41</t>
  </si>
  <si>
    <t>27.89</t>
  </si>
  <si>
    <t>16.59</t>
  </si>
  <si>
    <t>20.08</t>
  </si>
  <si>
    <t>34.95</t>
  </si>
  <si>
    <t>30.41</t>
  </si>
  <si>
    <t>16.74</t>
  </si>
  <si>
    <t>2017-07-22 14:32:01</t>
  </si>
  <si>
    <t>2017-07-22 14:15:47</t>
  </si>
  <si>
    <t>46.5.2.59</t>
  </si>
  <si>
    <t>Wiwi</t>
  </si>
  <si>
    <t>Bernhard.berghain@gmail.com</t>
  </si>
  <si>
    <t>995.86</t>
  </si>
  <si>
    <t>68.25</t>
  </si>
  <si>
    <t>17.83</t>
  </si>
  <si>
    <t>28.52</t>
  </si>
  <si>
    <t>12.14</t>
  </si>
  <si>
    <t>17.23</t>
  </si>
  <si>
    <t>17.9</t>
  </si>
  <si>
    <t>95.96</t>
  </si>
  <si>
    <t>12.55</t>
  </si>
  <si>
    <t>8.15</t>
  </si>
  <si>
    <t>16.34</t>
  </si>
  <si>
    <t>16.9</t>
  </si>
  <si>
    <t>10.01</t>
  </si>
  <si>
    <t>13.52</t>
  </si>
  <si>
    <t>10.5</t>
  </si>
  <si>
    <t>10.62</t>
  </si>
  <si>
    <t>51.55</t>
  </si>
  <si>
    <t>8.79</t>
  </si>
  <si>
    <t>15.85</t>
  </si>
  <si>
    <t>11.28</t>
  </si>
  <si>
    <t>29.23</t>
  </si>
  <si>
    <t>56.18</t>
  </si>
  <si>
    <t>50.72</t>
  </si>
  <si>
    <t>12.57</t>
  </si>
  <si>
    <t>9.82</t>
  </si>
  <si>
    <t>43.76</t>
  </si>
  <si>
    <t>11.33</t>
  </si>
  <si>
    <t>11.14</t>
  </si>
  <si>
    <t>11.42</t>
  </si>
  <si>
    <t>19.4</t>
  </si>
  <si>
    <t>78.03</t>
  </si>
  <si>
    <t>11.5</t>
  </si>
  <si>
    <t>3.91</t>
  </si>
  <si>
    <t>27.7</t>
  </si>
  <si>
    <t>26.66</t>
  </si>
  <si>
    <t>9.44</t>
  </si>
  <si>
    <t>2017-07-22 14:48:57</t>
  </si>
  <si>
    <t>2017-07-22 14:39:07</t>
  </si>
  <si>
    <t>37.228.141.33</t>
  </si>
  <si>
    <t>Wi-Ing</t>
  </si>
  <si>
    <t>ben_hoetzel@web.de</t>
  </si>
  <si>
    <t>611.62</t>
  </si>
  <si>
    <t>38.8</t>
  </si>
  <si>
    <t>63.57</t>
  </si>
  <si>
    <t>13.24</t>
  </si>
  <si>
    <t>23.27</t>
  </si>
  <si>
    <t>8.1</t>
  </si>
  <si>
    <t>8.87</t>
  </si>
  <si>
    <t>25.65</t>
  </si>
  <si>
    <t>8.28</t>
  </si>
  <si>
    <t>14.3</t>
  </si>
  <si>
    <t>9.75</t>
  </si>
  <si>
    <t>10.63</t>
  </si>
  <si>
    <t>10.83</t>
  </si>
  <si>
    <t>10.9</t>
  </si>
  <si>
    <t>9.23</t>
  </si>
  <si>
    <t>8.89</t>
  </si>
  <si>
    <t>9.66</t>
  </si>
  <si>
    <t>13.23</t>
  </si>
  <si>
    <t>8.63</t>
  </si>
  <si>
    <t>37.08</t>
  </si>
  <si>
    <t>23.68</t>
  </si>
  <si>
    <t>11.76</t>
  </si>
  <si>
    <t>16.8</t>
  </si>
  <si>
    <t>7.71</t>
  </si>
  <si>
    <t>7.14</t>
  </si>
  <si>
    <t>9.28</t>
  </si>
  <si>
    <t>2017-07-22 15:00:34</t>
  </si>
  <si>
    <t>2017-07-22 14:49:09</t>
  </si>
  <si>
    <t>88.130.61.43</t>
  </si>
  <si>
    <t>tVWL</t>
  </si>
  <si>
    <t>93ckaufmann@gmail.com</t>
  </si>
  <si>
    <t>18.31</t>
  </si>
  <si>
    <t>33.64</t>
  </si>
  <si>
    <t>30.02</t>
  </si>
  <si>
    <t>17.88</t>
  </si>
  <si>
    <t>25.38</t>
  </si>
  <si>
    <t>13.91</t>
  </si>
  <si>
    <t>16.2</t>
  </si>
  <si>
    <t>16.94</t>
  </si>
  <si>
    <t>9.16</t>
  </si>
  <si>
    <t>10.71</t>
  </si>
  <si>
    <t>18.1</t>
  </si>
  <si>
    <t>7.38</t>
  </si>
  <si>
    <t>10.55</t>
  </si>
  <si>
    <t>10.47</t>
  </si>
  <si>
    <t>10.99</t>
  </si>
  <si>
    <t>21.85</t>
  </si>
  <si>
    <t>9.76</t>
  </si>
  <si>
    <t>9.95</t>
  </si>
  <si>
    <t>29.51</t>
  </si>
  <si>
    <t>10.94</t>
  </si>
  <si>
    <t>30.19</t>
  </si>
  <si>
    <t>38.33</t>
  </si>
  <si>
    <t>14.63</t>
  </si>
  <si>
    <t>19.72</t>
  </si>
  <si>
    <t>31.81</t>
  </si>
  <si>
    <t>2017-07-22 15:14:48</t>
  </si>
  <si>
    <t>2017-07-22 15:00:50</t>
  </si>
  <si>
    <t>46.5.2.209</t>
  </si>
  <si>
    <t>Wirtschaftsingenieurwesen</t>
  </si>
  <si>
    <t>802.1</t>
  </si>
  <si>
    <t>9.99</t>
  </si>
  <si>
    <t>38.53</t>
  </si>
  <si>
    <t>21.44</t>
  </si>
  <si>
    <t>17.62</t>
  </si>
  <si>
    <t>23.23</t>
  </si>
  <si>
    <t>41.53</t>
  </si>
  <si>
    <t>34.29</t>
  </si>
  <si>
    <t>25.85</t>
  </si>
  <si>
    <t>29.53</t>
  </si>
  <si>
    <t>15.48</t>
  </si>
  <si>
    <t>19.73</t>
  </si>
  <si>
    <t>25.95</t>
  </si>
  <si>
    <t>14.78</t>
  </si>
  <si>
    <t>38.93</t>
  </si>
  <si>
    <t>22.01</t>
  </si>
  <si>
    <t>14.54</t>
  </si>
  <si>
    <t>16.93</t>
  </si>
  <si>
    <t>13.6</t>
  </si>
  <si>
    <t>15.04</t>
  </si>
  <si>
    <t>28.27</t>
  </si>
  <si>
    <t>13.08</t>
  </si>
  <si>
    <t>12.2</t>
  </si>
  <si>
    <t>17.38</t>
  </si>
  <si>
    <t>15.72</t>
  </si>
  <si>
    <t>14.27</t>
  </si>
  <si>
    <t>11.92</t>
  </si>
  <si>
    <t>11.02</t>
  </si>
  <si>
    <t>23.07</t>
  </si>
  <si>
    <t>15.12</t>
  </si>
  <si>
    <t>21.03</t>
  </si>
  <si>
    <t>5.72</t>
  </si>
  <si>
    <t>43.85</t>
  </si>
  <si>
    <t>7.62</t>
  </si>
  <si>
    <t>7.63</t>
  </si>
  <si>
    <t>2017-07-22 15:13:54</t>
  </si>
  <si>
    <t>2017-07-22 15:02:32</t>
  </si>
  <si>
    <t>77.176.15.232</t>
  </si>
  <si>
    <t>dav-96@gmx.net</t>
  </si>
  <si>
    <t>698.76</t>
  </si>
  <si>
    <t>35.38</t>
  </si>
  <si>
    <t>13.57</t>
  </si>
  <si>
    <t>30.29</t>
  </si>
  <si>
    <t>24.51</t>
  </si>
  <si>
    <t>24.61</t>
  </si>
  <si>
    <t>14.92</t>
  </si>
  <si>
    <t>19.26</t>
  </si>
  <si>
    <t>26.47</t>
  </si>
  <si>
    <t>14.44</t>
  </si>
  <si>
    <t>16.89</t>
  </si>
  <si>
    <t>17.61</t>
  </si>
  <si>
    <t>16.99</t>
  </si>
  <si>
    <t>13.19</t>
  </si>
  <si>
    <t>21.22</t>
  </si>
  <si>
    <t>13.62</t>
  </si>
  <si>
    <t>16.66</t>
  </si>
  <si>
    <t>24.96</t>
  </si>
  <si>
    <t>12.67</t>
  </si>
  <si>
    <t>26.56</t>
  </si>
  <si>
    <t>13.27</t>
  </si>
  <si>
    <t>13.22</t>
  </si>
  <si>
    <t>7.84</t>
  </si>
  <si>
    <t>5.93</t>
  </si>
  <si>
    <t>19.27</t>
  </si>
  <si>
    <t>18.4</t>
  </si>
  <si>
    <t>6.02</t>
  </si>
  <si>
    <t>2017-07-22 16:01:09</t>
  </si>
  <si>
    <t>2017-07-22 15:48:41</t>
  </si>
  <si>
    <t>84.136.80.249</t>
  </si>
  <si>
    <t>Anke-Schumacher@web.de</t>
  </si>
  <si>
    <t>768.45</t>
  </si>
  <si>
    <t>11.63</t>
  </si>
  <si>
    <t>27.36</t>
  </si>
  <si>
    <t>13.36</t>
  </si>
  <si>
    <t>10.6</t>
  </si>
  <si>
    <t>37.74</t>
  </si>
  <si>
    <t>16.77</t>
  </si>
  <si>
    <t>197.94</t>
  </si>
  <si>
    <t>19.77</t>
  </si>
  <si>
    <t>15.46</t>
  </si>
  <si>
    <t>20.35</t>
  </si>
  <si>
    <t>14.89</t>
  </si>
  <si>
    <t>24.44</t>
  </si>
  <si>
    <t>10.24</t>
  </si>
  <si>
    <t>7.68</t>
  </si>
  <si>
    <t>12.12</t>
  </si>
  <si>
    <t>8.33</t>
  </si>
  <si>
    <t>13.33</t>
  </si>
  <si>
    <t>11.19</t>
  </si>
  <si>
    <t>16.81</t>
  </si>
  <si>
    <t>13.89</t>
  </si>
  <si>
    <t>12.58</t>
  </si>
  <si>
    <t>8.96</t>
  </si>
  <si>
    <t>4.44</t>
  </si>
  <si>
    <t>23.78</t>
  </si>
  <si>
    <t>2017-07-22 16:56:12</t>
  </si>
  <si>
    <t>2017-07-22 16:47:53</t>
  </si>
  <si>
    <t>77.186.67.141</t>
  </si>
  <si>
    <t>entspannt</t>
  </si>
  <si>
    <t>Psychologie</t>
  </si>
  <si>
    <t>stu113554@mail.uni-kiel.de</t>
  </si>
  <si>
    <t>514.78</t>
  </si>
  <si>
    <t>36.81</t>
  </si>
  <si>
    <t>9.8</t>
  </si>
  <si>
    <t>8.57</t>
  </si>
  <si>
    <t>16.39</t>
  </si>
  <si>
    <t>6.34</t>
  </si>
  <si>
    <t>16.67</t>
  </si>
  <si>
    <t>11.94</t>
  </si>
  <si>
    <t>6.4</t>
  </si>
  <si>
    <t>6.49</t>
  </si>
  <si>
    <t>21.86</t>
  </si>
  <si>
    <t>13.94</t>
  </si>
  <si>
    <t>5.98</t>
  </si>
  <si>
    <t>30.15</t>
  </si>
  <si>
    <t>6.26</t>
  </si>
  <si>
    <t>6.05</t>
  </si>
  <si>
    <t>5.41</t>
  </si>
  <si>
    <t>9.05</t>
  </si>
  <si>
    <t>7.46</t>
  </si>
  <si>
    <t>7.7</t>
  </si>
  <si>
    <t>5.52</t>
  </si>
  <si>
    <t>3.99</t>
  </si>
  <si>
    <t>18.04</t>
  </si>
  <si>
    <t>31.3</t>
  </si>
  <si>
    <t>7.85</t>
  </si>
  <si>
    <t>2017-07-22 17:04:43</t>
  </si>
  <si>
    <t>2017-07-22 16:56:57</t>
  </si>
  <si>
    <t>2.246.108.9</t>
  </si>
  <si>
    <t>Medizin</t>
  </si>
  <si>
    <t>hambert@trash-mail.com</t>
  </si>
  <si>
    <t>483.09</t>
  </si>
  <si>
    <t>22.04</t>
  </si>
  <si>
    <t>9.84</t>
  </si>
  <si>
    <t>10.08</t>
  </si>
  <si>
    <t>8.11</t>
  </si>
  <si>
    <t>21.48</t>
  </si>
  <si>
    <t>6.99</t>
  </si>
  <si>
    <t>10.2</t>
  </si>
  <si>
    <t>6.58</t>
  </si>
  <si>
    <t>23.88</t>
  </si>
  <si>
    <t>17.52</t>
  </si>
  <si>
    <t>8.36</t>
  </si>
  <si>
    <t>10.15</t>
  </si>
  <si>
    <t>16.32</t>
  </si>
  <si>
    <t>6.66</t>
  </si>
  <si>
    <t>12.92</t>
  </si>
  <si>
    <t>7.35</t>
  </si>
  <si>
    <t>4.63</t>
  </si>
  <si>
    <t>8.13</t>
  </si>
  <si>
    <t>11.96</t>
  </si>
  <si>
    <t>17.98</t>
  </si>
  <si>
    <t>5.67</t>
  </si>
  <si>
    <t>16.18</t>
  </si>
  <si>
    <t>38.44</t>
  </si>
  <si>
    <t>4.66</t>
  </si>
  <si>
    <t>2017-07-22 17:46:22</t>
  </si>
  <si>
    <t>2017-07-22 17:30:42</t>
  </si>
  <si>
    <t>73.154.113.208</t>
  </si>
  <si>
    <t>raphael-mack@web.de</t>
  </si>
  <si>
    <t>959.95</t>
  </si>
  <si>
    <t>24.14</t>
  </si>
  <si>
    <t>58.64</t>
  </si>
  <si>
    <t>24.24</t>
  </si>
  <si>
    <t>24.19</t>
  </si>
  <si>
    <t>17.91</t>
  </si>
  <si>
    <t>19.97</t>
  </si>
  <si>
    <t>23.53</t>
  </si>
  <si>
    <t>86.22</t>
  </si>
  <si>
    <t>20.72</t>
  </si>
  <si>
    <t>60.65</t>
  </si>
  <si>
    <t>18.83</t>
  </si>
  <si>
    <t>44.7</t>
  </si>
  <si>
    <t>18.7</t>
  </si>
  <si>
    <t>14.32</t>
  </si>
  <si>
    <t>14.26</t>
  </si>
  <si>
    <t>15.97</t>
  </si>
  <si>
    <t>11.25</t>
  </si>
  <si>
    <t>29.31</t>
  </si>
  <si>
    <t>35.99</t>
  </si>
  <si>
    <t>20.16</t>
  </si>
  <si>
    <t>32.43</t>
  </si>
  <si>
    <t>30.86</t>
  </si>
  <si>
    <t>18.89</t>
  </si>
  <si>
    <t>36.8</t>
  </si>
  <si>
    <t>14.18</t>
  </si>
  <si>
    <t>8.83</t>
  </si>
  <si>
    <t>24.42</t>
  </si>
  <si>
    <t>20.19</t>
  </si>
  <si>
    <t>9.41</t>
  </si>
  <si>
    <t>2017-07-22 19:50:59</t>
  </si>
  <si>
    <t>2017-07-22 19:34:34</t>
  </si>
  <si>
    <t>46.5.2.105</t>
  </si>
  <si>
    <t>1005.7</t>
  </si>
  <si>
    <t>30.92</t>
  </si>
  <si>
    <t>27.85</t>
  </si>
  <si>
    <t>6.76</t>
  </si>
  <si>
    <t>11.18</t>
  </si>
  <si>
    <t>20.36</t>
  </si>
  <si>
    <t>145.34</t>
  </si>
  <si>
    <t>8.84</t>
  </si>
  <si>
    <t>12.62</t>
  </si>
  <si>
    <t>9.03</t>
  </si>
  <si>
    <t>46.72</t>
  </si>
  <si>
    <t>36.21</t>
  </si>
  <si>
    <t>144.31</t>
  </si>
  <si>
    <t>52.55</t>
  </si>
  <si>
    <t>15.91</t>
  </si>
  <si>
    <t>11.31</t>
  </si>
  <si>
    <t>17.6</t>
  </si>
  <si>
    <t>16.11</t>
  </si>
  <si>
    <t>40.58</t>
  </si>
  <si>
    <t>7.67</t>
  </si>
  <si>
    <t>9.7</t>
  </si>
  <si>
    <t>76.3</t>
  </si>
  <si>
    <t>13.75</t>
  </si>
  <si>
    <t>11.1</t>
  </si>
  <si>
    <t>22.39</t>
  </si>
  <si>
    <t>4.43</t>
  </si>
  <si>
    <t>19.29</t>
  </si>
  <si>
    <t>14.59</t>
  </si>
  <si>
    <t>6.64</t>
  </si>
  <si>
    <t>2017-07-22 20:43:48</t>
  </si>
  <si>
    <t>2017-07-22 20:28:06</t>
  </si>
  <si>
    <t>92.105.122.76</t>
  </si>
  <si>
    <t>Wirtschaftsibgenieurwesen</t>
  </si>
  <si>
    <t>k.jeggle@web.de</t>
  </si>
  <si>
    <t>961.83</t>
  </si>
  <si>
    <t>14.58</t>
  </si>
  <si>
    <t>80.47</t>
  </si>
  <si>
    <t>36.13</t>
  </si>
  <si>
    <t>25.22</t>
  </si>
  <si>
    <t>28.33</t>
  </si>
  <si>
    <t>16.55</t>
  </si>
  <si>
    <t>27.04</t>
  </si>
  <si>
    <t>21.3</t>
  </si>
  <si>
    <t>23.45</t>
  </si>
  <si>
    <t>34.86</t>
  </si>
  <si>
    <t>29.59</t>
  </si>
  <si>
    <t>16.24</t>
  </si>
  <si>
    <t>19.76</t>
  </si>
  <si>
    <t>22.9</t>
  </si>
  <si>
    <t>27.53</t>
  </si>
  <si>
    <t>30.78</t>
  </si>
  <si>
    <t>61.73</t>
  </si>
  <si>
    <t>15.33</t>
  </si>
  <si>
    <t>19.12</t>
  </si>
  <si>
    <t>46.1</t>
  </si>
  <si>
    <t>17.56</t>
  </si>
  <si>
    <t>31.85</t>
  </si>
  <si>
    <t>14.87</t>
  </si>
  <si>
    <t>20.17</t>
  </si>
  <si>
    <t>15.69</t>
  </si>
  <si>
    <t>24.41</t>
  </si>
  <si>
    <t>12.63</t>
  </si>
  <si>
    <t>12.97</t>
  </si>
  <si>
    <t>12.61</t>
  </si>
  <si>
    <t>25.63</t>
  </si>
  <si>
    <t>22.61</t>
  </si>
  <si>
    <t>2017-07-22 22:47:57</t>
  </si>
  <si>
    <t>2017-07-22 22:36:39</t>
  </si>
  <si>
    <t>79.223.41.162</t>
  </si>
  <si>
    <t>Maschinenbau</t>
  </si>
  <si>
    <t>jo.ans@t-online.de</t>
  </si>
  <si>
    <t>661.66</t>
  </si>
  <si>
    <t>11.8</t>
  </si>
  <si>
    <t>26.03</t>
  </si>
  <si>
    <t>16.01</t>
  </si>
  <si>
    <t>9.93</t>
  </si>
  <si>
    <t>16.61</t>
  </si>
  <si>
    <t>19.39</t>
  </si>
  <si>
    <t>28.65</t>
  </si>
  <si>
    <t>12.98</t>
  </si>
  <si>
    <t>13.07</t>
  </si>
  <si>
    <t>24.98</t>
  </si>
  <si>
    <t>21.09</t>
  </si>
  <si>
    <t>10.13</t>
  </si>
  <si>
    <t>11.57</t>
  </si>
  <si>
    <t>8.74</t>
  </si>
  <si>
    <t>17.59</t>
  </si>
  <si>
    <t>10.11</t>
  </si>
  <si>
    <t>12.73</t>
  </si>
  <si>
    <t>9.18</t>
  </si>
  <si>
    <t>18.92</t>
  </si>
  <si>
    <t>6.06</t>
  </si>
  <si>
    <t>31.16</t>
  </si>
  <si>
    <t>46.8</t>
  </si>
  <si>
    <t>2017-07-23 08:24:26</t>
  </si>
  <si>
    <t>2017-07-23 08:16:00</t>
  </si>
  <si>
    <t>46.223.128.16</t>
  </si>
  <si>
    <t>Informationswirtschaft</t>
  </si>
  <si>
    <t>jasonthefirst@web.de</t>
  </si>
  <si>
    <t>522.97</t>
  </si>
  <si>
    <t>18.11</t>
  </si>
  <si>
    <t>19.57</t>
  </si>
  <si>
    <t>6.96</t>
  </si>
  <si>
    <t>20.87</t>
  </si>
  <si>
    <t>24.4</t>
  </si>
  <si>
    <t>42.04</t>
  </si>
  <si>
    <t>20.79</t>
  </si>
  <si>
    <t>7.45</t>
  </si>
  <si>
    <t>10.58</t>
  </si>
  <si>
    <t>12.39</t>
  </si>
  <si>
    <t>16.79</t>
  </si>
  <si>
    <t>13.55</t>
  </si>
  <si>
    <t>7.94</t>
  </si>
  <si>
    <t>7.17</t>
  </si>
  <si>
    <t>29.93</t>
  </si>
  <si>
    <t>8.06</t>
  </si>
  <si>
    <t>5.62</t>
  </si>
  <si>
    <t>8.27</t>
  </si>
  <si>
    <t>8.01</t>
  </si>
  <si>
    <t>13.05</t>
  </si>
  <si>
    <t>6.88</t>
  </si>
  <si>
    <t>6.03</t>
  </si>
  <si>
    <t>9.88</t>
  </si>
  <si>
    <t>3.2</t>
  </si>
  <si>
    <t>17.03</t>
  </si>
  <si>
    <t>8.17</t>
  </si>
  <si>
    <t>4.96</t>
  </si>
  <si>
    <t>2017-07-23 11:27:19</t>
  </si>
  <si>
    <t>2017-07-23 11:14:47</t>
  </si>
  <si>
    <t>141.70.81.239</t>
  </si>
  <si>
    <t>uldme@student.kit.edu</t>
  </si>
  <si>
    <t>768.08</t>
  </si>
  <si>
    <t>16.47</t>
  </si>
  <si>
    <t>21.14</t>
  </si>
  <si>
    <t>19.3</t>
  </si>
  <si>
    <t>12.76</t>
  </si>
  <si>
    <t>25.26</t>
  </si>
  <si>
    <t>14.45</t>
  </si>
  <si>
    <t>12.68</t>
  </si>
  <si>
    <t>12.26</t>
  </si>
  <si>
    <t>9.31</t>
  </si>
  <si>
    <t>24.92</t>
  </si>
  <si>
    <t>8.85</t>
  </si>
  <si>
    <t>43.24</t>
  </si>
  <si>
    <t>32.75</t>
  </si>
  <si>
    <t>41.3</t>
  </si>
  <si>
    <t>10.61</t>
  </si>
  <si>
    <t>30.08</t>
  </si>
  <si>
    <t>40.65</t>
  </si>
  <si>
    <t>23.4</t>
  </si>
  <si>
    <t>26.22</t>
  </si>
  <si>
    <t>6.41</t>
  </si>
  <si>
    <t>24.13</t>
  </si>
  <si>
    <t>23.94</t>
  </si>
  <si>
    <t>2017-07-23 13:22:53</t>
  </si>
  <si>
    <t>2017-07-23 13:08:25</t>
  </si>
  <si>
    <t>95.208.250.76</t>
  </si>
  <si>
    <t>Lucas.schuhmacher@web.de</t>
  </si>
  <si>
    <t>886.89</t>
  </si>
  <si>
    <t>23.46</t>
  </si>
  <si>
    <t>32.52</t>
  </si>
  <si>
    <t>11.64</t>
  </si>
  <si>
    <t>40.9</t>
  </si>
  <si>
    <t>12.85</t>
  </si>
  <si>
    <t>14.49</t>
  </si>
  <si>
    <t>38.97</t>
  </si>
  <si>
    <t>17.29</t>
  </si>
  <si>
    <t>20.98</t>
  </si>
  <si>
    <t>49.59</t>
  </si>
  <si>
    <t>26.93</t>
  </si>
  <si>
    <t>25.31</t>
  </si>
  <si>
    <t>16.82</t>
  </si>
  <si>
    <t>30.68</t>
  </si>
  <si>
    <t>17.75</t>
  </si>
  <si>
    <t>18.03</t>
  </si>
  <si>
    <t>13.38</t>
  </si>
  <si>
    <t>24.76</t>
  </si>
  <si>
    <t>21.24</t>
  </si>
  <si>
    <t>12.9</t>
  </si>
  <si>
    <t>23.41</t>
  </si>
  <si>
    <t>18.99</t>
  </si>
  <si>
    <t>17.13</t>
  </si>
  <si>
    <t>13.86</t>
  </si>
  <si>
    <t>43.5</t>
  </si>
  <si>
    <t>14.66</t>
  </si>
  <si>
    <t>11.98</t>
  </si>
  <si>
    <t>33.18</t>
  </si>
  <si>
    <t>46.43</t>
  </si>
  <si>
    <t>2017-07-23 13:34:54</t>
  </si>
  <si>
    <t>2017-07-23 13:18:00</t>
  </si>
  <si>
    <t>84.181.168.7</t>
  </si>
  <si>
    <t>Felix.engelke@gmail.com</t>
  </si>
  <si>
    <t>1029.48</t>
  </si>
  <si>
    <t>11.3</t>
  </si>
  <si>
    <t>23.25</t>
  </si>
  <si>
    <t>10.66</t>
  </si>
  <si>
    <t>24.46</t>
  </si>
  <si>
    <t>11.08</t>
  </si>
  <si>
    <t>18.87</t>
  </si>
  <si>
    <t>26.4</t>
  </si>
  <si>
    <t>11.04</t>
  </si>
  <si>
    <t>39.05</t>
  </si>
  <si>
    <t>11.56</t>
  </si>
  <si>
    <t>12.18</t>
  </si>
  <si>
    <t>16.45</t>
  </si>
  <si>
    <t>55.08</t>
  </si>
  <si>
    <t>21.15</t>
  </si>
  <si>
    <t>105.12</t>
  </si>
  <si>
    <t>17.12</t>
  </si>
  <si>
    <t>9.69</t>
  </si>
  <si>
    <t>128.09</t>
  </si>
  <si>
    <t>82.07</t>
  </si>
  <si>
    <t>47.91</t>
  </si>
  <si>
    <t>16.95</t>
  </si>
  <si>
    <t>4.46</t>
  </si>
  <si>
    <t>23.66</t>
  </si>
  <si>
    <t>29.87</t>
  </si>
  <si>
    <t>2017-07-23 14:42:51</t>
  </si>
  <si>
    <t>2017-07-23 14:33:24</t>
  </si>
  <si>
    <t>129.13.27.212</t>
  </si>
  <si>
    <t>https://amazonas.fzi.de/limesurvey2/index.php/323724</t>
  </si>
  <si>
    <t>W-Ing</t>
  </si>
  <si>
    <t>game_freak_13@live.de</t>
  </si>
  <si>
    <t>586.84</t>
  </si>
  <si>
    <t>8.71</t>
  </si>
  <si>
    <t>7.36</t>
  </si>
  <si>
    <t>8.47</t>
  </si>
  <si>
    <t>9.36</t>
  </si>
  <si>
    <t>10.14</t>
  </si>
  <si>
    <t>34.48</t>
  </si>
  <si>
    <t>15.47</t>
  </si>
  <si>
    <t>34.62</t>
  </si>
  <si>
    <t>21.28</t>
  </si>
  <si>
    <t>25.54</t>
  </si>
  <si>
    <t>25.93</t>
  </si>
  <si>
    <t>24.53</t>
  </si>
  <si>
    <t>21.93</t>
  </si>
  <si>
    <t>8.91</t>
  </si>
  <si>
    <t>6.74</t>
  </si>
  <si>
    <t>24.49</t>
  </si>
  <si>
    <t>15.17</t>
  </si>
  <si>
    <t>18.25</t>
  </si>
  <si>
    <t>4.17</t>
  </si>
  <si>
    <t>16.08</t>
  </si>
  <si>
    <t>5.68</t>
  </si>
  <si>
    <t>2017-07-23 16:03:27</t>
  </si>
  <si>
    <t>2017-07-23 15:48:32</t>
  </si>
  <si>
    <t>84.161.156.181</t>
  </si>
  <si>
    <t>WIng</t>
  </si>
  <si>
    <t>Ubews@student.kit.edu</t>
  </si>
  <si>
    <t>912.21</t>
  </si>
  <si>
    <t>24.05</t>
  </si>
  <si>
    <t>35.07</t>
  </si>
  <si>
    <t>28.4</t>
  </si>
  <si>
    <t>106.53</t>
  </si>
  <si>
    <t>28.66</t>
  </si>
  <si>
    <t>19.38</t>
  </si>
  <si>
    <t>11.51</t>
  </si>
  <si>
    <t>29.02</t>
  </si>
  <si>
    <t>28.18</t>
  </si>
  <si>
    <t>19.9</t>
  </si>
  <si>
    <t>32.57</t>
  </si>
  <si>
    <t>14.17</t>
  </si>
  <si>
    <t>14.62</t>
  </si>
  <si>
    <t>16.65</t>
  </si>
  <si>
    <t>22.43</t>
  </si>
  <si>
    <t>23.72</t>
  </si>
  <si>
    <t>11.41</t>
  </si>
  <si>
    <t>22.16</t>
  </si>
  <si>
    <t>10.35</t>
  </si>
  <si>
    <t>48.09</t>
  </si>
  <si>
    <t>23.09</t>
  </si>
  <si>
    <t>16.3</t>
  </si>
  <si>
    <t>9.78</t>
  </si>
  <si>
    <t>6.48</t>
  </si>
  <si>
    <t>33.57</t>
  </si>
  <si>
    <t>2017-07-24 17:04:55</t>
  </si>
  <si>
    <t>2017-07-24 16:55:53</t>
  </si>
  <si>
    <t>46.5.2.205</t>
  </si>
  <si>
    <t>eragonfreak@web.de</t>
  </si>
  <si>
    <t>556.31</t>
  </si>
  <si>
    <t>52.15</t>
  </si>
  <si>
    <t>13.97</t>
  </si>
  <si>
    <t>11.82</t>
  </si>
  <si>
    <t>18.74</t>
  </si>
  <si>
    <t>12.91</t>
  </si>
  <si>
    <t>10.23</t>
  </si>
  <si>
    <t>19.05</t>
  </si>
  <si>
    <t>21.18</t>
  </si>
  <si>
    <t>11.2</t>
  </si>
  <si>
    <t>11.05</t>
  </si>
  <si>
    <t>13.63</t>
  </si>
  <si>
    <t>9.96</t>
  </si>
  <si>
    <t>9.86</t>
  </si>
  <si>
    <t>10.3</t>
  </si>
  <si>
    <t>4.49</t>
  </si>
  <si>
    <t>14.93</t>
  </si>
  <si>
    <t>13.04</t>
  </si>
  <si>
    <t>2017-07-24 22:39:02</t>
  </si>
  <si>
    <t>2017-07-24 22:24:40</t>
  </si>
  <si>
    <t>79.219.107.18</t>
  </si>
  <si>
    <t>uadrp@student.kit.edu</t>
  </si>
  <si>
    <t>874.45</t>
  </si>
  <si>
    <t>79.07</t>
  </si>
  <si>
    <t>17.79</t>
  </si>
  <si>
    <t>28.02</t>
  </si>
  <si>
    <t>9.97</t>
  </si>
  <si>
    <t>14.97</t>
  </si>
  <si>
    <t>17.39</t>
  </si>
  <si>
    <t>34.68</t>
  </si>
  <si>
    <t>36.04</t>
  </si>
  <si>
    <t>30.63</t>
  </si>
  <si>
    <t>18.24</t>
  </si>
  <si>
    <t>25.15</t>
  </si>
  <si>
    <t>28.6</t>
  </si>
  <si>
    <t>17.71</t>
  </si>
  <si>
    <t>14.68</t>
  </si>
  <si>
    <t>11.95</t>
  </si>
  <si>
    <t>59.61</t>
  </si>
  <si>
    <t>21.47</t>
  </si>
  <si>
    <t>28.13</t>
  </si>
  <si>
    <t>12.95</t>
  </si>
  <si>
    <t>9.57</t>
  </si>
  <si>
    <t>4.16</t>
  </si>
  <si>
    <t>25.48</t>
  </si>
  <si>
    <t>2017-07-26 04:30:48</t>
  </si>
  <si>
    <t>2017-07-26 04:22:49</t>
  </si>
  <si>
    <t>46.223.128.64</t>
  </si>
  <si>
    <t>Wiing</t>
  </si>
  <si>
    <t>Uqdlk@student.kit.edu</t>
  </si>
  <si>
    <t>496.73</t>
  </si>
  <si>
    <t>22.37</t>
  </si>
  <si>
    <t>9.54</t>
  </si>
  <si>
    <t>14.05</t>
  </si>
  <si>
    <t>8.73</t>
  </si>
  <si>
    <t>27.19</t>
  </si>
  <si>
    <t>7.43</t>
  </si>
  <si>
    <t>10.18</t>
  </si>
  <si>
    <t>18.19</t>
  </si>
  <si>
    <t>12.75</t>
  </si>
  <si>
    <t>7.32</t>
  </si>
  <si>
    <t>12.79</t>
  </si>
  <si>
    <t>16.98</t>
  </si>
  <si>
    <t>7.02</t>
  </si>
  <si>
    <t>6.79</t>
  </si>
  <si>
    <t>2017-07-26 08:26:19</t>
  </si>
  <si>
    <t>2017-07-26 08:15:16</t>
  </si>
  <si>
    <t>129.13.3.108</t>
  </si>
  <si>
    <t>Saskia.Ongert@gmx.net</t>
  </si>
  <si>
    <t>680.9</t>
  </si>
  <si>
    <t>44.47</t>
  </si>
  <si>
    <t>11.9</t>
  </si>
  <si>
    <t>10.16</t>
  </si>
  <si>
    <t>22.2</t>
  </si>
  <si>
    <t>9.38</t>
  </si>
  <si>
    <t>18.81</t>
  </si>
  <si>
    <t>35.36</t>
  </si>
  <si>
    <t>10.07</t>
  </si>
  <si>
    <t>8.54</t>
  </si>
  <si>
    <t>8.4</t>
  </si>
  <si>
    <t>34.66</t>
  </si>
  <si>
    <t>16.12</t>
  </si>
  <si>
    <t>113.07</t>
  </si>
  <si>
    <t>40.11</t>
  </si>
  <si>
    <t>26.79</t>
  </si>
  <si>
    <t>11.71</t>
  </si>
  <si>
    <t>6.46</t>
  </si>
  <si>
    <t>6.29</t>
  </si>
  <si>
    <t>9.4</t>
  </si>
  <si>
    <t>7.54</t>
  </si>
  <si>
    <t>3.39</t>
  </si>
  <si>
    <t>19.83</t>
  </si>
  <si>
    <t>2017-07-26 23:21:21</t>
  </si>
  <si>
    <t>2017-07-26 23:12:54</t>
  </si>
  <si>
    <t>89.14.133.30</t>
  </si>
  <si>
    <t>drohend</t>
  </si>
  <si>
    <t>Jan.mayer.ulm@gmail.com</t>
  </si>
  <si>
    <t>522.24</t>
  </si>
  <si>
    <t>5.77</t>
  </si>
  <si>
    <t>5.9</t>
  </si>
  <si>
    <t>6.84</t>
  </si>
  <si>
    <t>14.1</t>
  </si>
  <si>
    <t>4.12</t>
  </si>
  <si>
    <t>13.79</t>
  </si>
  <si>
    <t>10.09</t>
  </si>
  <si>
    <t>12.05</t>
  </si>
  <si>
    <t>11.44</t>
  </si>
  <si>
    <t>10.25</t>
  </si>
  <si>
    <t>6.87</t>
  </si>
  <si>
    <t>16.02</t>
  </si>
  <si>
    <t>8.6</t>
  </si>
  <si>
    <t>20.1</t>
  </si>
  <si>
    <t>30.62</t>
  </si>
  <si>
    <t>20.34</t>
  </si>
  <si>
    <t>2017-07-27 08:33:14</t>
  </si>
  <si>
    <t>2017-07-27 08:18:49</t>
  </si>
  <si>
    <t>37.201.7.246</t>
  </si>
  <si>
    <t>erleichtert</t>
  </si>
  <si>
    <t>Erzieher</t>
  </si>
  <si>
    <t>833.43</t>
  </si>
  <si>
    <t>22.42</t>
  </si>
  <si>
    <t>30.9</t>
  </si>
  <si>
    <t>26.63</t>
  </si>
  <si>
    <t>19.67</t>
  </si>
  <si>
    <t>39.47</t>
  </si>
  <si>
    <t>57.04</t>
  </si>
  <si>
    <t>30.31</t>
  </si>
  <si>
    <t>34.24</t>
  </si>
  <si>
    <t>15.93</t>
  </si>
  <si>
    <t>18.39</t>
  </si>
  <si>
    <t>9.81</t>
  </si>
  <si>
    <t>26.7</t>
  </si>
  <si>
    <t>9.04</t>
  </si>
  <si>
    <t>23.79</t>
  </si>
  <si>
    <t>11.93</t>
  </si>
  <si>
    <t>13.18</t>
  </si>
  <si>
    <t>13.59</t>
  </si>
  <si>
    <t>17.74</t>
  </si>
  <si>
    <t>25.73</t>
  </si>
  <si>
    <t>21.7</t>
  </si>
  <si>
    <t>6.77</t>
  </si>
  <si>
    <t>20.74</t>
  </si>
  <si>
    <t>19.16</t>
  </si>
  <si>
    <t>12.01</t>
  </si>
  <si>
    <t>A2 =</t>
  </si>
  <si>
    <t>A3 =</t>
  </si>
  <si>
    <t>A4 =</t>
  </si>
  <si>
    <t>A5 =</t>
  </si>
  <si>
    <t>A6 =</t>
  </si>
  <si>
    <t>A7 =</t>
  </si>
  <si>
    <t>A8 =</t>
  </si>
  <si>
    <t>A9 =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</si>
  <si>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</si>
  <si>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</si>
  <si>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</si>
  <si>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</si>
  <si>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</si>
  <si>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</si>
  <si>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</si>
  <si>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</si>
  <si>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</si>
  <si>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</si>
  <si>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</si>
  <si>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</si>
  <si>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</si>
  <si>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</si>
  <si>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</si>
  <si>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</si>
  <si>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</si>
  <si>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</si>
  <si>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</si>
  <si>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</si>
  <si>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</si>
  <si>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</si>
  <si>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</si>
  <si>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</si>
  <si>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</si>
  <si>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</si>
  <si>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</si>
  <si>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</si>
  <si>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Ergebnis</t>
  </si>
  <si>
    <t>Nummer</t>
  </si>
  <si>
    <t>Frage 1</t>
  </si>
  <si>
    <t>Frage 2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</si>
  <si>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</si>
  <si>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</si>
  <si>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</si>
  <si>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</si>
  <si>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</si>
  <si>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</si>
  <si>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</si>
  <si>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</si>
  <si>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11</t>
  </si>
  <si>
    <t>Frage 12</t>
  </si>
  <si>
    <t>Frage 13</t>
  </si>
  <si>
    <t>Frage 14</t>
  </si>
  <si>
    <t>Frage 15</t>
  </si>
  <si>
    <t>Frage 16</t>
  </si>
  <si>
    <t>Frage 17</t>
  </si>
  <si>
    <t>Frage 18</t>
  </si>
  <si>
    <t>Frage 19</t>
  </si>
  <si>
    <t>Frage 20</t>
  </si>
  <si>
    <t>Frage 21</t>
  </si>
  <si>
    <t>Frage 22</t>
  </si>
  <si>
    <t>Frage 23</t>
  </si>
  <si>
    <t>Frage 24</t>
  </si>
  <si>
    <t>Frage 25</t>
  </si>
  <si>
    <t>Frage 26</t>
  </si>
  <si>
    <t>Frage 27</t>
  </si>
  <si>
    <t>Frage 28</t>
  </si>
  <si>
    <t>Frage 29</t>
  </si>
  <si>
    <t>Frage 30</t>
  </si>
  <si>
    <t>Frage 31</t>
  </si>
  <si>
    <t>Frage 32</t>
  </si>
  <si>
    <t>Frage 33</t>
  </si>
  <si>
    <t>Frage 34</t>
  </si>
  <si>
    <t>Frage 35</t>
  </si>
  <si>
    <t>Frage 36</t>
  </si>
  <si>
    <t>Mittelwert</t>
  </si>
  <si>
    <t>Median</t>
  </si>
  <si>
    <t>summe/Frage</t>
  </si>
  <si>
    <t>Mittelwert/Frage</t>
  </si>
  <si>
    <t>Max</t>
  </si>
  <si>
    <t>Min</t>
  </si>
  <si>
    <t>Spannweite</t>
  </si>
  <si>
    <t>Alter</t>
  </si>
  <si>
    <t>Alter Min</t>
  </si>
  <si>
    <t>Alter max</t>
  </si>
  <si>
    <t>Standardabweichung</t>
  </si>
  <si>
    <t>Anzahl weiblich</t>
  </si>
  <si>
    <t>Anzahl männlich</t>
  </si>
  <si>
    <t>Score Weiblich</t>
  </si>
  <si>
    <t>Durchschnitt weiblich</t>
  </si>
  <si>
    <t>Score männlich</t>
  </si>
  <si>
    <t>Durchschnitt männlich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</si>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</sst>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6"/>
  <sheetViews>
    <sheetView topLeftCell="AM1" zoomScaleNormal="100" workbookViewId="0">
      <selection activeCell="AX20" sqref="AX20"/>
    </sheetView>
  </sheetViews>
  <sheetFormatPr baseColWidth="10" defaultRowHeight="13.2" x14ac:dyDescent="0.25"/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10</v>
      </c>
      <c r="T1" t="s">
        <v>9</v>
      </c>
      <c r="U1" t="s">
        <v>11</v>
      </c>
      <c r="V1" t="s">
        <v>11</v>
      </c>
      <c r="W1" t="s">
        <v>9</v>
      </c>
      <c r="X1" t="s">
        <v>9</v>
      </c>
      <c r="Y1" t="s">
        <v>9</v>
      </c>
      <c r="Z1" t="s">
        <v>12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12</v>
      </c>
      <c r="AT1" t="s">
        <v>13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50</v>
      </c>
      <c r="CF1" t="s">
        <v>51</v>
      </c>
      <c r="CG1" t="s">
        <v>52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63</v>
      </c>
      <c r="CS1" t="s">
        <v>64</v>
      </c>
      <c r="CT1" t="s">
        <v>65</v>
      </c>
      <c r="CU1" t="s">
        <v>66</v>
      </c>
      <c r="CV1" t="s">
        <v>67</v>
      </c>
      <c r="CW1" t="s">
        <v>68</v>
      </c>
    </row>
    <row r="2" spans="1:101" x14ac:dyDescent="0.25">
      <c r="A2">
        <v>8</v>
      </c>
      <c r="B2" t="s">
        <v>69</v>
      </c>
      <c r="C2">
        <v>43</v>
      </c>
      <c r="D2" t="s">
        <v>70</v>
      </c>
      <c r="E2" t="s">
        <v>71</v>
      </c>
      <c r="F2" t="s">
        <v>69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  <c r="N2" t="s">
        <v>75</v>
      </c>
      <c r="O2" t="s">
        <v>79</v>
      </c>
      <c r="P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90</v>
      </c>
      <c r="AA2" t="s">
        <v>91</v>
      </c>
      <c r="AB2" t="s">
        <v>92</v>
      </c>
      <c r="AC2" t="s">
        <v>93</v>
      </c>
      <c r="AD2" t="s">
        <v>94</v>
      </c>
      <c r="AE2" t="s">
        <v>82</v>
      </c>
      <c r="AF2" t="s">
        <v>95</v>
      </c>
      <c r="AG2" t="s">
        <v>96</v>
      </c>
      <c r="AH2" t="s">
        <v>97</v>
      </c>
      <c r="AI2" t="s">
        <v>98</v>
      </c>
      <c r="AJ2" t="s">
        <v>77</v>
      </c>
      <c r="AK2" t="s">
        <v>97</v>
      </c>
      <c r="AL2" t="s">
        <v>99</v>
      </c>
      <c r="AM2" t="s">
        <v>100</v>
      </c>
      <c r="AN2" t="s">
        <v>85</v>
      </c>
      <c r="AO2" t="s">
        <v>101</v>
      </c>
      <c r="AP2" t="s">
        <v>102</v>
      </c>
      <c r="AQ2" t="s">
        <v>103</v>
      </c>
      <c r="AR2" t="s">
        <v>104</v>
      </c>
      <c r="AS2" t="s">
        <v>105</v>
      </c>
      <c r="AT2">
        <v>4</v>
      </c>
      <c r="AU2" t="s">
        <v>106</v>
      </c>
      <c r="AV2" t="s">
        <v>106</v>
      </c>
      <c r="AW2">
        <v>24</v>
      </c>
      <c r="AX2" t="s">
        <v>107</v>
      </c>
      <c r="AY2" t="s">
        <v>108</v>
      </c>
      <c r="AZ2">
        <v>1</v>
      </c>
      <c r="BA2" t="s">
        <v>109</v>
      </c>
      <c r="BB2" t="s">
        <v>110</v>
      </c>
      <c r="BC2" t="s">
        <v>111</v>
      </c>
      <c r="BE2" t="s">
        <v>112</v>
      </c>
      <c r="BG2" t="s">
        <v>113</v>
      </c>
      <c r="BH2" t="s">
        <v>114</v>
      </c>
      <c r="BI2" t="s">
        <v>115</v>
      </c>
      <c r="BJ2" t="s">
        <v>116</v>
      </c>
      <c r="BK2" t="s">
        <v>117</v>
      </c>
      <c r="BL2" t="s">
        <v>118</v>
      </c>
      <c r="BM2" t="s">
        <v>119</v>
      </c>
      <c r="BN2" t="s">
        <v>120</v>
      </c>
      <c r="BO2" t="s">
        <v>121</v>
      </c>
      <c r="BP2" t="s">
        <v>122</v>
      </c>
      <c r="BQ2" t="s">
        <v>123</v>
      </c>
      <c r="BR2" t="s">
        <v>124</v>
      </c>
      <c r="BS2" t="s">
        <v>125</v>
      </c>
      <c r="BT2" t="s">
        <v>126</v>
      </c>
      <c r="BU2" t="s">
        <v>127</v>
      </c>
      <c r="BV2" t="s">
        <v>128</v>
      </c>
      <c r="BW2" t="s">
        <v>129</v>
      </c>
      <c r="BX2" t="s">
        <v>130</v>
      </c>
      <c r="BY2" t="s">
        <v>131</v>
      </c>
      <c r="BZ2" t="s">
        <v>132</v>
      </c>
      <c r="CA2" t="s">
        <v>133</v>
      </c>
      <c r="CB2" t="s">
        <v>134</v>
      </c>
      <c r="CC2" t="s">
        <v>135</v>
      </c>
      <c r="CD2" t="s">
        <v>136</v>
      </c>
      <c r="CE2" t="s">
        <v>137</v>
      </c>
      <c r="CF2" t="s">
        <v>138</v>
      </c>
      <c r="CG2" t="s">
        <v>139</v>
      </c>
      <c r="CH2" t="s">
        <v>140</v>
      </c>
      <c r="CI2" t="s">
        <v>141</v>
      </c>
      <c r="CJ2" t="s">
        <v>142</v>
      </c>
      <c r="CK2" t="s">
        <v>143</v>
      </c>
      <c r="CL2" t="s">
        <v>144</v>
      </c>
      <c r="CM2" t="s">
        <v>145</v>
      </c>
      <c r="CN2" t="s">
        <v>146</v>
      </c>
      <c r="CO2" t="s">
        <v>147</v>
      </c>
      <c r="CP2" t="s">
        <v>148</v>
      </c>
      <c r="CR2" t="s">
        <v>149</v>
      </c>
      <c r="CS2" t="s">
        <v>150</v>
      </c>
      <c r="CT2" t="s">
        <v>151</v>
      </c>
      <c r="CU2" t="s">
        <v>152</v>
      </c>
      <c r="CV2" t="s">
        <v>153</v>
      </c>
      <c r="CW2" t="s">
        <v>154</v>
      </c>
    </row>
    <row r="3" spans="1:101" x14ac:dyDescent="0.25">
      <c r="A3">
        <v>9</v>
      </c>
      <c r="B3" t="s">
        <v>155</v>
      </c>
      <c r="C3">
        <v>43</v>
      </c>
      <c r="D3" t="s">
        <v>70</v>
      </c>
      <c r="E3" t="s">
        <v>156</v>
      </c>
      <c r="F3" t="s">
        <v>155</v>
      </c>
      <c r="G3" t="s">
        <v>157</v>
      </c>
      <c r="H3" t="s">
        <v>73</v>
      </c>
      <c r="I3" t="s">
        <v>158</v>
      </c>
      <c r="J3" t="s">
        <v>159</v>
      </c>
      <c r="K3" t="s">
        <v>103</v>
      </c>
      <c r="L3" t="s">
        <v>160</v>
      </c>
      <c r="M3" t="s">
        <v>78</v>
      </c>
      <c r="N3" t="s">
        <v>161</v>
      </c>
      <c r="O3" t="s">
        <v>162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163</v>
      </c>
      <c r="V3" t="s">
        <v>86</v>
      </c>
      <c r="W3" t="s">
        <v>87</v>
      </c>
      <c r="X3" t="s">
        <v>88</v>
      </c>
      <c r="Y3" t="s">
        <v>164</v>
      </c>
      <c r="Z3" t="s">
        <v>90</v>
      </c>
      <c r="AA3" t="s">
        <v>91</v>
      </c>
      <c r="AB3" t="s">
        <v>92</v>
      </c>
      <c r="AC3" t="s">
        <v>165</v>
      </c>
      <c r="AD3" t="s">
        <v>166</v>
      </c>
      <c r="AE3" t="s">
        <v>82</v>
      </c>
      <c r="AF3" t="s">
        <v>167</v>
      </c>
      <c r="AG3" t="s">
        <v>96</v>
      </c>
      <c r="AH3" t="s">
        <v>97</v>
      </c>
      <c r="AI3" t="s">
        <v>98</v>
      </c>
      <c r="AJ3" t="s">
        <v>83</v>
      </c>
      <c r="AK3" t="s">
        <v>97</v>
      </c>
      <c r="AL3" t="s">
        <v>99</v>
      </c>
      <c r="AM3" t="s">
        <v>100</v>
      </c>
      <c r="AN3" t="s">
        <v>168</v>
      </c>
      <c r="AO3" t="s">
        <v>101</v>
      </c>
      <c r="AP3" t="s">
        <v>102</v>
      </c>
      <c r="AQ3" t="s">
        <v>169</v>
      </c>
      <c r="AR3" t="s">
        <v>104</v>
      </c>
      <c r="AS3" t="s">
        <v>105</v>
      </c>
      <c r="AT3">
        <v>5</v>
      </c>
      <c r="AU3" t="s">
        <v>106</v>
      </c>
      <c r="AV3" t="s">
        <v>106</v>
      </c>
      <c r="AW3">
        <v>24</v>
      </c>
      <c r="AX3" t="s">
        <v>107</v>
      </c>
      <c r="AY3" t="s">
        <v>170</v>
      </c>
      <c r="AZ3">
        <v>1</v>
      </c>
      <c r="BA3" t="s">
        <v>171</v>
      </c>
      <c r="BB3" t="s">
        <v>110</v>
      </c>
      <c r="BC3" t="s">
        <v>172</v>
      </c>
      <c r="BE3" t="s">
        <v>173</v>
      </c>
      <c r="BG3" t="s">
        <v>174</v>
      </c>
      <c r="BH3" t="s">
        <v>175</v>
      </c>
      <c r="BI3" t="s">
        <v>176</v>
      </c>
      <c r="BJ3" t="s">
        <v>177</v>
      </c>
      <c r="BK3" t="s">
        <v>178</v>
      </c>
      <c r="BL3" t="s">
        <v>179</v>
      </c>
      <c r="BM3" t="s">
        <v>180</v>
      </c>
      <c r="BN3" t="s">
        <v>181</v>
      </c>
      <c r="BO3" t="s">
        <v>182</v>
      </c>
      <c r="BP3" t="s">
        <v>183</v>
      </c>
      <c r="BQ3" t="s">
        <v>184</v>
      </c>
      <c r="BR3" t="s">
        <v>185</v>
      </c>
      <c r="BS3" t="s">
        <v>186</v>
      </c>
      <c r="BT3" t="s">
        <v>187</v>
      </c>
      <c r="BU3" t="s">
        <v>188</v>
      </c>
      <c r="BV3" t="s">
        <v>189</v>
      </c>
      <c r="BW3" t="s">
        <v>190</v>
      </c>
      <c r="BX3" t="s">
        <v>191</v>
      </c>
      <c r="BY3" t="s">
        <v>192</v>
      </c>
      <c r="BZ3" t="s">
        <v>193</v>
      </c>
      <c r="CA3" t="s">
        <v>194</v>
      </c>
      <c r="CB3" t="s">
        <v>195</v>
      </c>
      <c r="CC3" t="s">
        <v>196</v>
      </c>
      <c r="CD3" t="s">
        <v>197</v>
      </c>
      <c r="CE3" t="s">
        <v>198</v>
      </c>
      <c r="CF3" t="s">
        <v>199</v>
      </c>
      <c r="CG3" t="s">
        <v>200</v>
      </c>
      <c r="CH3" t="s">
        <v>183</v>
      </c>
      <c r="CI3" t="s">
        <v>201</v>
      </c>
      <c r="CJ3" t="s">
        <v>202</v>
      </c>
      <c r="CK3" t="s">
        <v>203</v>
      </c>
      <c r="CL3" t="s">
        <v>204</v>
      </c>
      <c r="CM3" t="s">
        <v>205</v>
      </c>
      <c r="CN3" t="s">
        <v>206</v>
      </c>
      <c r="CO3" t="s">
        <v>207</v>
      </c>
      <c r="CP3" t="s">
        <v>208</v>
      </c>
      <c r="CR3" t="s">
        <v>209</v>
      </c>
      <c r="CS3" t="s">
        <v>210</v>
      </c>
      <c r="CT3" t="s">
        <v>211</v>
      </c>
      <c r="CU3" t="s">
        <v>212</v>
      </c>
      <c r="CV3" t="s">
        <v>213</v>
      </c>
      <c r="CW3" t="s">
        <v>214</v>
      </c>
    </row>
    <row r="4" spans="1:101" x14ac:dyDescent="0.25">
      <c r="A4">
        <v>10</v>
      </c>
      <c r="B4" t="s">
        <v>215</v>
      </c>
      <c r="C4">
        <v>43</v>
      </c>
      <c r="D4" t="s">
        <v>70</v>
      </c>
      <c r="E4" t="s">
        <v>216</v>
      </c>
      <c r="F4" t="s">
        <v>215</v>
      </c>
      <c r="G4" t="s">
        <v>217</v>
      </c>
      <c r="H4" t="s">
        <v>73</v>
      </c>
      <c r="I4" t="s">
        <v>158</v>
      </c>
      <c r="J4" t="s">
        <v>75</v>
      </c>
      <c r="K4" t="s">
        <v>218</v>
      </c>
      <c r="L4" t="s">
        <v>219</v>
      </c>
      <c r="M4" t="s">
        <v>78</v>
      </c>
      <c r="N4" t="s">
        <v>220</v>
      </c>
      <c r="O4" t="s">
        <v>79</v>
      </c>
      <c r="P4" t="s">
        <v>85</v>
      </c>
      <c r="Q4" t="s">
        <v>81</v>
      </c>
      <c r="R4" t="s">
        <v>82</v>
      </c>
      <c r="S4" t="s">
        <v>83</v>
      </c>
      <c r="T4" t="s">
        <v>103</v>
      </c>
      <c r="U4" t="s">
        <v>163</v>
      </c>
      <c r="V4" t="s">
        <v>221</v>
      </c>
      <c r="W4" t="s">
        <v>87</v>
      </c>
      <c r="X4" t="s">
        <v>88</v>
      </c>
      <c r="Y4" t="s">
        <v>164</v>
      </c>
      <c r="Z4" t="s">
        <v>222</v>
      </c>
      <c r="AA4" t="s">
        <v>91</v>
      </c>
      <c r="AB4" t="s">
        <v>92</v>
      </c>
      <c r="AC4" t="s">
        <v>165</v>
      </c>
      <c r="AD4" t="s">
        <v>79</v>
      </c>
      <c r="AE4" t="s">
        <v>82</v>
      </c>
      <c r="AF4" t="s">
        <v>95</v>
      </c>
      <c r="AG4" t="s">
        <v>96</v>
      </c>
      <c r="AH4" t="s">
        <v>97</v>
      </c>
      <c r="AI4" t="s">
        <v>98</v>
      </c>
      <c r="AJ4" t="s">
        <v>83</v>
      </c>
      <c r="AK4" t="s">
        <v>97</v>
      </c>
      <c r="AL4" t="s">
        <v>99</v>
      </c>
      <c r="AM4" t="s">
        <v>100</v>
      </c>
      <c r="AN4" t="s">
        <v>85</v>
      </c>
      <c r="AO4" t="s">
        <v>101</v>
      </c>
      <c r="AP4" t="s">
        <v>102</v>
      </c>
      <c r="AQ4" t="s">
        <v>103</v>
      </c>
      <c r="AR4" t="s">
        <v>104</v>
      </c>
      <c r="AS4" t="s">
        <v>105</v>
      </c>
      <c r="AT4">
        <v>5</v>
      </c>
      <c r="AU4" t="s">
        <v>110</v>
      </c>
      <c r="AV4" t="s">
        <v>110</v>
      </c>
      <c r="AW4">
        <v>23</v>
      </c>
      <c r="AX4" t="s">
        <v>223</v>
      </c>
      <c r="AY4" t="s">
        <v>224</v>
      </c>
      <c r="AZ4">
        <v>2</v>
      </c>
      <c r="BA4" t="s">
        <v>225</v>
      </c>
      <c r="BB4" t="s">
        <v>110</v>
      </c>
      <c r="BC4" t="s">
        <v>226</v>
      </c>
      <c r="BE4" t="s">
        <v>227</v>
      </c>
      <c r="BG4" t="s">
        <v>228</v>
      </c>
      <c r="BH4" t="s">
        <v>229</v>
      </c>
      <c r="BI4" t="s">
        <v>230</v>
      </c>
      <c r="BJ4" t="s">
        <v>231</v>
      </c>
      <c r="BK4" t="s">
        <v>232</v>
      </c>
      <c r="BL4" t="s">
        <v>233</v>
      </c>
      <c r="BM4" t="s">
        <v>234</v>
      </c>
      <c r="BN4" t="s">
        <v>235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242</v>
      </c>
      <c r="BV4" t="s">
        <v>243</v>
      </c>
      <c r="BW4" t="s">
        <v>244</v>
      </c>
      <c r="BX4" t="s">
        <v>245</v>
      </c>
      <c r="BY4" t="s">
        <v>246</v>
      </c>
      <c r="BZ4" t="s">
        <v>247</v>
      </c>
      <c r="CA4" t="s">
        <v>248</v>
      </c>
      <c r="CB4" t="s">
        <v>249</v>
      </c>
      <c r="CC4" t="s">
        <v>250</v>
      </c>
      <c r="CD4" t="s">
        <v>251</v>
      </c>
      <c r="CE4" t="s">
        <v>252</v>
      </c>
      <c r="CF4" t="s">
        <v>253</v>
      </c>
      <c r="CG4" t="s">
        <v>254</v>
      </c>
      <c r="CH4" t="s">
        <v>255</v>
      </c>
      <c r="CI4" t="s">
        <v>256</v>
      </c>
      <c r="CJ4" t="s">
        <v>208</v>
      </c>
      <c r="CK4" t="s">
        <v>257</v>
      </c>
      <c r="CL4">
        <v>12</v>
      </c>
      <c r="CM4" t="s">
        <v>144</v>
      </c>
      <c r="CN4" t="s">
        <v>258</v>
      </c>
      <c r="CO4" t="s">
        <v>259</v>
      </c>
      <c r="CP4" t="s">
        <v>260</v>
      </c>
      <c r="CR4" t="s">
        <v>261</v>
      </c>
      <c r="CS4" t="s">
        <v>262</v>
      </c>
      <c r="CT4" t="s">
        <v>202</v>
      </c>
      <c r="CU4" t="s">
        <v>263</v>
      </c>
      <c r="CV4" t="s">
        <v>264</v>
      </c>
      <c r="CW4" t="s">
        <v>265</v>
      </c>
    </row>
    <row r="5" spans="1:101" x14ac:dyDescent="0.25">
      <c r="A5">
        <v>11</v>
      </c>
      <c r="B5" t="s">
        <v>266</v>
      </c>
      <c r="C5">
        <v>43</v>
      </c>
      <c r="D5" t="s">
        <v>70</v>
      </c>
      <c r="E5" t="s">
        <v>267</v>
      </c>
      <c r="F5" t="s">
        <v>266</v>
      </c>
      <c r="G5" t="s">
        <v>268</v>
      </c>
      <c r="H5" t="s">
        <v>73</v>
      </c>
      <c r="I5" t="s">
        <v>269</v>
      </c>
      <c r="J5" t="s">
        <v>75</v>
      </c>
      <c r="K5" t="s">
        <v>76</v>
      </c>
      <c r="L5" t="s">
        <v>219</v>
      </c>
      <c r="M5" t="s">
        <v>78</v>
      </c>
      <c r="N5" t="s">
        <v>75</v>
      </c>
      <c r="O5" t="s">
        <v>270</v>
      </c>
      <c r="P5" t="s">
        <v>80</v>
      </c>
      <c r="Q5" t="s">
        <v>221</v>
      </c>
      <c r="R5" t="s">
        <v>271</v>
      </c>
      <c r="S5" t="s">
        <v>272</v>
      </c>
      <c r="T5" t="s">
        <v>100</v>
      </c>
      <c r="U5" t="s">
        <v>163</v>
      </c>
      <c r="V5" t="s">
        <v>91</v>
      </c>
      <c r="W5" t="s">
        <v>87</v>
      </c>
      <c r="X5" t="s">
        <v>88</v>
      </c>
      <c r="Y5" t="s">
        <v>164</v>
      </c>
      <c r="Z5" t="s">
        <v>272</v>
      </c>
      <c r="AA5" t="s">
        <v>91</v>
      </c>
      <c r="AB5" t="s">
        <v>161</v>
      </c>
      <c r="AC5" t="s">
        <v>165</v>
      </c>
      <c r="AD5" t="s">
        <v>79</v>
      </c>
      <c r="AE5" t="s">
        <v>82</v>
      </c>
      <c r="AF5" t="s">
        <v>273</v>
      </c>
      <c r="AG5" t="s">
        <v>96</v>
      </c>
      <c r="AH5" t="s">
        <v>97</v>
      </c>
      <c r="AI5" t="s">
        <v>270</v>
      </c>
      <c r="AJ5" t="s">
        <v>83</v>
      </c>
      <c r="AK5" t="s">
        <v>97</v>
      </c>
      <c r="AL5" t="s">
        <v>99</v>
      </c>
      <c r="AM5" t="s">
        <v>100</v>
      </c>
      <c r="AN5" t="s">
        <v>85</v>
      </c>
      <c r="AO5" t="s">
        <v>101</v>
      </c>
      <c r="AP5" t="s">
        <v>102</v>
      </c>
      <c r="AQ5" t="s">
        <v>169</v>
      </c>
      <c r="AR5" t="s">
        <v>104</v>
      </c>
      <c r="AS5" t="s">
        <v>105</v>
      </c>
      <c r="AT5">
        <v>5</v>
      </c>
      <c r="AU5" t="s">
        <v>110</v>
      </c>
      <c r="AV5" t="s">
        <v>110</v>
      </c>
      <c r="AW5">
        <v>24</v>
      </c>
      <c r="AX5" t="s">
        <v>274</v>
      </c>
      <c r="AY5" t="s">
        <v>275</v>
      </c>
      <c r="AZ5">
        <v>2</v>
      </c>
      <c r="BA5" t="s">
        <v>276</v>
      </c>
      <c r="BB5" t="s">
        <v>110</v>
      </c>
      <c r="BC5" t="s">
        <v>277</v>
      </c>
      <c r="BE5" t="s">
        <v>278</v>
      </c>
      <c r="BG5" t="s">
        <v>279</v>
      </c>
      <c r="BH5" t="s">
        <v>280</v>
      </c>
      <c r="BI5" t="s">
        <v>281</v>
      </c>
      <c r="BJ5" t="s">
        <v>282</v>
      </c>
      <c r="BK5" t="s">
        <v>283</v>
      </c>
      <c r="BL5" t="s">
        <v>284</v>
      </c>
      <c r="BM5">
        <v>12</v>
      </c>
      <c r="BN5" t="s">
        <v>285</v>
      </c>
      <c r="BO5" t="s">
        <v>286</v>
      </c>
      <c r="BP5" t="s">
        <v>287</v>
      </c>
      <c r="BQ5" t="s">
        <v>288</v>
      </c>
      <c r="BR5" t="s">
        <v>289</v>
      </c>
      <c r="BS5" t="s">
        <v>290</v>
      </c>
      <c r="BT5" t="s">
        <v>291</v>
      </c>
      <c r="BU5" t="s">
        <v>292</v>
      </c>
      <c r="BV5" t="s">
        <v>293</v>
      </c>
      <c r="BW5" t="s">
        <v>294</v>
      </c>
      <c r="BX5" t="s">
        <v>295</v>
      </c>
      <c r="BY5" t="s">
        <v>296</v>
      </c>
      <c r="BZ5" t="s">
        <v>297</v>
      </c>
      <c r="CA5" t="s">
        <v>298</v>
      </c>
      <c r="CB5" t="s">
        <v>299</v>
      </c>
      <c r="CC5" t="s">
        <v>129</v>
      </c>
      <c r="CD5" t="s">
        <v>300</v>
      </c>
      <c r="CE5" t="s">
        <v>301</v>
      </c>
      <c r="CF5" t="s">
        <v>302</v>
      </c>
      <c r="CG5" t="s">
        <v>303</v>
      </c>
      <c r="CH5" t="s">
        <v>304</v>
      </c>
      <c r="CI5" t="s">
        <v>305</v>
      </c>
      <c r="CJ5" t="s">
        <v>306</v>
      </c>
      <c r="CK5" t="s">
        <v>307</v>
      </c>
      <c r="CL5" t="s">
        <v>308</v>
      </c>
      <c r="CM5">
        <v>13</v>
      </c>
      <c r="CN5" t="s">
        <v>184</v>
      </c>
      <c r="CO5" t="s">
        <v>309</v>
      </c>
      <c r="CP5" t="s">
        <v>310</v>
      </c>
      <c r="CR5" t="s">
        <v>311</v>
      </c>
      <c r="CS5" t="s">
        <v>312</v>
      </c>
      <c r="CT5" t="s">
        <v>313</v>
      </c>
      <c r="CU5" t="s">
        <v>314</v>
      </c>
      <c r="CV5" t="s">
        <v>315</v>
      </c>
      <c r="CW5" t="s">
        <v>206</v>
      </c>
    </row>
    <row r="6" spans="1:101" x14ac:dyDescent="0.25">
      <c r="A6">
        <v>13</v>
      </c>
      <c r="B6" t="s">
        <v>316</v>
      </c>
      <c r="C6">
        <v>43</v>
      </c>
      <c r="D6" t="s">
        <v>70</v>
      </c>
      <c r="E6" t="s">
        <v>317</v>
      </c>
      <c r="F6" t="s">
        <v>316</v>
      </c>
      <c r="G6" t="s">
        <v>318</v>
      </c>
      <c r="H6" t="s">
        <v>73</v>
      </c>
      <c r="I6" t="s">
        <v>269</v>
      </c>
      <c r="J6" t="s">
        <v>319</v>
      </c>
      <c r="K6" t="s">
        <v>218</v>
      </c>
      <c r="L6" t="s">
        <v>219</v>
      </c>
      <c r="M6" t="s">
        <v>78</v>
      </c>
      <c r="N6" t="s">
        <v>220</v>
      </c>
      <c r="O6" t="s">
        <v>162</v>
      </c>
      <c r="P6" t="s">
        <v>85</v>
      </c>
      <c r="Q6" t="s">
        <v>81</v>
      </c>
      <c r="R6" t="s">
        <v>82</v>
      </c>
      <c r="S6" t="s">
        <v>83</v>
      </c>
      <c r="T6" t="s">
        <v>84</v>
      </c>
      <c r="U6" t="s">
        <v>163</v>
      </c>
      <c r="V6" t="s">
        <v>86</v>
      </c>
      <c r="W6" t="s">
        <v>320</v>
      </c>
      <c r="X6" t="s">
        <v>88</v>
      </c>
      <c r="Y6" t="s">
        <v>164</v>
      </c>
      <c r="Z6" t="s">
        <v>272</v>
      </c>
      <c r="AA6" t="s">
        <v>91</v>
      </c>
      <c r="AB6" t="s">
        <v>92</v>
      </c>
      <c r="AC6" t="s">
        <v>165</v>
      </c>
      <c r="AD6" t="s">
        <v>166</v>
      </c>
      <c r="AE6" t="s">
        <v>82</v>
      </c>
      <c r="AF6" t="s">
        <v>95</v>
      </c>
      <c r="AG6" t="s">
        <v>96</v>
      </c>
      <c r="AH6" t="s">
        <v>81</v>
      </c>
      <c r="AI6" t="s">
        <v>98</v>
      </c>
      <c r="AJ6" t="s">
        <v>321</v>
      </c>
      <c r="AK6" t="s">
        <v>222</v>
      </c>
      <c r="AL6" t="s">
        <v>99</v>
      </c>
      <c r="AM6" t="s">
        <v>98</v>
      </c>
      <c r="AN6" t="s">
        <v>168</v>
      </c>
      <c r="AO6" t="s">
        <v>322</v>
      </c>
      <c r="AP6" t="s">
        <v>166</v>
      </c>
      <c r="AQ6" t="s">
        <v>169</v>
      </c>
      <c r="AR6" t="s">
        <v>78</v>
      </c>
      <c r="AS6" t="s">
        <v>105</v>
      </c>
      <c r="AT6">
        <v>4</v>
      </c>
      <c r="AU6" t="s">
        <v>110</v>
      </c>
      <c r="AV6" t="s">
        <v>110</v>
      </c>
      <c r="AW6">
        <v>20</v>
      </c>
      <c r="AX6" t="s">
        <v>323</v>
      </c>
      <c r="AY6" t="s">
        <v>324</v>
      </c>
      <c r="AZ6">
        <v>1</v>
      </c>
      <c r="BB6" t="s">
        <v>106</v>
      </c>
      <c r="BC6" t="s">
        <v>325</v>
      </c>
      <c r="BE6" t="s">
        <v>310</v>
      </c>
      <c r="BG6" t="s">
        <v>326</v>
      </c>
      <c r="BH6" t="s">
        <v>327</v>
      </c>
      <c r="BI6" t="s">
        <v>328</v>
      </c>
      <c r="BJ6" t="s">
        <v>329</v>
      </c>
      <c r="BK6" t="s">
        <v>330</v>
      </c>
      <c r="BL6" t="s">
        <v>331</v>
      </c>
      <c r="BM6" t="s">
        <v>332</v>
      </c>
      <c r="BN6" t="s">
        <v>333</v>
      </c>
      <c r="BO6" t="s">
        <v>334</v>
      </c>
      <c r="BP6" t="s">
        <v>335</v>
      </c>
      <c r="BQ6" t="s">
        <v>252</v>
      </c>
      <c r="BR6" t="s">
        <v>336</v>
      </c>
      <c r="BS6" t="s">
        <v>337</v>
      </c>
      <c r="BT6" t="s">
        <v>338</v>
      </c>
      <c r="BU6" t="s">
        <v>339</v>
      </c>
      <c r="BV6" t="s">
        <v>340</v>
      </c>
      <c r="BW6" t="s">
        <v>341</v>
      </c>
      <c r="BX6" t="s">
        <v>342</v>
      </c>
      <c r="BY6" t="s">
        <v>343</v>
      </c>
      <c r="BZ6" t="s">
        <v>344</v>
      </c>
      <c r="CA6" t="s">
        <v>345</v>
      </c>
      <c r="CB6" t="s">
        <v>346</v>
      </c>
      <c r="CC6" t="s">
        <v>347</v>
      </c>
      <c r="CD6" t="s">
        <v>348</v>
      </c>
      <c r="CE6" t="s">
        <v>349</v>
      </c>
      <c r="CF6" t="s">
        <v>350</v>
      </c>
      <c r="CG6" t="s">
        <v>351</v>
      </c>
      <c r="CH6" t="s">
        <v>352</v>
      </c>
      <c r="CI6" t="s">
        <v>353</v>
      </c>
      <c r="CJ6" t="s">
        <v>354</v>
      </c>
      <c r="CK6" t="s">
        <v>355</v>
      </c>
      <c r="CL6" t="s">
        <v>356</v>
      </c>
      <c r="CM6" t="s">
        <v>357</v>
      </c>
      <c r="CN6" t="s">
        <v>358</v>
      </c>
      <c r="CO6" t="s">
        <v>359</v>
      </c>
      <c r="CP6" t="s">
        <v>360</v>
      </c>
      <c r="CR6" t="s">
        <v>178</v>
      </c>
      <c r="CS6" t="s">
        <v>361</v>
      </c>
      <c r="CT6" t="s">
        <v>362</v>
      </c>
      <c r="CU6" t="s">
        <v>363</v>
      </c>
      <c r="CV6" t="s">
        <v>364</v>
      </c>
      <c r="CW6" t="s">
        <v>365</v>
      </c>
    </row>
    <row r="7" spans="1:101" x14ac:dyDescent="0.25">
      <c r="A7">
        <v>14</v>
      </c>
      <c r="B7" t="s">
        <v>366</v>
      </c>
      <c r="C7">
        <v>43</v>
      </c>
      <c r="D7" t="s">
        <v>70</v>
      </c>
      <c r="E7" t="s">
        <v>367</v>
      </c>
      <c r="F7" t="s">
        <v>366</v>
      </c>
      <c r="G7" t="s">
        <v>368</v>
      </c>
      <c r="H7" t="s">
        <v>73</v>
      </c>
      <c r="I7" t="s">
        <v>158</v>
      </c>
      <c r="J7" t="s">
        <v>75</v>
      </c>
      <c r="K7" t="s">
        <v>218</v>
      </c>
      <c r="L7" t="s">
        <v>160</v>
      </c>
      <c r="M7" t="s">
        <v>77</v>
      </c>
      <c r="N7" t="s">
        <v>220</v>
      </c>
      <c r="O7" t="s">
        <v>79</v>
      </c>
      <c r="P7" t="s">
        <v>273</v>
      </c>
      <c r="Q7" t="s">
        <v>81</v>
      </c>
      <c r="R7" t="s">
        <v>369</v>
      </c>
      <c r="S7" t="s">
        <v>78</v>
      </c>
      <c r="T7" t="s">
        <v>84</v>
      </c>
      <c r="U7" t="s">
        <v>166</v>
      </c>
      <c r="V7" t="s">
        <v>91</v>
      </c>
      <c r="W7" t="s">
        <v>87</v>
      </c>
      <c r="X7" t="s">
        <v>88</v>
      </c>
      <c r="Y7" t="s">
        <v>89</v>
      </c>
      <c r="Z7" t="s">
        <v>90</v>
      </c>
      <c r="AA7" t="s">
        <v>91</v>
      </c>
      <c r="AB7" t="s">
        <v>92</v>
      </c>
      <c r="AC7" t="s">
        <v>165</v>
      </c>
      <c r="AD7" t="s">
        <v>166</v>
      </c>
      <c r="AE7" t="s">
        <v>78</v>
      </c>
      <c r="AF7" t="s">
        <v>95</v>
      </c>
      <c r="AG7" t="s">
        <v>96</v>
      </c>
      <c r="AH7" t="s">
        <v>81</v>
      </c>
      <c r="AI7" t="s">
        <v>270</v>
      </c>
      <c r="AJ7" t="s">
        <v>83</v>
      </c>
      <c r="AK7" t="s">
        <v>97</v>
      </c>
      <c r="AL7" t="s">
        <v>75</v>
      </c>
      <c r="AM7" t="s">
        <v>370</v>
      </c>
      <c r="AN7" t="s">
        <v>77</v>
      </c>
      <c r="AO7" t="s">
        <v>101</v>
      </c>
      <c r="AP7" t="s">
        <v>166</v>
      </c>
      <c r="AQ7" t="s">
        <v>103</v>
      </c>
      <c r="AR7" t="s">
        <v>104</v>
      </c>
      <c r="AS7" t="s">
        <v>104</v>
      </c>
      <c r="AT7">
        <v>5</v>
      </c>
      <c r="AU7" t="s">
        <v>110</v>
      </c>
      <c r="AV7" t="s">
        <v>106</v>
      </c>
      <c r="AW7">
        <v>22</v>
      </c>
      <c r="AX7" t="s">
        <v>107</v>
      </c>
      <c r="AY7" t="s">
        <v>371</v>
      </c>
      <c r="AZ7">
        <v>1</v>
      </c>
      <c r="BB7" t="s">
        <v>110</v>
      </c>
      <c r="BC7" t="s">
        <v>372</v>
      </c>
      <c r="BE7" t="s">
        <v>373</v>
      </c>
      <c r="BG7" t="s">
        <v>374</v>
      </c>
      <c r="BH7" t="s">
        <v>375</v>
      </c>
      <c r="BI7" t="s">
        <v>376</v>
      </c>
      <c r="BJ7" t="s">
        <v>377</v>
      </c>
      <c r="BK7" t="s">
        <v>378</v>
      </c>
      <c r="BL7" t="s">
        <v>379</v>
      </c>
      <c r="BM7" t="s">
        <v>380</v>
      </c>
      <c r="BN7" t="s">
        <v>381</v>
      </c>
      <c r="BO7" t="s">
        <v>382</v>
      </c>
      <c r="BP7" t="s">
        <v>141</v>
      </c>
      <c r="BQ7" t="s">
        <v>383</v>
      </c>
      <c r="BR7" t="s">
        <v>384</v>
      </c>
      <c r="BS7" t="s">
        <v>385</v>
      </c>
      <c r="BT7" t="s">
        <v>386</v>
      </c>
      <c r="BU7" t="s">
        <v>387</v>
      </c>
      <c r="BV7" t="s">
        <v>388</v>
      </c>
      <c r="BW7" t="s">
        <v>389</v>
      </c>
      <c r="BX7" t="s">
        <v>390</v>
      </c>
      <c r="BY7" t="s">
        <v>391</v>
      </c>
      <c r="BZ7" t="s">
        <v>392</v>
      </c>
      <c r="CA7" t="s">
        <v>393</v>
      </c>
      <c r="CB7" t="s">
        <v>394</v>
      </c>
      <c r="CC7" t="s">
        <v>395</v>
      </c>
      <c r="CD7" t="s">
        <v>396</v>
      </c>
      <c r="CE7" t="s">
        <v>397</v>
      </c>
      <c r="CF7" t="s">
        <v>398</v>
      </c>
      <c r="CG7" t="s">
        <v>399</v>
      </c>
      <c r="CH7" t="s">
        <v>400</v>
      </c>
      <c r="CI7" t="s">
        <v>401</v>
      </c>
      <c r="CJ7" t="s">
        <v>402</v>
      </c>
      <c r="CK7" t="s">
        <v>403</v>
      </c>
      <c r="CL7" t="s">
        <v>404</v>
      </c>
      <c r="CM7" t="s">
        <v>392</v>
      </c>
      <c r="CN7" t="s">
        <v>405</v>
      </c>
      <c r="CO7" t="s">
        <v>389</v>
      </c>
      <c r="CP7" t="s">
        <v>406</v>
      </c>
      <c r="CR7" t="s">
        <v>407</v>
      </c>
      <c r="CS7" t="s">
        <v>408</v>
      </c>
      <c r="CT7" t="s">
        <v>409</v>
      </c>
      <c r="CU7" t="s">
        <v>410</v>
      </c>
      <c r="CV7" t="s">
        <v>411</v>
      </c>
      <c r="CW7" t="s">
        <v>412</v>
      </c>
    </row>
    <row r="8" spans="1:101" x14ac:dyDescent="0.25">
      <c r="A8">
        <v>15</v>
      </c>
      <c r="B8" t="s">
        <v>413</v>
      </c>
      <c r="C8">
        <v>43</v>
      </c>
      <c r="D8" t="s">
        <v>70</v>
      </c>
      <c r="E8" t="s">
        <v>414</v>
      </c>
      <c r="F8" t="s">
        <v>413</v>
      </c>
      <c r="G8" t="s">
        <v>415</v>
      </c>
      <c r="H8" t="s">
        <v>73</v>
      </c>
      <c r="I8" t="s">
        <v>158</v>
      </c>
      <c r="J8" t="s">
        <v>416</v>
      </c>
      <c r="K8" t="s">
        <v>218</v>
      </c>
      <c r="L8" t="s">
        <v>219</v>
      </c>
      <c r="M8" t="s">
        <v>78</v>
      </c>
      <c r="N8" t="s">
        <v>75</v>
      </c>
      <c r="O8" t="s">
        <v>79</v>
      </c>
      <c r="P8" t="s">
        <v>273</v>
      </c>
      <c r="Q8" t="s">
        <v>81</v>
      </c>
      <c r="R8" t="s">
        <v>82</v>
      </c>
      <c r="S8" t="s">
        <v>78</v>
      </c>
      <c r="T8" t="s">
        <v>84</v>
      </c>
      <c r="U8" t="s">
        <v>163</v>
      </c>
      <c r="V8" t="s">
        <v>221</v>
      </c>
      <c r="W8" t="s">
        <v>87</v>
      </c>
      <c r="X8" t="s">
        <v>88</v>
      </c>
      <c r="Y8" t="s">
        <v>164</v>
      </c>
      <c r="Z8" t="s">
        <v>272</v>
      </c>
      <c r="AA8" t="s">
        <v>91</v>
      </c>
      <c r="AB8" t="s">
        <v>92</v>
      </c>
      <c r="AC8" t="s">
        <v>93</v>
      </c>
      <c r="AD8" t="s">
        <v>166</v>
      </c>
      <c r="AE8" t="s">
        <v>82</v>
      </c>
      <c r="AF8" t="s">
        <v>167</v>
      </c>
      <c r="AG8" t="s">
        <v>96</v>
      </c>
      <c r="AH8" t="s">
        <v>417</v>
      </c>
      <c r="AI8" t="s">
        <v>98</v>
      </c>
      <c r="AJ8" t="s">
        <v>418</v>
      </c>
      <c r="AK8" t="s">
        <v>97</v>
      </c>
      <c r="AL8" t="s">
        <v>75</v>
      </c>
      <c r="AM8" t="s">
        <v>419</v>
      </c>
      <c r="AN8" t="s">
        <v>420</v>
      </c>
      <c r="AO8" t="s">
        <v>101</v>
      </c>
      <c r="AP8" t="s">
        <v>102</v>
      </c>
      <c r="AQ8" t="s">
        <v>169</v>
      </c>
      <c r="AR8" t="s">
        <v>88</v>
      </c>
      <c r="AS8" t="s">
        <v>105</v>
      </c>
      <c r="AT8">
        <v>5</v>
      </c>
      <c r="AU8" t="s">
        <v>110</v>
      </c>
      <c r="AV8" t="s">
        <v>110</v>
      </c>
      <c r="AW8">
        <v>22</v>
      </c>
      <c r="AX8" t="s">
        <v>274</v>
      </c>
      <c r="AY8" t="s">
        <v>421</v>
      </c>
      <c r="AZ8">
        <v>2</v>
      </c>
      <c r="BA8" t="s">
        <v>422</v>
      </c>
      <c r="BB8" t="s">
        <v>110</v>
      </c>
      <c r="BC8" t="s">
        <v>423</v>
      </c>
      <c r="BE8" t="s">
        <v>424</v>
      </c>
      <c r="BG8" t="s">
        <v>425</v>
      </c>
      <c r="BH8" t="s">
        <v>426</v>
      </c>
      <c r="BI8" t="s">
        <v>427</v>
      </c>
      <c r="BJ8" t="s">
        <v>428</v>
      </c>
      <c r="BK8" t="s">
        <v>429</v>
      </c>
      <c r="BL8" t="s">
        <v>430</v>
      </c>
      <c r="BM8" t="s">
        <v>431</v>
      </c>
      <c r="BN8" t="s">
        <v>427</v>
      </c>
      <c r="BO8" t="s">
        <v>432</v>
      </c>
      <c r="BP8" t="s">
        <v>433</v>
      </c>
      <c r="BQ8" t="s">
        <v>434</v>
      </c>
      <c r="BR8" t="s">
        <v>435</v>
      </c>
      <c r="BS8" t="s">
        <v>436</v>
      </c>
      <c r="BT8" t="s">
        <v>207</v>
      </c>
      <c r="BU8" t="s">
        <v>437</v>
      </c>
      <c r="BV8" t="s">
        <v>438</v>
      </c>
      <c r="BW8" t="s">
        <v>439</v>
      </c>
      <c r="BX8" t="s">
        <v>440</v>
      </c>
      <c r="BY8" t="s">
        <v>441</v>
      </c>
      <c r="BZ8" t="s">
        <v>442</v>
      </c>
      <c r="CA8" t="s">
        <v>443</v>
      </c>
      <c r="CB8" t="s">
        <v>444</v>
      </c>
      <c r="CC8" t="s">
        <v>445</v>
      </c>
      <c r="CD8" t="s">
        <v>242</v>
      </c>
      <c r="CE8" t="s">
        <v>446</v>
      </c>
      <c r="CF8" t="s">
        <v>447</v>
      </c>
      <c r="CG8" t="s">
        <v>247</v>
      </c>
      <c r="CH8" t="s">
        <v>448</v>
      </c>
      <c r="CI8">
        <v>9</v>
      </c>
      <c r="CJ8" t="s">
        <v>449</v>
      </c>
      <c r="CK8" t="s">
        <v>450</v>
      </c>
      <c r="CL8" t="s">
        <v>179</v>
      </c>
      <c r="CM8" t="s">
        <v>451</v>
      </c>
      <c r="CN8" t="s">
        <v>452</v>
      </c>
      <c r="CO8" t="s">
        <v>453</v>
      </c>
      <c r="CP8" t="s">
        <v>454</v>
      </c>
      <c r="CR8" t="s">
        <v>455</v>
      </c>
      <c r="CS8" t="s">
        <v>311</v>
      </c>
      <c r="CT8" t="s">
        <v>193</v>
      </c>
      <c r="CU8" t="s">
        <v>456</v>
      </c>
      <c r="CV8" t="s">
        <v>457</v>
      </c>
      <c r="CW8" t="s">
        <v>458</v>
      </c>
    </row>
    <row r="9" spans="1:101" x14ac:dyDescent="0.25">
      <c r="A9">
        <v>17</v>
      </c>
      <c r="B9" t="s">
        <v>459</v>
      </c>
      <c r="C9">
        <v>43</v>
      </c>
      <c r="D9" t="s">
        <v>70</v>
      </c>
      <c r="E9" t="s">
        <v>460</v>
      </c>
      <c r="F9" t="s">
        <v>459</v>
      </c>
      <c r="G9" t="s">
        <v>461</v>
      </c>
      <c r="H9" t="s">
        <v>73</v>
      </c>
      <c r="I9" t="s">
        <v>158</v>
      </c>
      <c r="J9" t="s">
        <v>75</v>
      </c>
      <c r="K9" t="s">
        <v>218</v>
      </c>
      <c r="L9" t="s">
        <v>219</v>
      </c>
      <c r="M9" t="s">
        <v>78</v>
      </c>
      <c r="N9" t="s">
        <v>220</v>
      </c>
      <c r="O9" t="s">
        <v>270</v>
      </c>
      <c r="P9" t="s">
        <v>85</v>
      </c>
      <c r="Q9" t="s">
        <v>81</v>
      </c>
      <c r="R9" t="s">
        <v>82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462</v>
      </c>
      <c r="Y9" t="s">
        <v>89</v>
      </c>
      <c r="Z9" t="s">
        <v>90</v>
      </c>
      <c r="AA9" t="s">
        <v>91</v>
      </c>
      <c r="AB9" t="s">
        <v>370</v>
      </c>
      <c r="AC9" t="s">
        <v>93</v>
      </c>
      <c r="AD9" t="s">
        <v>79</v>
      </c>
      <c r="AE9" t="s">
        <v>82</v>
      </c>
      <c r="AF9" t="s">
        <v>273</v>
      </c>
      <c r="AG9" t="s">
        <v>96</v>
      </c>
      <c r="AH9" t="s">
        <v>81</v>
      </c>
      <c r="AI9" t="s">
        <v>98</v>
      </c>
      <c r="AJ9" t="s">
        <v>83</v>
      </c>
      <c r="AK9" t="s">
        <v>222</v>
      </c>
      <c r="AL9" t="s">
        <v>99</v>
      </c>
      <c r="AM9" t="s">
        <v>100</v>
      </c>
      <c r="AN9" t="s">
        <v>85</v>
      </c>
      <c r="AO9" t="s">
        <v>101</v>
      </c>
      <c r="AP9" t="s">
        <v>93</v>
      </c>
      <c r="AQ9" t="s">
        <v>103</v>
      </c>
      <c r="AR9" t="s">
        <v>104</v>
      </c>
      <c r="AS9" t="s">
        <v>105</v>
      </c>
      <c r="AT9">
        <v>5</v>
      </c>
      <c r="AU9" t="s">
        <v>106</v>
      </c>
      <c r="AV9" t="s">
        <v>106</v>
      </c>
      <c r="AW9">
        <v>22</v>
      </c>
      <c r="AX9" t="s">
        <v>107</v>
      </c>
      <c r="AY9" t="s">
        <v>463</v>
      </c>
      <c r="AZ9">
        <v>2</v>
      </c>
      <c r="BA9" t="s">
        <v>464</v>
      </c>
      <c r="BB9" t="s">
        <v>110</v>
      </c>
      <c r="BC9" t="s">
        <v>465</v>
      </c>
      <c r="BE9" t="s">
        <v>466</v>
      </c>
      <c r="BG9" t="s">
        <v>467</v>
      </c>
      <c r="BH9" t="s">
        <v>468</v>
      </c>
      <c r="BI9" t="s">
        <v>469</v>
      </c>
      <c r="BJ9" t="s">
        <v>470</v>
      </c>
      <c r="BK9" t="s">
        <v>471</v>
      </c>
      <c r="BL9" t="s">
        <v>472</v>
      </c>
      <c r="BM9" t="s">
        <v>473</v>
      </c>
      <c r="BN9" t="s">
        <v>474</v>
      </c>
      <c r="BO9" t="s">
        <v>475</v>
      </c>
      <c r="BP9" t="s">
        <v>476</v>
      </c>
      <c r="BQ9" t="s">
        <v>477</v>
      </c>
      <c r="BR9" t="s">
        <v>478</v>
      </c>
      <c r="BS9" t="s">
        <v>479</v>
      </c>
      <c r="BT9" t="s">
        <v>480</v>
      </c>
      <c r="BU9" t="s">
        <v>481</v>
      </c>
      <c r="BV9" t="s">
        <v>482</v>
      </c>
      <c r="BW9" t="s">
        <v>483</v>
      </c>
      <c r="BX9" t="s">
        <v>484</v>
      </c>
      <c r="BY9" t="s">
        <v>259</v>
      </c>
      <c r="BZ9" t="s">
        <v>485</v>
      </c>
      <c r="CA9" t="s">
        <v>486</v>
      </c>
      <c r="CB9" t="s">
        <v>487</v>
      </c>
      <c r="CC9" t="s">
        <v>488</v>
      </c>
      <c r="CD9" t="s">
        <v>489</v>
      </c>
      <c r="CE9" t="s">
        <v>490</v>
      </c>
      <c r="CF9" t="s">
        <v>491</v>
      </c>
      <c r="CG9" t="s">
        <v>492</v>
      </c>
      <c r="CH9" t="s">
        <v>493</v>
      </c>
      <c r="CI9" t="s">
        <v>428</v>
      </c>
      <c r="CJ9" t="s">
        <v>204</v>
      </c>
      <c r="CK9" t="s">
        <v>494</v>
      </c>
      <c r="CL9" t="s">
        <v>495</v>
      </c>
      <c r="CM9" t="s">
        <v>496</v>
      </c>
      <c r="CN9" t="s">
        <v>497</v>
      </c>
      <c r="CO9" t="s">
        <v>498</v>
      </c>
      <c r="CP9" t="s">
        <v>499</v>
      </c>
      <c r="CR9" t="s">
        <v>500</v>
      </c>
      <c r="CS9" t="s">
        <v>501</v>
      </c>
      <c r="CT9" t="s">
        <v>502</v>
      </c>
      <c r="CU9" t="s">
        <v>503</v>
      </c>
      <c r="CV9" t="s">
        <v>504</v>
      </c>
      <c r="CW9" t="s">
        <v>505</v>
      </c>
    </row>
    <row r="10" spans="1:101" x14ac:dyDescent="0.25">
      <c r="A10">
        <v>18</v>
      </c>
      <c r="B10" t="s">
        <v>506</v>
      </c>
      <c r="C10">
        <v>43</v>
      </c>
      <c r="D10" t="s">
        <v>70</v>
      </c>
      <c r="E10" t="s">
        <v>507</v>
      </c>
      <c r="F10" t="s">
        <v>506</v>
      </c>
      <c r="G10" t="s">
        <v>508</v>
      </c>
      <c r="H10" t="s">
        <v>73</v>
      </c>
      <c r="I10" t="s">
        <v>158</v>
      </c>
      <c r="J10" t="s">
        <v>75</v>
      </c>
      <c r="K10" t="s">
        <v>103</v>
      </c>
      <c r="L10" t="s">
        <v>219</v>
      </c>
      <c r="M10" t="s">
        <v>78</v>
      </c>
      <c r="N10" t="s">
        <v>75</v>
      </c>
      <c r="O10" t="s">
        <v>79</v>
      </c>
      <c r="P10" t="s">
        <v>85</v>
      </c>
      <c r="Q10" t="s">
        <v>509</v>
      </c>
      <c r="R10" t="s">
        <v>82</v>
      </c>
      <c r="S10" t="s">
        <v>416</v>
      </c>
      <c r="T10" t="s">
        <v>100</v>
      </c>
      <c r="U10" t="s">
        <v>163</v>
      </c>
      <c r="V10" t="s">
        <v>86</v>
      </c>
      <c r="W10" t="s">
        <v>419</v>
      </c>
      <c r="X10" t="s">
        <v>88</v>
      </c>
      <c r="Y10" t="s">
        <v>164</v>
      </c>
      <c r="Z10" t="s">
        <v>90</v>
      </c>
      <c r="AA10" t="s">
        <v>91</v>
      </c>
      <c r="AB10" t="s">
        <v>92</v>
      </c>
      <c r="AC10" t="s">
        <v>93</v>
      </c>
      <c r="AD10" t="s">
        <v>166</v>
      </c>
      <c r="AE10" t="s">
        <v>82</v>
      </c>
      <c r="AF10" t="s">
        <v>167</v>
      </c>
      <c r="AG10" t="s">
        <v>96</v>
      </c>
      <c r="AH10" t="s">
        <v>97</v>
      </c>
      <c r="AI10" t="s">
        <v>98</v>
      </c>
      <c r="AJ10" t="s">
        <v>418</v>
      </c>
      <c r="AK10" t="s">
        <v>510</v>
      </c>
      <c r="AL10" t="s">
        <v>99</v>
      </c>
      <c r="AM10" t="s">
        <v>98</v>
      </c>
      <c r="AN10" t="s">
        <v>85</v>
      </c>
      <c r="AO10" t="s">
        <v>101</v>
      </c>
      <c r="AP10" t="s">
        <v>102</v>
      </c>
      <c r="AQ10" t="s">
        <v>169</v>
      </c>
      <c r="AR10" t="s">
        <v>104</v>
      </c>
      <c r="AS10" t="s">
        <v>105</v>
      </c>
      <c r="AT10">
        <v>5</v>
      </c>
      <c r="AU10" t="s">
        <v>110</v>
      </c>
      <c r="AV10" t="s">
        <v>110</v>
      </c>
      <c r="AW10">
        <v>21</v>
      </c>
      <c r="AX10" t="s">
        <v>107</v>
      </c>
      <c r="AY10" t="s">
        <v>275</v>
      </c>
      <c r="AZ10">
        <v>1</v>
      </c>
      <c r="BA10" t="s">
        <v>511</v>
      </c>
      <c r="BB10" t="s">
        <v>110</v>
      </c>
      <c r="BC10" t="s">
        <v>512</v>
      </c>
      <c r="BE10" t="s">
        <v>513</v>
      </c>
      <c r="BG10" t="s">
        <v>514</v>
      </c>
      <c r="BH10" t="s">
        <v>515</v>
      </c>
      <c r="BI10" t="s">
        <v>126</v>
      </c>
      <c r="BJ10" t="s">
        <v>516</v>
      </c>
      <c r="BK10" t="s">
        <v>517</v>
      </c>
      <c r="BL10" t="s">
        <v>518</v>
      </c>
      <c r="BM10" t="s">
        <v>519</v>
      </c>
      <c r="BN10" t="s">
        <v>520</v>
      </c>
      <c r="BO10" t="s">
        <v>521</v>
      </c>
      <c r="BP10" t="s">
        <v>522</v>
      </c>
      <c r="BQ10" t="s">
        <v>523</v>
      </c>
      <c r="BR10" t="s">
        <v>524</v>
      </c>
      <c r="BS10" t="s">
        <v>525</v>
      </c>
      <c r="BT10" t="s">
        <v>526</v>
      </c>
      <c r="BU10" t="s">
        <v>527</v>
      </c>
      <c r="BV10" t="s">
        <v>528</v>
      </c>
      <c r="BW10" t="s">
        <v>479</v>
      </c>
      <c r="BX10" t="s">
        <v>529</v>
      </c>
      <c r="BY10" t="s">
        <v>530</v>
      </c>
      <c r="BZ10" t="s">
        <v>531</v>
      </c>
      <c r="CA10" t="s">
        <v>532</v>
      </c>
      <c r="CB10" t="s">
        <v>533</v>
      </c>
      <c r="CC10" t="s">
        <v>534</v>
      </c>
      <c r="CD10" t="s">
        <v>535</v>
      </c>
      <c r="CE10" t="s">
        <v>536</v>
      </c>
      <c r="CF10" t="s">
        <v>537</v>
      </c>
      <c r="CG10" t="s">
        <v>538</v>
      </c>
      <c r="CH10" t="s">
        <v>539</v>
      </c>
      <c r="CI10" t="s">
        <v>540</v>
      </c>
      <c r="CJ10" t="s">
        <v>541</v>
      </c>
      <c r="CK10" t="s">
        <v>542</v>
      </c>
      <c r="CL10" t="s">
        <v>543</v>
      </c>
      <c r="CM10" t="s">
        <v>544</v>
      </c>
      <c r="CN10" t="s">
        <v>545</v>
      </c>
      <c r="CO10" t="s">
        <v>546</v>
      </c>
      <c r="CP10" t="s">
        <v>547</v>
      </c>
      <c r="CR10" t="s">
        <v>305</v>
      </c>
      <c r="CS10" t="s">
        <v>548</v>
      </c>
      <c r="CT10" t="s">
        <v>549</v>
      </c>
      <c r="CU10" t="s">
        <v>354</v>
      </c>
      <c r="CV10" t="s">
        <v>550</v>
      </c>
      <c r="CW10" t="s">
        <v>154</v>
      </c>
    </row>
    <row r="11" spans="1:101" x14ac:dyDescent="0.25">
      <c r="A11">
        <v>19</v>
      </c>
      <c r="B11" t="s">
        <v>551</v>
      </c>
      <c r="C11">
        <v>43</v>
      </c>
      <c r="D11" t="s">
        <v>70</v>
      </c>
      <c r="E11" t="s">
        <v>552</v>
      </c>
      <c r="F11" t="s">
        <v>551</v>
      </c>
      <c r="G11" t="s">
        <v>553</v>
      </c>
      <c r="H11" t="s">
        <v>73</v>
      </c>
      <c r="I11" t="s">
        <v>158</v>
      </c>
      <c r="J11" t="s">
        <v>75</v>
      </c>
      <c r="K11" t="s">
        <v>103</v>
      </c>
      <c r="L11" t="s">
        <v>219</v>
      </c>
      <c r="M11" t="s">
        <v>78</v>
      </c>
      <c r="N11" t="s">
        <v>220</v>
      </c>
      <c r="O11" t="s">
        <v>272</v>
      </c>
      <c r="P11" t="s">
        <v>80</v>
      </c>
      <c r="Q11" t="s">
        <v>81</v>
      </c>
      <c r="R11" t="s">
        <v>82</v>
      </c>
      <c r="S11" t="s">
        <v>83</v>
      </c>
      <c r="T11" t="s">
        <v>84</v>
      </c>
      <c r="U11" t="s">
        <v>163</v>
      </c>
      <c r="V11" t="s">
        <v>86</v>
      </c>
      <c r="W11" t="s">
        <v>87</v>
      </c>
      <c r="X11" t="s">
        <v>88</v>
      </c>
      <c r="Y11" t="s">
        <v>164</v>
      </c>
      <c r="Z11" t="s">
        <v>90</v>
      </c>
      <c r="AA11" t="s">
        <v>91</v>
      </c>
      <c r="AB11" t="s">
        <v>92</v>
      </c>
      <c r="AC11" t="s">
        <v>165</v>
      </c>
      <c r="AD11" t="s">
        <v>166</v>
      </c>
      <c r="AE11" t="s">
        <v>82</v>
      </c>
      <c r="AF11" t="s">
        <v>95</v>
      </c>
      <c r="AG11" t="s">
        <v>96</v>
      </c>
      <c r="AH11" t="s">
        <v>97</v>
      </c>
      <c r="AI11" t="s">
        <v>270</v>
      </c>
      <c r="AJ11" t="s">
        <v>83</v>
      </c>
      <c r="AK11" t="s">
        <v>97</v>
      </c>
      <c r="AL11" t="s">
        <v>162</v>
      </c>
      <c r="AM11" t="s">
        <v>100</v>
      </c>
      <c r="AN11" t="s">
        <v>85</v>
      </c>
      <c r="AO11" t="s">
        <v>101</v>
      </c>
      <c r="AP11" t="s">
        <v>93</v>
      </c>
      <c r="AQ11" t="s">
        <v>169</v>
      </c>
      <c r="AR11" t="s">
        <v>104</v>
      </c>
      <c r="AS11" t="s">
        <v>105</v>
      </c>
      <c r="AT11">
        <v>4</v>
      </c>
      <c r="AU11" t="s">
        <v>106</v>
      </c>
      <c r="AV11" t="s">
        <v>106</v>
      </c>
      <c r="AW11">
        <v>22</v>
      </c>
      <c r="AX11" t="s">
        <v>107</v>
      </c>
      <c r="AY11" t="s">
        <v>554</v>
      </c>
      <c r="AZ11">
        <v>1</v>
      </c>
      <c r="BA11" t="s">
        <v>555</v>
      </c>
      <c r="BB11" t="s">
        <v>110</v>
      </c>
      <c r="BC11" t="s">
        <v>556</v>
      </c>
      <c r="BE11" t="s">
        <v>117</v>
      </c>
      <c r="BG11" t="s">
        <v>557</v>
      </c>
      <c r="BH11" t="s">
        <v>558</v>
      </c>
      <c r="BI11" t="s">
        <v>559</v>
      </c>
      <c r="BJ11" t="s">
        <v>560</v>
      </c>
      <c r="BK11" t="s">
        <v>561</v>
      </c>
      <c r="BL11" t="s">
        <v>562</v>
      </c>
      <c r="BM11" t="s">
        <v>563</v>
      </c>
      <c r="BN11" t="s">
        <v>564</v>
      </c>
      <c r="BO11" t="s">
        <v>565</v>
      </c>
      <c r="BP11" t="s">
        <v>566</v>
      </c>
      <c r="BQ11" t="s">
        <v>567</v>
      </c>
      <c r="BR11" t="s">
        <v>568</v>
      </c>
      <c r="BS11" t="s">
        <v>569</v>
      </c>
      <c r="BT11" t="s">
        <v>117</v>
      </c>
      <c r="BU11" t="s">
        <v>570</v>
      </c>
      <c r="BV11" t="s">
        <v>384</v>
      </c>
      <c r="BW11" t="s">
        <v>571</v>
      </c>
      <c r="BX11" t="s">
        <v>572</v>
      </c>
      <c r="BY11" t="s">
        <v>573</v>
      </c>
      <c r="BZ11" t="s">
        <v>574</v>
      </c>
      <c r="CA11">
        <v>13</v>
      </c>
      <c r="CB11" t="s">
        <v>575</v>
      </c>
      <c r="CC11" t="s">
        <v>576</v>
      </c>
      <c r="CD11" t="s">
        <v>577</v>
      </c>
      <c r="CE11" t="s">
        <v>196</v>
      </c>
      <c r="CF11" t="s">
        <v>578</v>
      </c>
      <c r="CG11" t="s">
        <v>579</v>
      </c>
      <c r="CH11" t="s">
        <v>142</v>
      </c>
      <c r="CI11" t="s">
        <v>580</v>
      </c>
      <c r="CJ11" t="s">
        <v>581</v>
      </c>
      <c r="CK11" t="s">
        <v>582</v>
      </c>
      <c r="CL11" t="s">
        <v>583</v>
      </c>
      <c r="CM11" t="s">
        <v>584</v>
      </c>
      <c r="CN11" t="s">
        <v>585</v>
      </c>
      <c r="CO11" t="s">
        <v>586</v>
      </c>
      <c r="CP11" t="s">
        <v>587</v>
      </c>
      <c r="CR11" t="s">
        <v>588</v>
      </c>
      <c r="CS11" t="s">
        <v>190</v>
      </c>
      <c r="CT11" t="s">
        <v>589</v>
      </c>
      <c r="CU11" t="s">
        <v>590</v>
      </c>
      <c r="CV11" t="s">
        <v>591</v>
      </c>
      <c r="CW11" t="s">
        <v>307</v>
      </c>
    </row>
    <row r="12" spans="1:101" x14ac:dyDescent="0.25">
      <c r="A12">
        <v>20</v>
      </c>
      <c r="B12" t="s">
        <v>592</v>
      </c>
      <c r="C12">
        <v>43</v>
      </c>
      <c r="D12" t="s">
        <v>70</v>
      </c>
      <c r="E12" t="s">
        <v>593</v>
      </c>
      <c r="F12" t="s">
        <v>592</v>
      </c>
      <c r="G12" t="s">
        <v>594</v>
      </c>
      <c r="H12" t="s">
        <v>73</v>
      </c>
      <c r="I12" t="s">
        <v>158</v>
      </c>
      <c r="J12" t="s">
        <v>75</v>
      </c>
      <c r="K12" t="s">
        <v>218</v>
      </c>
      <c r="L12" t="s">
        <v>219</v>
      </c>
      <c r="M12" t="s">
        <v>78</v>
      </c>
      <c r="N12" t="s">
        <v>220</v>
      </c>
      <c r="O12" t="s">
        <v>162</v>
      </c>
      <c r="P12" t="s">
        <v>273</v>
      </c>
      <c r="Q12" t="s">
        <v>81</v>
      </c>
      <c r="R12" t="s">
        <v>82</v>
      </c>
      <c r="S12" t="s">
        <v>78</v>
      </c>
      <c r="T12" t="s">
        <v>100</v>
      </c>
      <c r="U12" t="s">
        <v>163</v>
      </c>
      <c r="V12" t="s">
        <v>221</v>
      </c>
      <c r="W12" t="s">
        <v>87</v>
      </c>
      <c r="X12" t="s">
        <v>88</v>
      </c>
      <c r="Y12" t="s">
        <v>89</v>
      </c>
      <c r="Z12" t="s">
        <v>222</v>
      </c>
      <c r="AA12" t="s">
        <v>91</v>
      </c>
      <c r="AB12" t="s">
        <v>370</v>
      </c>
      <c r="AC12" t="s">
        <v>165</v>
      </c>
      <c r="AD12" t="s">
        <v>166</v>
      </c>
      <c r="AE12" t="s">
        <v>82</v>
      </c>
      <c r="AF12" t="s">
        <v>167</v>
      </c>
      <c r="AG12" t="s">
        <v>96</v>
      </c>
      <c r="AH12" t="s">
        <v>417</v>
      </c>
      <c r="AI12" t="s">
        <v>270</v>
      </c>
      <c r="AJ12" t="s">
        <v>321</v>
      </c>
      <c r="AK12" t="s">
        <v>97</v>
      </c>
      <c r="AL12" t="s">
        <v>99</v>
      </c>
      <c r="AM12" t="s">
        <v>100</v>
      </c>
      <c r="AN12" t="s">
        <v>85</v>
      </c>
      <c r="AO12" t="s">
        <v>101</v>
      </c>
      <c r="AP12" t="s">
        <v>102</v>
      </c>
      <c r="AQ12" t="s">
        <v>169</v>
      </c>
      <c r="AR12" t="s">
        <v>104</v>
      </c>
      <c r="AS12" t="s">
        <v>105</v>
      </c>
      <c r="AT12">
        <v>5</v>
      </c>
      <c r="AU12" t="s">
        <v>106</v>
      </c>
      <c r="AV12" t="s">
        <v>106</v>
      </c>
      <c r="AW12">
        <v>24</v>
      </c>
      <c r="AX12" t="s">
        <v>323</v>
      </c>
      <c r="AY12" t="s">
        <v>595</v>
      </c>
      <c r="AZ12">
        <v>1</v>
      </c>
      <c r="BB12" t="s">
        <v>110</v>
      </c>
      <c r="BC12" t="s">
        <v>596</v>
      </c>
      <c r="BE12" t="s">
        <v>597</v>
      </c>
      <c r="BG12" t="s">
        <v>598</v>
      </c>
      <c r="BH12" t="s">
        <v>599</v>
      </c>
      <c r="BI12" t="s">
        <v>600</v>
      </c>
      <c r="BJ12" t="s">
        <v>601</v>
      </c>
      <c r="BK12" t="s">
        <v>602</v>
      </c>
      <c r="BL12" t="s">
        <v>587</v>
      </c>
      <c r="BM12" t="s">
        <v>603</v>
      </c>
      <c r="BN12" t="s">
        <v>149</v>
      </c>
      <c r="BO12" t="s">
        <v>310</v>
      </c>
      <c r="BP12" t="s">
        <v>604</v>
      </c>
      <c r="BQ12" t="s">
        <v>605</v>
      </c>
      <c r="BR12" t="s">
        <v>606</v>
      </c>
      <c r="BS12" t="s">
        <v>287</v>
      </c>
      <c r="BT12" t="s">
        <v>607</v>
      </c>
      <c r="BU12" t="s">
        <v>608</v>
      </c>
      <c r="BV12" t="s">
        <v>184</v>
      </c>
      <c r="BW12" t="s">
        <v>609</v>
      </c>
      <c r="BX12" t="s">
        <v>610</v>
      </c>
      <c r="BY12" t="s">
        <v>611</v>
      </c>
      <c r="BZ12" t="s">
        <v>612</v>
      </c>
      <c r="CA12" t="s">
        <v>613</v>
      </c>
      <c r="CB12" t="s">
        <v>614</v>
      </c>
      <c r="CC12" t="s">
        <v>615</v>
      </c>
      <c r="CD12" t="s">
        <v>616</v>
      </c>
      <c r="CE12" t="s">
        <v>194</v>
      </c>
      <c r="CF12" t="s">
        <v>617</v>
      </c>
      <c r="CG12" t="s">
        <v>580</v>
      </c>
      <c r="CH12" t="s">
        <v>618</v>
      </c>
      <c r="CI12" t="s">
        <v>619</v>
      </c>
      <c r="CJ12" t="s">
        <v>620</v>
      </c>
      <c r="CK12" t="s">
        <v>306</v>
      </c>
      <c r="CL12" t="s">
        <v>621</v>
      </c>
      <c r="CM12" t="s">
        <v>622</v>
      </c>
      <c r="CN12" t="s">
        <v>623</v>
      </c>
      <c r="CO12" t="s">
        <v>185</v>
      </c>
      <c r="CP12" t="s">
        <v>624</v>
      </c>
      <c r="CR12" t="s">
        <v>625</v>
      </c>
      <c r="CS12" t="s">
        <v>626</v>
      </c>
      <c r="CT12" t="s">
        <v>627</v>
      </c>
      <c r="CU12">
        <v>20</v>
      </c>
      <c r="CV12" t="s">
        <v>628</v>
      </c>
      <c r="CW12" t="s">
        <v>629</v>
      </c>
    </row>
    <row r="13" spans="1:101" x14ac:dyDescent="0.25">
      <c r="A13">
        <v>21</v>
      </c>
      <c r="B13" t="s">
        <v>630</v>
      </c>
      <c r="C13">
        <v>43</v>
      </c>
      <c r="D13" t="s">
        <v>70</v>
      </c>
      <c r="E13" t="s">
        <v>631</v>
      </c>
      <c r="F13" t="s">
        <v>630</v>
      </c>
      <c r="G13" t="s">
        <v>632</v>
      </c>
      <c r="H13" t="s">
        <v>73</v>
      </c>
      <c r="I13" t="s">
        <v>158</v>
      </c>
      <c r="J13" t="s">
        <v>159</v>
      </c>
      <c r="K13" t="s">
        <v>218</v>
      </c>
      <c r="L13" t="s">
        <v>160</v>
      </c>
      <c r="M13" t="s">
        <v>78</v>
      </c>
      <c r="N13" t="s">
        <v>220</v>
      </c>
      <c r="O13" t="s">
        <v>162</v>
      </c>
      <c r="P13" t="s">
        <v>80</v>
      </c>
      <c r="Q13" t="s">
        <v>81</v>
      </c>
      <c r="R13" t="s">
        <v>82</v>
      </c>
      <c r="S13" t="s">
        <v>83</v>
      </c>
      <c r="T13" t="s">
        <v>84</v>
      </c>
      <c r="U13" t="s">
        <v>163</v>
      </c>
      <c r="V13" t="s">
        <v>86</v>
      </c>
      <c r="W13" t="s">
        <v>75</v>
      </c>
      <c r="X13" t="s">
        <v>88</v>
      </c>
      <c r="Y13" t="s">
        <v>164</v>
      </c>
      <c r="Z13" t="s">
        <v>90</v>
      </c>
      <c r="AA13" t="s">
        <v>91</v>
      </c>
      <c r="AB13" t="s">
        <v>92</v>
      </c>
      <c r="AC13" t="s">
        <v>633</v>
      </c>
      <c r="AD13" t="s">
        <v>79</v>
      </c>
      <c r="AE13" t="s">
        <v>82</v>
      </c>
      <c r="AF13" t="s">
        <v>167</v>
      </c>
      <c r="AG13" t="s">
        <v>96</v>
      </c>
      <c r="AH13" t="s">
        <v>417</v>
      </c>
      <c r="AI13" t="s">
        <v>98</v>
      </c>
      <c r="AJ13" t="s">
        <v>83</v>
      </c>
      <c r="AK13" t="s">
        <v>97</v>
      </c>
      <c r="AL13" t="s">
        <v>75</v>
      </c>
      <c r="AM13" t="s">
        <v>98</v>
      </c>
      <c r="AN13" t="s">
        <v>168</v>
      </c>
      <c r="AO13" t="s">
        <v>322</v>
      </c>
      <c r="AP13" t="s">
        <v>102</v>
      </c>
      <c r="AQ13" t="s">
        <v>634</v>
      </c>
      <c r="AR13" t="s">
        <v>104</v>
      </c>
      <c r="AS13" t="s">
        <v>105</v>
      </c>
      <c r="AT13">
        <v>5</v>
      </c>
      <c r="AU13" t="s">
        <v>110</v>
      </c>
      <c r="AV13" t="s">
        <v>106</v>
      </c>
      <c r="AW13">
        <v>23</v>
      </c>
      <c r="AX13" t="s">
        <v>274</v>
      </c>
      <c r="AY13" t="s">
        <v>635</v>
      </c>
      <c r="AZ13">
        <v>3</v>
      </c>
      <c r="BA13" t="s">
        <v>636</v>
      </c>
      <c r="BB13" t="s">
        <v>110</v>
      </c>
      <c r="BC13" t="s">
        <v>637</v>
      </c>
      <c r="BE13" t="s">
        <v>638</v>
      </c>
      <c r="BG13" t="s">
        <v>639</v>
      </c>
      <c r="BH13" t="s">
        <v>640</v>
      </c>
      <c r="BI13" t="s">
        <v>641</v>
      </c>
      <c r="BJ13" t="s">
        <v>642</v>
      </c>
      <c r="BK13" t="s">
        <v>643</v>
      </c>
      <c r="BL13" t="s">
        <v>398</v>
      </c>
      <c r="BM13" t="s">
        <v>644</v>
      </c>
      <c r="BN13" t="s">
        <v>645</v>
      </c>
      <c r="BO13" t="s">
        <v>646</v>
      </c>
      <c r="BP13" t="s">
        <v>647</v>
      </c>
      <c r="BQ13" t="s">
        <v>648</v>
      </c>
      <c r="BR13" t="s">
        <v>649</v>
      </c>
      <c r="BS13" t="s">
        <v>650</v>
      </c>
      <c r="BT13" t="s">
        <v>651</v>
      </c>
      <c r="BU13" t="s">
        <v>652</v>
      </c>
      <c r="BV13" t="s">
        <v>129</v>
      </c>
      <c r="BW13" t="s">
        <v>653</v>
      </c>
      <c r="BX13" t="s">
        <v>654</v>
      </c>
      <c r="BY13" t="s">
        <v>655</v>
      </c>
      <c r="BZ13" t="s">
        <v>656</v>
      </c>
      <c r="CA13" t="s">
        <v>657</v>
      </c>
      <c r="CB13" t="s">
        <v>658</v>
      </c>
      <c r="CC13" t="s">
        <v>604</v>
      </c>
      <c r="CD13" t="s">
        <v>659</v>
      </c>
      <c r="CE13" t="s">
        <v>660</v>
      </c>
      <c r="CF13" t="s">
        <v>661</v>
      </c>
      <c r="CG13" t="s">
        <v>130</v>
      </c>
      <c r="CH13" t="s">
        <v>662</v>
      </c>
      <c r="CI13" t="s">
        <v>663</v>
      </c>
      <c r="CJ13" t="s">
        <v>664</v>
      </c>
      <c r="CK13" t="s">
        <v>665</v>
      </c>
      <c r="CL13" t="s">
        <v>470</v>
      </c>
      <c r="CM13" t="s">
        <v>666</v>
      </c>
      <c r="CN13" t="s">
        <v>667</v>
      </c>
      <c r="CO13" t="s">
        <v>668</v>
      </c>
      <c r="CP13">
        <v>8</v>
      </c>
      <c r="CR13" t="s">
        <v>669</v>
      </c>
      <c r="CS13" t="s">
        <v>670</v>
      </c>
      <c r="CT13" t="s">
        <v>151</v>
      </c>
      <c r="CU13" t="s">
        <v>671</v>
      </c>
      <c r="CV13" t="s">
        <v>672</v>
      </c>
      <c r="CW13" t="s">
        <v>673</v>
      </c>
    </row>
    <row r="14" spans="1:101" x14ac:dyDescent="0.25">
      <c r="A14">
        <v>24</v>
      </c>
      <c r="B14" t="s">
        <v>674</v>
      </c>
      <c r="C14">
        <v>43</v>
      </c>
      <c r="D14" t="s">
        <v>70</v>
      </c>
      <c r="E14" t="s">
        <v>675</v>
      </c>
      <c r="F14" t="s">
        <v>674</v>
      </c>
      <c r="G14" t="s">
        <v>676</v>
      </c>
      <c r="H14" t="s">
        <v>73</v>
      </c>
      <c r="I14" t="s">
        <v>158</v>
      </c>
      <c r="J14" t="s">
        <v>159</v>
      </c>
      <c r="K14" t="s">
        <v>218</v>
      </c>
      <c r="L14" t="s">
        <v>219</v>
      </c>
      <c r="M14" t="s">
        <v>78</v>
      </c>
      <c r="N14" t="s">
        <v>161</v>
      </c>
      <c r="O14" t="s">
        <v>79</v>
      </c>
      <c r="P14" t="s">
        <v>273</v>
      </c>
      <c r="Q14" t="s">
        <v>81</v>
      </c>
      <c r="R14" t="s">
        <v>271</v>
      </c>
      <c r="S14" t="s">
        <v>78</v>
      </c>
      <c r="T14" t="s">
        <v>100</v>
      </c>
      <c r="U14" t="s">
        <v>163</v>
      </c>
      <c r="V14" t="s">
        <v>221</v>
      </c>
      <c r="W14" t="s">
        <v>87</v>
      </c>
      <c r="X14" t="s">
        <v>462</v>
      </c>
      <c r="Y14" t="s">
        <v>164</v>
      </c>
      <c r="Z14" t="s">
        <v>90</v>
      </c>
      <c r="AA14" t="s">
        <v>91</v>
      </c>
      <c r="AB14" t="s">
        <v>92</v>
      </c>
      <c r="AC14" t="s">
        <v>93</v>
      </c>
      <c r="AD14" t="s">
        <v>677</v>
      </c>
      <c r="AE14" t="s">
        <v>82</v>
      </c>
      <c r="AF14" t="s">
        <v>95</v>
      </c>
      <c r="AG14" t="s">
        <v>96</v>
      </c>
      <c r="AH14" t="s">
        <v>417</v>
      </c>
      <c r="AI14" t="s">
        <v>270</v>
      </c>
      <c r="AJ14" t="s">
        <v>321</v>
      </c>
      <c r="AK14" t="s">
        <v>97</v>
      </c>
      <c r="AL14" t="s">
        <v>272</v>
      </c>
      <c r="AM14" t="s">
        <v>98</v>
      </c>
      <c r="AN14" t="s">
        <v>420</v>
      </c>
      <c r="AO14" t="s">
        <v>101</v>
      </c>
      <c r="AP14" t="s">
        <v>93</v>
      </c>
      <c r="AQ14" t="s">
        <v>169</v>
      </c>
      <c r="AR14" t="s">
        <v>104</v>
      </c>
      <c r="AS14" t="s">
        <v>105</v>
      </c>
      <c r="AT14">
        <v>4</v>
      </c>
      <c r="AU14" t="s">
        <v>106</v>
      </c>
      <c r="AV14" t="s">
        <v>106</v>
      </c>
      <c r="AW14">
        <v>19</v>
      </c>
      <c r="AX14" t="s">
        <v>107</v>
      </c>
      <c r="AY14" t="s">
        <v>678</v>
      </c>
      <c r="AZ14">
        <v>1</v>
      </c>
      <c r="BB14" t="s">
        <v>110</v>
      </c>
      <c r="BC14" t="s">
        <v>679</v>
      </c>
      <c r="BE14" t="s">
        <v>680</v>
      </c>
      <c r="BG14" t="s">
        <v>681</v>
      </c>
      <c r="BH14" t="s">
        <v>682</v>
      </c>
      <c r="BI14" t="s">
        <v>683</v>
      </c>
      <c r="BJ14" t="s">
        <v>684</v>
      </c>
      <c r="BK14" t="s">
        <v>685</v>
      </c>
      <c r="BL14" t="s">
        <v>435</v>
      </c>
      <c r="BM14" t="s">
        <v>686</v>
      </c>
      <c r="BN14" t="s">
        <v>687</v>
      </c>
      <c r="BO14" t="s">
        <v>688</v>
      </c>
      <c r="BP14" t="s">
        <v>296</v>
      </c>
      <c r="BQ14" t="s">
        <v>623</v>
      </c>
      <c r="BR14" t="s">
        <v>242</v>
      </c>
      <c r="BS14" t="s">
        <v>689</v>
      </c>
      <c r="BT14" t="s">
        <v>690</v>
      </c>
      <c r="BU14" t="s">
        <v>691</v>
      </c>
      <c r="BV14" t="s">
        <v>692</v>
      </c>
      <c r="BW14" t="s">
        <v>693</v>
      </c>
      <c r="BX14">
        <v>13</v>
      </c>
      <c r="BY14" t="s">
        <v>694</v>
      </c>
      <c r="BZ14" t="s">
        <v>695</v>
      </c>
      <c r="CA14" t="s">
        <v>696</v>
      </c>
      <c r="CB14" t="s">
        <v>493</v>
      </c>
      <c r="CC14" t="s">
        <v>697</v>
      </c>
      <c r="CD14" t="s">
        <v>698</v>
      </c>
      <c r="CE14" t="s">
        <v>699</v>
      </c>
      <c r="CF14" t="s">
        <v>700</v>
      </c>
      <c r="CG14" t="s">
        <v>701</v>
      </c>
      <c r="CH14" t="s">
        <v>702</v>
      </c>
      <c r="CI14" t="s">
        <v>703</v>
      </c>
      <c r="CJ14" t="s">
        <v>148</v>
      </c>
      <c r="CK14" t="s">
        <v>704</v>
      </c>
      <c r="CL14" t="s">
        <v>705</v>
      </c>
      <c r="CM14" t="s">
        <v>706</v>
      </c>
      <c r="CN14" t="s">
        <v>653</v>
      </c>
      <c r="CO14" t="s">
        <v>625</v>
      </c>
      <c r="CP14" t="s">
        <v>707</v>
      </c>
      <c r="CR14" t="s">
        <v>584</v>
      </c>
      <c r="CS14" t="s">
        <v>708</v>
      </c>
      <c r="CT14" t="s">
        <v>709</v>
      </c>
      <c r="CU14" t="s">
        <v>710</v>
      </c>
      <c r="CV14" t="s">
        <v>711</v>
      </c>
      <c r="CW14" t="s">
        <v>712</v>
      </c>
    </row>
    <row r="15" spans="1:101" x14ac:dyDescent="0.25">
      <c r="A15">
        <v>26</v>
      </c>
      <c r="B15" t="s">
        <v>713</v>
      </c>
      <c r="C15">
        <v>43</v>
      </c>
      <c r="D15" t="s">
        <v>70</v>
      </c>
      <c r="E15" t="s">
        <v>714</v>
      </c>
      <c r="F15" t="s">
        <v>713</v>
      </c>
      <c r="G15" t="s">
        <v>715</v>
      </c>
      <c r="H15" t="s">
        <v>73</v>
      </c>
      <c r="I15" t="s">
        <v>269</v>
      </c>
      <c r="J15" t="s">
        <v>416</v>
      </c>
      <c r="K15" t="s">
        <v>103</v>
      </c>
      <c r="L15" t="s">
        <v>160</v>
      </c>
      <c r="M15" t="s">
        <v>78</v>
      </c>
      <c r="N15" t="s">
        <v>220</v>
      </c>
      <c r="O15" t="s">
        <v>162</v>
      </c>
      <c r="P15" t="s">
        <v>165</v>
      </c>
      <c r="Q15" t="s">
        <v>81</v>
      </c>
      <c r="R15" t="s">
        <v>82</v>
      </c>
      <c r="S15" t="s">
        <v>83</v>
      </c>
      <c r="T15" t="s">
        <v>84</v>
      </c>
      <c r="U15" t="s">
        <v>163</v>
      </c>
      <c r="V15" t="s">
        <v>91</v>
      </c>
      <c r="W15" t="s">
        <v>87</v>
      </c>
      <c r="X15" t="s">
        <v>88</v>
      </c>
      <c r="Y15" t="s">
        <v>164</v>
      </c>
      <c r="Z15" t="s">
        <v>222</v>
      </c>
      <c r="AA15" t="s">
        <v>91</v>
      </c>
      <c r="AB15" t="s">
        <v>370</v>
      </c>
      <c r="AC15" t="s">
        <v>165</v>
      </c>
      <c r="AD15" t="s">
        <v>79</v>
      </c>
      <c r="AE15" t="s">
        <v>82</v>
      </c>
      <c r="AF15" t="s">
        <v>95</v>
      </c>
      <c r="AG15" t="s">
        <v>96</v>
      </c>
      <c r="AH15" t="s">
        <v>97</v>
      </c>
      <c r="AI15" t="s">
        <v>98</v>
      </c>
      <c r="AJ15" t="s">
        <v>418</v>
      </c>
      <c r="AK15" t="s">
        <v>222</v>
      </c>
      <c r="AL15" t="s">
        <v>99</v>
      </c>
      <c r="AM15" t="s">
        <v>100</v>
      </c>
      <c r="AN15" t="s">
        <v>168</v>
      </c>
      <c r="AO15" t="s">
        <v>101</v>
      </c>
      <c r="AP15" t="s">
        <v>102</v>
      </c>
      <c r="AQ15" t="s">
        <v>103</v>
      </c>
      <c r="AR15" t="s">
        <v>104</v>
      </c>
      <c r="AS15" t="s">
        <v>105</v>
      </c>
      <c r="AT15">
        <v>4</v>
      </c>
      <c r="AU15" t="s">
        <v>106</v>
      </c>
      <c r="AV15" t="s">
        <v>106</v>
      </c>
      <c r="AW15">
        <v>21</v>
      </c>
      <c r="AX15" t="s">
        <v>223</v>
      </c>
      <c r="AY15" t="s">
        <v>716</v>
      </c>
      <c r="AZ15">
        <v>1</v>
      </c>
      <c r="BA15" t="s">
        <v>717</v>
      </c>
      <c r="BB15" t="s">
        <v>110</v>
      </c>
      <c r="BC15" t="s">
        <v>718</v>
      </c>
      <c r="BE15" t="s">
        <v>719</v>
      </c>
      <c r="BG15" t="s">
        <v>720</v>
      </c>
      <c r="BH15" t="s">
        <v>565</v>
      </c>
      <c r="BI15" t="s">
        <v>721</v>
      </c>
      <c r="BJ15" t="s">
        <v>722</v>
      </c>
      <c r="BK15" t="s">
        <v>723</v>
      </c>
      <c r="BL15" t="s">
        <v>724</v>
      </c>
      <c r="BM15" t="s">
        <v>725</v>
      </c>
      <c r="BN15" t="s">
        <v>726</v>
      </c>
      <c r="BO15" t="s">
        <v>727</v>
      </c>
      <c r="BP15" t="s">
        <v>141</v>
      </c>
      <c r="BQ15" t="s">
        <v>587</v>
      </c>
      <c r="BR15" t="s">
        <v>296</v>
      </c>
      <c r="BS15" t="s">
        <v>148</v>
      </c>
      <c r="BT15" t="s">
        <v>728</v>
      </c>
      <c r="BU15" t="s">
        <v>389</v>
      </c>
      <c r="BV15" t="s">
        <v>729</v>
      </c>
      <c r="BW15" t="s">
        <v>730</v>
      </c>
      <c r="BX15" t="s">
        <v>731</v>
      </c>
      <c r="BY15" t="s">
        <v>732</v>
      </c>
      <c r="BZ15" t="s">
        <v>733</v>
      </c>
      <c r="CA15" t="s">
        <v>734</v>
      </c>
      <c r="CB15" t="s">
        <v>735</v>
      </c>
      <c r="CC15" t="s">
        <v>570</v>
      </c>
      <c r="CD15" t="s">
        <v>186</v>
      </c>
      <c r="CE15" t="s">
        <v>736</v>
      </c>
      <c r="CF15" t="s">
        <v>737</v>
      </c>
      <c r="CG15" t="s">
        <v>738</v>
      </c>
      <c r="CH15" t="s">
        <v>739</v>
      </c>
      <c r="CI15" t="s">
        <v>740</v>
      </c>
      <c r="CJ15" t="s">
        <v>334</v>
      </c>
      <c r="CK15" t="s">
        <v>454</v>
      </c>
      <c r="CL15" t="s">
        <v>741</v>
      </c>
      <c r="CM15" t="s">
        <v>742</v>
      </c>
      <c r="CN15" t="s">
        <v>743</v>
      </c>
      <c r="CO15" t="s">
        <v>744</v>
      </c>
      <c r="CP15" t="s">
        <v>745</v>
      </c>
      <c r="CR15" t="s">
        <v>281</v>
      </c>
      <c r="CS15" t="s">
        <v>746</v>
      </c>
      <c r="CT15" t="s">
        <v>747</v>
      </c>
      <c r="CU15" t="s">
        <v>748</v>
      </c>
      <c r="CV15" t="s">
        <v>343</v>
      </c>
      <c r="CW15" t="s">
        <v>749</v>
      </c>
    </row>
    <row r="16" spans="1:101" x14ac:dyDescent="0.25">
      <c r="A16">
        <v>27</v>
      </c>
      <c r="B16" t="s">
        <v>750</v>
      </c>
      <c r="C16">
        <v>43</v>
      </c>
      <c r="D16" t="s">
        <v>70</v>
      </c>
      <c r="E16" t="s">
        <v>751</v>
      </c>
      <c r="F16" t="s">
        <v>750</v>
      </c>
      <c r="G16" t="s">
        <v>752</v>
      </c>
      <c r="H16" t="s">
        <v>73</v>
      </c>
      <c r="I16" t="s">
        <v>269</v>
      </c>
      <c r="J16" t="s">
        <v>319</v>
      </c>
      <c r="K16" t="s">
        <v>218</v>
      </c>
      <c r="L16" t="s">
        <v>219</v>
      </c>
      <c r="M16" t="s">
        <v>78</v>
      </c>
      <c r="N16" t="s">
        <v>161</v>
      </c>
      <c r="O16" t="s">
        <v>270</v>
      </c>
      <c r="P16" t="s">
        <v>80</v>
      </c>
      <c r="Q16" t="s">
        <v>81</v>
      </c>
      <c r="R16" t="s">
        <v>76</v>
      </c>
      <c r="S16" t="s">
        <v>83</v>
      </c>
      <c r="T16" t="s">
        <v>84</v>
      </c>
      <c r="U16" t="s">
        <v>163</v>
      </c>
      <c r="V16" t="s">
        <v>86</v>
      </c>
      <c r="W16" t="s">
        <v>87</v>
      </c>
      <c r="X16" t="s">
        <v>753</v>
      </c>
      <c r="Y16" t="s">
        <v>164</v>
      </c>
      <c r="Z16" t="s">
        <v>272</v>
      </c>
      <c r="AA16" t="s">
        <v>91</v>
      </c>
      <c r="AB16" t="s">
        <v>92</v>
      </c>
      <c r="AC16" t="s">
        <v>165</v>
      </c>
      <c r="AD16" t="s">
        <v>166</v>
      </c>
      <c r="AE16" t="s">
        <v>82</v>
      </c>
      <c r="AF16" t="s">
        <v>95</v>
      </c>
      <c r="AG16" t="s">
        <v>96</v>
      </c>
      <c r="AH16" t="s">
        <v>417</v>
      </c>
      <c r="AI16" t="s">
        <v>270</v>
      </c>
      <c r="AJ16" t="s">
        <v>83</v>
      </c>
      <c r="AK16" t="s">
        <v>97</v>
      </c>
      <c r="AL16" t="s">
        <v>162</v>
      </c>
      <c r="AM16" t="s">
        <v>370</v>
      </c>
      <c r="AN16" t="s">
        <v>168</v>
      </c>
      <c r="AO16" t="s">
        <v>101</v>
      </c>
      <c r="AP16" t="s">
        <v>102</v>
      </c>
      <c r="AQ16" t="s">
        <v>169</v>
      </c>
      <c r="AR16" t="s">
        <v>104</v>
      </c>
      <c r="AS16" t="s">
        <v>105</v>
      </c>
      <c r="AT16">
        <v>5</v>
      </c>
      <c r="AU16" t="s">
        <v>110</v>
      </c>
      <c r="AV16" t="s">
        <v>106</v>
      </c>
      <c r="AW16">
        <v>22</v>
      </c>
      <c r="AX16" t="s">
        <v>323</v>
      </c>
      <c r="AY16" t="s">
        <v>754</v>
      </c>
      <c r="AZ16">
        <v>2</v>
      </c>
      <c r="BA16" t="s">
        <v>755</v>
      </c>
      <c r="BB16" t="s">
        <v>110</v>
      </c>
      <c r="BC16" t="s">
        <v>756</v>
      </c>
      <c r="BE16" t="s">
        <v>411</v>
      </c>
      <c r="BG16" t="s">
        <v>757</v>
      </c>
      <c r="BH16" t="s">
        <v>758</v>
      </c>
      <c r="BI16" t="s">
        <v>759</v>
      </c>
      <c r="BJ16" t="s">
        <v>760</v>
      </c>
      <c r="BK16" t="s">
        <v>328</v>
      </c>
      <c r="BL16" t="s">
        <v>761</v>
      </c>
      <c r="BM16" t="s">
        <v>762</v>
      </c>
      <c r="BN16" t="s">
        <v>763</v>
      </c>
      <c r="BO16" t="s">
        <v>764</v>
      </c>
      <c r="BP16" t="s">
        <v>765</v>
      </c>
      <c r="BQ16" t="s">
        <v>766</v>
      </c>
      <c r="BR16" t="s">
        <v>767</v>
      </c>
      <c r="BS16" t="s">
        <v>306</v>
      </c>
      <c r="BT16" t="s">
        <v>768</v>
      </c>
      <c r="BU16" t="s">
        <v>769</v>
      </c>
      <c r="BV16" t="s">
        <v>770</v>
      </c>
      <c r="BW16" t="s">
        <v>771</v>
      </c>
      <c r="BX16" t="s">
        <v>573</v>
      </c>
      <c r="BY16" t="s">
        <v>440</v>
      </c>
      <c r="BZ16" t="s">
        <v>772</v>
      </c>
      <c r="CA16" t="s">
        <v>773</v>
      </c>
      <c r="CB16" t="s">
        <v>774</v>
      </c>
      <c r="CC16" t="s">
        <v>775</v>
      </c>
      <c r="CD16" t="s">
        <v>776</v>
      </c>
      <c r="CE16" t="s">
        <v>334</v>
      </c>
      <c r="CF16" t="s">
        <v>777</v>
      </c>
      <c r="CG16" t="s">
        <v>778</v>
      </c>
      <c r="CH16" t="s">
        <v>779</v>
      </c>
      <c r="CI16" t="s">
        <v>719</v>
      </c>
      <c r="CJ16" t="s">
        <v>780</v>
      </c>
      <c r="CK16" t="s">
        <v>498</v>
      </c>
      <c r="CL16" t="s">
        <v>781</v>
      </c>
      <c r="CM16" t="s">
        <v>782</v>
      </c>
      <c r="CN16" t="s">
        <v>783</v>
      </c>
      <c r="CO16" t="s">
        <v>122</v>
      </c>
      <c r="CP16" t="s">
        <v>684</v>
      </c>
      <c r="CR16" t="s">
        <v>784</v>
      </c>
      <c r="CS16" t="s">
        <v>449</v>
      </c>
      <c r="CT16" t="s">
        <v>785</v>
      </c>
      <c r="CU16" t="s">
        <v>133</v>
      </c>
      <c r="CV16" t="s">
        <v>663</v>
      </c>
      <c r="CW16" t="s">
        <v>786</v>
      </c>
    </row>
    <row r="17" spans="1:101" x14ac:dyDescent="0.25">
      <c r="A17">
        <v>29</v>
      </c>
      <c r="B17" t="s">
        <v>787</v>
      </c>
      <c r="C17">
        <v>43</v>
      </c>
      <c r="D17" t="s">
        <v>70</v>
      </c>
      <c r="E17" t="s">
        <v>788</v>
      </c>
      <c r="F17" t="s">
        <v>787</v>
      </c>
      <c r="G17" t="s">
        <v>318</v>
      </c>
      <c r="H17" t="s">
        <v>73</v>
      </c>
      <c r="I17" t="s">
        <v>158</v>
      </c>
      <c r="J17" t="s">
        <v>75</v>
      </c>
      <c r="K17" t="s">
        <v>218</v>
      </c>
      <c r="L17" t="s">
        <v>160</v>
      </c>
      <c r="M17" t="s">
        <v>78</v>
      </c>
      <c r="N17" t="s">
        <v>220</v>
      </c>
      <c r="O17" t="s">
        <v>270</v>
      </c>
      <c r="P17" t="s">
        <v>80</v>
      </c>
      <c r="Q17" t="s">
        <v>81</v>
      </c>
      <c r="R17" t="s">
        <v>82</v>
      </c>
      <c r="S17" t="s">
        <v>83</v>
      </c>
      <c r="T17" t="s">
        <v>103</v>
      </c>
      <c r="U17" t="s">
        <v>163</v>
      </c>
      <c r="V17" t="s">
        <v>221</v>
      </c>
      <c r="W17" t="s">
        <v>87</v>
      </c>
      <c r="X17" t="s">
        <v>88</v>
      </c>
      <c r="Y17" t="s">
        <v>164</v>
      </c>
      <c r="Z17" t="s">
        <v>90</v>
      </c>
      <c r="AA17" t="s">
        <v>91</v>
      </c>
      <c r="AB17" t="s">
        <v>92</v>
      </c>
      <c r="AC17" t="s">
        <v>165</v>
      </c>
      <c r="AD17" t="s">
        <v>677</v>
      </c>
      <c r="AE17" t="s">
        <v>82</v>
      </c>
      <c r="AF17" t="s">
        <v>273</v>
      </c>
      <c r="AG17" t="s">
        <v>96</v>
      </c>
      <c r="AH17" t="s">
        <v>97</v>
      </c>
      <c r="AI17" t="s">
        <v>98</v>
      </c>
      <c r="AJ17" t="s">
        <v>83</v>
      </c>
      <c r="AK17" t="s">
        <v>97</v>
      </c>
      <c r="AL17" t="s">
        <v>75</v>
      </c>
      <c r="AM17" t="s">
        <v>98</v>
      </c>
      <c r="AN17" t="s">
        <v>85</v>
      </c>
      <c r="AO17" t="s">
        <v>101</v>
      </c>
      <c r="AP17" t="s">
        <v>102</v>
      </c>
      <c r="AQ17" t="s">
        <v>169</v>
      </c>
      <c r="AR17" t="s">
        <v>789</v>
      </c>
      <c r="AS17" t="s">
        <v>105</v>
      </c>
      <c r="AT17">
        <v>5</v>
      </c>
      <c r="AU17" t="s">
        <v>110</v>
      </c>
      <c r="AV17" t="s">
        <v>106</v>
      </c>
      <c r="AW17">
        <v>21</v>
      </c>
      <c r="AX17" t="s">
        <v>323</v>
      </c>
      <c r="AY17" t="s">
        <v>275</v>
      </c>
      <c r="AZ17">
        <v>1</v>
      </c>
      <c r="BA17" t="s">
        <v>790</v>
      </c>
      <c r="BB17" t="s">
        <v>110</v>
      </c>
      <c r="BC17" t="s">
        <v>791</v>
      </c>
      <c r="BE17" t="s">
        <v>792</v>
      </c>
      <c r="BG17" t="s">
        <v>793</v>
      </c>
      <c r="BH17" t="s">
        <v>794</v>
      </c>
      <c r="BI17" t="s">
        <v>795</v>
      </c>
      <c r="BJ17" t="s">
        <v>796</v>
      </c>
      <c r="BK17" t="s">
        <v>737</v>
      </c>
      <c r="BL17" t="s">
        <v>797</v>
      </c>
      <c r="BM17" t="s">
        <v>798</v>
      </c>
      <c r="BN17" t="s">
        <v>799</v>
      </c>
      <c r="BO17" t="s">
        <v>617</v>
      </c>
      <c r="BP17" t="s">
        <v>800</v>
      </c>
      <c r="BQ17" t="s">
        <v>801</v>
      </c>
      <c r="BR17" t="s">
        <v>802</v>
      </c>
      <c r="BS17">
        <v>9</v>
      </c>
      <c r="BT17" t="s">
        <v>606</v>
      </c>
      <c r="BU17" t="s">
        <v>803</v>
      </c>
      <c r="BV17" t="s">
        <v>804</v>
      </c>
      <c r="BW17" t="s">
        <v>805</v>
      </c>
      <c r="BX17" t="s">
        <v>806</v>
      </c>
      <c r="BY17" t="s">
        <v>547</v>
      </c>
      <c r="BZ17" t="s">
        <v>807</v>
      </c>
      <c r="CA17" t="s">
        <v>808</v>
      </c>
      <c r="CB17" t="s">
        <v>809</v>
      </c>
      <c r="CC17" t="s">
        <v>810</v>
      </c>
      <c r="CD17" t="s">
        <v>811</v>
      </c>
      <c r="CE17" t="s">
        <v>812</v>
      </c>
      <c r="CF17" t="s">
        <v>813</v>
      </c>
      <c r="CG17" t="s">
        <v>814</v>
      </c>
      <c r="CH17" t="s">
        <v>815</v>
      </c>
      <c r="CI17" t="s">
        <v>805</v>
      </c>
      <c r="CJ17" t="s">
        <v>698</v>
      </c>
      <c r="CK17" t="s">
        <v>816</v>
      </c>
      <c r="CL17" t="s">
        <v>817</v>
      </c>
      <c r="CM17" t="s">
        <v>818</v>
      </c>
      <c r="CN17" t="s">
        <v>819</v>
      </c>
      <c r="CO17" t="s">
        <v>820</v>
      </c>
      <c r="CP17" t="s">
        <v>821</v>
      </c>
      <c r="CR17" t="s">
        <v>822</v>
      </c>
      <c r="CS17" t="s">
        <v>424</v>
      </c>
      <c r="CT17" t="s">
        <v>823</v>
      </c>
      <c r="CU17" t="s">
        <v>406</v>
      </c>
      <c r="CV17" t="s">
        <v>824</v>
      </c>
      <c r="CW17" t="s">
        <v>122</v>
      </c>
    </row>
    <row r="18" spans="1:101" x14ac:dyDescent="0.25">
      <c r="A18">
        <v>30</v>
      </c>
      <c r="B18" t="s">
        <v>825</v>
      </c>
      <c r="C18">
        <v>43</v>
      </c>
      <c r="D18" t="s">
        <v>70</v>
      </c>
      <c r="E18" t="s">
        <v>826</v>
      </c>
      <c r="F18" t="s">
        <v>825</v>
      </c>
      <c r="G18" t="s">
        <v>827</v>
      </c>
      <c r="H18" t="s">
        <v>73</v>
      </c>
      <c r="I18" t="s">
        <v>158</v>
      </c>
      <c r="J18" t="s">
        <v>75</v>
      </c>
      <c r="K18" t="s">
        <v>218</v>
      </c>
      <c r="L18" t="s">
        <v>160</v>
      </c>
      <c r="M18" t="s">
        <v>78</v>
      </c>
      <c r="N18" t="s">
        <v>220</v>
      </c>
      <c r="O18" t="s">
        <v>79</v>
      </c>
      <c r="P18" t="s">
        <v>85</v>
      </c>
      <c r="Q18" t="s">
        <v>81</v>
      </c>
      <c r="R18" t="s">
        <v>369</v>
      </c>
      <c r="S18" t="s">
        <v>83</v>
      </c>
      <c r="T18" t="s">
        <v>84</v>
      </c>
      <c r="U18" t="s">
        <v>163</v>
      </c>
      <c r="V18" t="s">
        <v>86</v>
      </c>
      <c r="W18" t="s">
        <v>87</v>
      </c>
      <c r="X18" t="s">
        <v>88</v>
      </c>
      <c r="Y18" t="s">
        <v>164</v>
      </c>
      <c r="Z18" t="s">
        <v>222</v>
      </c>
      <c r="AA18" t="s">
        <v>91</v>
      </c>
      <c r="AB18" t="s">
        <v>92</v>
      </c>
      <c r="AC18" t="s">
        <v>165</v>
      </c>
      <c r="AD18" t="s">
        <v>79</v>
      </c>
      <c r="AE18" t="s">
        <v>828</v>
      </c>
      <c r="AF18" t="s">
        <v>95</v>
      </c>
      <c r="AG18" t="s">
        <v>96</v>
      </c>
      <c r="AH18" t="s">
        <v>417</v>
      </c>
      <c r="AI18" t="s">
        <v>98</v>
      </c>
      <c r="AJ18" t="s">
        <v>418</v>
      </c>
      <c r="AK18" t="s">
        <v>510</v>
      </c>
      <c r="AL18" t="s">
        <v>75</v>
      </c>
      <c r="AM18" t="s">
        <v>370</v>
      </c>
      <c r="AN18" t="s">
        <v>77</v>
      </c>
      <c r="AO18" t="s">
        <v>101</v>
      </c>
      <c r="AP18" t="s">
        <v>93</v>
      </c>
      <c r="AQ18" t="s">
        <v>169</v>
      </c>
      <c r="AR18" t="s">
        <v>104</v>
      </c>
      <c r="AS18" t="s">
        <v>105</v>
      </c>
      <c r="AT18">
        <v>5</v>
      </c>
      <c r="AU18" t="s">
        <v>106</v>
      </c>
      <c r="AV18" t="s">
        <v>106</v>
      </c>
      <c r="AW18">
        <v>22</v>
      </c>
      <c r="AX18" t="s">
        <v>107</v>
      </c>
      <c r="AY18" t="s">
        <v>275</v>
      </c>
      <c r="AZ18">
        <v>1</v>
      </c>
      <c r="BA18" t="s">
        <v>829</v>
      </c>
      <c r="BB18" t="s">
        <v>110</v>
      </c>
      <c r="BC18" t="s">
        <v>830</v>
      </c>
      <c r="BE18" t="s">
        <v>831</v>
      </c>
      <c r="BG18" t="s">
        <v>832</v>
      </c>
      <c r="BH18" t="s">
        <v>833</v>
      </c>
      <c r="BI18" t="s">
        <v>834</v>
      </c>
      <c r="BJ18" t="s">
        <v>278</v>
      </c>
      <c r="BK18" t="s">
        <v>799</v>
      </c>
      <c r="BL18" t="s">
        <v>835</v>
      </c>
      <c r="BM18" t="s">
        <v>836</v>
      </c>
      <c r="BN18" t="s">
        <v>837</v>
      </c>
      <c r="BO18" t="s">
        <v>232</v>
      </c>
      <c r="BP18" t="s">
        <v>838</v>
      </c>
      <c r="BQ18" t="s">
        <v>183</v>
      </c>
      <c r="BR18" t="s">
        <v>839</v>
      </c>
      <c r="BS18" t="s">
        <v>727</v>
      </c>
      <c r="BT18" t="s">
        <v>330</v>
      </c>
      <c r="BU18" t="s">
        <v>840</v>
      </c>
      <c r="BV18" t="s">
        <v>841</v>
      </c>
      <c r="BW18" t="s">
        <v>842</v>
      </c>
      <c r="BX18" t="s">
        <v>247</v>
      </c>
      <c r="BY18" t="s">
        <v>843</v>
      </c>
      <c r="BZ18" t="s">
        <v>844</v>
      </c>
      <c r="CA18" t="s">
        <v>437</v>
      </c>
      <c r="CB18" t="s">
        <v>845</v>
      </c>
      <c r="CC18" t="s">
        <v>846</v>
      </c>
      <c r="CD18" t="s">
        <v>847</v>
      </c>
      <c r="CE18" t="s">
        <v>800</v>
      </c>
      <c r="CF18" t="s">
        <v>843</v>
      </c>
      <c r="CG18" t="s">
        <v>848</v>
      </c>
      <c r="CH18" t="s">
        <v>849</v>
      </c>
      <c r="CI18" t="s">
        <v>692</v>
      </c>
      <c r="CJ18" t="s">
        <v>560</v>
      </c>
      <c r="CK18" t="s">
        <v>850</v>
      </c>
      <c r="CL18" t="s">
        <v>851</v>
      </c>
      <c r="CM18" t="s">
        <v>852</v>
      </c>
      <c r="CN18" t="s">
        <v>330</v>
      </c>
      <c r="CO18" t="s">
        <v>853</v>
      </c>
      <c r="CP18" t="s">
        <v>854</v>
      </c>
      <c r="CR18" t="s">
        <v>855</v>
      </c>
      <c r="CS18" t="s">
        <v>856</v>
      </c>
      <c r="CT18" t="s">
        <v>857</v>
      </c>
      <c r="CU18" t="s">
        <v>858</v>
      </c>
      <c r="CV18" t="s">
        <v>859</v>
      </c>
      <c r="CW18" t="s">
        <v>860</v>
      </c>
    </row>
    <row r="19" spans="1:101" x14ac:dyDescent="0.25">
      <c r="A19">
        <v>34</v>
      </c>
      <c r="B19" t="s">
        <v>861</v>
      </c>
      <c r="C19">
        <v>43</v>
      </c>
      <c r="D19" t="s">
        <v>70</v>
      </c>
      <c r="E19" t="s">
        <v>862</v>
      </c>
      <c r="F19" t="s">
        <v>861</v>
      </c>
      <c r="G19" t="s">
        <v>863</v>
      </c>
      <c r="H19" t="s">
        <v>73</v>
      </c>
      <c r="I19" t="s">
        <v>269</v>
      </c>
      <c r="J19" t="s">
        <v>75</v>
      </c>
      <c r="K19" t="s">
        <v>218</v>
      </c>
      <c r="L19" t="s">
        <v>219</v>
      </c>
      <c r="M19" t="s">
        <v>78</v>
      </c>
      <c r="N19" t="s">
        <v>161</v>
      </c>
      <c r="O19" t="s">
        <v>162</v>
      </c>
      <c r="P19" t="s">
        <v>80</v>
      </c>
      <c r="Q19" t="s">
        <v>81</v>
      </c>
      <c r="R19" t="s">
        <v>76</v>
      </c>
      <c r="S19" t="s">
        <v>83</v>
      </c>
      <c r="T19" t="s">
        <v>864</v>
      </c>
      <c r="U19" t="s">
        <v>865</v>
      </c>
      <c r="V19" t="s">
        <v>86</v>
      </c>
      <c r="W19" t="s">
        <v>87</v>
      </c>
      <c r="X19" t="s">
        <v>88</v>
      </c>
      <c r="Y19" t="s">
        <v>75</v>
      </c>
      <c r="Z19" t="s">
        <v>90</v>
      </c>
      <c r="AA19" t="s">
        <v>91</v>
      </c>
      <c r="AB19" t="s">
        <v>92</v>
      </c>
      <c r="AC19" t="s">
        <v>165</v>
      </c>
      <c r="AD19" t="s">
        <v>79</v>
      </c>
      <c r="AE19" t="s">
        <v>828</v>
      </c>
      <c r="AF19" t="s">
        <v>95</v>
      </c>
      <c r="AG19" t="s">
        <v>75</v>
      </c>
      <c r="AH19" t="s">
        <v>417</v>
      </c>
      <c r="AI19" t="s">
        <v>98</v>
      </c>
      <c r="AJ19" t="s">
        <v>83</v>
      </c>
      <c r="AK19" t="s">
        <v>97</v>
      </c>
      <c r="AL19" t="s">
        <v>75</v>
      </c>
      <c r="AM19" t="s">
        <v>100</v>
      </c>
      <c r="AN19" t="s">
        <v>77</v>
      </c>
      <c r="AO19" t="s">
        <v>101</v>
      </c>
      <c r="AP19" t="s">
        <v>93</v>
      </c>
      <c r="AQ19" t="s">
        <v>169</v>
      </c>
      <c r="AR19" t="s">
        <v>789</v>
      </c>
      <c r="AS19" t="s">
        <v>105</v>
      </c>
      <c r="AT19">
        <v>5</v>
      </c>
      <c r="AU19" t="s">
        <v>110</v>
      </c>
      <c r="AV19" t="s">
        <v>110</v>
      </c>
      <c r="AW19">
        <v>20</v>
      </c>
      <c r="AX19" t="s">
        <v>107</v>
      </c>
      <c r="AY19" t="s">
        <v>275</v>
      </c>
      <c r="AZ19">
        <v>2</v>
      </c>
      <c r="BA19" t="s">
        <v>866</v>
      </c>
      <c r="BB19" t="s">
        <v>110</v>
      </c>
      <c r="BC19" t="s">
        <v>867</v>
      </c>
      <c r="BE19" t="s">
        <v>868</v>
      </c>
      <c r="BG19" t="s">
        <v>869</v>
      </c>
      <c r="BH19" t="s">
        <v>870</v>
      </c>
      <c r="BI19" t="s">
        <v>871</v>
      </c>
      <c r="BJ19" t="s">
        <v>872</v>
      </c>
      <c r="BK19" t="s">
        <v>873</v>
      </c>
      <c r="BL19" t="s">
        <v>874</v>
      </c>
      <c r="BM19" t="s">
        <v>875</v>
      </c>
      <c r="BN19" t="s">
        <v>876</v>
      </c>
      <c r="BO19" t="s">
        <v>877</v>
      </c>
      <c r="BP19" t="s">
        <v>878</v>
      </c>
      <c r="BQ19" t="s">
        <v>879</v>
      </c>
      <c r="BR19" t="s">
        <v>880</v>
      </c>
      <c r="BS19" t="s">
        <v>881</v>
      </c>
      <c r="BT19" t="s">
        <v>882</v>
      </c>
      <c r="BU19" t="s">
        <v>883</v>
      </c>
      <c r="BV19" t="s">
        <v>884</v>
      </c>
      <c r="BW19" t="s">
        <v>885</v>
      </c>
      <c r="BX19" t="s">
        <v>886</v>
      </c>
      <c r="BY19" t="s">
        <v>651</v>
      </c>
      <c r="BZ19" t="s">
        <v>660</v>
      </c>
      <c r="CA19" t="s">
        <v>887</v>
      </c>
      <c r="CB19" t="s">
        <v>888</v>
      </c>
      <c r="CC19" t="s">
        <v>889</v>
      </c>
      <c r="CD19" t="s">
        <v>890</v>
      </c>
      <c r="CE19" t="s">
        <v>891</v>
      </c>
      <c r="CF19" t="s">
        <v>892</v>
      </c>
      <c r="CG19" t="s">
        <v>406</v>
      </c>
      <c r="CH19" t="s">
        <v>893</v>
      </c>
      <c r="CI19" t="s">
        <v>894</v>
      </c>
      <c r="CJ19" t="s">
        <v>243</v>
      </c>
      <c r="CK19" t="s">
        <v>895</v>
      </c>
      <c r="CL19" t="s">
        <v>896</v>
      </c>
      <c r="CM19" t="s">
        <v>897</v>
      </c>
      <c r="CN19" t="s">
        <v>898</v>
      </c>
      <c r="CO19" t="s">
        <v>899</v>
      </c>
      <c r="CP19" t="s">
        <v>890</v>
      </c>
      <c r="CR19" t="s">
        <v>900</v>
      </c>
      <c r="CS19" t="s">
        <v>901</v>
      </c>
      <c r="CT19" t="s">
        <v>902</v>
      </c>
      <c r="CU19" t="s">
        <v>903</v>
      </c>
      <c r="CV19" t="s">
        <v>777</v>
      </c>
      <c r="CW19" t="s">
        <v>313</v>
      </c>
    </row>
    <row r="20" spans="1:101" x14ac:dyDescent="0.25">
      <c r="A20">
        <v>36</v>
      </c>
      <c r="B20" t="s">
        <v>904</v>
      </c>
      <c r="C20">
        <v>43</v>
      </c>
      <c r="D20" t="s">
        <v>70</v>
      </c>
      <c r="E20" t="s">
        <v>905</v>
      </c>
      <c r="F20" t="s">
        <v>904</v>
      </c>
      <c r="G20" t="s">
        <v>906</v>
      </c>
      <c r="H20" t="s">
        <v>73</v>
      </c>
      <c r="I20" t="s">
        <v>158</v>
      </c>
      <c r="J20" t="s">
        <v>416</v>
      </c>
      <c r="K20" t="s">
        <v>103</v>
      </c>
      <c r="L20" t="s">
        <v>219</v>
      </c>
      <c r="M20" t="s">
        <v>78</v>
      </c>
      <c r="N20" t="s">
        <v>75</v>
      </c>
      <c r="O20" t="s">
        <v>79</v>
      </c>
      <c r="P20" t="s">
        <v>273</v>
      </c>
      <c r="Q20" t="s">
        <v>221</v>
      </c>
      <c r="R20" t="s">
        <v>82</v>
      </c>
      <c r="S20" t="s">
        <v>83</v>
      </c>
      <c r="T20" t="s">
        <v>84</v>
      </c>
      <c r="U20" t="s">
        <v>163</v>
      </c>
      <c r="V20" t="s">
        <v>221</v>
      </c>
      <c r="W20" t="s">
        <v>87</v>
      </c>
      <c r="X20" t="s">
        <v>88</v>
      </c>
      <c r="Y20" t="s">
        <v>164</v>
      </c>
      <c r="Z20" t="s">
        <v>90</v>
      </c>
      <c r="AA20" t="s">
        <v>91</v>
      </c>
      <c r="AB20" t="s">
        <v>92</v>
      </c>
      <c r="AC20" t="s">
        <v>165</v>
      </c>
      <c r="AD20" t="s">
        <v>166</v>
      </c>
      <c r="AE20" t="s">
        <v>82</v>
      </c>
      <c r="AF20" t="s">
        <v>167</v>
      </c>
      <c r="AG20" t="s">
        <v>96</v>
      </c>
      <c r="AH20" t="s">
        <v>97</v>
      </c>
      <c r="AI20" t="s">
        <v>98</v>
      </c>
      <c r="AJ20" t="s">
        <v>83</v>
      </c>
      <c r="AK20" t="s">
        <v>97</v>
      </c>
      <c r="AL20" t="s">
        <v>99</v>
      </c>
      <c r="AM20" t="s">
        <v>100</v>
      </c>
      <c r="AN20" t="s">
        <v>77</v>
      </c>
      <c r="AO20" t="s">
        <v>270</v>
      </c>
      <c r="AP20" t="s">
        <v>166</v>
      </c>
      <c r="AQ20" t="s">
        <v>169</v>
      </c>
      <c r="AR20" t="s">
        <v>104</v>
      </c>
      <c r="AS20" t="s">
        <v>105</v>
      </c>
      <c r="AT20">
        <v>5</v>
      </c>
      <c r="AU20" t="s">
        <v>110</v>
      </c>
      <c r="AV20" t="s">
        <v>110</v>
      </c>
      <c r="AW20">
        <v>21</v>
      </c>
      <c r="AX20" t="s">
        <v>907</v>
      </c>
      <c r="AY20" t="s">
        <v>908</v>
      </c>
      <c r="AZ20">
        <v>1</v>
      </c>
      <c r="BA20" t="s">
        <v>909</v>
      </c>
      <c r="BB20" t="s">
        <v>110</v>
      </c>
      <c r="BC20" t="s">
        <v>910</v>
      </c>
      <c r="BE20" t="s">
        <v>911</v>
      </c>
      <c r="BG20" t="s">
        <v>912</v>
      </c>
      <c r="BH20" t="s">
        <v>913</v>
      </c>
      <c r="BI20" t="s">
        <v>768</v>
      </c>
      <c r="BJ20" t="s">
        <v>561</v>
      </c>
      <c r="BK20" t="s">
        <v>345</v>
      </c>
      <c r="BL20" t="s">
        <v>914</v>
      </c>
      <c r="BM20" t="s">
        <v>915</v>
      </c>
      <c r="BN20" t="s">
        <v>130</v>
      </c>
      <c r="BO20" t="s">
        <v>129</v>
      </c>
      <c r="BP20" t="s">
        <v>916</v>
      </c>
      <c r="BQ20" t="s">
        <v>917</v>
      </c>
      <c r="BR20" t="s">
        <v>918</v>
      </c>
      <c r="BS20" t="s">
        <v>919</v>
      </c>
      <c r="BT20" t="s">
        <v>920</v>
      </c>
      <c r="BU20" t="s">
        <v>331</v>
      </c>
      <c r="BV20" t="s">
        <v>921</v>
      </c>
      <c r="BW20" t="s">
        <v>922</v>
      </c>
      <c r="BX20" t="s">
        <v>693</v>
      </c>
      <c r="BY20" t="s">
        <v>923</v>
      </c>
      <c r="BZ20" t="s">
        <v>924</v>
      </c>
      <c r="CA20" t="s">
        <v>248</v>
      </c>
      <c r="CB20" t="s">
        <v>925</v>
      </c>
      <c r="CC20" t="s">
        <v>926</v>
      </c>
      <c r="CD20" t="s">
        <v>927</v>
      </c>
      <c r="CE20" t="s">
        <v>928</v>
      </c>
      <c r="CF20" t="s">
        <v>807</v>
      </c>
      <c r="CG20" t="s">
        <v>929</v>
      </c>
      <c r="CH20" t="s">
        <v>233</v>
      </c>
      <c r="CI20" t="s">
        <v>493</v>
      </c>
      <c r="CJ20" t="s">
        <v>930</v>
      </c>
      <c r="CK20" t="s">
        <v>931</v>
      </c>
      <c r="CL20" t="s">
        <v>932</v>
      </c>
      <c r="CM20" t="s">
        <v>933</v>
      </c>
      <c r="CN20" t="s">
        <v>934</v>
      </c>
      <c r="CO20" t="s">
        <v>935</v>
      </c>
      <c r="CP20" t="s">
        <v>240</v>
      </c>
      <c r="CR20" t="s">
        <v>673</v>
      </c>
      <c r="CS20" t="s">
        <v>936</v>
      </c>
      <c r="CT20" t="s">
        <v>937</v>
      </c>
      <c r="CU20" t="s">
        <v>602</v>
      </c>
      <c r="CV20" t="s">
        <v>938</v>
      </c>
      <c r="CW20" t="s">
        <v>939</v>
      </c>
    </row>
    <row r="21" spans="1:101" x14ac:dyDescent="0.25">
      <c r="A21">
        <v>37</v>
      </c>
      <c r="B21" t="s">
        <v>940</v>
      </c>
      <c r="C21">
        <v>43</v>
      </c>
      <c r="D21" t="s">
        <v>70</v>
      </c>
      <c r="E21" t="s">
        <v>941</v>
      </c>
      <c r="F21" t="s">
        <v>940</v>
      </c>
      <c r="G21" t="s">
        <v>942</v>
      </c>
      <c r="H21" t="s">
        <v>73</v>
      </c>
      <c r="I21" t="s">
        <v>158</v>
      </c>
      <c r="J21" t="s">
        <v>319</v>
      </c>
      <c r="K21" t="s">
        <v>218</v>
      </c>
      <c r="L21" t="s">
        <v>160</v>
      </c>
      <c r="M21" t="s">
        <v>78</v>
      </c>
      <c r="N21" t="s">
        <v>75</v>
      </c>
      <c r="O21" t="s">
        <v>79</v>
      </c>
      <c r="P21" t="s">
        <v>273</v>
      </c>
      <c r="Q21" t="s">
        <v>81</v>
      </c>
      <c r="R21" t="s">
        <v>82</v>
      </c>
      <c r="S21" t="s">
        <v>83</v>
      </c>
      <c r="T21" t="s">
        <v>84</v>
      </c>
      <c r="U21" t="s">
        <v>163</v>
      </c>
      <c r="V21" t="s">
        <v>86</v>
      </c>
      <c r="W21" t="s">
        <v>87</v>
      </c>
      <c r="X21" t="s">
        <v>88</v>
      </c>
      <c r="Y21" t="s">
        <v>164</v>
      </c>
      <c r="Z21" t="s">
        <v>90</v>
      </c>
      <c r="AA21" t="s">
        <v>91</v>
      </c>
      <c r="AB21" t="s">
        <v>418</v>
      </c>
      <c r="AC21" t="s">
        <v>633</v>
      </c>
      <c r="AD21" t="s">
        <v>79</v>
      </c>
      <c r="AE21" t="s">
        <v>82</v>
      </c>
      <c r="AF21" t="s">
        <v>95</v>
      </c>
      <c r="AG21" t="s">
        <v>75</v>
      </c>
      <c r="AH21" t="s">
        <v>97</v>
      </c>
      <c r="AI21" t="s">
        <v>270</v>
      </c>
      <c r="AJ21" t="s">
        <v>418</v>
      </c>
      <c r="AK21" t="s">
        <v>97</v>
      </c>
      <c r="AL21" t="s">
        <v>272</v>
      </c>
      <c r="AM21" t="s">
        <v>419</v>
      </c>
      <c r="AN21" t="s">
        <v>168</v>
      </c>
      <c r="AO21" t="s">
        <v>101</v>
      </c>
      <c r="AP21" t="s">
        <v>102</v>
      </c>
      <c r="AQ21" t="s">
        <v>169</v>
      </c>
      <c r="AR21" t="s">
        <v>104</v>
      </c>
      <c r="AS21" t="s">
        <v>943</v>
      </c>
      <c r="AT21">
        <v>5</v>
      </c>
      <c r="AU21" t="s">
        <v>110</v>
      </c>
      <c r="AV21" t="s">
        <v>110</v>
      </c>
      <c r="AW21">
        <v>19</v>
      </c>
      <c r="AX21" t="s">
        <v>223</v>
      </c>
      <c r="AY21" t="s">
        <v>944</v>
      </c>
      <c r="AZ21">
        <v>1</v>
      </c>
      <c r="BA21" t="s">
        <v>945</v>
      </c>
      <c r="BB21" t="s">
        <v>110</v>
      </c>
      <c r="BC21" t="s">
        <v>946</v>
      </c>
      <c r="BE21" t="s">
        <v>947</v>
      </c>
      <c r="BG21" t="s">
        <v>948</v>
      </c>
      <c r="BH21" t="s">
        <v>949</v>
      </c>
      <c r="BI21" t="s">
        <v>298</v>
      </c>
      <c r="BJ21" t="s">
        <v>950</v>
      </c>
      <c r="BK21" t="s">
        <v>951</v>
      </c>
      <c r="BL21" t="s">
        <v>952</v>
      </c>
      <c r="BM21" t="s">
        <v>953</v>
      </c>
      <c r="BN21" t="s">
        <v>954</v>
      </c>
      <c r="BO21" t="s">
        <v>955</v>
      </c>
      <c r="BP21" t="s">
        <v>549</v>
      </c>
      <c r="BQ21" t="s">
        <v>956</v>
      </c>
      <c r="BR21" t="s">
        <v>957</v>
      </c>
      <c r="BS21" t="s">
        <v>688</v>
      </c>
      <c r="BT21" t="s">
        <v>958</v>
      </c>
      <c r="BU21" t="s">
        <v>959</v>
      </c>
      <c r="BV21" t="s">
        <v>960</v>
      </c>
      <c r="BW21" t="s">
        <v>961</v>
      </c>
      <c r="BX21" t="s">
        <v>579</v>
      </c>
      <c r="BY21" t="s">
        <v>962</v>
      </c>
      <c r="BZ21" t="s">
        <v>963</v>
      </c>
      <c r="CA21" t="s">
        <v>189</v>
      </c>
      <c r="CB21" t="s">
        <v>964</v>
      </c>
      <c r="CC21" t="s">
        <v>965</v>
      </c>
      <c r="CD21" t="s">
        <v>242</v>
      </c>
      <c r="CE21" t="s">
        <v>796</v>
      </c>
      <c r="CF21" t="s">
        <v>812</v>
      </c>
      <c r="CG21" t="s">
        <v>966</v>
      </c>
      <c r="CH21" t="s">
        <v>967</v>
      </c>
      <c r="CI21" t="s">
        <v>968</v>
      </c>
      <c r="CJ21" t="s">
        <v>920</v>
      </c>
      <c r="CK21" t="s">
        <v>969</v>
      </c>
      <c r="CL21" t="s">
        <v>721</v>
      </c>
      <c r="CM21" t="s">
        <v>841</v>
      </c>
      <c r="CN21" t="s">
        <v>210</v>
      </c>
      <c r="CO21" t="s">
        <v>118</v>
      </c>
      <c r="CP21" t="s">
        <v>970</v>
      </c>
      <c r="CR21" t="s">
        <v>971</v>
      </c>
      <c r="CS21" t="s">
        <v>972</v>
      </c>
      <c r="CT21" t="s">
        <v>973</v>
      </c>
      <c r="CU21" t="s">
        <v>974</v>
      </c>
      <c r="CV21" t="s">
        <v>975</v>
      </c>
      <c r="CW21" t="s">
        <v>701</v>
      </c>
    </row>
    <row r="22" spans="1:101" x14ac:dyDescent="0.25">
      <c r="A22">
        <v>38</v>
      </c>
      <c r="B22" t="s">
        <v>976</v>
      </c>
      <c r="C22">
        <v>43</v>
      </c>
      <c r="D22" t="s">
        <v>70</v>
      </c>
      <c r="E22" t="s">
        <v>977</v>
      </c>
      <c r="F22" t="s">
        <v>976</v>
      </c>
      <c r="G22" t="s">
        <v>978</v>
      </c>
      <c r="H22" t="s">
        <v>73</v>
      </c>
      <c r="I22" t="s">
        <v>158</v>
      </c>
      <c r="J22" t="s">
        <v>319</v>
      </c>
      <c r="K22" t="s">
        <v>218</v>
      </c>
      <c r="L22" t="s">
        <v>219</v>
      </c>
      <c r="M22" t="s">
        <v>78</v>
      </c>
      <c r="N22" t="s">
        <v>220</v>
      </c>
      <c r="O22" t="s">
        <v>162</v>
      </c>
      <c r="P22" t="s">
        <v>80</v>
      </c>
      <c r="Q22" t="s">
        <v>81</v>
      </c>
      <c r="R22" t="s">
        <v>82</v>
      </c>
      <c r="S22" t="s">
        <v>78</v>
      </c>
      <c r="T22" t="s">
        <v>84</v>
      </c>
      <c r="U22" t="s">
        <v>163</v>
      </c>
      <c r="V22" t="s">
        <v>221</v>
      </c>
      <c r="W22" t="s">
        <v>75</v>
      </c>
      <c r="X22" t="s">
        <v>88</v>
      </c>
      <c r="Y22" t="s">
        <v>164</v>
      </c>
      <c r="Z22" t="s">
        <v>222</v>
      </c>
      <c r="AA22" t="s">
        <v>91</v>
      </c>
      <c r="AB22" t="s">
        <v>92</v>
      </c>
      <c r="AC22" t="s">
        <v>93</v>
      </c>
      <c r="AD22" t="s">
        <v>677</v>
      </c>
      <c r="AE22" t="s">
        <v>370</v>
      </c>
      <c r="AF22" t="s">
        <v>273</v>
      </c>
      <c r="AG22" t="s">
        <v>509</v>
      </c>
      <c r="AH22" t="s">
        <v>94</v>
      </c>
      <c r="AI22" t="s">
        <v>979</v>
      </c>
      <c r="AJ22" t="s">
        <v>83</v>
      </c>
      <c r="AK22" t="s">
        <v>510</v>
      </c>
      <c r="AL22" t="s">
        <v>75</v>
      </c>
      <c r="AM22" t="s">
        <v>100</v>
      </c>
      <c r="AN22" t="s">
        <v>85</v>
      </c>
      <c r="AO22" t="s">
        <v>101</v>
      </c>
      <c r="AP22" t="s">
        <v>102</v>
      </c>
      <c r="AQ22" t="s">
        <v>634</v>
      </c>
      <c r="AR22" t="s">
        <v>789</v>
      </c>
      <c r="AS22" t="s">
        <v>105</v>
      </c>
      <c r="AT22">
        <v>4</v>
      </c>
      <c r="AU22" t="s">
        <v>106</v>
      </c>
      <c r="AV22" t="s">
        <v>110</v>
      </c>
      <c r="AW22">
        <v>22</v>
      </c>
      <c r="AX22" t="s">
        <v>323</v>
      </c>
      <c r="AY22" t="s">
        <v>980</v>
      </c>
      <c r="AZ22">
        <v>1</v>
      </c>
      <c r="BA22" t="s">
        <v>981</v>
      </c>
      <c r="BB22" t="s">
        <v>110</v>
      </c>
      <c r="BC22" t="s">
        <v>982</v>
      </c>
      <c r="BE22" t="s">
        <v>983</v>
      </c>
      <c r="BG22" t="s">
        <v>984</v>
      </c>
      <c r="BH22" t="s">
        <v>657</v>
      </c>
      <c r="BI22" t="s">
        <v>985</v>
      </c>
      <c r="BJ22" t="s">
        <v>986</v>
      </c>
      <c r="BK22" t="s">
        <v>233</v>
      </c>
      <c r="BL22" t="s">
        <v>775</v>
      </c>
      <c r="BM22" t="s">
        <v>987</v>
      </c>
      <c r="BN22" t="s">
        <v>988</v>
      </c>
      <c r="BO22" t="s">
        <v>989</v>
      </c>
      <c r="BP22" t="s">
        <v>990</v>
      </c>
      <c r="BQ22" t="s">
        <v>991</v>
      </c>
      <c r="BR22" t="s">
        <v>489</v>
      </c>
      <c r="BS22" t="s">
        <v>992</v>
      </c>
      <c r="BT22" t="s">
        <v>915</v>
      </c>
      <c r="BU22" t="s">
        <v>993</v>
      </c>
      <c r="BV22" t="s">
        <v>994</v>
      </c>
      <c r="BW22" t="s">
        <v>995</v>
      </c>
      <c r="BX22" t="s">
        <v>996</v>
      </c>
      <c r="BY22" t="s">
        <v>997</v>
      </c>
      <c r="BZ22" t="s">
        <v>998</v>
      </c>
      <c r="CA22" t="s">
        <v>999</v>
      </c>
      <c r="CB22" t="s">
        <v>1000</v>
      </c>
      <c r="CC22" t="s">
        <v>345</v>
      </c>
      <c r="CD22" t="s">
        <v>123</v>
      </c>
      <c r="CE22" t="s">
        <v>397</v>
      </c>
      <c r="CF22" t="s">
        <v>736</v>
      </c>
      <c r="CG22" t="s">
        <v>1001</v>
      </c>
      <c r="CH22" t="s">
        <v>1002</v>
      </c>
      <c r="CI22" t="s">
        <v>882</v>
      </c>
      <c r="CJ22" t="s">
        <v>1003</v>
      </c>
      <c r="CK22" t="s">
        <v>242</v>
      </c>
      <c r="CL22" t="s">
        <v>1004</v>
      </c>
      <c r="CM22" t="s">
        <v>1005</v>
      </c>
      <c r="CN22" t="s">
        <v>1006</v>
      </c>
      <c r="CO22" t="s">
        <v>1007</v>
      </c>
      <c r="CP22" t="s">
        <v>1008</v>
      </c>
      <c r="CR22" t="s">
        <v>1009</v>
      </c>
      <c r="CS22" t="s">
        <v>1010</v>
      </c>
      <c r="CT22" t="s">
        <v>723</v>
      </c>
      <c r="CU22" t="s">
        <v>1011</v>
      </c>
      <c r="CV22" t="s">
        <v>1012</v>
      </c>
      <c r="CW22" t="s">
        <v>1013</v>
      </c>
    </row>
    <row r="23" spans="1:101" x14ac:dyDescent="0.25">
      <c r="A23">
        <v>39</v>
      </c>
      <c r="B23" t="s">
        <v>1014</v>
      </c>
      <c r="C23">
        <v>43</v>
      </c>
      <c r="D23" t="s">
        <v>70</v>
      </c>
      <c r="E23" t="s">
        <v>1015</v>
      </c>
      <c r="F23" t="s">
        <v>1014</v>
      </c>
      <c r="G23" t="s">
        <v>1016</v>
      </c>
      <c r="H23" t="s">
        <v>73</v>
      </c>
      <c r="I23" t="s">
        <v>269</v>
      </c>
      <c r="J23" t="s">
        <v>319</v>
      </c>
      <c r="K23" t="s">
        <v>218</v>
      </c>
      <c r="L23" t="s">
        <v>219</v>
      </c>
      <c r="M23" t="s">
        <v>78</v>
      </c>
      <c r="N23" t="s">
        <v>75</v>
      </c>
      <c r="O23" t="s">
        <v>79</v>
      </c>
      <c r="P23" t="s">
        <v>273</v>
      </c>
      <c r="Q23" t="s">
        <v>81</v>
      </c>
      <c r="R23" t="s">
        <v>82</v>
      </c>
      <c r="S23" t="s">
        <v>83</v>
      </c>
      <c r="T23" t="s">
        <v>84</v>
      </c>
      <c r="U23" t="s">
        <v>163</v>
      </c>
      <c r="V23" t="s">
        <v>86</v>
      </c>
      <c r="W23" t="s">
        <v>87</v>
      </c>
      <c r="X23" t="s">
        <v>88</v>
      </c>
      <c r="Y23" t="s">
        <v>164</v>
      </c>
      <c r="Z23" t="s">
        <v>222</v>
      </c>
      <c r="AA23" t="s">
        <v>91</v>
      </c>
      <c r="AB23" t="s">
        <v>92</v>
      </c>
      <c r="AC23" t="s">
        <v>633</v>
      </c>
      <c r="AD23" t="s">
        <v>79</v>
      </c>
      <c r="AE23" t="s">
        <v>82</v>
      </c>
      <c r="AF23" t="s">
        <v>167</v>
      </c>
      <c r="AG23" t="s">
        <v>96</v>
      </c>
      <c r="AH23" t="s">
        <v>97</v>
      </c>
      <c r="AI23" t="s">
        <v>98</v>
      </c>
      <c r="AJ23" t="s">
        <v>418</v>
      </c>
      <c r="AK23" t="s">
        <v>222</v>
      </c>
      <c r="AL23" t="s">
        <v>75</v>
      </c>
      <c r="AM23" t="s">
        <v>100</v>
      </c>
      <c r="AN23" t="s">
        <v>420</v>
      </c>
      <c r="AO23" t="s">
        <v>101</v>
      </c>
      <c r="AP23" t="s">
        <v>102</v>
      </c>
      <c r="AQ23" t="s">
        <v>169</v>
      </c>
      <c r="AR23" t="s">
        <v>104</v>
      </c>
      <c r="AS23" t="s">
        <v>105</v>
      </c>
      <c r="AT23">
        <v>3</v>
      </c>
      <c r="AU23" t="s">
        <v>106</v>
      </c>
      <c r="AV23" t="s">
        <v>106</v>
      </c>
      <c r="AW23">
        <v>20</v>
      </c>
      <c r="AX23" t="s">
        <v>274</v>
      </c>
      <c r="AY23" t="s">
        <v>1017</v>
      </c>
      <c r="AZ23">
        <v>1</v>
      </c>
      <c r="BA23" t="s">
        <v>1018</v>
      </c>
      <c r="BB23" t="s">
        <v>110</v>
      </c>
      <c r="BC23" t="s">
        <v>1019</v>
      </c>
      <c r="BE23" t="s">
        <v>305</v>
      </c>
      <c r="BG23" t="s">
        <v>1020</v>
      </c>
      <c r="BH23" t="s">
        <v>1021</v>
      </c>
      <c r="BI23" t="s">
        <v>1022</v>
      </c>
      <c r="BJ23" t="s">
        <v>1023</v>
      </c>
      <c r="BK23" t="s">
        <v>1024</v>
      </c>
      <c r="BL23" t="s">
        <v>1025</v>
      </c>
      <c r="BM23" t="s">
        <v>1026</v>
      </c>
      <c r="BN23" t="s">
        <v>1027</v>
      </c>
      <c r="BO23" t="s">
        <v>1028</v>
      </c>
      <c r="BP23" t="s">
        <v>1029</v>
      </c>
      <c r="BQ23" t="s">
        <v>1030</v>
      </c>
      <c r="BR23" t="s">
        <v>1031</v>
      </c>
      <c r="BS23" t="s">
        <v>1032</v>
      </c>
      <c r="BT23" t="s">
        <v>564</v>
      </c>
      <c r="BU23" t="s">
        <v>1033</v>
      </c>
      <c r="BV23" t="s">
        <v>1034</v>
      </c>
      <c r="BW23" t="s">
        <v>1035</v>
      </c>
      <c r="BX23" t="s">
        <v>1036</v>
      </c>
      <c r="BY23" t="s">
        <v>792</v>
      </c>
      <c r="BZ23" t="s">
        <v>1037</v>
      </c>
      <c r="CA23" t="s">
        <v>337</v>
      </c>
      <c r="CB23" t="s">
        <v>1038</v>
      </c>
      <c r="CC23" t="s">
        <v>1039</v>
      </c>
      <c r="CD23" t="s">
        <v>1040</v>
      </c>
      <c r="CE23" t="s">
        <v>1041</v>
      </c>
      <c r="CF23" t="s">
        <v>1042</v>
      </c>
      <c r="CG23" t="s">
        <v>1043</v>
      </c>
      <c r="CH23" t="s">
        <v>1044</v>
      </c>
      <c r="CI23" t="s">
        <v>305</v>
      </c>
      <c r="CJ23" t="s">
        <v>1045</v>
      </c>
      <c r="CK23" t="s">
        <v>702</v>
      </c>
      <c r="CL23" t="s">
        <v>1046</v>
      </c>
      <c r="CM23" t="s">
        <v>1047</v>
      </c>
      <c r="CN23" t="s">
        <v>1048</v>
      </c>
      <c r="CO23" t="s">
        <v>1049</v>
      </c>
      <c r="CP23" t="s">
        <v>598</v>
      </c>
      <c r="CR23" t="s">
        <v>1050</v>
      </c>
      <c r="CS23" t="s">
        <v>624</v>
      </c>
      <c r="CT23" t="s">
        <v>1051</v>
      </c>
      <c r="CU23" t="s">
        <v>1052</v>
      </c>
      <c r="CV23" t="s">
        <v>1053</v>
      </c>
      <c r="CW23" t="s">
        <v>1054</v>
      </c>
    </row>
    <row r="24" spans="1:101" x14ac:dyDescent="0.25">
      <c r="A24">
        <v>41</v>
      </c>
      <c r="B24" t="s">
        <v>1055</v>
      </c>
      <c r="C24">
        <v>43</v>
      </c>
      <c r="D24" t="s">
        <v>70</v>
      </c>
      <c r="E24" t="s">
        <v>1056</v>
      </c>
      <c r="F24" t="s">
        <v>1055</v>
      </c>
      <c r="G24" t="s">
        <v>1057</v>
      </c>
      <c r="H24" t="s">
        <v>73</v>
      </c>
      <c r="I24" t="s">
        <v>158</v>
      </c>
      <c r="J24" t="s">
        <v>159</v>
      </c>
      <c r="K24" t="s">
        <v>218</v>
      </c>
      <c r="L24" t="s">
        <v>219</v>
      </c>
      <c r="M24" t="s">
        <v>78</v>
      </c>
      <c r="N24" t="s">
        <v>220</v>
      </c>
      <c r="O24" t="s">
        <v>79</v>
      </c>
      <c r="P24" t="s">
        <v>85</v>
      </c>
      <c r="Q24" t="s">
        <v>81</v>
      </c>
      <c r="R24" t="s">
        <v>82</v>
      </c>
      <c r="S24" t="s">
        <v>83</v>
      </c>
      <c r="T24" t="s">
        <v>103</v>
      </c>
      <c r="U24" t="s">
        <v>163</v>
      </c>
      <c r="V24" t="s">
        <v>86</v>
      </c>
      <c r="W24" t="s">
        <v>87</v>
      </c>
      <c r="X24" t="s">
        <v>88</v>
      </c>
      <c r="Y24" t="s">
        <v>75</v>
      </c>
      <c r="Z24" t="s">
        <v>90</v>
      </c>
      <c r="AA24" t="s">
        <v>91</v>
      </c>
      <c r="AB24" t="s">
        <v>92</v>
      </c>
      <c r="AC24" t="s">
        <v>165</v>
      </c>
      <c r="AD24" t="s">
        <v>79</v>
      </c>
      <c r="AE24" t="s">
        <v>82</v>
      </c>
      <c r="AF24" t="s">
        <v>95</v>
      </c>
      <c r="AG24" t="s">
        <v>96</v>
      </c>
      <c r="AH24" t="s">
        <v>417</v>
      </c>
      <c r="AI24" t="s">
        <v>98</v>
      </c>
      <c r="AJ24" t="s">
        <v>83</v>
      </c>
      <c r="AK24" t="s">
        <v>222</v>
      </c>
      <c r="AL24" t="s">
        <v>75</v>
      </c>
      <c r="AM24" t="s">
        <v>100</v>
      </c>
      <c r="AN24" t="s">
        <v>77</v>
      </c>
      <c r="AO24" t="s">
        <v>270</v>
      </c>
      <c r="AP24" t="s">
        <v>93</v>
      </c>
      <c r="AQ24" t="s">
        <v>169</v>
      </c>
      <c r="AR24" t="s">
        <v>104</v>
      </c>
      <c r="AS24" t="s">
        <v>105</v>
      </c>
      <c r="AT24">
        <v>5</v>
      </c>
      <c r="AU24" t="s">
        <v>106</v>
      </c>
      <c r="AV24" t="s">
        <v>110</v>
      </c>
      <c r="AW24">
        <v>23</v>
      </c>
      <c r="AX24" t="s">
        <v>274</v>
      </c>
      <c r="AY24" t="s">
        <v>1058</v>
      </c>
      <c r="AZ24">
        <v>1</v>
      </c>
      <c r="BA24" t="s">
        <v>1059</v>
      </c>
      <c r="BB24" t="s">
        <v>110</v>
      </c>
      <c r="BC24" t="s">
        <v>1060</v>
      </c>
      <c r="BE24" t="s">
        <v>1061</v>
      </c>
      <c r="BG24" t="s">
        <v>1062</v>
      </c>
      <c r="BH24" t="s">
        <v>1063</v>
      </c>
      <c r="BI24" t="s">
        <v>1064</v>
      </c>
      <c r="BJ24" t="s">
        <v>922</v>
      </c>
      <c r="BK24" t="s">
        <v>1065</v>
      </c>
      <c r="BL24" t="s">
        <v>795</v>
      </c>
      <c r="BM24" t="s">
        <v>629</v>
      </c>
      <c r="BN24" t="s">
        <v>1066</v>
      </c>
      <c r="BO24" t="s">
        <v>1067</v>
      </c>
      <c r="BP24" t="s">
        <v>1024</v>
      </c>
      <c r="BQ24" t="s">
        <v>924</v>
      </c>
      <c r="BR24" t="s">
        <v>184</v>
      </c>
      <c r="BS24" t="s">
        <v>812</v>
      </c>
      <c r="BT24" t="s">
        <v>440</v>
      </c>
      <c r="BU24" t="s">
        <v>1068</v>
      </c>
      <c r="BV24" t="s">
        <v>1069</v>
      </c>
      <c r="BW24" t="s">
        <v>1070</v>
      </c>
      <c r="BX24" t="s">
        <v>1071</v>
      </c>
      <c r="BY24" t="s">
        <v>1072</v>
      </c>
      <c r="BZ24" t="s">
        <v>722</v>
      </c>
      <c r="CA24" t="s">
        <v>1073</v>
      </c>
      <c r="CB24" t="s">
        <v>495</v>
      </c>
      <c r="CC24" t="s">
        <v>1074</v>
      </c>
      <c r="CD24">
        <v>9</v>
      </c>
      <c r="CE24" t="s">
        <v>1075</v>
      </c>
      <c r="CF24" t="s">
        <v>1076</v>
      </c>
      <c r="CG24" t="s">
        <v>797</v>
      </c>
      <c r="CH24" t="s">
        <v>1077</v>
      </c>
      <c r="CI24" t="s">
        <v>1078</v>
      </c>
      <c r="CJ24" t="s">
        <v>1079</v>
      </c>
      <c r="CK24" t="s">
        <v>179</v>
      </c>
      <c r="CL24" t="s">
        <v>1080</v>
      </c>
      <c r="CM24" t="s">
        <v>1081</v>
      </c>
      <c r="CN24" t="s">
        <v>1082</v>
      </c>
      <c r="CO24" t="s">
        <v>292</v>
      </c>
      <c r="CP24" t="s">
        <v>606</v>
      </c>
      <c r="CR24" t="s">
        <v>1083</v>
      </c>
      <c r="CS24" t="s">
        <v>1078</v>
      </c>
      <c r="CT24" t="s">
        <v>1084</v>
      </c>
      <c r="CU24" t="s">
        <v>302</v>
      </c>
      <c r="CV24" t="s">
        <v>482</v>
      </c>
      <c r="CW24" t="s">
        <v>1085</v>
      </c>
    </row>
    <row r="25" spans="1:101" x14ac:dyDescent="0.25">
      <c r="A25">
        <v>42</v>
      </c>
      <c r="B25" t="s">
        <v>1086</v>
      </c>
      <c r="C25">
        <v>43</v>
      </c>
      <c r="D25" t="s">
        <v>70</v>
      </c>
      <c r="E25" t="s">
        <v>1087</v>
      </c>
      <c r="F25" t="s">
        <v>1086</v>
      </c>
      <c r="G25" t="s">
        <v>1088</v>
      </c>
      <c r="I25" t="s">
        <v>158</v>
      </c>
      <c r="J25" t="s">
        <v>159</v>
      </c>
      <c r="K25" t="s">
        <v>218</v>
      </c>
      <c r="L25" t="s">
        <v>219</v>
      </c>
      <c r="M25" t="s">
        <v>78</v>
      </c>
      <c r="N25" t="s">
        <v>220</v>
      </c>
      <c r="O25" t="s">
        <v>162</v>
      </c>
      <c r="P25" t="s">
        <v>80</v>
      </c>
      <c r="Q25" t="s">
        <v>81</v>
      </c>
      <c r="R25" t="s">
        <v>82</v>
      </c>
      <c r="S25" t="s">
        <v>78</v>
      </c>
      <c r="T25" t="s">
        <v>100</v>
      </c>
      <c r="U25" t="s">
        <v>163</v>
      </c>
      <c r="V25" t="s">
        <v>221</v>
      </c>
      <c r="W25" t="s">
        <v>87</v>
      </c>
      <c r="X25" t="s">
        <v>753</v>
      </c>
      <c r="Y25" t="s">
        <v>164</v>
      </c>
      <c r="Z25" t="s">
        <v>272</v>
      </c>
      <c r="AA25" t="s">
        <v>91</v>
      </c>
      <c r="AB25" t="s">
        <v>418</v>
      </c>
      <c r="AC25" t="s">
        <v>165</v>
      </c>
      <c r="AD25" t="s">
        <v>79</v>
      </c>
      <c r="AE25" t="s">
        <v>82</v>
      </c>
      <c r="AF25" t="s">
        <v>167</v>
      </c>
      <c r="AG25" t="s">
        <v>96</v>
      </c>
      <c r="AH25" t="s">
        <v>97</v>
      </c>
      <c r="AI25" t="s">
        <v>270</v>
      </c>
      <c r="AJ25" t="s">
        <v>418</v>
      </c>
      <c r="AK25" t="s">
        <v>97</v>
      </c>
      <c r="AL25" t="s">
        <v>272</v>
      </c>
      <c r="AM25" t="s">
        <v>98</v>
      </c>
      <c r="AN25" t="s">
        <v>85</v>
      </c>
      <c r="AO25" t="s">
        <v>101</v>
      </c>
      <c r="AP25" t="s">
        <v>102</v>
      </c>
      <c r="AQ25" t="s">
        <v>169</v>
      </c>
      <c r="AR25" t="s">
        <v>104</v>
      </c>
      <c r="AS25" t="s">
        <v>105</v>
      </c>
      <c r="AT25">
        <v>4</v>
      </c>
      <c r="AU25" t="s">
        <v>110</v>
      </c>
      <c r="AV25" t="s">
        <v>110</v>
      </c>
      <c r="AW25">
        <v>24</v>
      </c>
      <c r="AX25" t="s">
        <v>107</v>
      </c>
      <c r="AY25" t="s">
        <v>1089</v>
      </c>
      <c r="AZ25">
        <v>1</v>
      </c>
      <c r="BA25" t="s">
        <v>1090</v>
      </c>
      <c r="BB25" t="s">
        <v>110</v>
      </c>
      <c r="BC25">
        <v>704</v>
      </c>
      <c r="BE25" t="s">
        <v>1091</v>
      </c>
      <c r="BG25" t="s">
        <v>1092</v>
      </c>
      <c r="BH25" t="s">
        <v>1093</v>
      </c>
      <c r="BI25" t="s">
        <v>1094</v>
      </c>
      <c r="BJ25" t="s">
        <v>987</v>
      </c>
      <c r="BK25" t="s">
        <v>1034</v>
      </c>
      <c r="BL25" t="s">
        <v>1095</v>
      </c>
      <c r="BM25" t="s">
        <v>1096</v>
      </c>
      <c r="BN25" t="s">
        <v>1039</v>
      </c>
      <c r="BO25" t="s">
        <v>1097</v>
      </c>
      <c r="BP25" t="s">
        <v>1098</v>
      </c>
      <c r="BQ25" t="s">
        <v>1099</v>
      </c>
      <c r="BR25" t="s">
        <v>1100</v>
      </c>
      <c r="BS25" t="s">
        <v>706</v>
      </c>
      <c r="BT25" t="s">
        <v>233</v>
      </c>
      <c r="BU25" t="s">
        <v>1101</v>
      </c>
      <c r="BV25" t="s">
        <v>1102</v>
      </c>
      <c r="BW25" t="s">
        <v>125</v>
      </c>
      <c r="BX25" t="s">
        <v>759</v>
      </c>
      <c r="BY25" t="s">
        <v>1103</v>
      </c>
      <c r="BZ25" t="s">
        <v>1104</v>
      </c>
      <c r="CA25" t="s">
        <v>1105</v>
      </c>
      <c r="CB25" t="s">
        <v>179</v>
      </c>
      <c r="CC25" t="s">
        <v>687</v>
      </c>
      <c r="CD25" t="s">
        <v>842</v>
      </c>
      <c r="CE25" t="s">
        <v>426</v>
      </c>
      <c r="CF25" t="s">
        <v>406</v>
      </c>
      <c r="CG25" t="s">
        <v>1106</v>
      </c>
      <c r="CH25" t="s">
        <v>289</v>
      </c>
      <c r="CI25" t="s">
        <v>1107</v>
      </c>
      <c r="CJ25" t="s">
        <v>1108</v>
      </c>
      <c r="CK25" t="s">
        <v>389</v>
      </c>
      <c r="CL25" t="s">
        <v>1109</v>
      </c>
      <c r="CM25" t="s">
        <v>1110</v>
      </c>
      <c r="CN25" t="s">
        <v>1111</v>
      </c>
      <c r="CO25" t="s">
        <v>1112</v>
      </c>
      <c r="CP25" t="s">
        <v>209</v>
      </c>
      <c r="CR25" t="s">
        <v>233</v>
      </c>
      <c r="CS25" t="s">
        <v>1113</v>
      </c>
      <c r="CT25" t="s">
        <v>198</v>
      </c>
      <c r="CU25" t="s">
        <v>1114</v>
      </c>
      <c r="CV25" t="s">
        <v>1115</v>
      </c>
      <c r="CW25" t="s">
        <v>566</v>
      </c>
    </row>
    <row r="26" spans="1:101" x14ac:dyDescent="0.25">
      <c r="A26">
        <v>43</v>
      </c>
      <c r="B26" t="s">
        <v>1116</v>
      </c>
      <c r="C26">
        <v>43</v>
      </c>
      <c r="D26" t="s">
        <v>70</v>
      </c>
      <c r="E26" t="s">
        <v>1117</v>
      </c>
      <c r="F26" t="s">
        <v>1116</v>
      </c>
      <c r="G26" t="s">
        <v>1118</v>
      </c>
      <c r="H26" t="s">
        <v>73</v>
      </c>
      <c r="I26" t="s">
        <v>269</v>
      </c>
      <c r="J26" t="s">
        <v>75</v>
      </c>
      <c r="K26" t="s">
        <v>218</v>
      </c>
      <c r="L26" t="s">
        <v>160</v>
      </c>
      <c r="M26" t="s">
        <v>78</v>
      </c>
      <c r="N26" t="s">
        <v>220</v>
      </c>
      <c r="O26" t="s">
        <v>162</v>
      </c>
      <c r="P26" t="s">
        <v>85</v>
      </c>
      <c r="Q26" t="s">
        <v>81</v>
      </c>
      <c r="R26" t="s">
        <v>271</v>
      </c>
      <c r="S26" t="s">
        <v>83</v>
      </c>
      <c r="T26" t="s">
        <v>84</v>
      </c>
      <c r="U26" t="s">
        <v>163</v>
      </c>
      <c r="V26" t="s">
        <v>86</v>
      </c>
      <c r="W26" t="s">
        <v>87</v>
      </c>
      <c r="X26" t="s">
        <v>88</v>
      </c>
      <c r="Y26" t="s">
        <v>164</v>
      </c>
      <c r="Z26" t="s">
        <v>272</v>
      </c>
      <c r="AA26" t="s">
        <v>91</v>
      </c>
      <c r="AB26" t="s">
        <v>418</v>
      </c>
      <c r="AC26" t="s">
        <v>165</v>
      </c>
      <c r="AD26" t="s">
        <v>79</v>
      </c>
      <c r="AE26" t="s">
        <v>82</v>
      </c>
      <c r="AF26" t="s">
        <v>95</v>
      </c>
      <c r="AG26" t="s">
        <v>75</v>
      </c>
      <c r="AH26" t="s">
        <v>97</v>
      </c>
      <c r="AI26" t="s">
        <v>98</v>
      </c>
      <c r="AJ26" t="s">
        <v>418</v>
      </c>
      <c r="AK26" t="s">
        <v>97</v>
      </c>
      <c r="AL26" t="s">
        <v>75</v>
      </c>
      <c r="AM26" t="s">
        <v>100</v>
      </c>
      <c r="AN26" t="s">
        <v>77</v>
      </c>
      <c r="AO26" t="s">
        <v>101</v>
      </c>
      <c r="AP26" t="s">
        <v>102</v>
      </c>
      <c r="AQ26" t="s">
        <v>169</v>
      </c>
      <c r="AR26" t="s">
        <v>104</v>
      </c>
      <c r="AS26" t="s">
        <v>105</v>
      </c>
      <c r="AT26">
        <v>5</v>
      </c>
      <c r="AU26" t="s">
        <v>106</v>
      </c>
      <c r="AV26" t="s">
        <v>106</v>
      </c>
      <c r="AW26">
        <v>32</v>
      </c>
      <c r="AX26" t="s">
        <v>323</v>
      </c>
      <c r="AY26" t="s">
        <v>1119</v>
      </c>
      <c r="AZ26">
        <v>0</v>
      </c>
      <c r="BB26" t="s">
        <v>110</v>
      </c>
      <c r="BC26" t="s">
        <v>1120</v>
      </c>
      <c r="BE26" t="s">
        <v>1121</v>
      </c>
      <c r="BG26" t="s">
        <v>1122</v>
      </c>
      <c r="BH26" t="s">
        <v>1123</v>
      </c>
      <c r="BI26" t="s">
        <v>1124</v>
      </c>
      <c r="BJ26" t="s">
        <v>1125</v>
      </c>
      <c r="BK26">
        <v>17</v>
      </c>
      <c r="BL26" t="s">
        <v>1126</v>
      </c>
      <c r="BM26" t="s">
        <v>1127</v>
      </c>
      <c r="BN26" t="s">
        <v>1128</v>
      </c>
      <c r="BO26" t="s">
        <v>768</v>
      </c>
      <c r="BP26" t="s">
        <v>1129</v>
      </c>
      <c r="BQ26" t="s">
        <v>1130</v>
      </c>
      <c r="BR26" t="s">
        <v>1131</v>
      </c>
      <c r="BS26" t="s">
        <v>1132</v>
      </c>
      <c r="BT26" t="s">
        <v>1133</v>
      </c>
      <c r="BU26" t="s">
        <v>1047</v>
      </c>
      <c r="BV26" t="s">
        <v>1134</v>
      </c>
      <c r="BW26" t="s">
        <v>1135</v>
      </c>
      <c r="BX26" t="s">
        <v>1136</v>
      </c>
      <c r="BY26" t="s">
        <v>1137</v>
      </c>
      <c r="BZ26" t="s">
        <v>346</v>
      </c>
      <c r="CA26" t="s">
        <v>1138</v>
      </c>
      <c r="CB26" t="s">
        <v>1139</v>
      </c>
      <c r="CC26" t="s">
        <v>1140</v>
      </c>
      <c r="CD26" t="s">
        <v>773</v>
      </c>
      <c r="CE26" t="s">
        <v>1141</v>
      </c>
      <c r="CF26" t="s">
        <v>1142</v>
      </c>
      <c r="CG26" t="s">
        <v>1143</v>
      </c>
      <c r="CH26" t="s">
        <v>1144</v>
      </c>
      <c r="CI26" t="s">
        <v>212</v>
      </c>
      <c r="CJ26" t="s">
        <v>357</v>
      </c>
      <c r="CK26" t="s">
        <v>1145</v>
      </c>
      <c r="CL26" t="s">
        <v>1146</v>
      </c>
      <c r="CM26" t="s">
        <v>1147</v>
      </c>
      <c r="CN26" t="s">
        <v>1148</v>
      </c>
      <c r="CO26" t="s">
        <v>1149</v>
      </c>
      <c r="CP26" t="s">
        <v>1150</v>
      </c>
      <c r="CR26" t="s">
        <v>925</v>
      </c>
      <c r="CS26" t="s">
        <v>353</v>
      </c>
      <c r="CT26" t="s">
        <v>1151</v>
      </c>
      <c r="CU26" t="s">
        <v>1152</v>
      </c>
      <c r="CV26" t="s">
        <v>1153</v>
      </c>
      <c r="CW26" t="s">
        <v>1154</v>
      </c>
    </row>
    <row r="27" spans="1:101" x14ac:dyDescent="0.25">
      <c r="A27">
        <v>44</v>
      </c>
      <c r="B27" t="s">
        <v>1155</v>
      </c>
      <c r="C27">
        <v>43</v>
      </c>
      <c r="D27" t="s">
        <v>70</v>
      </c>
      <c r="E27" t="s">
        <v>1156</v>
      </c>
      <c r="F27" t="s">
        <v>1155</v>
      </c>
      <c r="G27" t="s">
        <v>1157</v>
      </c>
      <c r="H27" t="s">
        <v>73</v>
      </c>
      <c r="I27" t="s">
        <v>269</v>
      </c>
      <c r="J27" t="s">
        <v>319</v>
      </c>
      <c r="K27" t="s">
        <v>218</v>
      </c>
      <c r="L27" t="s">
        <v>77</v>
      </c>
      <c r="M27" t="s">
        <v>864</v>
      </c>
      <c r="N27" t="s">
        <v>220</v>
      </c>
      <c r="O27" t="s">
        <v>79</v>
      </c>
      <c r="P27" t="s">
        <v>165</v>
      </c>
      <c r="Q27" t="s">
        <v>81</v>
      </c>
      <c r="R27" t="s">
        <v>271</v>
      </c>
      <c r="S27" t="s">
        <v>78</v>
      </c>
      <c r="T27" t="s">
        <v>84</v>
      </c>
      <c r="U27" t="s">
        <v>163</v>
      </c>
      <c r="V27" t="s">
        <v>86</v>
      </c>
      <c r="W27" t="s">
        <v>87</v>
      </c>
      <c r="X27" t="s">
        <v>88</v>
      </c>
      <c r="Y27" t="s">
        <v>164</v>
      </c>
      <c r="Z27" t="s">
        <v>90</v>
      </c>
      <c r="AA27" t="s">
        <v>416</v>
      </c>
      <c r="AB27" t="s">
        <v>92</v>
      </c>
      <c r="AC27" t="s">
        <v>165</v>
      </c>
      <c r="AD27" t="s">
        <v>79</v>
      </c>
      <c r="AE27" t="s">
        <v>82</v>
      </c>
      <c r="AF27" t="s">
        <v>167</v>
      </c>
      <c r="AG27" t="s">
        <v>96</v>
      </c>
      <c r="AH27" t="s">
        <v>417</v>
      </c>
      <c r="AI27" t="s">
        <v>98</v>
      </c>
      <c r="AJ27" t="s">
        <v>418</v>
      </c>
      <c r="AK27" t="s">
        <v>510</v>
      </c>
      <c r="AL27" t="s">
        <v>272</v>
      </c>
      <c r="AM27" t="s">
        <v>100</v>
      </c>
      <c r="AN27" t="s">
        <v>85</v>
      </c>
      <c r="AO27" t="s">
        <v>101</v>
      </c>
      <c r="AP27" t="s">
        <v>102</v>
      </c>
      <c r="AQ27" t="s">
        <v>634</v>
      </c>
      <c r="AR27" t="s">
        <v>104</v>
      </c>
      <c r="AS27" t="s">
        <v>105</v>
      </c>
      <c r="AT27">
        <v>4</v>
      </c>
      <c r="AU27" t="s">
        <v>110</v>
      </c>
      <c r="AV27" t="s">
        <v>110</v>
      </c>
      <c r="AW27">
        <v>21</v>
      </c>
      <c r="AX27" t="s">
        <v>274</v>
      </c>
      <c r="AY27" t="s">
        <v>463</v>
      </c>
      <c r="AZ27">
        <v>3</v>
      </c>
      <c r="BA27" t="s">
        <v>1158</v>
      </c>
      <c r="BB27" t="s">
        <v>110</v>
      </c>
      <c r="BC27" t="s">
        <v>1159</v>
      </c>
      <c r="BE27" t="s">
        <v>729</v>
      </c>
      <c r="BG27" t="s">
        <v>1160</v>
      </c>
      <c r="BH27" t="s">
        <v>1161</v>
      </c>
      <c r="BI27" t="s">
        <v>345</v>
      </c>
      <c r="BJ27" t="s">
        <v>1162</v>
      </c>
      <c r="BK27" t="s">
        <v>684</v>
      </c>
      <c r="BL27" t="s">
        <v>935</v>
      </c>
      <c r="BM27" t="s">
        <v>1163</v>
      </c>
      <c r="BN27" t="s">
        <v>848</v>
      </c>
      <c r="BO27" t="s">
        <v>534</v>
      </c>
      <c r="BP27" t="s">
        <v>1164</v>
      </c>
      <c r="BQ27" t="s">
        <v>1165</v>
      </c>
      <c r="BR27" t="s">
        <v>448</v>
      </c>
      <c r="BS27" t="s">
        <v>1166</v>
      </c>
      <c r="BT27" t="s">
        <v>1167</v>
      </c>
      <c r="BU27" t="s">
        <v>587</v>
      </c>
      <c r="BV27" t="s">
        <v>1168</v>
      </c>
      <c r="BW27" t="s">
        <v>1169</v>
      </c>
      <c r="BX27" t="s">
        <v>1170</v>
      </c>
      <c r="BY27" t="s">
        <v>1171</v>
      </c>
      <c r="BZ27" t="s">
        <v>1172</v>
      </c>
      <c r="CA27" t="s">
        <v>1173</v>
      </c>
      <c r="CB27" t="s">
        <v>1174</v>
      </c>
      <c r="CC27" t="s">
        <v>657</v>
      </c>
      <c r="CD27" t="s">
        <v>1029</v>
      </c>
      <c r="CE27" t="s">
        <v>344</v>
      </c>
      <c r="CF27" t="s">
        <v>838</v>
      </c>
      <c r="CG27" t="s">
        <v>1175</v>
      </c>
      <c r="CH27" t="s">
        <v>1176</v>
      </c>
      <c r="CI27" t="s">
        <v>227</v>
      </c>
      <c r="CJ27" t="s">
        <v>928</v>
      </c>
      <c r="CK27" t="s">
        <v>1105</v>
      </c>
      <c r="CL27" t="s">
        <v>293</v>
      </c>
      <c r="CM27" t="s">
        <v>1177</v>
      </c>
      <c r="CN27" t="s">
        <v>1178</v>
      </c>
      <c r="CO27" t="s">
        <v>1179</v>
      </c>
      <c r="CP27" t="s">
        <v>1180</v>
      </c>
      <c r="CR27" t="s">
        <v>915</v>
      </c>
      <c r="CS27" t="s">
        <v>1181</v>
      </c>
      <c r="CT27" t="s">
        <v>1182</v>
      </c>
      <c r="CU27" t="s">
        <v>1183</v>
      </c>
      <c r="CV27" t="s">
        <v>1184</v>
      </c>
      <c r="CW27" t="s">
        <v>1185</v>
      </c>
    </row>
    <row r="28" spans="1:101" x14ac:dyDescent="0.25">
      <c r="A28">
        <v>47</v>
      </c>
      <c r="B28" t="s">
        <v>1186</v>
      </c>
      <c r="C28">
        <v>43</v>
      </c>
      <c r="D28" t="s">
        <v>70</v>
      </c>
      <c r="E28" t="s">
        <v>1187</v>
      </c>
      <c r="F28" t="s">
        <v>1186</v>
      </c>
      <c r="G28" t="s">
        <v>1188</v>
      </c>
      <c r="H28" t="s">
        <v>73</v>
      </c>
      <c r="I28" t="s">
        <v>158</v>
      </c>
      <c r="J28" t="s">
        <v>319</v>
      </c>
      <c r="K28" t="s">
        <v>218</v>
      </c>
      <c r="L28" t="s">
        <v>219</v>
      </c>
      <c r="M28" t="s">
        <v>78</v>
      </c>
      <c r="N28" t="s">
        <v>220</v>
      </c>
      <c r="O28" t="s">
        <v>79</v>
      </c>
      <c r="P28" t="s">
        <v>80</v>
      </c>
      <c r="Q28" t="s">
        <v>81</v>
      </c>
      <c r="R28" t="s">
        <v>76</v>
      </c>
      <c r="S28" t="s">
        <v>83</v>
      </c>
      <c r="T28" t="s">
        <v>84</v>
      </c>
      <c r="U28" t="s">
        <v>163</v>
      </c>
      <c r="V28" t="s">
        <v>86</v>
      </c>
      <c r="W28" t="s">
        <v>75</v>
      </c>
      <c r="X28" t="s">
        <v>88</v>
      </c>
      <c r="Y28" t="s">
        <v>75</v>
      </c>
      <c r="Z28" t="s">
        <v>90</v>
      </c>
      <c r="AA28" t="s">
        <v>91</v>
      </c>
      <c r="AB28" t="s">
        <v>370</v>
      </c>
      <c r="AC28" t="s">
        <v>165</v>
      </c>
      <c r="AD28" t="s">
        <v>79</v>
      </c>
      <c r="AE28" t="s">
        <v>82</v>
      </c>
      <c r="AF28" t="s">
        <v>273</v>
      </c>
      <c r="AG28" t="s">
        <v>75</v>
      </c>
      <c r="AH28" t="s">
        <v>97</v>
      </c>
      <c r="AI28" t="s">
        <v>98</v>
      </c>
      <c r="AJ28" t="s">
        <v>418</v>
      </c>
      <c r="AK28" t="s">
        <v>510</v>
      </c>
      <c r="AL28" t="s">
        <v>75</v>
      </c>
      <c r="AM28" t="s">
        <v>100</v>
      </c>
      <c r="AN28" t="s">
        <v>168</v>
      </c>
      <c r="AO28" t="s">
        <v>270</v>
      </c>
      <c r="AP28" t="s">
        <v>102</v>
      </c>
      <c r="AQ28" t="s">
        <v>103</v>
      </c>
      <c r="AR28" t="s">
        <v>104</v>
      </c>
      <c r="AS28" t="s">
        <v>943</v>
      </c>
      <c r="AT28">
        <v>5</v>
      </c>
      <c r="AU28" t="s">
        <v>110</v>
      </c>
      <c r="AV28" t="s">
        <v>110</v>
      </c>
      <c r="AW28">
        <v>22</v>
      </c>
      <c r="AX28" t="s">
        <v>323</v>
      </c>
      <c r="AY28" t="s">
        <v>1119</v>
      </c>
      <c r="AZ28">
        <v>2</v>
      </c>
      <c r="BA28" t="s">
        <v>1189</v>
      </c>
      <c r="BB28" t="s">
        <v>110</v>
      </c>
      <c r="BC28" t="s">
        <v>1190</v>
      </c>
      <c r="BE28" t="s">
        <v>1191</v>
      </c>
      <c r="BG28" t="s">
        <v>1192</v>
      </c>
      <c r="BH28" t="s">
        <v>1193</v>
      </c>
      <c r="BI28" t="s">
        <v>844</v>
      </c>
      <c r="BJ28" t="s">
        <v>1194</v>
      </c>
      <c r="BK28" t="s">
        <v>1195</v>
      </c>
      <c r="BL28" t="s">
        <v>1196</v>
      </c>
      <c r="BM28" t="s">
        <v>1197</v>
      </c>
      <c r="BN28" t="s">
        <v>187</v>
      </c>
      <c r="BO28" t="s">
        <v>1198</v>
      </c>
      <c r="BP28" t="s">
        <v>1199</v>
      </c>
      <c r="BQ28">
        <v>12</v>
      </c>
      <c r="BR28" t="s">
        <v>810</v>
      </c>
      <c r="BS28" t="s">
        <v>1200</v>
      </c>
      <c r="BT28" t="s">
        <v>517</v>
      </c>
      <c r="BU28" t="s">
        <v>1201</v>
      </c>
      <c r="BV28" t="s">
        <v>1033</v>
      </c>
      <c r="BW28" t="s">
        <v>1202</v>
      </c>
      <c r="BX28" t="s">
        <v>1203</v>
      </c>
      <c r="BY28" t="s">
        <v>786</v>
      </c>
      <c r="BZ28" t="s">
        <v>1204</v>
      </c>
      <c r="CA28" t="s">
        <v>259</v>
      </c>
      <c r="CB28" t="s">
        <v>452</v>
      </c>
      <c r="CC28" t="s">
        <v>1205</v>
      </c>
      <c r="CD28" t="s">
        <v>668</v>
      </c>
      <c r="CE28" t="s">
        <v>437</v>
      </c>
      <c r="CF28" t="s">
        <v>1206</v>
      </c>
      <c r="CG28" t="s">
        <v>1207</v>
      </c>
      <c r="CH28" t="s">
        <v>301</v>
      </c>
      <c r="CI28" t="s">
        <v>547</v>
      </c>
      <c r="CJ28" t="s">
        <v>1208</v>
      </c>
      <c r="CK28" t="s">
        <v>1209</v>
      </c>
      <c r="CL28" t="s">
        <v>725</v>
      </c>
      <c r="CM28" t="s">
        <v>1210</v>
      </c>
      <c r="CN28" t="s">
        <v>1205</v>
      </c>
      <c r="CO28" t="s">
        <v>1211</v>
      </c>
      <c r="CP28" t="s">
        <v>208</v>
      </c>
      <c r="CR28" t="s">
        <v>1212</v>
      </c>
      <c r="CS28" t="s">
        <v>1213</v>
      </c>
      <c r="CT28" t="s">
        <v>930</v>
      </c>
      <c r="CU28" t="s">
        <v>824</v>
      </c>
      <c r="CV28" t="s">
        <v>1214</v>
      </c>
      <c r="CW28" t="s">
        <v>614</v>
      </c>
    </row>
    <row r="29" spans="1:101" x14ac:dyDescent="0.25">
      <c r="A29">
        <v>48</v>
      </c>
      <c r="B29" t="s">
        <v>1215</v>
      </c>
      <c r="C29">
        <v>43</v>
      </c>
      <c r="D29" t="s">
        <v>70</v>
      </c>
      <c r="E29" t="s">
        <v>1216</v>
      </c>
      <c r="F29" t="s">
        <v>1215</v>
      </c>
      <c r="G29" t="s">
        <v>1217</v>
      </c>
      <c r="H29" t="s">
        <v>73</v>
      </c>
      <c r="I29" t="s">
        <v>158</v>
      </c>
      <c r="J29" t="s">
        <v>319</v>
      </c>
      <c r="K29" t="s">
        <v>103</v>
      </c>
      <c r="L29" t="s">
        <v>160</v>
      </c>
      <c r="M29" t="s">
        <v>1218</v>
      </c>
      <c r="N29" t="s">
        <v>220</v>
      </c>
      <c r="O29" t="s">
        <v>79</v>
      </c>
      <c r="P29" t="s">
        <v>165</v>
      </c>
      <c r="Q29" t="s">
        <v>509</v>
      </c>
      <c r="R29" t="s">
        <v>82</v>
      </c>
      <c r="S29" t="s">
        <v>416</v>
      </c>
      <c r="T29" t="s">
        <v>84</v>
      </c>
      <c r="U29" t="s">
        <v>163</v>
      </c>
      <c r="V29" t="s">
        <v>91</v>
      </c>
      <c r="W29" t="s">
        <v>419</v>
      </c>
      <c r="X29" t="s">
        <v>864</v>
      </c>
      <c r="Y29" t="s">
        <v>164</v>
      </c>
      <c r="Z29" t="s">
        <v>222</v>
      </c>
      <c r="AA29" t="s">
        <v>864</v>
      </c>
      <c r="AB29" t="s">
        <v>92</v>
      </c>
      <c r="AC29" t="s">
        <v>165</v>
      </c>
      <c r="AD29" t="s">
        <v>79</v>
      </c>
      <c r="AE29" t="s">
        <v>828</v>
      </c>
      <c r="AF29" t="s">
        <v>510</v>
      </c>
      <c r="AG29" t="s">
        <v>96</v>
      </c>
      <c r="AH29" t="s">
        <v>97</v>
      </c>
      <c r="AI29" t="s">
        <v>979</v>
      </c>
      <c r="AJ29" t="s">
        <v>418</v>
      </c>
      <c r="AK29" t="s">
        <v>97</v>
      </c>
      <c r="AL29" t="s">
        <v>75</v>
      </c>
      <c r="AM29" t="s">
        <v>100</v>
      </c>
      <c r="AN29" t="s">
        <v>168</v>
      </c>
      <c r="AO29" t="s">
        <v>101</v>
      </c>
      <c r="AP29" t="s">
        <v>102</v>
      </c>
      <c r="AQ29" t="s">
        <v>634</v>
      </c>
      <c r="AR29" t="s">
        <v>88</v>
      </c>
      <c r="AS29" t="s">
        <v>104</v>
      </c>
      <c r="AT29">
        <v>4</v>
      </c>
      <c r="AU29" t="s">
        <v>106</v>
      </c>
      <c r="AV29" t="s">
        <v>106</v>
      </c>
      <c r="AW29">
        <v>22</v>
      </c>
      <c r="AX29" t="s">
        <v>107</v>
      </c>
      <c r="AY29" t="s">
        <v>1219</v>
      </c>
      <c r="AZ29">
        <v>1</v>
      </c>
      <c r="BA29" t="s">
        <v>1220</v>
      </c>
      <c r="BB29" t="s">
        <v>110</v>
      </c>
      <c r="BC29" t="s">
        <v>1221</v>
      </c>
      <c r="BE29" t="s">
        <v>342</v>
      </c>
      <c r="BG29" t="s">
        <v>1222</v>
      </c>
      <c r="BH29" t="s">
        <v>1223</v>
      </c>
      <c r="BI29" t="s">
        <v>152</v>
      </c>
      <c r="BJ29" t="s">
        <v>1224</v>
      </c>
      <c r="BK29" t="s">
        <v>587</v>
      </c>
      <c r="BL29" t="s">
        <v>1225</v>
      </c>
      <c r="BM29" t="s">
        <v>565</v>
      </c>
      <c r="BN29" t="s">
        <v>278</v>
      </c>
      <c r="BO29" t="s">
        <v>1004</v>
      </c>
      <c r="BP29">
        <v>9</v>
      </c>
      <c r="BQ29" t="s">
        <v>1226</v>
      </c>
      <c r="BR29" t="s">
        <v>1227</v>
      </c>
      <c r="BS29" t="s">
        <v>444</v>
      </c>
      <c r="BT29" t="s">
        <v>1228</v>
      </c>
      <c r="BU29" t="s">
        <v>435</v>
      </c>
      <c r="BV29" t="s">
        <v>1147</v>
      </c>
      <c r="BW29" t="s">
        <v>1229</v>
      </c>
      <c r="BX29" t="s">
        <v>1230</v>
      </c>
      <c r="BY29" t="s">
        <v>177</v>
      </c>
      <c r="BZ29" t="s">
        <v>1231</v>
      </c>
      <c r="CA29" t="s">
        <v>925</v>
      </c>
      <c r="CB29" t="s">
        <v>729</v>
      </c>
      <c r="CC29" t="s">
        <v>1232</v>
      </c>
      <c r="CD29" t="s">
        <v>1032</v>
      </c>
      <c r="CE29" t="s">
        <v>1233</v>
      </c>
      <c r="CF29" t="s">
        <v>1234</v>
      </c>
      <c r="CG29" t="s">
        <v>1235</v>
      </c>
      <c r="CH29" t="s">
        <v>1236</v>
      </c>
      <c r="CI29" t="s">
        <v>1237</v>
      </c>
      <c r="CJ29" t="s">
        <v>1238</v>
      </c>
      <c r="CK29" t="s">
        <v>563</v>
      </c>
      <c r="CL29" t="s">
        <v>966</v>
      </c>
      <c r="CM29" t="s">
        <v>746</v>
      </c>
      <c r="CN29" t="s">
        <v>1050</v>
      </c>
      <c r="CO29" t="s">
        <v>1239</v>
      </c>
      <c r="CP29" t="s">
        <v>1240</v>
      </c>
      <c r="CR29" t="s">
        <v>597</v>
      </c>
      <c r="CS29" t="s">
        <v>1241</v>
      </c>
      <c r="CT29" t="s">
        <v>1242</v>
      </c>
      <c r="CU29" t="s">
        <v>1243</v>
      </c>
      <c r="CV29" t="s">
        <v>1244</v>
      </c>
      <c r="CW29" t="s">
        <v>1245</v>
      </c>
    </row>
    <row r="30" spans="1:101" x14ac:dyDescent="0.25">
      <c r="A30">
        <v>49</v>
      </c>
      <c r="B30" t="s">
        <v>1246</v>
      </c>
      <c r="C30">
        <v>43</v>
      </c>
      <c r="D30" t="s">
        <v>70</v>
      </c>
      <c r="E30" t="s">
        <v>1247</v>
      </c>
      <c r="F30" t="s">
        <v>1246</v>
      </c>
      <c r="G30" t="s">
        <v>1248</v>
      </c>
      <c r="H30" t="s">
        <v>73</v>
      </c>
      <c r="I30" t="s">
        <v>158</v>
      </c>
      <c r="J30" t="s">
        <v>319</v>
      </c>
      <c r="K30" t="s">
        <v>103</v>
      </c>
      <c r="L30" t="s">
        <v>219</v>
      </c>
      <c r="M30" t="s">
        <v>78</v>
      </c>
      <c r="N30" t="s">
        <v>220</v>
      </c>
      <c r="O30" t="s">
        <v>79</v>
      </c>
      <c r="P30" t="s">
        <v>165</v>
      </c>
      <c r="Q30" t="s">
        <v>81</v>
      </c>
      <c r="R30" t="s">
        <v>82</v>
      </c>
      <c r="S30" t="s">
        <v>83</v>
      </c>
      <c r="T30" t="s">
        <v>84</v>
      </c>
      <c r="U30" t="s">
        <v>163</v>
      </c>
      <c r="V30" t="s">
        <v>221</v>
      </c>
      <c r="W30" t="s">
        <v>87</v>
      </c>
      <c r="X30" t="s">
        <v>864</v>
      </c>
      <c r="Y30" t="s">
        <v>89</v>
      </c>
      <c r="Z30" t="s">
        <v>222</v>
      </c>
      <c r="AA30" t="s">
        <v>91</v>
      </c>
      <c r="AB30" t="s">
        <v>418</v>
      </c>
      <c r="AC30" t="s">
        <v>165</v>
      </c>
      <c r="AD30" t="s">
        <v>79</v>
      </c>
      <c r="AE30" t="s">
        <v>82</v>
      </c>
      <c r="AF30" t="s">
        <v>167</v>
      </c>
      <c r="AG30" t="s">
        <v>509</v>
      </c>
      <c r="AH30" t="s">
        <v>97</v>
      </c>
      <c r="AI30" t="s">
        <v>98</v>
      </c>
      <c r="AJ30" t="s">
        <v>83</v>
      </c>
      <c r="AK30" t="s">
        <v>97</v>
      </c>
      <c r="AL30" t="s">
        <v>99</v>
      </c>
      <c r="AM30" t="s">
        <v>100</v>
      </c>
      <c r="AN30" t="s">
        <v>168</v>
      </c>
      <c r="AO30" t="s">
        <v>101</v>
      </c>
      <c r="AP30" t="s">
        <v>102</v>
      </c>
      <c r="AQ30" t="s">
        <v>169</v>
      </c>
      <c r="AR30" t="s">
        <v>104</v>
      </c>
      <c r="AS30" t="s">
        <v>105</v>
      </c>
      <c r="AT30">
        <v>4</v>
      </c>
      <c r="AU30" t="s">
        <v>110</v>
      </c>
      <c r="AV30" t="s">
        <v>106</v>
      </c>
      <c r="AW30">
        <v>24</v>
      </c>
      <c r="AX30" t="s">
        <v>107</v>
      </c>
      <c r="AY30" t="s">
        <v>1249</v>
      </c>
      <c r="AZ30">
        <v>1</v>
      </c>
      <c r="BA30" t="s">
        <v>1250</v>
      </c>
      <c r="BB30" t="s">
        <v>110</v>
      </c>
      <c r="BC30" t="s">
        <v>1251</v>
      </c>
      <c r="BE30" t="s">
        <v>820</v>
      </c>
      <c r="BG30" t="s">
        <v>1252</v>
      </c>
      <c r="BH30" t="s">
        <v>1253</v>
      </c>
      <c r="BI30" t="s">
        <v>1254</v>
      </c>
      <c r="BJ30" t="s">
        <v>969</v>
      </c>
      <c r="BK30" t="s">
        <v>1255</v>
      </c>
      <c r="BL30" t="s">
        <v>122</v>
      </c>
      <c r="BM30" t="s">
        <v>1256</v>
      </c>
      <c r="BN30" t="s">
        <v>1257</v>
      </c>
      <c r="BO30" t="s">
        <v>813</v>
      </c>
      <c r="BP30" t="s">
        <v>445</v>
      </c>
      <c r="BQ30" t="s">
        <v>545</v>
      </c>
      <c r="BR30" t="s">
        <v>424</v>
      </c>
      <c r="BS30" t="s">
        <v>1258</v>
      </c>
      <c r="BT30" t="s">
        <v>1259</v>
      </c>
      <c r="BU30" t="s">
        <v>1260</v>
      </c>
      <c r="BV30" t="s">
        <v>1261</v>
      </c>
      <c r="BW30" t="s">
        <v>194</v>
      </c>
      <c r="BX30" t="s">
        <v>614</v>
      </c>
      <c r="BY30" t="s">
        <v>1081</v>
      </c>
      <c r="BZ30" t="s">
        <v>1004</v>
      </c>
      <c r="CA30" t="s">
        <v>1262</v>
      </c>
      <c r="CB30" t="s">
        <v>967</v>
      </c>
      <c r="CC30" t="s">
        <v>1263</v>
      </c>
      <c r="CD30" t="s">
        <v>1264</v>
      </c>
      <c r="CE30" t="s">
        <v>1224</v>
      </c>
      <c r="CF30" t="s">
        <v>1265</v>
      </c>
      <c r="CG30" t="s">
        <v>1266</v>
      </c>
      <c r="CH30" t="s">
        <v>1267</v>
      </c>
      <c r="CI30" t="s">
        <v>182</v>
      </c>
      <c r="CJ30" t="s">
        <v>1268</v>
      </c>
      <c r="CK30" t="s">
        <v>1269</v>
      </c>
      <c r="CL30" t="s">
        <v>475</v>
      </c>
      <c r="CM30" t="s">
        <v>1038</v>
      </c>
      <c r="CN30" t="s">
        <v>1270</v>
      </c>
      <c r="CO30" t="s">
        <v>1271</v>
      </c>
      <c r="CP30" t="s">
        <v>705</v>
      </c>
      <c r="CR30" t="s">
        <v>575</v>
      </c>
      <c r="CS30" t="s">
        <v>296</v>
      </c>
      <c r="CT30" t="s">
        <v>1272</v>
      </c>
      <c r="CU30" t="s">
        <v>1273</v>
      </c>
      <c r="CV30" t="s">
        <v>1274</v>
      </c>
      <c r="CW30" t="s">
        <v>1275</v>
      </c>
    </row>
    <row r="31" spans="1:101" x14ac:dyDescent="0.25">
      <c r="A31">
        <v>52</v>
      </c>
      <c r="B31" t="s">
        <v>1276</v>
      </c>
      <c r="C31">
        <v>43</v>
      </c>
      <c r="D31" t="s">
        <v>70</v>
      </c>
      <c r="E31" t="s">
        <v>1277</v>
      </c>
      <c r="F31" t="s">
        <v>1276</v>
      </c>
      <c r="G31" t="s">
        <v>1278</v>
      </c>
      <c r="H31" t="s">
        <v>73</v>
      </c>
      <c r="I31" t="s">
        <v>158</v>
      </c>
      <c r="J31" t="s">
        <v>159</v>
      </c>
      <c r="K31" t="s">
        <v>103</v>
      </c>
      <c r="L31" t="s">
        <v>219</v>
      </c>
      <c r="M31" t="s">
        <v>78</v>
      </c>
      <c r="N31" t="s">
        <v>220</v>
      </c>
      <c r="O31" t="s">
        <v>79</v>
      </c>
      <c r="P31" t="s">
        <v>273</v>
      </c>
      <c r="Q31" t="s">
        <v>81</v>
      </c>
      <c r="R31" t="s">
        <v>82</v>
      </c>
      <c r="S31" t="s">
        <v>272</v>
      </c>
      <c r="T31" t="s">
        <v>84</v>
      </c>
      <c r="U31" t="s">
        <v>163</v>
      </c>
      <c r="V31" t="s">
        <v>86</v>
      </c>
      <c r="W31" t="s">
        <v>87</v>
      </c>
      <c r="X31" t="s">
        <v>88</v>
      </c>
      <c r="Y31" t="s">
        <v>164</v>
      </c>
      <c r="Z31" t="s">
        <v>90</v>
      </c>
      <c r="AA31" t="s">
        <v>91</v>
      </c>
      <c r="AB31" t="s">
        <v>418</v>
      </c>
      <c r="AC31" t="s">
        <v>165</v>
      </c>
      <c r="AD31" t="s">
        <v>677</v>
      </c>
      <c r="AE31" t="s">
        <v>82</v>
      </c>
      <c r="AF31" t="s">
        <v>167</v>
      </c>
      <c r="AG31" t="s">
        <v>98</v>
      </c>
      <c r="AH31" t="s">
        <v>81</v>
      </c>
      <c r="AI31" t="s">
        <v>98</v>
      </c>
      <c r="AJ31" t="s">
        <v>83</v>
      </c>
      <c r="AK31" t="s">
        <v>97</v>
      </c>
      <c r="AL31" t="s">
        <v>75</v>
      </c>
      <c r="AM31" t="s">
        <v>370</v>
      </c>
      <c r="AN31" t="s">
        <v>420</v>
      </c>
      <c r="AO31" t="s">
        <v>101</v>
      </c>
      <c r="AP31" t="s">
        <v>93</v>
      </c>
      <c r="AQ31" t="s">
        <v>169</v>
      </c>
      <c r="AR31" t="s">
        <v>104</v>
      </c>
      <c r="AS31" t="s">
        <v>105</v>
      </c>
      <c r="AT31">
        <v>5</v>
      </c>
      <c r="AU31" t="s">
        <v>110</v>
      </c>
      <c r="AV31" t="s">
        <v>110</v>
      </c>
      <c r="AW31">
        <v>26</v>
      </c>
      <c r="AX31" t="s">
        <v>107</v>
      </c>
      <c r="AY31" t="s">
        <v>275</v>
      </c>
      <c r="AZ31">
        <v>1</v>
      </c>
      <c r="BA31" t="s">
        <v>1279</v>
      </c>
      <c r="BB31" t="s">
        <v>110</v>
      </c>
      <c r="BC31" t="s">
        <v>1280</v>
      </c>
      <c r="BE31" t="s">
        <v>1281</v>
      </c>
      <c r="BG31" t="s">
        <v>1282</v>
      </c>
      <c r="BH31" t="s">
        <v>778</v>
      </c>
      <c r="BI31" t="s">
        <v>1283</v>
      </c>
      <c r="BJ31" t="s">
        <v>1284</v>
      </c>
      <c r="BK31" t="s">
        <v>1285</v>
      </c>
      <c r="BL31" t="s">
        <v>240</v>
      </c>
      <c r="BM31" t="s">
        <v>428</v>
      </c>
      <c r="BN31" t="s">
        <v>1286</v>
      </c>
      <c r="BO31" t="s">
        <v>1287</v>
      </c>
      <c r="BP31" t="s">
        <v>1288</v>
      </c>
      <c r="BQ31" t="s">
        <v>1289</v>
      </c>
      <c r="BR31" t="s">
        <v>994</v>
      </c>
      <c r="BS31" t="s">
        <v>1290</v>
      </c>
      <c r="BT31" t="s">
        <v>1291</v>
      </c>
      <c r="BU31" t="s">
        <v>903</v>
      </c>
      <c r="BV31" t="s">
        <v>1292</v>
      </c>
      <c r="BW31" t="s">
        <v>1293</v>
      </c>
      <c r="BX31" t="s">
        <v>1294</v>
      </c>
      <c r="BY31" t="s">
        <v>1295</v>
      </c>
      <c r="BZ31" t="s">
        <v>1296</v>
      </c>
      <c r="CA31" t="s">
        <v>345</v>
      </c>
      <c r="CB31" t="s">
        <v>335</v>
      </c>
      <c r="CC31" t="s">
        <v>1297</v>
      </c>
      <c r="CD31" t="s">
        <v>1298</v>
      </c>
      <c r="CE31" t="s">
        <v>664</v>
      </c>
      <c r="CF31" t="s">
        <v>1004</v>
      </c>
      <c r="CG31" t="s">
        <v>259</v>
      </c>
      <c r="CH31" t="s">
        <v>1299</v>
      </c>
      <c r="CI31" t="s">
        <v>1300</v>
      </c>
      <c r="CJ31" t="s">
        <v>1301</v>
      </c>
      <c r="CK31" t="s">
        <v>1302</v>
      </c>
      <c r="CL31" t="s">
        <v>1303</v>
      </c>
      <c r="CM31" t="s">
        <v>567</v>
      </c>
      <c r="CN31" t="s">
        <v>1304</v>
      </c>
      <c r="CO31" t="s">
        <v>1046</v>
      </c>
      <c r="CP31" t="s">
        <v>1305</v>
      </c>
      <c r="CR31" t="s">
        <v>1306</v>
      </c>
      <c r="CS31" t="s">
        <v>1306</v>
      </c>
      <c r="CT31" t="s">
        <v>150</v>
      </c>
      <c r="CU31" t="s">
        <v>1307</v>
      </c>
      <c r="CV31" t="s">
        <v>1308</v>
      </c>
      <c r="CW31" t="s">
        <v>1309</v>
      </c>
    </row>
    <row r="32" spans="1:101" x14ac:dyDescent="0.25">
      <c r="A32">
        <v>55</v>
      </c>
      <c r="B32" t="s">
        <v>1310</v>
      </c>
      <c r="C32">
        <v>43</v>
      </c>
      <c r="D32" t="s">
        <v>70</v>
      </c>
      <c r="E32" t="s">
        <v>1311</v>
      </c>
      <c r="F32" t="s">
        <v>1310</v>
      </c>
      <c r="G32" t="s">
        <v>1312</v>
      </c>
      <c r="H32" t="s">
        <v>73</v>
      </c>
      <c r="I32" t="s">
        <v>158</v>
      </c>
      <c r="J32" t="s">
        <v>319</v>
      </c>
      <c r="K32" t="s">
        <v>103</v>
      </c>
      <c r="L32" t="s">
        <v>160</v>
      </c>
      <c r="M32" t="s">
        <v>78</v>
      </c>
      <c r="N32" t="s">
        <v>220</v>
      </c>
      <c r="O32" t="s">
        <v>162</v>
      </c>
      <c r="P32" t="s">
        <v>80</v>
      </c>
      <c r="Q32" t="s">
        <v>81</v>
      </c>
      <c r="R32" t="s">
        <v>82</v>
      </c>
      <c r="S32" t="s">
        <v>83</v>
      </c>
      <c r="T32" t="s">
        <v>84</v>
      </c>
      <c r="U32" t="s">
        <v>163</v>
      </c>
      <c r="V32" t="s">
        <v>86</v>
      </c>
      <c r="W32" t="s">
        <v>87</v>
      </c>
      <c r="X32" t="s">
        <v>88</v>
      </c>
      <c r="Y32" t="s">
        <v>164</v>
      </c>
      <c r="Z32" t="s">
        <v>90</v>
      </c>
      <c r="AA32" t="s">
        <v>91</v>
      </c>
      <c r="AB32" t="s">
        <v>92</v>
      </c>
      <c r="AC32" t="s">
        <v>165</v>
      </c>
      <c r="AD32" t="s">
        <v>166</v>
      </c>
      <c r="AE32" t="s">
        <v>82</v>
      </c>
      <c r="AF32" t="s">
        <v>95</v>
      </c>
      <c r="AG32" t="s">
        <v>96</v>
      </c>
      <c r="AH32" t="s">
        <v>97</v>
      </c>
      <c r="AI32" t="s">
        <v>98</v>
      </c>
      <c r="AJ32" t="s">
        <v>83</v>
      </c>
      <c r="AK32" t="s">
        <v>97</v>
      </c>
      <c r="AL32" t="s">
        <v>75</v>
      </c>
      <c r="AM32" t="s">
        <v>100</v>
      </c>
      <c r="AN32" t="s">
        <v>168</v>
      </c>
      <c r="AO32" t="s">
        <v>270</v>
      </c>
      <c r="AP32" t="s">
        <v>102</v>
      </c>
      <c r="AQ32" t="s">
        <v>169</v>
      </c>
      <c r="AR32" t="s">
        <v>104</v>
      </c>
      <c r="AS32" t="s">
        <v>105</v>
      </c>
      <c r="AT32">
        <v>5</v>
      </c>
      <c r="AU32" t="s">
        <v>106</v>
      </c>
      <c r="AV32" t="s">
        <v>106</v>
      </c>
      <c r="AW32">
        <v>21</v>
      </c>
      <c r="AX32" t="s">
        <v>223</v>
      </c>
      <c r="AY32" t="s">
        <v>275</v>
      </c>
      <c r="AZ32">
        <v>1</v>
      </c>
      <c r="BB32" t="s">
        <v>110</v>
      </c>
      <c r="BC32" t="s">
        <v>1313</v>
      </c>
      <c r="BE32" t="s">
        <v>1314</v>
      </c>
      <c r="BG32" t="s">
        <v>1315</v>
      </c>
      <c r="BH32" t="s">
        <v>1066</v>
      </c>
      <c r="BI32" t="s">
        <v>1110</v>
      </c>
      <c r="BJ32" t="s">
        <v>1316</v>
      </c>
      <c r="BK32" t="s">
        <v>1317</v>
      </c>
      <c r="BL32" t="s">
        <v>1318</v>
      </c>
      <c r="BM32" t="s">
        <v>1319</v>
      </c>
      <c r="BN32" t="s">
        <v>1320</v>
      </c>
      <c r="BO32" t="s">
        <v>1321</v>
      </c>
      <c r="BP32" t="s">
        <v>746</v>
      </c>
      <c r="BQ32" t="s">
        <v>777</v>
      </c>
      <c r="BR32" t="s">
        <v>725</v>
      </c>
      <c r="BS32" t="s">
        <v>1322</v>
      </c>
      <c r="BT32" t="s">
        <v>410</v>
      </c>
      <c r="BU32" t="s">
        <v>1323</v>
      </c>
      <c r="BV32" t="s">
        <v>1324</v>
      </c>
      <c r="BW32" t="s">
        <v>1325</v>
      </c>
      <c r="BX32" t="s">
        <v>1326</v>
      </c>
      <c r="BY32" t="s">
        <v>722</v>
      </c>
      <c r="BZ32" t="s">
        <v>241</v>
      </c>
      <c r="CA32" t="s">
        <v>1327</v>
      </c>
      <c r="CB32" t="s">
        <v>1328</v>
      </c>
      <c r="CC32" t="s">
        <v>1329</v>
      </c>
      <c r="CD32" t="s">
        <v>1330</v>
      </c>
      <c r="CE32" t="s">
        <v>1331</v>
      </c>
      <c r="CF32" t="s">
        <v>1332</v>
      </c>
      <c r="CG32" t="s">
        <v>243</v>
      </c>
      <c r="CH32" t="s">
        <v>1047</v>
      </c>
      <c r="CI32" t="s">
        <v>1333</v>
      </c>
      <c r="CJ32" t="s">
        <v>819</v>
      </c>
      <c r="CK32" t="s">
        <v>1334</v>
      </c>
      <c r="CL32" t="s">
        <v>330</v>
      </c>
      <c r="CM32" t="s">
        <v>1335</v>
      </c>
      <c r="CN32" t="s">
        <v>1336</v>
      </c>
      <c r="CO32" t="s">
        <v>693</v>
      </c>
      <c r="CP32" t="s">
        <v>819</v>
      </c>
      <c r="CR32" t="s">
        <v>1078</v>
      </c>
      <c r="CS32" t="s">
        <v>1337</v>
      </c>
      <c r="CT32" t="s">
        <v>1338</v>
      </c>
      <c r="CU32" t="s">
        <v>1339</v>
      </c>
      <c r="CV32" t="s">
        <v>1340</v>
      </c>
      <c r="CW32" t="s">
        <v>1341</v>
      </c>
    </row>
    <row r="33" spans="1:101" x14ac:dyDescent="0.25">
      <c r="A33">
        <v>57</v>
      </c>
      <c r="B33" t="s">
        <v>1342</v>
      </c>
      <c r="C33">
        <v>43</v>
      </c>
      <c r="D33" t="s">
        <v>70</v>
      </c>
      <c r="E33" t="s">
        <v>1343</v>
      </c>
      <c r="F33" t="s">
        <v>1342</v>
      </c>
      <c r="G33" t="s">
        <v>1344</v>
      </c>
      <c r="H33" t="s">
        <v>73</v>
      </c>
      <c r="I33" t="s">
        <v>269</v>
      </c>
      <c r="J33" t="s">
        <v>319</v>
      </c>
      <c r="K33" t="s">
        <v>103</v>
      </c>
      <c r="L33" t="s">
        <v>219</v>
      </c>
      <c r="M33" t="s">
        <v>78</v>
      </c>
      <c r="N33" t="s">
        <v>220</v>
      </c>
      <c r="O33" t="s">
        <v>270</v>
      </c>
      <c r="P33" t="s">
        <v>273</v>
      </c>
      <c r="Q33" t="s">
        <v>81</v>
      </c>
      <c r="R33" t="s">
        <v>271</v>
      </c>
      <c r="S33" t="s">
        <v>83</v>
      </c>
      <c r="T33" t="s">
        <v>84</v>
      </c>
      <c r="U33" t="s">
        <v>163</v>
      </c>
      <c r="V33" t="s">
        <v>221</v>
      </c>
      <c r="W33" t="s">
        <v>87</v>
      </c>
      <c r="X33" t="s">
        <v>88</v>
      </c>
      <c r="Y33" t="s">
        <v>164</v>
      </c>
      <c r="Z33" t="s">
        <v>90</v>
      </c>
      <c r="AA33" t="s">
        <v>91</v>
      </c>
      <c r="AB33" t="s">
        <v>370</v>
      </c>
      <c r="AC33" t="s">
        <v>93</v>
      </c>
      <c r="AD33" t="s">
        <v>677</v>
      </c>
      <c r="AE33" t="s">
        <v>82</v>
      </c>
      <c r="AF33" t="s">
        <v>95</v>
      </c>
      <c r="AG33" t="s">
        <v>96</v>
      </c>
      <c r="AH33" t="s">
        <v>81</v>
      </c>
      <c r="AI33" t="s">
        <v>98</v>
      </c>
      <c r="AJ33" t="s">
        <v>83</v>
      </c>
      <c r="AK33" t="s">
        <v>97</v>
      </c>
      <c r="AL33" t="s">
        <v>162</v>
      </c>
      <c r="AM33" t="s">
        <v>98</v>
      </c>
      <c r="AN33" t="s">
        <v>168</v>
      </c>
      <c r="AO33" t="s">
        <v>101</v>
      </c>
      <c r="AP33" t="s">
        <v>102</v>
      </c>
      <c r="AQ33" t="s">
        <v>169</v>
      </c>
      <c r="AR33" t="s">
        <v>78</v>
      </c>
      <c r="AS33" t="s">
        <v>105</v>
      </c>
      <c r="AT33">
        <v>5</v>
      </c>
      <c r="AU33" t="s">
        <v>106</v>
      </c>
      <c r="AV33" t="s">
        <v>106</v>
      </c>
      <c r="AW33">
        <v>23</v>
      </c>
      <c r="AX33" t="s">
        <v>223</v>
      </c>
      <c r="AY33" t="s">
        <v>1345</v>
      </c>
      <c r="AZ33">
        <v>1</v>
      </c>
      <c r="BA33" t="s">
        <v>1346</v>
      </c>
      <c r="BB33" t="s">
        <v>110</v>
      </c>
      <c r="BC33" t="s">
        <v>1347</v>
      </c>
      <c r="BE33" t="s">
        <v>1348</v>
      </c>
      <c r="BG33" t="s">
        <v>1349</v>
      </c>
      <c r="BH33" t="s">
        <v>1350</v>
      </c>
      <c r="BI33" t="s">
        <v>1351</v>
      </c>
      <c r="BJ33" t="s">
        <v>772</v>
      </c>
      <c r="BK33" t="s">
        <v>136</v>
      </c>
      <c r="BL33" t="s">
        <v>1352</v>
      </c>
      <c r="BM33" t="s">
        <v>1353</v>
      </c>
      <c r="BN33" t="s">
        <v>1354</v>
      </c>
      <c r="BO33" t="s">
        <v>1355</v>
      </c>
      <c r="BP33" t="s">
        <v>1356</v>
      </c>
      <c r="BQ33" t="s">
        <v>1357</v>
      </c>
      <c r="BR33" t="s">
        <v>190</v>
      </c>
      <c r="BS33" t="s">
        <v>391</v>
      </c>
      <c r="BT33" t="s">
        <v>1358</v>
      </c>
      <c r="BU33" t="s">
        <v>1359</v>
      </c>
      <c r="BV33" t="s">
        <v>1360</v>
      </c>
      <c r="BW33" t="s">
        <v>1361</v>
      </c>
      <c r="BX33" t="s">
        <v>353</v>
      </c>
      <c r="BY33" t="s">
        <v>1362</v>
      </c>
      <c r="BZ33" t="s">
        <v>1363</v>
      </c>
      <c r="CA33" t="s">
        <v>1364</v>
      </c>
      <c r="CB33" t="s">
        <v>1365</v>
      </c>
      <c r="CC33" t="s">
        <v>1366</v>
      </c>
      <c r="CD33" t="s">
        <v>845</v>
      </c>
      <c r="CE33" t="s">
        <v>688</v>
      </c>
      <c r="CF33" t="s">
        <v>1367</v>
      </c>
      <c r="CG33">
        <v>11</v>
      </c>
      <c r="CH33" t="s">
        <v>1368</v>
      </c>
      <c r="CI33" t="s">
        <v>1369</v>
      </c>
      <c r="CJ33" t="s">
        <v>1370</v>
      </c>
      <c r="CK33" t="s">
        <v>1371</v>
      </c>
      <c r="CL33" t="s">
        <v>1372</v>
      </c>
      <c r="CM33" t="s">
        <v>1373</v>
      </c>
      <c r="CN33" t="s">
        <v>1374</v>
      </c>
      <c r="CO33" t="s">
        <v>212</v>
      </c>
      <c r="CP33" t="s">
        <v>1375</v>
      </c>
      <c r="CR33" t="s">
        <v>1376</v>
      </c>
      <c r="CS33" t="s">
        <v>697</v>
      </c>
      <c r="CT33" t="s">
        <v>627</v>
      </c>
      <c r="CU33" t="s">
        <v>1377</v>
      </c>
      <c r="CV33" t="s">
        <v>1378</v>
      </c>
      <c r="CW33" t="s">
        <v>548</v>
      </c>
    </row>
    <row r="34" spans="1:101" x14ac:dyDescent="0.25">
      <c r="A34">
        <v>58</v>
      </c>
      <c r="B34" t="s">
        <v>1379</v>
      </c>
      <c r="C34">
        <v>43</v>
      </c>
      <c r="D34" t="s">
        <v>70</v>
      </c>
      <c r="E34" t="s">
        <v>1380</v>
      </c>
      <c r="F34" t="s">
        <v>1379</v>
      </c>
      <c r="G34" t="s">
        <v>1381</v>
      </c>
      <c r="H34" t="s">
        <v>73</v>
      </c>
      <c r="I34" t="s">
        <v>158</v>
      </c>
      <c r="J34" t="s">
        <v>319</v>
      </c>
      <c r="K34" t="s">
        <v>218</v>
      </c>
      <c r="L34" t="s">
        <v>219</v>
      </c>
      <c r="M34" t="s">
        <v>78</v>
      </c>
      <c r="N34" t="s">
        <v>161</v>
      </c>
      <c r="O34" t="s">
        <v>162</v>
      </c>
      <c r="P34" t="s">
        <v>80</v>
      </c>
      <c r="Q34" t="s">
        <v>509</v>
      </c>
      <c r="R34" t="s">
        <v>369</v>
      </c>
      <c r="S34" t="s">
        <v>83</v>
      </c>
      <c r="T34" t="s">
        <v>84</v>
      </c>
      <c r="U34" t="s">
        <v>163</v>
      </c>
      <c r="V34" t="s">
        <v>86</v>
      </c>
      <c r="W34" t="s">
        <v>87</v>
      </c>
      <c r="X34" t="s">
        <v>88</v>
      </c>
      <c r="Y34" t="s">
        <v>753</v>
      </c>
      <c r="Z34" t="s">
        <v>90</v>
      </c>
      <c r="AA34" t="s">
        <v>91</v>
      </c>
      <c r="AB34" t="s">
        <v>92</v>
      </c>
      <c r="AC34" t="s">
        <v>93</v>
      </c>
      <c r="AD34" t="s">
        <v>79</v>
      </c>
      <c r="AE34" t="s">
        <v>82</v>
      </c>
      <c r="AF34" t="s">
        <v>167</v>
      </c>
      <c r="AG34" t="s">
        <v>96</v>
      </c>
      <c r="AH34" t="s">
        <v>417</v>
      </c>
      <c r="AI34" t="s">
        <v>98</v>
      </c>
      <c r="AJ34" t="s">
        <v>83</v>
      </c>
      <c r="AK34" t="s">
        <v>222</v>
      </c>
      <c r="AL34" t="s">
        <v>99</v>
      </c>
      <c r="AM34" t="s">
        <v>100</v>
      </c>
      <c r="AN34" t="s">
        <v>85</v>
      </c>
      <c r="AO34" t="s">
        <v>101</v>
      </c>
      <c r="AP34" t="s">
        <v>166</v>
      </c>
      <c r="AQ34" t="s">
        <v>169</v>
      </c>
      <c r="AR34" t="s">
        <v>789</v>
      </c>
      <c r="AS34" t="s">
        <v>105</v>
      </c>
      <c r="AT34">
        <v>4</v>
      </c>
      <c r="AU34" t="s">
        <v>106</v>
      </c>
      <c r="AV34" t="s">
        <v>106</v>
      </c>
      <c r="AW34">
        <v>24</v>
      </c>
      <c r="AX34" t="s">
        <v>107</v>
      </c>
      <c r="AY34" t="s">
        <v>1382</v>
      </c>
      <c r="AZ34">
        <v>0</v>
      </c>
      <c r="BA34" t="s">
        <v>1383</v>
      </c>
      <c r="BB34" t="s">
        <v>110</v>
      </c>
      <c r="BC34" t="s">
        <v>1384</v>
      </c>
      <c r="BE34" t="s">
        <v>1385</v>
      </c>
      <c r="BG34" t="s">
        <v>1386</v>
      </c>
      <c r="BH34" t="s">
        <v>1204</v>
      </c>
      <c r="BI34" t="s">
        <v>408</v>
      </c>
      <c r="BJ34" t="s">
        <v>1387</v>
      </c>
      <c r="BK34" t="s">
        <v>1388</v>
      </c>
      <c r="BL34" t="s">
        <v>1389</v>
      </c>
      <c r="BM34" t="s">
        <v>1390</v>
      </c>
      <c r="BN34" t="s">
        <v>913</v>
      </c>
      <c r="BO34" t="s">
        <v>1391</v>
      </c>
      <c r="BP34" t="s">
        <v>1130</v>
      </c>
      <c r="BQ34" t="s">
        <v>1392</v>
      </c>
      <c r="BR34" t="s">
        <v>565</v>
      </c>
      <c r="BS34" t="s">
        <v>1393</v>
      </c>
      <c r="BT34" t="s">
        <v>1130</v>
      </c>
      <c r="BU34" t="s">
        <v>144</v>
      </c>
      <c r="BV34" t="s">
        <v>1394</v>
      </c>
      <c r="BW34" t="s">
        <v>1395</v>
      </c>
      <c r="BX34" t="s">
        <v>213</v>
      </c>
      <c r="BY34" t="s">
        <v>1270</v>
      </c>
      <c r="BZ34" t="s">
        <v>774</v>
      </c>
      <c r="CA34" t="s">
        <v>1108</v>
      </c>
      <c r="CB34" t="s">
        <v>1174</v>
      </c>
      <c r="CC34" t="s">
        <v>1211</v>
      </c>
      <c r="CD34" t="s">
        <v>1396</v>
      </c>
      <c r="CE34" t="s">
        <v>763</v>
      </c>
      <c r="CF34" t="s">
        <v>208</v>
      </c>
      <c r="CG34" t="s">
        <v>1397</v>
      </c>
      <c r="CH34" t="s">
        <v>1398</v>
      </c>
      <c r="CI34" t="s">
        <v>1317</v>
      </c>
      <c r="CJ34" t="s">
        <v>1352</v>
      </c>
      <c r="CK34" t="s">
        <v>1270</v>
      </c>
      <c r="CL34" t="s">
        <v>617</v>
      </c>
      <c r="CM34" t="s">
        <v>1399</v>
      </c>
      <c r="CN34" t="s">
        <v>1400</v>
      </c>
      <c r="CO34" t="s">
        <v>1401</v>
      </c>
      <c r="CP34" t="s">
        <v>1402</v>
      </c>
      <c r="CR34" t="s">
        <v>1339</v>
      </c>
      <c r="CS34" t="s">
        <v>1403</v>
      </c>
      <c r="CT34" t="s">
        <v>1404</v>
      </c>
      <c r="CU34" t="s">
        <v>1405</v>
      </c>
      <c r="CV34" t="s">
        <v>1406</v>
      </c>
      <c r="CW34" t="s">
        <v>746</v>
      </c>
    </row>
    <row r="35" spans="1:101" x14ac:dyDescent="0.25">
      <c r="A35">
        <v>63</v>
      </c>
      <c r="B35" t="s">
        <v>1407</v>
      </c>
      <c r="C35">
        <v>43</v>
      </c>
      <c r="D35" t="s">
        <v>70</v>
      </c>
      <c r="E35" t="s">
        <v>1408</v>
      </c>
      <c r="F35" t="s">
        <v>1407</v>
      </c>
      <c r="G35" t="s">
        <v>1409</v>
      </c>
      <c r="H35" t="s">
        <v>73</v>
      </c>
      <c r="I35" t="s">
        <v>158</v>
      </c>
      <c r="J35" t="s">
        <v>319</v>
      </c>
      <c r="K35" t="s">
        <v>218</v>
      </c>
      <c r="L35" t="s">
        <v>219</v>
      </c>
      <c r="M35" t="s">
        <v>78</v>
      </c>
      <c r="N35" t="s">
        <v>220</v>
      </c>
      <c r="O35" t="s">
        <v>79</v>
      </c>
      <c r="P35" t="s">
        <v>80</v>
      </c>
      <c r="Q35" t="s">
        <v>81</v>
      </c>
      <c r="R35" t="s">
        <v>82</v>
      </c>
      <c r="S35" t="s">
        <v>83</v>
      </c>
      <c r="T35" t="s">
        <v>84</v>
      </c>
      <c r="U35" t="s">
        <v>163</v>
      </c>
      <c r="V35" t="s">
        <v>86</v>
      </c>
      <c r="W35" t="s">
        <v>87</v>
      </c>
      <c r="X35" t="s">
        <v>88</v>
      </c>
      <c r="Y35" t="s">
        <v>164</v>
      </c>
      <c r="Z35" t="s">
        <v>90</v>
      </c>
      <c r="AA35" t="s">
        <v>91</v>
      </c>
      <c r="AB35" t="s">
        <v>92</v>
      </c>
      <c r="AC35" t="s">
        <v>165</v>
      </c>
      <c r="AD35" t="s">
        <v>79</v>
      </c>
      <c r="AE35" t="s">
        <v>82</v>
      </c>
      <c r="AF35" t="s">
        <v>167</v>
      </c>
      <c r="AG35" t="s">
        <v>509</v>
      </c>
      <c r="AH35" t="s">
        <v>417</v>
      </c>
      <c r="AI35" t="s">
        <v>98</v>
      </c>
      <c r="AJ35" t="s">
        <v>83</v>
      </c>
      <c r="AK35" t="s">
        <v>97</v>
      </c>
      <c r="AL35" t="s">
        <v>75</v>
      </c>
      <c r="AM35" t="s">
        <v>100</v>
      </c>
      <c r="AN35" t="s">
        <v>85</v>
      </c>
      <c r="AO35" t="s">
        <v>101</v>
      </c>
      <c r="AP35" t="s">
        <v>102</v>
      </c>
      <c r="AQ35" t="s">
        <v>169</v>
      </c>
      <c r="AR35" t="s">
        <v>104</v>
      </c>
      <c r="AS35" t="s">
        <v>105</v>
      </c>
      <c r="AT35">
        <v>4</v>
      </c>
      <c r="AU35" t="s">
        <v>106</v>
      </c>
      <c r="AV35" t="s">
        <v>106</v>
      </c>
      <c r="AW35">
        <v>27</v>
      </c>
      <c r="AX35" t="s">
        <v>107</v>
      </c>
      <c r="AY35" t="s">
        <v>1410</v>
      </c>
      <c r="AZ35">
        <v>1</v>
      </c>
      <c r="BA35" t="s">
        <v>1411</v>
      </c>
      <c r="BB35" t="s">
        <v>110</v>
      </c>
      <c r="BC35" t="s">
        <v>1412</v>
      </c>
      <c r="BE35" t="s">
        <v>1003</v>
      </c>
      <c r="BG35" t="s">
        <v>1413</v>
      </c>
      <c r="BH35" t="s">
        <v>1414</v>
      </c>
      <c r="BI35" t="s">
        <v>302</v>
      </c>
      <c r="BJ35" t="s">
        <v>963</v>
      </c>
      <c r="BK35" t="s">
        <v>1415</v>
      </c>
      <c r="BL35" t="s">
        <v>1416</v>
      </c>
      <c r="BM35" t="s">
        <v>1417</v>
      </c>
      <c r="BN35" t="s">
        <v>1418</v>
      </c>
      <c r="BO35" t="s">
        <v>1419</v>
      </c>
      <c r="BP35" t="s">
        <v>384</v>
      </c>
      <c r="BQ35" t="s">
        <v>1420</v>
      </c>
      <c r="BR35" t="s">
        <v>930</v>
      </c>
      <c r="BS35" t="s">
        <v>1421</v>
      </c>
      <c r="BT35" t="s">
        <v>1422</v>
      </c>
      <c r="BU35" t="s">
        <v>243</v>
      </c>
      <c r="BV35" t="s">
        <v>1423</v>
      </c>
      <c r="BW35" t="s">
        <v>1424</v>
      </c>
      <c r="BX35" t="s">
        <v>1425</v>
      </c>
      <c r="BY35" t="s">
        <v>882</v>
      </c>
      <c r="BZ35" t="s">
        <v>1426</v>
      </c>
      <c r="CA35" t="s">
        <v>1427</v>
      </c>
      <c r="CB35" t="s">
        <v>802</v>
      </c>
      <c r="CC35" t="s">
        <v>137</v>
      </c>
      <c r="CD35" t="s">
        <v>1393</v>
      </c>
      <c r="CE35" t="s">
        <v>1428</v>
      </c>
      <c r="CF35" t="s">
        <v>1429</v>
      </c>
      <c r="CG35" t="s">
        <v>1430</v>
      </c>
      <c r="CH35" t="s">
        <v>1431</v>
      </c>
      <c r="CI35" t="s">
        <v>303</v>
      </c>
      <c r="CJ35" t="s">
        <v>564</v>
      </c>
      <c r="CK35" t="s">
        <v>1432</v>
      </c>
      <c r="CL35" t="s">
        <v>1433</v>
      </c>
      <c r="CM35" t="s">
        <v>739</v>
      </c>
      <c r="CN35" t="s">
        <v>1434</v>
      </c>
      <c r="CO35" t="s">
        <v>1255</v>
      </c>
      <c r="CP35" t="s">
        <v>737</v>
      </c>
      <c r="CR35" t="s">
        <v>1435</v>
      </c>
      <c r="CS35" t="s">
        <v>1028</v>
      </c>
      <c r="CT35" t="s">
        <v>1436</v>
      </c>
      <c r="CU35" t="s">
        <v>1437</v>
      </c>
      <c r="CV35" t="s">
        <v>1438</v>
      </c>
      <c r="CW35" t="s">
        <v>1439</v>
      </c>
    </row>
    <row r="36" spans="1:101" x14ac:dyDescent="0.25">
      <c r="A36">
        <v>66</v>
      </c>
      <c r="B36" t="s">
        <v>1440</v>
      </c>
      <c r="C36">
        <v>43</v>
      </c>
      <c r="D36" t="s">
        <v>70</v>
      </c>
      <c r="E36" t="s">
        <v>1441</v>
      </c>
      <c r="F36" t="s">
        <v>1440</v>
      </c>
      <c r="G36" t="s">
        <v>1442</v>
      </c>
      <c r="H36" t="s">
        <v>73</v>
      </c>
      <c r="I36" t="s">
        <v>269</v>
      </c>
      <c r="J36" t="s">
        <v>75</v>
      </c>
      <c r="K36" t="s">
        <v>103</v>
      </c>
      <c r="L36" t="s">
        <v>219</v>
      </c>
      <c r="M36" t="s">
        <v>78</v>
      </c>
      <c r="N36" t="s">
        <v>220</v>
      </c>
      <c r="O36" t="s">
        <v>79</v>
      </c>
      <c r="P36" t="s">
        <v>85</v>
      </c>
      <c r="Q36" t="s">
        <v>81</v>
      </c>
      <c r="R36" t="s">
        <v>369</v>
      </c>
      <c r="S36" t="s">
        <v>78</v>
      </c>
      <c r="T36" t="s">
        <v>84</v>
      </c>
      <c r="U36" t="s">
        <v>163</v>
      </c>
      <c r="V36" t="s">
        <v>86</v>
      </c>
      <c r="W36" t="s">
        <v>75</v>
      </c>
      <c r="X36" t="s">
        <v>88</v>
      </c>
      <c r="Y36" t="s">
        <v>89</v>
      </c>
      <c r="Z36" t="s">
        <v>222</v>
      </c>
      <c r="AA36" t="s">
        <v>91</v>
      </c>
      <c r="AB36" t="s">
        <v>370</v>
      </c>
      <c r="AC36" t="s">
        <v>165</v>
      </c>
      <c r="AD36" t="s">
        <v>166</v>
      </c>
      <c r="AE36" t="s">
        <v>82</v>
      </c>
      <c r="AF36" t="s">
        <v>167</v>
      </c>
      <c r="AG36" t="s">
        <v>96</v>
      </c>
      <c r="AH36" t="s">
        <v>97</v>
      </c>
      <c r="AI36" t="s">
        <v>98</v>
      </c>
      <c r="AJ36" t="s">
        <v>418</v>
      </c>
      <c r="AK36" t="s">
        <v>97</v>
      </c>
      <c r="AL36" t="s">
        <v>99</v>
      </c>
      <c r="AM36" t="s">
        <v>100</v>
      </c>
      <c r="AN36" t="s">
        <v>168</v>
      </c>
      <c r="AO36" t="s">
        <v>101</v>
      </c>
      <c r="AP36" t="s">
        <v>93</v>
      </c>
      <c r="AQ36" t="s">
        <v>634</v>
      </c>
      <c r="AR36" t="s">
        <v>78</v>
      </c>
      <c r="AS36" t="s">
        <v>105</v>
      </c>
      <c r="AT36">
        <v>3</v>
      </c>
      <c r="AU36" t="s">
        <v>110</v>
      </c>
      <c r="AV36" t="s">
        <v>110</v>
      </c>
      <c r="AW36">
        <v>25</v>
      </c>
      <c r="AX36" t="s">
        <v>223</v>
      </c>
      <c r="AY36" t="s">
        <v>275</v>
      </c>
      <c r="AZ36">
        <v>3</v>
      </c>
      <c r="BA36" t="s">
        <v>1443</v>
      </c>
      <c r="BB36" t="s">
        <v>110</v>
      </c>
      <c r="BC36" t="s">
        <v>1444</v>
      </c>
      <c r="BE36" t="s">
        <v>1445</v>
      </c>
      <c r="BG36" t="s">
        <v>1446</v>
      </c>
      <c r="BH36" t="s">
        <v>1203</v>
      </c>
      <c r="BI36" t="s">
        <v>1447</v>
      </c>
      <c r="BJ36" t="s">
        <v>1063</v>
      </c>
      <c r="BK36" t="s">
        <v>453</v>
      </c>
      <c r="BL36" t="s">
        <v>1448</v>
      </c>
      <c r="BM36" t="s">
        <v>385</v>
      </c>
      <c r="BN36" t="s">
        <v>1449</v>
      </c>
      <c r="BO36" t="s">
        <v>1450</v>
      </c>
      <c r="BP36" t="s">
        <v>687</v>
      </c>
      <c r="BQ36" t="s">
        <v>233</v>
      </c>
      <c r="BR36" t="s">
        <v>1451</v>
      </c>
      <c r="BS36" t="s">
        <v>1452</v>
      </c>
      <c r="BT36" t="s">
        <v>953</v>
      </c>
      <c r="BU36" t="s">
        <v>1453</v>
      </c>
      <c r="BV36" t="s">
        <v>1454</v>
      </c>
      <c r="BW36" t="s">
        <v>1121</v>
      </c>
      <c r="BX36" t="s">
        <v>1270</v>
      </c>
      <c r="BY36" t="s">
        <v>1455</v>
      </c>
      <c r="BZ36" t="s">
        <v>448</v>
      </c>
      <c r="CA36" t="s">
        <v>1456</v>
      </c>
      <c r="CB36" t="s">
        <v>580</v>
      </c>
      <c r="CC36" t="s">
        <v>1457</v>
      </c>
      <c r="CD36" t="s">
        <v>1458</v>
      </c>
      <c r="CE36" t="s">
        <v>196</v>
      </c>
      <c r="CF36" t="s">
        <v>484</v>
      </c>
      <c r="CG36" t="s">
        <v>721</v>
      </c>
      <c r="CH36" t="s">
        <v>1459</v>
      </c>
      <c r="CI36" t="s">
        <v>1460</v>
      </c>
      <c r="CJ36" t="s">
        <v>351</v>
      </c>
      <c r="CK36" t="s">
        <v>672</v>
      </c>
      <c r="CL36" t="s">
        <v>529</v>
      </c>
      <c r="CM36" t="s">
        <v>1461</v>
      </c>
      <c r="CN36" t="s">
        <v>338</v>
      </c>
      <c r="CO36" t="s">
        <v>1462</v>
      </c>
      <c r="CP36" t="s">
        <v>1463</v>
      </c>
      <c r="CR36" t="s">
        <v>304</v>
      </c>
      <c r="CS36" t="s">
        <v>1073</v>
      </c>
      <c r="CT36" t="s">
        <v>1464</v>
      </c>
      <c r="CU36" t="s">
        <v>1465</v>
      </c>
      <c r="CV36" t="s">
        <v>1466</v>
      </c>
      <c r="CW36" t="s">
        <v>795</v>
      </c>
    </row>
    <row r="37" spans="1:101" x14ac:dyDescent="0.25">
      <c r="A37">
        <v>69</v>
      </c>
      <c r="B37" t="s">
        <v>1467</v>
      </c>
      <c r="C37">
        <v>43</v>
      </c>
      <c r="D37" t="s">
        <v>70</v>
      </c>
      <c r="E37" t="s">
        <v>1468</v>
      </c>
      <c r="F37" t="s">
        <v>1467</v>
      </c>
      <c r="G37" t="s">
        <v>1469</v>
      </c>
      <c r="H37" t="s">
        <v>73</v>
      </c>
      <c r="I37" t="s">
        <v>158</v>
      </c>
      <c r="J37" t="s">
        <v>75</v>
      </c>
      <c r="K37" t="s">
        <v>218</v>
      </c>
      <c r="L37" t="s">
        <v>219</v>
      </c>
      <c r="M37" t="s">
        <v>78</v>
      </c>
      <c r="N37" t="s">
        <v>161</v>
      </c>
      <c r="O37" t="s">
        <v>79</v>
      </c>
      <c r="P37" t="s">
        <v>165</v>
      </c>
      <c r="Q37" t="s">
        <v>81</v>
      </c>
      <c r="R37" t="s">
        <v>76</v>
      </c>
      <c r="S37" t="s">
        <v>83</v>
      </c>
      <c r="T37" t="s">
        <v>103</v>
      </c>
      <c r="U37" t="s">
        <v>163</v>
      </c>
      <c r="V37" t="s">
        <v>86</v>
      </c>
      <c r="W37" t="s">
        <v>87</v>
      </c>
      <c r="X37" t="s">
        <v>88</v>
      </c>
      <c r="Y37" t="s">
        <v>164</v>
      </c>
      <c r="Z37" t="s">
        <v>90</v>
      </c>
      <c r="AA37" t="s">
        <v>91</v>
      </c>
      <c r="AB37" t="s">
        <v>370</v>
      </c>
      <c r="AC37" t="s">
        <v>165</v>
      </c>
      <c r="AD37" t="s">
        <v>79</v>
      </c>
      <c r="AE37" t="s">
        <v>82</v>
      </c>
      <c r="AF37" t="s">
        <v>95</v>
      </c>
      <c r="AG37" t="s">
        <v>98</v>
      </c>
      <c r="AH37" t="s">
        <v>81</v>
      </c>
      <c r="AI37" t="s">
        <v>98</v>
      </c>
      <c r="AJ37" t="s">
        <v>83</v>
      </c>
      <c r="AK37" t="s">
        <v>222</v>
      </c>
      <c r="AL37" t="s">
        <v>75</v>
      </c>
      <c r="AM37" t="s">
        <v>100</v>
      </c>
      <c r="AN37" t="s">
        <v>168</v>
      </c>
      <c r="AO37" t="s">
        <v>101</v>
      </c>
      <c r="AP37" t="s">
        <v>102</v>
      </c>
      <c r="AQ37" t="s">
        <v>169</v>
      </c>
      <c r="AR37" t="s">
        <v>104</v>
      </c>
      <c r="AS37" t="s">
        <v>105</v>
      </c>
      <c r="AT37">
        <v>5</v>
      </c>
      <c r="AU37" t="s">
        <v>106</v>
      </c>
      <c r="AV37" t="s">
        <v>106</v>
      </c>
      <c r="AW37">
        <v>20</v>
      </c>
      <c r="AX37" t="s">
        <v>107</v>
      </c>
      <c r="AY37" t="s">
        <v>275</v>
      </c>
      <c r="AZ37">
        <v>2</v>
      </c>
      <c r="BA37" t="s">
        <v>1470</v>
      </c>
      <c r="BB37" t="s">
        <v>110</v>
      </c>
      <c r="BC37" t="s">
        <v>1471</v>
      </c>
      <c r="BE37" t="s">
        <v>1472</v>
      </c>
      <c r="BG37" t="s">
        <v>1473</v>
      </c>
      <c r="BH37" t="s">
        <v>1173</v>
      </c>
      <c r="BI37" t="s">
        <v>1474</v>
      </c>
      <c r="BJ37" t="s">
        <v>1475</v>
      </c>
      <c r="BK37" t="s">
        <v>1476</v>
      </c>
      <c r="BL37" t="s">
        <v>1477</v>
      </c>
      <c r="BM37" t="s">
        <v>1478</v>
      </c>
      <c r="BN37" t="s">
        <v>1375</v>
      </c>
      <c r="BO37" t="s">
        <v>1479</v>
      </c>
      <c r="BP37" t="s">
        <v>1144</v>
      </c>
      <c r="BQ37" t="s">
        <v>1480</v>
      </c>
      <c r="BR37" t="s">
        <v>541</v>
      </c>
      <c r="BS37" t="s">
        <v>1481</v>
      </c>
      <c r="BT37" t="s">
        <v>1482</v>
      </c>
      <c r="BU37" t="s">
        <v>1483</v>
      </c>
      <c r="BV37" t="s">
        <v>1484</v>
      </c>
      <c r="BW37" t="s">
        <v>1485</v>
      </c>
      <c r="BX37" t="s">
        <v>1486</v>
      </c>
      <c r="BY37" t="s">
        <v>1487</v>
      </c>
      <c r="BZ37" t="s">
        <v>570</v>
      </c>
      <c r="CA37" t="s">
        <v>1465</v>
      </c>
      <c r="CB37" t="s">
        <v>1488</v>
      </c>
      <c r="CC37" t="s">
        <v>1489</v>
      </c>
      <c r="CD37" t="s">
        <v>1490</v>
      </c>
      <c r="CE37" t="s">
        <v>1491</v>
      </c>
      <c r="CF37" t="s">
        <v>1492</v>
      </c>
      <c r="CG37" t="s">
        <v>1191</v>
      </c>
      <c r="CH37" t="s">
        <v>1493</v>
      </c>
      <c r="CI37" t="s">
        <v>1494</v>
      </c>
      <c r="CJ37" t="s">
        <v>1495</v>
      </c>
      <c r="CK37" t="s">
        <v>1496</v>
      </c>
      <c r="CL37" t="s">
        <v>913</v>
      </c>
      <c r="CM37" t="s">
        <v>1497</v>
      </c>
      <c r="CN37" t="s">
        <v>769</v>
      </c>
      <c r="CO37" t="s">
        <v>201</v>
      </c>
      <c r="CP37" t="s">
        <v>799</v>
      </c>
      <c r="CR37" t="s">
        <v>664</v>
      </c>
      <c r="CS37" t="s">
        <v>1498</v>
      </c>
      <c r="CT37" t="s">
        <v>740</v>
      </c>
      <c r="CU37" t="s">
        <v>1499</v>
      </c>
      <c r="CV37" t="s">
        <v>1500</v>
      </c>
      <c r="CW37" t="s">
        <v>689</v>
      </c>
    </row>
    <row r="38" spans="1:101" x14ac:dyDescent="0.25">
      <c r="A38">
        <v>70</v>
      </c>
      <c r="B38" t="s">
        <v>1501</v>
      </c>
      <c r="C38">
        <v>43</v>
      </c>
      <c r="D38" t="s">
        <v>70</v>
      </c>
      <c r="E38" t="s">
        <v>1502</v>
      </c>
      <c r="F38" t="s">
        <v>1501</v>
      </c>
      <c r="G38" t="s">
        <v>1503</v>
      </c>
      <c r="H38" t="s">
        <v>73</v>
      </c>
      <c r="I38" t="s">
        <v>158</v>
      </c>
      <c r="J38" t="s">
        <v>75</v>
      </c>
      <c r="K38" t="s">
        <v>103</v>
      </c>
      <c r="L38" t="s">
        <v>219</v>
      </c>
      <c r="M38" t="s">
        <v>78</v>
      </c>
      <c r="N38" t="s">
        <v>220</v>
      </c>
      <c r="O38" t="s">
        <v>79</v>
      </c>
      <c r="P38" t="s">
        <v>80</v>
      </c>
      <c r="Q38" t="s">
        <v>81</v>
      </c>
      <c r="R38" t="s">
        <v>82</v>
      </c>
      <c r="S38" t="s">
        <v>83</v>
      </c>
      <c r="T38" t="s">
        <v>84</v>
      </c>
      <c r="U38" t="s">
        <v>163</v>
      </c>
      <c r="V38" t="s">
        <v>86</v>
      </c>
      <c r="W38" t="s">
        <v>419</v>
      </c>
      <c r="X38" t="s">
        <v>88</v>
      </c>
      <c r="Y38" t="s">
        <v>164</v>
      </c>
      <c r="Z38" t="s">
        <v>90</v>
      </c>
      <c r="AA38" t="s">
        <v>91</v>
      </c>
      <c r="AB38" t="s">
        <v>161</v>
      </c>
      <c r="AC38" t="s">
        <v>165</v>
      </c>
      <c r="AD38" t="s">
        <v>79</v>
      </c>
      <c r="AE38" t="s">
        <v>82</v>
      </c>
      <c r="AF38" t="s">
        <v>167</v>
      </c>
      <c r="AG38" t="s">
        <v>96</v>
      </c>
      <c r="AH38" t="s">
        <v>97</v>
      </c>
      <c r="AI38" t="s">
        <v>98</v>
      </c>
      <c r="AJ38" t="s">
        <v>83</v>
      </c>
      <c r="AK38" t="s">
        <v>222</v>
      </c>
      <c r="AL38" t="s">
        <v>99</v>
      </c>
      <c r="AM38" t="s">
        <v>98</v>
      </c>
      <c r="AN38" t="s">
        <v>77</v>
      </c>
      <c r="AO38" t="s">
        <v>101</v>
      </c>
      <c r="AP38" t="s">
        <v>102</v>
      </c>
      <c r="AQ38" t="s">
        <v>169</v>
      </c>
      <c r="AR38" t="s">
        <v>104</v>
      </c>
      <c r="AS38" t="s">
        <v>105</v>
      </c>
      <c r="AT38">
        <v>5</v>
      </c>
      <c r="AU38" t="s">
        <v>110</v>
      </c>
      <c r="AV38" t="s">
        <v>110</v>
      </c>
      <c r="AW38">
        <v>21</v>
      </c>
      <c r="AX38" t="s">
        <v>274</v>
      </c>
      <c r="AY38" t="s">
        <v>275</v>
      </c>
      <c r="AZ38">
        <v>2</v>
      </c>
      <c r="BA38" t="s">
        <v>1504</v>
      </c>
      <c r="BB38" t="s">
        <v>110</v>
      </c>
      <c r="BC38" t="s">
        <v>1505</v>
      </c>
      <c r="BE38" t="s">
        <v>1506</v>
      </c>
      <c r="BG38" t="s">
        <v>1507</v>
      </c>
      <c r="BH38" t="s">
        <v>577</v>
      </c>
      <c r="BI38" t="s">
        <v>1508</v>
      </c>
      <c r="BJ38" t="s">
        <v>1509</v>
      </c>
      <c r="BK38" t="s">
        <v>767</v>
      </c>
      <c r="BL38" t="s">
        <v>773</v>
      </c>
      <c r="BM38" t="s">
        <v>1172</v>
      </c>
      <c r="BN38" t="s">
        <v>1510</v>
      </c>
      <c r="BO38" t="s">
        <v>1511</v>
      </c>
      <c r="BP38" t="s">
        <v>1512</v>
      </c>
      <c r="BQ38" t="s">
        <v>1513</v>
      </c>
      <c r="BR38" t="s">
        <v>728</v>
      </c>
      <c r="BS38" t="s">
        <v>1071</v>
      </c>
      <c r="BT38" t="s">
        <v>1514</v>
      </c>
      <c r="BU38" t="s">
        <v>1050</v>
      </c>
      <c r="BV38" t="s">
        <v>129</v>
      </c>
      <c r="BW38" t="s">
        <v>489</v>
      </c>
      <c r="BX38" t="s">
        <v>1515</v>
      </c>
      <c r="BY38" t="s">
        <v>1516</v>
      </c>
      <c r="BZ38" t="s">
        <v>495</v>
      </c>
      <c r="CA38" t="s">
        <v>1517</v>
      </c>
      <c r="CB38" t="s">
        <v>1433</v>
      </c>
      <c r="CC38" t="s">
        <v>1171</v>
      </c>
      <c r="CD38" t="s">
        <v>1518</v>
      </c>
      <c r="CE38" t="s">
        <v>1519</v>
      </c>
      <c r="CF38" t="s">
        <v>929</v>
      </c>
      <c r="CG38" t="s">
        <v>1334</v>
      </c>
      <c r="CH38" t="s">
        <v>1520</v>
      </c>
      <c r="CI38" t="s">
        <v>1521</v>
      </c>
      <c r="CJ38" t="s">
        <v>1522</v>
      </c>
      <c r="CK38" t="s">
        <v>1523</v>
      </c>
      <c r="CL38" t="s">
        <v>1524</v>
      </c>
      <c r="CM38" t="s">
        <v>737</v>
      </c>
      <c r="CN38" t="s">
        <v>1525</v>
      </c>
      <c r="CO38" t="s">
        <v>817</v>
      </c>
      <c r="CP38" t="s">
        <v>657</v>
      </c>
      <c r="CR38" t="s">
        <v>1526</v>
      </c>
      <c r="CS38" t="s">
        <v>856</v>
      </c>
      <c r="CT38" t="s">
        <v>1527</v>
      </c>
      <c r="CU38" t="s">
        <v>1528</v>
      </c>
      <c r="CV38" t="s">
        <v>1529</v>
      </c>
      <c r="CW38" t="s">
        <v>1464</v>
      </c>
    </row>
    <row r="39" spans="1:101" x14ac:dyDescent="0.25">
      <c r="A39">
        <v>73</v>
      </c>
      <c r="B39" t="s">
        <v>1530</v>
      </c>
      <c r="C39">
        <v>43</v>
      </c>
      <c r="D39" t="s">
        <v>70</v>
      </c>
      <c r="E39" t="s">
        <v>1531</v>
      </c>
      <c r="F39" t="s">
        <v>1530</v>
      </c>
      <c r="G39" t="s">
        <v>1532</v>
      </c>
      <c r="H39" t="s">
        <v>1533</v>
      </c>
      <c r="I39" t="s">
        <v>158</v>
      </c>
      <c r="J39" t="s">
        <v>75</v>
      </c>
      <c r="K39" t="s">
        <v>218</v>
      </c>
      <c r="L39" t="s">
        <v>219</v>
      </c>
      <c r="M39" t="s">
        <v>78</v>
      </c>
      <c r="N39" t="s">
        <v>220</v>
      </c>
      <c r="O39" t="s">
        <v>79</v>
      </c>
      <c r="P39" t="s">
        <v>273</v>
      </c>
      <c r="Q39" t="s">
        <v>81</v>
      </c>
      <c r="R39" t="s">
        <v>82</v>
      </c>
      <c r="S39" t="s">
        <v>83</v>
      </c>
      <c r="T39" t="s">
        <v>84</v>
      </c>
      <c r="U39" t="s">
        <v>163</v>
      </c>
      <c r="V39" t="s">
        <v>86</v>
      </c>
      <c r="W39" t="s">
        <v>87</v>
      </c>
      <c r="X39" t="s">
        <v>753</v>
      </c>
      <c r="Y39" t="s">
        <v>164</v>
      </c>
      <c r="Z39" t="s">
        <v>90</v>
      </c>
      <c r="AA39" t="s">
        <v>91</v>
      </c>
      <c r="AB39" t="s">
        <v>92</v>
      </c>
      <c r="AC39" t="s">
        <v>165</v>
      </c>
      <c r="AD39" t="s">
        <v>79</v>
      </c>
      <c r="AE39" t="s">
        <v>82</v>
      </c>
      <c r="AF39" t="s">
        <v>167</v>
      </c>
      <c r="AG39" t="s">
        <v>96</v>
      </c>
      <c r="AH39" t="s">
        <v>417</v>
      </c>
      <c r="AI39" t="s">
        <v>98</v>
      </c>
      <c r="AJ39" t="s">
        <v>83</v>
      </c>
      <c r="AK39" t="s">
        <v>97</v>
      </c>
      <c r="AL39" t="s">
        <v>99</v>
      </c>
      <c r="AM39" t="s">
        <v>100</v>
      </c>
      <c r="AN39" t="s">
        <v>168</v>
      </c>
      <c r="AO39" t="s">
        <v>101</v>
      </c>
      <c r="AP39" t="s">
        <v>102</v>
      </c>
      <c r="AQ39" t="s">
        <v>169</v>
      </c>
      <c r="AR39" t="s">
        <v>104</v>
      </c>
      <c r="AS39" t="s">
        <v>105</v>
      </c>
      <c r="AT39">
        <v>4</v>
      </c>
      <c r="AU39" t="s">
        <v>106</v>
      </c>
      <c r="AV39" t="s">
        <v>106</v>
      </c>
      <c r="AW39">
        <v>21</v>
      </c>
      <c r="AX39" t="s">
        <v>107</v>
      </c>
      <c r="AY39" t="s">
        <v>1534</v>
      </c>
      <c r="AZ39">
        <v>1</v>
      </c>
      <c r="BA39" t="s">
        <v>1535</v>
      </c>
      <c r="BB39" t="s">
        <v>110</v>
      </c>
      <c r="BC39" t="s">
        <v>1536</v>
      </c>
      <c r="BE39" t="s">
        <v>198</v>
      </c>
      <c r="BG39" t="s">
        <v>1537</v>
      </c>
      <c r="BH39" t="s">
        <v>1538</v>
      </c>
      <c r="BI39" t="s">
        <v>1539</v>
      </c>
      <c r="BJ39" t="s">
        <v>1103</v>
      </c>
      <c r="BK39" t="s">
        <v>1540</v>
      </c>
      <c r="BL39" t="s">
        <v>1541</v>
      </c>
      <c r="BM39" t="s">
        <v>1542</v>
      </c>
      <c r="BN39" t="s">
        <v>1543</v>
      </c>
      <c r="BO39" t="s">
        <v>340</v>
      </c>
      <c r="BP39" t="s">
        <v>1077</v>
      </c>
      <c r="BQ39" t="s">
        <v>1113</v>
      </c>
      <c r="BR39" t="s">
        <v>1002</v>
      </c>
      <c r="BS39" t="s">
        <v>1544</v>
      </c>
      <c r="BT39" t="s">
        <v>1545</v>
      </c>
      <c r="BU39" t="s">
        <v>1546</v>
      </c>
      <c r="BV39" t="s">
        <v>293</v>
      </c>
      <c r="BW39" t="s">
        <v>1547</v>
      </c>
      <c r="BX39" t="s">
        <v>918</v>
      </c>
      <c r="BY39" t="s">
        <v>1548</v>
      </c>
      <c r="BZ39" t="s">
        <v>617</v>
      </c>
      <c r="CA39" t="s">
        <v>1194</v>
      </c>
      <c r="CB39" t="s">
        <v>477</v>
      </c>
      <c r="CC39" t="s">
        <v>603</v>
      </c>
      <c r="CD39" t="s">
        <v>1108</v>
      </c>
      <c r="CE39" t="s">
        <v>1549</v>
      </c>
      <c r="CF39" t="s">
        <v>1550</v>
      </c>
      <c r="CG39" t="s">
        <v>1003</v>
      </c>
      <c r="CH39" t="s">
        <v>122</v>
      </c>
      <c r="CI39" t="s">
        <v>1551</v>
      </c>
      <c r="CJ39" t="s">
        <v>1552</v>
      </c>
      <c r="CK39" t="s">
        <v>573</v>
      </c>
      <c r="CL39" t="s">
        <v>435</v>
      </c>
      <c r="CM39" t="s">
        <v>1537</v>
      </c>
      <c r="CN39" t="s">
        <v>1180</v>
      </c>
      <c r="CO39" t="s">
        <v>137</v>
      </c>
      <c r="CP39" t="s">
        <v>1553</v>
      </c>
      <c r="CR39" t="s">
        <v>698</v>
      </c>
      <c r="CS39" t="s">
        <v>1554</v>
      </c>
      <c r="CT39" t="s">
        <v>1555</v>
      </c>
      <c r="CU39" t="s">
        <v>343</v>
      </c>
      <c r="CV39" t="s">
        <v>1556</v>
      </c>
      <c r="CW39" t="s">
        <v>1557</v>
      </c>
    </row>
    <row r="40" spans="1:101" x14ac:dyDescent="0.25">
      <c r="A40">
        <v>74</v>
      </c>
      <c r="B40" t="s">
        <v>1558</v>
      </c>
      <c r="C40">
        <v>43</v>
      </c>
      <c r="D40" t="s">
        <v>70</v>
      </c>
      <c r="E40" t="s">
        <v>1559</v>
      </c>
      <c r="F40" t="s">
        <v>1558</v>
      </c>
      <c r="G40" t="s">
        <v>1560</v>
      </c>
      <c r="H40" t="s">
        <v>73</v>
      </c>
      <c r="I40" t="s">
        <v>158</v>
      </c>
      <c r="J40" t="s">
        <v>319</v>
      </c>
      <c r="K40" t="s">
        <v>218</v>
      </c>
      <c r="L40" t="s">
        <v>219</v>
      </c>
      <c r="M40" t="s">
        <v>78</v>
      </c>
      <c r="N40" t="s">
        <v>220</v>
      </c>
      <c r="O40" t="s">
        <v>79</v>
      </c>
      <c r="P40" t="s">
        <v>273</v>
      </c>
      <c r="Q40" t="s">
        <v>81</v>
      </c>
      <c r="R40" t="s">
        <v>82</v>
      </c>
      <c r="S40" t="s">
        <v>416</v>
      </c>
      <c r="T40" t="s">
        <v>84</v>
      </c>
      <c r="U40" t="s">
        <v>163</v>
      </c>
      <c r="V40" t="s">
        <v>221</v>
      </c>
      <c r="W40" t="s">
        <v>87</v>
      </c>
      <c r="X40" t="s">
        <v>88</v>
      </c>
      <c r="Y40" t="s">
        <v>164</v>
      </c>
      <c r="Z40" t="s">
        <v>90</v>
      </c>
      <c r="AA40" t="s">
        <v>91</v>
      </c>
      <c r="AB40" t="s">
        <v>92</v>
      </c>
      <c r="AC40" t="s">
        <v>165</v>
      </c>
      <c r="AD40" t="s">
        <v>79</v>
      </c>
      <c r="AE40" t="s">
        <v>82</v>
      </c>
      <c r="AF40" t="s">
        <v>95</v>
      </c>
      <c r="AG40" t="s">
        <v>96</v>
      </c>
      <c r="AH40" t="s">
        <v>417</v>
      </c>
      <c r="AI40" t="s">
        <v>98</v>
      </c>
      <c r="AJ40" t="s">
        <v>83</v>
      </c>
      <c r="AK40" t="s">
        <v>97</v>
      </c>
      <c r="AL40" t="s">
        <v>75</v>
      </c>
      <c r="AM40" t="s">
        <v>100</v>
      </c>
      <c r="AN40" t="s">
        <v>77</v>
      </c>
      <c r="AO40" t="s">
        <v>101</v>
      </c>
      <c r="AP40" t="s">
        <v>93</v>
      </c>
      <c r="AQ40" t="s">
        <v>169</v>
      </c>
      <c r="AR40" t="s">
        <v>104</v>
      </c>
      <c r="AS40" t="s">
        <v>105</v>
      </c>
      <c r="AT40">
        <v>5</v>
      </c>
      <c r="AU40" t="s">
        <v>106</v>
      </c>
      <c r="AV40" t="s">
        <v>106</v>
      </c>
      <c r="AW40">
        <v>19</v>
      </c>
      <c r="AX40" t="s">
        <v>323</v>
      </c>
      <c r="AY40" t="s">
        <v>1561</v>
      </c>
      <c r="AZ40">
        <v>1</v>
      </c>
      <c r="BA40" t="s">
        <v>1562</v>
      </c>
      <c r="BB40" t="s">
        <v>110</v>
      </c>
      <c r="BC40" t="s">
        <v>1563</v>
      </c>
      <c r="BE40" t="s">
        <v>1564</v>
      </c>
      <c r="BG40" t="s">
        <v>1565</v>
      </c>
      <c r="BH40" t="s">
        <v>568</v>
      </c>
      <c r="BI40" t="s">
        <v>1566</v>
      </c>
      <c r="BJ40" t="s">
        <v>474</v>
      </c>
      <c r="BK40" t="s">
        <v>996</v>
      </c>
      <c r="BL40" t="s">
        <v>1567</v>
      </c>
      <c r="BM40" t="s">
        <v>456</v>
      </c>
      <c r="BN40" t="s">
        <v>411</v>
      </c>
      <c r="BO40" t="s">
        <v>1545</v>
      </c>
      <c r="BP40" t="s">
        <v>1568</v>
      </c>
      <c r="BQ40" t="s">
        <v>1569</v>
      </c>
      <c r="BR40" t="s">
        <v>1570</v>
      </c>
      <c r="BS40" t="s">
        <v>1571</v>
      </c>
      <c r="BT40" t="s">
        <v>1572</v>
      </c>
      <c r="BU40" t="s">
        <v>1573</v>
      </c>
      <c r="BV40" t="s">
        <v>1574</v>
      </c>
      <c r="BW40" t="s">
        <v>1575</v>
      </c>
      <c r="BX40" t="s">
        <v>1498</v>
      </c>
      <c r="BY40" t="s">
        <v>1576</v>
      </c>
      <c r="BZ40" t="s">
        <v>882</v>
      </c>
      <c r="CA40">
        <v>15</v>
      </c>
      <c r="CB40" t="s">
        <v>1577</v>
      </c>
      <c r="CC40" t="s">
        <v>1578</v>
      </c>
      <c r="CD40" t="s">
        <v>1579</v>
      </c>
      <c r="CE40" t="s">
        <v>1580</v>
      </c>
      <c r="CF40" t="s">
        <v>723</v>
      </c>
      <c r="CG40" t="s">
        <v>1069</v>
      </c>
      <c r="CH40" t="s">
        <v>1581</v>
      </c>
      <c r="CI40" t="s">
        <v>1085</v>
      </c>
      <c r="CJ40" t="s">
        <v>1582</v>
      </c>
      <c r="CK40" t="s">
        <v>1583</v>
      </c>
      <c r="CL40" t="s">
        <v>848</v>
      </c>
      <c r="CM40" t="s">
        <v>1584</v>
      </c>
      <c r="CN40" t="s">
        <v>1585</v>
      </c>
      <c r="CO40" t="s">
        <v>1273</v>
      </c>
      <c r="CP40" t="s">
        <v>1586</v>
      </c>
      <c r="CR40" t="s">
        <v>328</v>
      </c>
      <c r="CS40" t="s">
        <v>1108</v>
      </c>
      <c r="CT40" t="s">
        <v>1587</v>
      </c>
      <c r="CU40" t="s">
        <v>333</v>
      </c>
      <c r="CV40" t="s">
        <v>1588</v>
      </c>
      <c r="CW40" t="s">
        <v>804</v>
      </c>
    </row>
    <row r="41" spans="1:101" x14ac:dyDescent="0.25">
      <c r="A41">
        <v>77</v>
      </c>
      <c r="B41" t="s">
        <v>1589</v>
      </c>
      <c r="C41">
        <v>43</v>
      </c>
      <c r="D41" t="s">
        <v>70</v>
      </c>
      <c r="E41" t="s">
        <v>1590</v>
      </c>
      <c r="F41" t="s">
        <v>1589</v>
      </c>
      <c r="G41" t="s">
        <v>1591</v>
      </c>
      <c r="H41" t="s">
        <v>73</v>
      </c>
      <c r="I41" t="s">
        <v>158</v>
      </c>
      <c r="J41" t="s">
        <v>159</v>
      </c>
      <c r="K41" t="s">
        <v>218</v>
      </c>
      <c r="L41" t="s">
        <v>462</v>
      </c>
      <c r="M41" t="s">
        <v>1218</v>
      </c>
      <c r="N41" t="s">
        <v>75</v>
      </c>
      <c r="O41" t="s">
        <v>79</v>
      </c>
      <c r="P41" t="s">
        <v>80</v>
      </c>
      <c r="Q41" t="s">
        <v>81</v>
      </c>
      <c r="R41" t="s">
        <v>82</v>
      </c>
      <c r="S41" t="s">
        <v>83</v>
      </c>
      <c r="T41" t="s">
        <v>84</v>
      </c>
      <c r="U41" t="s">
        <v>163</v>
      </c>
      <c r="V41" t="s">
        <v>221</v>
      </c>
      <c r="W41" t="s">
        <v>87</v>
      </c>
      <c r="X41" t="s">
        <v>88</v>
      </c>
      <c r="Y41" t="s">
        <v>89</v>
      </c>
      <c r="Z41" t="s">
        <v>222</v>
      </c>
      <c r="AA41" t="s">
        <v>91</v>
      </c>
      <c r="AB41" t="s">
        <v>92</v>
      </c>
      <c r="AC41" t="s">
        <v>165</v>
      </c>
      <c r="AD41" t="s">
        <v>166</v>
      </c>
      <c r="AE41" t="s">
        <v>82</v>
      </c>
      <c r="AF41" t="s">
        <v>167</v>
      </c>
      <c r="AG41" t="s">
        <v>96</v>
      </c>
      <c r="AH41" t="s">
        <v>97</v>
      </c>
      <c r="AI41" t="s">
        <v>98</v>
      </c>
      <c r="AJ41" t="s">
        <v>83</v>
      </c>
      <c r="AK41" t="s">
        <v>97</v>
      </c>
      <c r="AL41" t="s">
        <v>75</v>
      </c>
      <c r="AM41" t="s">
        <v>100</v>
      </c>
      <c r="AN41" t="s">
        <v>77</v>
      </c>
      <c r="AO41" t="s">
        <v>101</v>
      </c>
      <c r="AP41" t="s">
        <v>102</v>
      </c>
      <c r="AQ41" t="s">
        <v>103</v>
      </c>
      <c r="AR41" t="s">
        <v>78</v>
      </c>
      <c r="AS41" t="s">
        <v>105</v>
      </c>
      <c r="AT41">
        <v>5</v>
      </c>
      <c r="AU41" t="s">
        <v>110</v>
      </c>
      <c r="AV41" t="s">
        <v>106</v>
      </c>
      <c r="AW41">
        <v>22</v>
      </c>
      <c r="AX41" t="s">
        <v>223</v>
      </c>
      <c r="AY41" t="s">
        <v>108</v>
      </c>
      <c r="AZ41">
        <v>2</v>
      </c>
      <c r="BA41" t="s">
        <v>1592</v>
      </c>
      <c r="BB41" t="s">
        <v>110</v>
      </c>
      <c r="BC41" t="s">
        <v>1593</v>
      </c>
      <c r="BE41" t="s">
        <v>1556</v>
      </c>
      <c r="BG41" t="s">
        <v>1594</v>
      </c>
      <c r="BH41" t="s">
        <v>302</v>
      </c>
      <c r="BI41" t="s">
        <v>173</v>
      </c>
      <c r="BJ41" t="s">
        <v>1554</v>
      </c>
      <c r="BK41" t="s">
        <v>1595</v>
      </c>
      <c r="BL41" t="s">
        <v>575</v>
      </c>
      <c r="BM41" t="s">
        <v>561</v>
      </c>
      <c r="BN41" t="s">
        <v>583</v>
      </c>
      <c r="BO41" t="s">
        <v>1596</v>
      </c>
      <c r="BP41" t="s">
        <v>1597</v>
      </c>
      <c r="BQ41" t="s">
        <v>388</v>
      </c>
      <c r="BR41" t="s">
        <v>1598</v>
      </c>
      <c r="BS41" t="s">
        <v>535</v>
      </c>
      <c r="BT41" t="s">
        <v>1599</v>
      </c>
      <c r="BU41" t="s">
        <v>1600</v>
      </c>
      <c r="BV41" t="s">
        <v>1045</v>
      </c>
      <c r="BW41" t="s">
        <v>1328</v>
      </c>
      <c r="BX41" t="s">
        <v>184</v>
      </c>
      <c r="BY41" t="s">
        <v>1601</v>
      </c>
      <c r="BZ41" t="s">
        <v>177</v>
      </c>
      <c r="CA41" t="s">
        <v>1333</v>
      </c>
      <c r="CB41" t="s">
        <v>1322</v>
      </c>
      <c r="CC41" t="s">
        <v>1208</v>
      </c>
      <c r="CD41" t="s">
        <v>936</v>
      </c>
      <c r="CE41" t="s">
        <v>1602</v>
      </c>
      <c r="CF41" t="s">
        <v>809</v>
      </c>
      <c r="CG41" t="s">
        <v>953</v>
      </c>
      <c r="CH41" t="s">
        <v>1603</v>
      </c>
      <c r="CI41" t="s">
        <v>1604</v>
      </c>
      <c r="CJ41" t="s">
        <v>303</v>
      </c>
      <c r="CK41">
        <v>15</v>
      </c>
      <c r="CL41" t="s">
        <v>1605</v>
      </c>
      <c r="CM41" t="s">
        <v>1388</v>
      </c>
      <c r="CN41" t="s">
        <v>1033</v>
      </c>
      <c r="CO41" t="s">
        <v>749</v>
      </c>
      <c r="CP41" t="s">
        <v>1606</v>
      </c>
      <c r="CR41" t="s">
        <v>1607</v>
      </c>
      <c r="CS41" t="s">
        <v>619</v>
      </c>
      <c r="CT41" t="s">
        <v>1608</v>
      </c>
      <c r="CU41" t="s">
        <v>1609</v>
      </c>
      <c r="CV41" t="s">
        <v>1610</v>
      </c>
      <c r="CW41" t="s">
        <v>1431</v>
      </c>
    </row>
    <row r="42" spans="1:101" x14ac:dyDescent="0.25">
      <c r="A42">
        <v>79</v>
      </c>
      <c r="B42" t="s">
        <v>1611</v>
      </c>
      <c r="C42">
        <v>43</v>
      </c>
      <c r="D42" t="s">
        <v>70</v>
      </c>
      <c r="E42" t="s">
        <v>1612</v>
      </c>
      <c r="F42" t="s">
        <v>1611</v>
      </c>
      <c r="G42" t="s">
        <v>1613</v>
      </c>
      <c r="H42" t="s">
        <v>73</v>
      </c>
      <c r="I42" t="s">
        <v>158</v>
      </c>
      <c r="J42" t="s">
        <v>159</v>
      </c>
      <c r="K42" t="s">
        <v>218</v>
      </c>
      <c r="L42" t="s">
        <v>219</v>
      </c>
      <c r="M42" t="s">
        <v>78</v>
      </c>
      <c r="N42" t="s">
        <v>220</v>
      </c>
      <c r="O42" t="s">
        <v>79</v>
      </c>
      <c r="P42" t="s">
        <v>80</v>
      </c>
      <c r="Q42" t="s">
        <v>81</v>
      </c>
      <c r="R42" t="s">
        <v>82</v>
      </c>
      <c r="S42" t="s">
        <v>83</v>
      </c>
      <c r="T42" t="s">
        <v>84</v>
      </c>
      <c r="U42" t="s">
        <v>865</v>
      </c>
      <c r="V42" t="s">
        <v>86</v>
      </c>
      <c r="W42" t="s">
        <v>87</v>
      </c>
      <c r="X42" t="s">
        <v>88</v>
      </c>
      <c r="Y42" t="s">
        <v>164</v>
      </c>
      <c r="Z42" t="s">
        <v>272</v>
      </c>
      <c r="AA42" t="s">
        <v>91</v>
      </c>
      <c r="AB42" t="s">
        <v>92</v>
      </c>
      <c r="AC42" t="s">
        <v>165</v>
      </c>
      <c r="AD42" t="s">
        <v>166</v>
      </c>
      <c r="AE42" t="s">
        <v>82</v>
      </c>
      <c r="AF42" t="s">
        <v>95</v>
      </c>
      <c r="AG42" t="s">
        <v>96</v>
      </c>
      <c r="AH42" t="s">
        <v>417</v>
      </c>
      <c r="AI42" t="s">
        <v>98</v>
      </c>
      <c r="AJ42" t="s">
        <v>83</v>
      </c>
      <c r="AK42" t="s">
        <v>510</v>
      </c>
      <c r="AL42" t="s">
        <v>272</v>
      </c>
      <c r="AM42" t="s">
        <v>100</v>
      </c>
      <c r="AN42" t="s">
        <v>77</v>
      </c>
      <c r="AO42" t="s">
        <v>101</v>
      </c>
      <c r="AP42" t="s">
        <v>102</v>
      </c>
      <c r="AQ42" t="s">
        <v>169</v>
      </c>
      <c r="AR42" t="s">
        <v>104</v>
      </c>
      <c r="AS42" t="s">
        <v>105</v>
      </c>
      <c r="AT42">
        <v>5</v>
      </c>
      <c r="AU42" t="s">
        <v>110</v>
      </c>
      <c r="AV42" t="s">
        <v>110</v>
      </c>
      <c r="AW42">
        <v>25</v>
      </c>
      <c r="AX42" t="s">
        <v>107</v>
      </c>
      <c r="AY42" t="s">
        <v>1410</v>
      </c>
      <c r="AZ42">
        <v>1</v>
      </c>
      <c r="BA42" t="s">
        <v>1614</v>
      </c>
      <c r="BB42" t="s">
        <v>110</v>
      </c>
      <c r="BC42" t="s">
        <v>1615</v>
      </c>
      <c r="BE42">
        <v>17</v>
      </c>
      <c r="BG42" t="s">
        <v>1616</v>
      </c>
      <c r="BH42" t="s">
        <v>1617</v>
      </c>
      <c r="BI42" t="s">
        <v>1618</v>
      </c>
      <c r="BJ42" t="s">
        <v>1619</v>
      </c>
      <c r="BK42" t="s">
        <v>424</v>
      </c>
      <c r="BL42" t="s">
        <v>1513</v>
      </c>
      <c r="BM42" t="s">
        <v>1620</v>
      </c>
      <c r="BN42" t="s">
        <v>962</v>
      </c>
      <c r="BO42" t="s">
        <v>310</v>
      </c>
      <c r="BP42" t="s">
        <v>1621</v>
      </c>
      <c r="BQ42" t="s">
        <v>1622</v>
      </c>
      <c r="BR42" t="s">
        <v>1623</v>
      </c>
      <c r="BS42" t="s">
        <v>1624</v>
      </c>
      <c r="BT42" t="s">
        <v>1625</v>
      </c>
      <c r="BU42" t="s">
        <v>303</v>
      </c>
      <c r="BV42" t="s">
        <v>241</v>
      </c>
      <c r="BW42" t="s">
        <v>1626</v>
      </c>
      <c r="BX42" t="s">
        <v>995</v>
      </c>
      <c r="BY42" t="s">
        <v>1627</v>
      </c>
      <c r="BZ42" t="s">
        <v>522</v>
      </c>
      <c r="CA42" t="s">
        <v>1140</v>
      </c>
      <c r="CB42" t="s">
        <v>1628</v>
      </c>
      <c r="CC42" t="s">
        <v>1629</v>
      </c>
      <c r="CD42" t="s">
        <v>1052</v>
      </c>
      <c r="CE42" t="s">
        <v>1630</v>
      </c>
      <c r="CF42" t="s">
        <v>454</v>
      </c>
      <c r="CG42" t="s">
        <v>699</v>
      </c>
      <c r="CH42" t="s">
        <v>1631</v>
      </c>
      <c r="CI42" t="s">
        <v>1296</v>
      </c>
      <c r="CJ42" t="s">
        <v>294</v>
      </c>
      <c r="CK42" t="s">
        <v>1609</v>
      </c>
      <c r="CL42" t="s">
        <v>1632</v>
      </c>
      <c r="CM42" t="s">
        <v>1633</v>
      </c>
      <c r="CN42" t="s">
        <v>1634</v>
      </c>
      <c r="CO42" t="s">
        <v>1635</v>
      </c>
      <c r="CP42" t="s">
        <v>1064</v>
      </c>
      <c r="CR42" t="s">
        <v>797</v>
      </c>
      <c r="CS42" t="s">
        <v>973</v>
      </c>
      <c r="CT42" t="s">
        <v>1636</v>
      </c>
      <c r="CU42" t="s">
        <v>529</v>
      </c>
      <c r="CV42" t="s">
        <v>1637</v>
      </c>
      <c r="CW42" t="s">
        <v>745</v>
      </c>
    </row>
    <row r="43" spans="1:101" x14ac:dyDescent="0.25">
      <c r="A43">
        <v>80</v>
      </c>
      <c r="B43" t="s">
        <v>1638</v>
      </c>
      <c r="C43">
        <v>43</v>
      </c>
      <c r="D43" t="s">
        <v>70</v>
      </c>
      <c r="E43" t="s">
        <v>1639</v>
      </c>
      <c r="F43" t="s">
        <v>1638</v>
      </c>
      <c r="G43" t="s">
        <v>1640</v>
      </c>
      <c r="H43" t="s">
        <v>73</v>
      </c>
      <c r="I43" t="s">
        <v>158</v>
      </c>
      <c r="J43" t="s">
        <v>319</v>
      </c>
      <c r="K43" t="s">
        <v>103</v>
      </c>
      <c r="L43" t="s">
        <v>219</v>
      </c>
      <c r="M43" t="s">
        <v>78</v>
      </c>
      <c r="N43" t="s">
        <v>220</v>
      </c>
      <c r="O43" t="s">
        <v>79</v>
      </c>
      <c r="P43" t="s">
        <v>80</v>
      </c>
      <c r="Q43" t="s">
        <v>81</v>
      </c>
      <c r="R43" t="s">
        <v>82</v>
      </c>
      <c r="S43" t="s">
        <v>416</v>
      </c>
      <c r="T43" t="s">
        <v>103</v>
      </c>
      <c r="U43" t="s">
        <v>163</v>
      </c>
      <c r="V43" t="s">
        <v>91</v>
      </c>
      <c r="W43" t="s">
        <v>87</v>
      </c>
      <c r="X43" t="s">
        <v>88</v>
      </c>
      <c r="Y43" t="s">
        <v>164</v>
      </c>
      <c r="Z43" t="s">
        <v>90</v>
      </c>
      <c r="AA43" t="s">
        <v>91</v>
      </c>
      <c r="AB43" t="s">
        <v>92</v>
      </c>
      <c r="AC43" t="s">
        <v>165</v>
      </c>
      <c r="AD43" t="s">
        <v>166</v>
      </c>
      <c r="AE43" t="s">
        <v>82</v>
      </c>
      <c r="AF43" t="s">
        <v>95</v>
      </c>
      <c r="AG43" t="s">
        <v>96</v>
      </c>
      <c r="AH43" t="s">
        <v>97</v>
      </c>
      <c r="AI43" t="s">
        <v>98</v>
      </c>
      <c r="AJ43" t="s">
        <v>418</v>
      </c>
      <c r="AK43" t="s">
        <v>97</v>
      </c>
      <c r="AL43" t="s">
        <v>75</v>
      </c>
      <c r="AM43" t="s">
        <v>100</v>
      </c>
      <c r="AN43" t="s">
        <v>85</v>
      </c>
      <c r="AO43" t="s">
        <v>101</v>
      </c>
      <c r="AP43" t="s">
        <v>102</v>
      </c>
      <c r="AQ43" t="s">
        <v>103</v>
      </c>
      <c r="AR43" t="s">
        <v>104</v>
      </c>
      <c r="AS43" t="s">
        <v>105</v>
      </c>
      <c r="AT43">
        <v>5</v>
      </c>
      <c r="AU43" t="s">
        <v>106</v>
      </c>
      <c r="AV43" t="s">
        <v>106</v>
      </c>
      <c r="AW43">
        <v>22</v>
      </c>
      <c r="AX43" t="s">
        <v>323</v>
      </c>
      <c r="AY43" t="s">
        <v>1641</v>
      </c>
      <c r="AZ43">
        <v>2</v>
      </c>
      <c r="BA43" t="s">
        <v>1642</v>
      </c>
      <c r="BB43" t="s">
        <v>110</v>
      </c>
      <c r="BC43" t="s">
        <v>1643</v>
      </c>
      <c r="BE43" t="s">
        <v>536</v>
      </c>
      <c r="BG43" t="s">
        <v>1644</v>
      </c>
      <c r="BH43" t="s">
        <v>361</v>
      </c>
      <c r="BI43" t="s">
        <v>682</v>
      </c>
      <c r="BJ43" t="s">
        <v>1085</v>
      </c>
      <c r="BK43" t="s">
        <v>309</v>
      </c>
      <c r="BL43" t="s">
        <v>1072</v>
      </c>
      <c r="BM43" t="s">
        <v>1085</v>
      </c>
      <c r="BN43" t="s">
        <v>841</v>
      </c>
      <c r="BO43" t="s">
        <v>1102</v>
      </c>
      <c r="BP43" t="s">
        <v>1582</v>
      </c>
      <c r="BQ43" t="s">
        <v>1645</v>
      </c>
      <c r="BR43" t="s">
        <v>1646</v>
      </c>
      <c r="BS43" t="s">
        <v>1169</v>
      </c>
      <c r="BT43" t="s">
        <v>803</v>
      </c>
      <c r="BU43" t="s">
        <v>846</v>
      </c>
      <c r="BV43" t="s">
        <v>811</v>
      </c>
      <c r="BW43" t="s">
        <v>609</v>
      </c>
      <c r="BX43" t="s">
        <v>1240</v>
      </c>
      <c r="BY43" t="s">
        <v>1570</v>
      </c>
      <c r="BZ43" t="s">
        <v>1647</v>
      </c>
      <c r="CA43" t="s">
        <v>1648</v>
      </c>
      <c r="CB43" t="s">
        <v>1649</v>
      </c>
      <c r="CC43" t="s">
        <v>1650</v>
      </c>
      <c r="CD43" t="s">
        <v>1651</v>
      </c>
      <c r="CE43" t="s">
        <v>820</v>
      </c>
      <c r="CF43" t="s">
        <v>698</v>
      </c>
      <c r="CG43" t="s">
        <v>1652</v>
      </c>
      <c r="CH43" t="s">
        <v>1038</v>
      </c>
      <c r="CI43" t="s">
        <v>1653</v>
      </c>
      <c r="CJ43" t="s">
        <v>1108</v>
      </c>
      <c r="CK43" t="s">
        <v>1654</v>
      </c>
      <c r="CL43" t="s">
        <v>1113</v>
      </c>
      <c r="CM43" t="s">
        <v>1650</v>
      </c>
      <c r="CN43" t="s">
        <v>1655</v>
      </c>
      <c r="CO43" t="s">
        <v>1453</v>
      </c>
      <c r="CP43" t="s">
        <v>1656</v>
      </c>
      <c r="CR43" t="s">
        <v>1657</v>
      </c>
      <c r="CS43" t="s">
        <v>721</v>
      </c>
      <c r="CT43" t="s">
        <v>211</v>
      </c>
      <c r="CU43" t="s">
        <v>408</v>
      </c>
      <c r="CV43" t="s">
        <v>519</v>
      </c>
      <c r="CW43" t="s">
        <v>194</v>
      </c>
    </row>
    <row r="44" spans="1:101" x14ac:dyDescent="0.25">
      <c r="A44">
        <v>81</v>
      </c>
      <c r="B44" t="s">
        <v>1658</v>
      </c>
      <c r="C44">
        <v>43</v>
      </c>
      <c r="D44" t="s">
        <v>70</v>
      </c>
      <c r="E44" t="s">
        <v>1659</v>
      </c>
      <c r="F44" t="s">
        <v>1658</v>
      </c>
      <c r="G44" t="s">
        <v>1660</v>
      </c>
      <c r="H44" t="s">
        <v>73</v>
      </c>
      <c r="I44" t="s">
        <v>158</v>
      </c>
      <c r="J44" t="s">
        <v>319</v>
      </c>
      <c r="K44" t="s">
        <v>218</v>
      </c>
      <c r="L44" t="s">
        <v>219</v>
      </c>
      <c r="M44" t="s">
        <v>1218</v>
      </c>
      <c r="N44" t="s">
        <v>220</v>
      </c>
      <c r="O44" t="s">
        <v>162</v>
      </c>
      <c r="P44" t="s">
        <v>80</v>
      </c>
      <c r="Q44" t="s">
        <v>81</v>
      </c>
      <c r="R44" t="s">
        <v>369</v>
      </c>
      <c r="S44" t="s">
        <v>78</v>
      </c>
      <c r="T44" t="s">
        <v>84</v>
      </c>
      <c r="U44" t="s">
        <v>163</v>
      </c>
      <c r="V44" t="s">
        <v>86</v>
      </c>
      <c r="W44" t="s">
        <v>419</v>
      </c>
      <c r="X44" t="s">
        <v>88</v>
      </c>
      <c r="Y44" t="s">
        <v>164</v>
      </c>
      <c r="Z44" t="s">
        <v>272</v>
      </c>
      <c r="AA44" t="s">
        <v>91</v>
      </c>
      <c r="AB44" t="s">
        <v>92</v>
      </c>
      <c r="AC44" t="s">
        <v>165</v>
      </c>
      <c r="AD44" t="s">
        <v>79</v>
      </c>
      <c r="AE44" t="s">
        <v>82</v>
      </c>
      <c r="AF44" t="s">
        <v>95</v>
      </c>
      <c r="AG44" t="s">
        <v>96</v>
      </c>
      <c r="AH44" t="s">
        <v>97</v>
      </c>
      <c r="AI44" t="s">
        <v>98</v>
      </c>
      <c r="AJ44" t="s">
        <v>83</v>
      </c>
      <c r="AK44" t="s">
        <v>97</v>
      </c>
      <c r="AL44" t="s">
        <v>75</v>
      </c>
      <c r="AM44" t="s">
        <v>100</v>
      </c>
      <c r="AN44" t="s">
        <v>85</v>
      </c>
      <c r="AO44" t="s">
        <v>322</v>
      </c>
      <c r="AP44" t="s">
        <v>102</v>
      </c>
      <c r="AQ44" t="s">
        <v>169</v>
      </c>
      <c r="AR44" t="s">
        <v>789</v>
      </c>
      <c r="AS44" t="s">
        <v>105</v>
      </c>
      <c r="AT44">
        <v>5</v>
      </c>
      <c r="AU44" t="s">
        <v>106</v>
      </c>
      <c r="AV44" t="s">
        <v>106</v>
      </c>
      <c r="AW44">
        <v>23</v>
      </c>
      <c r="AX44" t="s">
        <v>323</v>
      </c>
      <c r="AY44" t="s">
        <v>678</v>
      </c>
      <c r="AZ44">
        <v>1</v>
      </c>
      <c r="BA44" t="s">
        <v>1661</v>
      </c>
      <c r="BB44" t="s">
        <v>110</v>
      </c>
      <c r="BC44" t="s">
        <v>1662</v>
      </c>
      <c r="BE44" t="s">
        <v>1610</v>
      </c>
      <c r="BG44" t="s">
        <v>1663</v>
      </c>
      <c r="BH44" t="s">
        <v>1664</v>
      </c>
      <c r="BI44" t="s">
        <v>1665</v>
      </c>
      <c r="BJ44" t="s">
        <v>1666</v>
      </c>
      <c r="BK44" t="s">
        <v>1667</v>
      </c>
      <c r="BL44" t="s">
        <v>1668</v>
      </c>
      <c r="BM44" t="s">
        <v>1669</v>
      </c>
      <c r="BN44" t="s">
        <v>838</v>
      </c>
      <c r="BO44" t="s">
        <v>939</v>
      </c>
      <c r="BP44" t="s">
        <v>580</v>
      </c>
      <c r="BQ44" t="s">
        <v>1670</v>
      </c>
      <c r="BR44" t="s">
        <v>1254</v>
      </c>
      <c r="BS44" t="s">
        <v>1245</v>
      </c>
      <c r="BT44" t="s">
        <v>1671</v>
      </c>
      <c r="BU44" t="s">
        <v>1672</v>
      </c>
      <c r="BV44" t="s">
        <v>1431</v>
      </c>
      <c r="BW44" t="s">
        <v>191</v>
      </c>
      <c r="BX44" t="s">
        <v>1673</v>
      </c>
      <c r="BY44" t="s">
        <v>233</v>
      </c>
      <c r="BZ44" t="s">
        <v>1365</v>
      </c>
      <c r="CA44" t="s">
        <v>1674</v>
      </c>
      <c r="CB44" t="s">
        <v>1675</v>
      </c>
      <c r="CC44" t="s">
        <v>992</v>
      </c>
      <c r="CD44" t="s">
        <v>1676</v>
      </c>
      <c r="CE44" t="s">
        <v>1666</v>
      </c>
      <c r="CF44" t="s">
        <v>1677</v>
      </c>
      <c r="CG44" t="s">
        <v>669</v>
      </c>
      <c r="CH44" t="s">
        <v>1678</v>
      </c>
      <c r="CI44" t="s">
        <v>1679</v>
      </c>
      <c r="CJ44" t="s">
        <v>1680</v>
      </c>
      <c r="CK44" t="s">
        <v>1259</v>
      </c>
      <c r="CL44" t="s">
        <v>199</v>
      </c>
      <c r="CM44" t="s">
        <v>1235</v>
      </c>
      <c r="CN44" t="s">
        <v>1681</v>
      </c>
      <c r="CO44" t="s">
        <v>1682</v>
      </c>
      <c r="CP44" t="s">
        <v>1540</v>
      </c>
      <c r="CR44" t="s">
        <v>265</v>
      </c>
      <c r="CS44" t="s">
        <v>1239</v>
      </c>
      <c r="CT44" t="s">
        <v>1683</v>
      </c>
      <c r="CU44" t="s">
        <v>1684</v>
      </c>
      <c r="CV44" t="s">
        <v>482</v>
      </c>
      <c r="CW44" t="s">
        <v>487</v>
      </c>
    </row>
    <row r="45" spans="1:101" x14ac:dyDescent="0.25">
      <c r="A45">
        <v>82</v>
      </c>
      <c r="B45" t="s">
        <v>1685</v>
      </c>
      <c r="C45">
        <v>43</v>
      </c>
      <c r="D45" t="s">
        <v>70</v>
      </c>
      <c r="E45" t="s">
        <v>1686</v>
      </c>
      <c r="F45" t="s">
        <v>1685</v>
      </c>
      <c r="G45" t="s">
        <v>1687</v>
      </c>
      <c r="H45" t="s">
        <v>73</v>
      </c>
      <c r="I45" t="s">
        <v>269</v>
      </c>
      <c r="J45" t="s">
        <v>319</v>
      </c>
      <c r="K45" t="s">
        <v>103</v>
      </c>
      <c r="L45" t="s">
        <v>219</v>
      </c>
      <c r="M45" t="s">
        <v>78</v>
      </c>
      <c r="N45" t="s">
        <v>75</v>
      </c>
      <c r="O45" t="s">
        <v>79</v>
      </c>
      <c r="P45" t="s">
        <v>165</v>
      </c>
      <c r="Q45" t="s">
        <v>81</v>
      </c>
      <c r="R45" t="s">
        <v>82</v>
      </c>
      <c r="S45" t="s">
        <v>78</v>
      </c>
      <c r="T45" t="s">
        <v>864</v>
      </c>
      <c r="U45" t="s">
        <v>865</v>
      </c>
      <c r="V45" t="s">
        <v>1688</v>
      </c>
      <c r="W45" t="s">
        <v>87</v>
      </c>
      <c r="X45" t="s">
        <v>88</v>
      </c>
      <c r="Y45" t="s">
        <v>164</v>
      </c>
      <c r="Z45" t="s">
        <v>90</v>
      </c>
      <c r="AA45" t="s">
        <v>91</v>
      </c>
      <c r="AB45" t="s">
        <v>92</v>
      </c>
      <c r="AC45" t="s">
        <v>165</v>
      </c>
      <c r="AD45" t="s">
        <v>79</v>
      </c>
      <c r="AE45" t="s">
        <v>82</v>
      </c>
      <c r="AF45" t="s">
        <v>95</v>
      </c>
      <c r="AG45" t="s">
        <v>96</v>
      </c>
      <c r="AH45" t="s">
        <v>417</v>
      </c>
      <c r="AI45" t="s">
        <v>98</v>
      </c>
      <c r="AJ45" t="s">
        <v>418</v>
      </c>
      <c r="AK45" t="s">
        <v>222</v>
      </c>
      <c r="AL45" t="s">
        <v>99</v>
      </c>
      <c r="AM45" t="s">
        <v>100</v>
      </c>
      <c r="AN45" t="s">
        <v>168</v>
      </c>
      <c r="AO45" t="s">
        <v>270</v>
      </c>
      <c r="AP45" t="s">
        <v>93</v>
      </c>
      <c r="AQ45" t="s">
        <v>634</v>
      </c>
      <c r="AR45" t="s">
        <v>789</v>
      </c>
      <c r="AS45" t="s">
        <v>943</v>
      </c>
      <c r="AT45">
        <v>5</v>
      </c>
      <c r="AU45" t="s">
        <v>110</v>
      </c>
      <c r="AV45" t="s">
        <v>110</v>
      </c>
      <c r="AW45">
        <v>24</v>
      </c>
      <c r="AX45" t="s">
        <v>274</v>
      </c>
      <c r="AY45" t="s">
        <v>421</v>
      </c>
      <c r="AZ45">
        <v>2</v>
      </c>
      <c r="BA45" t="s">
        <v>1689</v>
      </c>
      <c r="BB45" t="s">
        <v>110</v>
      </c>
      <c r="BC45" t="s">
        <v>1690</v>
      </c>
      <c r="BE45" t="s">
        <v>1691</v>
      </c>
      <c r="BG45" t="s">
        <v>1146</v>
      </c>
      <c r="BH45" t="s">
        <v>1430</v>
      </c>
      <c r="BI45" t="s">
        <v>1692</v>
      </c>
      <c r="BJ45" t="s">
        <v>1693</v>
      </c>
      <c r="BK45" t="s">
        <v>743</v>
      </c>
      <c r="BL45" t="s">
        <v>1517</v>
      </c>
      <c r="BM45" t="s">
        <v>820</v>
      </c>
      <c r="BN45" t="s">
        <v>1272</v>
      </c>
      <c r="BO45" t="s">
        <v>1333</v>
      </c>
      <c r="BP45" t="s">
        <v>1694</v>
      </c>
      <c r="BQ45" t="s">
        <v>1695</v>
      </c>
      <c r="BR45" t="s">
        <v>1452</v>
      </c>
      <c r="BS45" t="s">
        <v>1671</v>
      </c>
      <c r="BT45" t="s">
        <v>1696</v>
      </c>
      <c r="BU45" t="s">
        <v>666</v>
      </c>
      <c r="BV45" t="s">
        <v>1240</v>
      </c>
      <c r="BW45" t="s">
        <v>1697</v>
      </c>
      <c r="BX45" t="s">
        <v>1031</v>
      </c>
      <c r="BY45" t="s">
        <v>442</v>
      </c>
      <c r="BZ45" t="s">
        <v>342</v>
      </c>
      <c r="CA45" t="s">
        <v>1698</v>
      </c>
      <c r="CB45" t="s">
        <v>1699</v>
      </c>
      <c r="CC45" t="s">
        <v>1228</v>
      </c>
      <c r="CD45" t="s">
        <v>649</v>
      </c>
      <c r="CE45" t="s">
        <v>707</v>
      </c>
      <c r="CF45" t="s">
        <v>833</v>
      </c>
      <c r="CG45" t="s">
        <v>1700</v>
      </c>
      <c r="CH45" t="s">
        <v>437</v>
      </c>
      <c r="CI45" t="s">
        <v>804</v>
      </c>
      <c r="CJ45" t="s">
        <v>1510</v>
      </c>
      <c r="CK45" t="s">
        <v>1054</v>
      </c>
      <c r="CL45" t="s">
        <v>948</v>
      </c>
      <c r="CM45" t="s">
        <v>954</v>
      </c>
      <c r="CN45" t="s">
        <v>933</v>
      </c>
      <c r="CO45" t="s">
        <v>1701</v>
      </c>
      <c r="CP45" t="s">
        <v>1702</v>
      </c>
      <c r="CR45" t="s">
        <v>765</v>
      </c>
      <c r="CS45" t="s">
        <v>920</v>
      </c>
      <c r="CT45" t="s">
        <v>1703</v>
      </c>
      <c r="CU45" t="s">
        <v>1704</v>
      </c>
      <c r="CV45" t="s">
        <v>1705</v>
      </c>
      <c r="CW45" t="s">
        <v>1706</v>
      </c>
    </row>
    <row r="46" spans="1:101" x14ac:dyDescent="0.25">
      <c r="A46">
        <v>83</v>
      </c>
      <c r="B46" t="s">
        <v>1707</v>
      </c>
      <c r="C46">
        <v>43</v>
      </c>
      <c r="D46" t="s">
        <v>70</v>
      </c>
      <c r="E46" t="s">
        <v>1708</v>
      </c>
      <c r="F46" t="s">
        <v>1707</v>
      </c>
      <c r="G46" t="s">
        <v>1709</v>
      </c>
      <c r="H46" t="s">
        <v>73</v>
      </c>
      <c r="I46" t="s">
        <v>158</v>
      </c>
      <c r="J46" t="s">
        <v>159</v>
      </c>
      <c r="K46" t="s">
        <v>418</v>
      </c>
      <c r="L46" t="s">
        <v>160</v>
      </c>
      <c r="M46" t="s">
        <v>78</v>
      </c>
      <c r="N46" t="s">
        <v>220</v>
      </c>
      <c r="O46" t="s">
        <v>79</v>
      </c>
      <c r="P46" t="s">
        <v>80</v>
      </c>
      <c r="Q46" t="s">
        <v>1710</v>
      </c>
      <c r="R46" t="s">
        <v>76</v>
      </c>
      <c r="S46" t="s">
        <v>83</v>
      </c>
      <c r="T46" t="s">
        <v>103</v>
      </c>
      <c r="U46" t="s">
        <v>865</v>
      </c>
      <c r="V46" t="s">
        <v>221</v>
      </c>
      <c r="W46" t="s">
        <v>87</v>
      </c>
      <c r="X46" t="s">
        <v>88</v>
      </c>
      <c r="Y46" t="s">
        <v>164</v>
      </c>
      <c r="Z46" t="s">
        <v>222</v>
      </c>
      <c r="AA46" t="s">
        <v>91</v>
      </c>
      <c r="AB46" t="s">
        <v>370</v>
      </c>
      <c r="AC46" t="s">
        <v>165</v>
      </c>
      <c r="AD46" t="s">
        <v>79</v>
      </c>
      <c r="AE46" t="s">
        <v>82</v>
      </c>
      <c r="AF46" t="s">
        <v>95</v>
      </c>
      <c r="AG46" t="s">
        <v>96</v>
      </c>
      <c r="AH46" t="s">
        <v>97</v>
      </c>
      <c r="AI46" t="s">
        <v>98</v>
      </c>
      <c r="AJ46" t="s">
        <v>321</v>
      </c>
      <c r="AK46" t="s">
        <v>97</v>
      </c>
      <c r="AL46" t="s">
        <v>99</v>
      </c>
      <c r="AM46" t="s">
        <v>370</v>
      </c>
      <c r="AN46" t="s">
        <v>168</v>
      </c>
      <c r="AO46" t="s">
        <v>101</v>
      </c>
      <c r="AP46" t="s">
        <v>102</v>
      </c>
      <c r="AQ46" t="s">
        <v>169</v>
      </c>
      <c r="AR46" t="s">
        <v>104</v>
      </c>
      <c r="AS46" t="s">
        <v>943</v>
      </c>
      <c r="AT46">
        <v>4</v>
      </c>
      <c r="AU46" t="s">
        <v>106</v>
      </c>
      <c r="AV46" t="s">
        <v>106</v>
      </c>
      <c r="AW46">
        <v>23</v>
      </c>
      <c r="AX46" t="s">
        <v>107</v>
      </c>
      <c r="AY46" t="s">
        <v>1711</v>
      </c>
      <c r="AZ46">
        <v>1</v>
      </c>
      <c r="BB46" t="s">
        <v>110</v>
      </c>
      <c r="BC46" t="s">
        <v>1712</v>
      </c>
      <c r="BE46" t="s">
        <v>1713</v>
      </c>
      <c r="BG46" t="s">
        <v>1714</v>
      </c>
      <c r="BH46" t="s">
        <v>1521</v>
      </c>
      <c r="BI46" t="s">
        <v>1715</v>
      </c>
      <c r="BJ46" t="s">
        <v>956</v>
      </c>
      <c r="BK46" t="s">
        <v>1716</v>
      </c>
      <c r="BL46" t="s">
        <v>1717</v>
      </c>
      <c r="BM46" t="s">
        <v>1123</v>
      </c>
      <c r="BN46" t="s">
        <v>1718</v>
      </c>
      <c r="BO46" t="s">
        <v>1719</v>
      </c>
      <c r="BP46" t="s">
        <v>1720</v>
      </c>
      <c r="BQ46" t="s">
        <v>920</v>
      </c>
      <c r="BR46" t="s">
        <v>1569</v>
      </c>
      <c r="BS46" t="s">
        <v>1721</v>
      </c>
      <c r="BT46" t="s">
        <v>686</v>
      </c>
      <c r="BU46" t="s">
        <v>1264</v>
      </c>
      <c r="BV46" t="s">
        <v>1722</v>
      </c>
      <c r="BW46" t="s">
        <v>1419</v>
      </c>
      <c r="BX46" t="s">
        <v>1081</v>
      </c>
      <c r="BY46" t="s">
        <v>137</v>
      </c>
      <c r="BZ46" t="s">
        <v>1723</v>
      </c>
      <c r="CA46" t="s">
        <v>123</v>
      </c>
      <c r="CB46" t="s">
        <v>1452</v>
      </c>
      <c r="CC46" t="s">
        <v>1377</v>
      </c>
      <c r="CD46" t="s">
        <v>1724</v>
      </c>
      <c r="CE46" t="s">
        <v>1725</v>
      </c>
      <c r="CF46" t="s">
        <v>1726</v>
      </c>
      <c r="CG46" t="s">
        <v>572</v>
      </c>
      <c r="CH46" t="s">
        <v>1727</v>
      </c>
      <c r="CI46" t="s">
        <v>837</v>
      </c>
      <c r="CJ46" t="s">
        <v>1728</v>
      </c>
      <c r="CK46" t="s">
        <v>1136</v>
      </c>
      <c r="CL46" t="s">
        <v>129</v>
      </c>
      <c r="CM46" t="s">
        <v>1729</v>
      </c>
      <c r="CN46" t="s">
        <v>1730</v>
      </c>
      <c r="CO46" t="s">
        <v>1168</v>
      </c>
      <c r="CP46" t="s">
        <v>122</v>
      </c>
      <c r="CR46" t="s">
        <v>1731</v>
      </c>
      <c r="CS46" t="s">
        <v>1732</v>
      </c>
      <c r="CT46" t="s">
        <v>1733</v>
      </c>
      <c r="CU46" t="s">
        <v>1734</v>
      </c>
      <c r="CV46" t="s">
        <v>1735</v>
      </c>
      <c r="CW46" t="s">
        <v>1736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workbookViewId="0">
      <selection activeCell="E6" sqref="E6"/>
    </sheetView>
  </sheetViews>
  <sheetFormatPr baseColWidth="10" defaultRowHeight="13.2" x14ac:dyDescent="0.25"/>
  <sheetData>
    <row r="1" spans="1:39" x14ac:dyDescent="0.25">
      <c r="A1" t="s">
        <v>1737</v>
      </c>
      <c r="B1" t="s">
        <v>319</v>
      </c>
      <c r="D1" t="s">
        <v>319</v>
      </c>
      <c r="E1" t="s">
        <v>218</v>
      </c>
      <c r="F1" t="s">
        <v>219</v>
      </c>
      <c r="G1" t="s">
        <v>78</v>
      </c>
      <c r="H1" t="s">
        <v>220</v>
      </c>
      <c r="I1" t="s">
        <v>79</v>
      </c>
      <c r="J1" t="s">
        <v>80</v>
      </c>
      <c r="K1" t="s">
        <v>81</v>
      </c>
      <c r="L1" t="str">
        <f xml:space="preserve"> "geistesabwesend"</f>
        <v>geistesabwesend</v>
      </c>
      <c r="M1" t="str">
        <f xml:space="preserve"> "vorsichtig"</f>
        <v>vorsichtig</v>
      </c>
      <c r="N1" t="str">
        <f xml:space="preserve"> "bedauernd"</f>
        <v>bedauernd</v>
      </c>
      <c r="O1" t="str">
        <f xml:space="preserve"> "skeptisch"</f>
        <v>skeptisch</v>
      </c>
      <c r="P1" t="str">
        <f xml:space="preserve"> "vorausahnend"</f>
        <v>vorausahnend</v>
      </c>
      <c r="Q1" t="str">
        <f xml:space="preserve"> "beschuldigend"</f>
        <v>beschuldigend</v>
      </c>
      <c r="R1" t="str">
        <f xml:space="preserve"> "besinnlich"</f>
        <v>besinnlich</v>
      </c>
      <c r="S1" t="str">
        <f xml:space="preserve"> "nachdenklich"</f>
        <v>nachdenklich</v>
      </c>
      <c r="T1" t="str">
        <f xml:space="preserve"> "bezweifelnd"</f>
        <v>bezweifelnd</v>
      </c>
      <c r="U1" t="str">
        <f xml:space="preserve"> "entschieden"</f>
        <v>entschieden</v>
      </c>
      <c r="V1" t="str">
        <f xml:space="preserve"> "zögerlich"</f>
        <v>zögerlich</v>
      </c>
      <c r="W1" t="str">
        <f xml:space="preserve"> "freundlich"</f>
        <v>freundlich</v>
      </c>
      <c r="X1" t="str">
        <f xml:space="preserve"> "tagträumend"</f>
        <v>tagträumend</v>
      </c>
      <c r="Y1" t="str">
        <f xml:space="preserve"> "geistesabwesend"</f>
        <v>geistesabwesend</v>
      </c>
      <c r="Z1" t="str">
        <f xml:space="preserve"> "aufsässig"</f>
        <v>aufsässig</v>
      </c>
      <c r="AA1" t="str">
        <f xml:space="preserve"> "nachsinnend"</f>
        <v>nachsinnend</v>
      </c>
      <c r="AB1" t="str">
        <f xml:space="preserve"> "interessiert"</f>
        <v>interessiert</v>
      </c>
      <c r="AC1" t="str">
        <f xml:space="preserve"> "feindselig"</f>
        <v>feindselig</v>
      </c>
      <c r="AD1" t="str">
        <f xml:space="preserve"> "vorsichtig"</f>
        <v>vorsichtig</v>
      </c>
      <c r="AE1" t="str">
        <f xml:space="preserve"> "interessiert"</f>
        <v>interessiert</v>
      </c>
      <c r="AF1" t="str">
        <f xml:space="preserve"> "tiefsinnig"</f>
        <v>tiefsinnig</v>
      </c>
      <c r="AG1" t="str">
        <f xml:space="preserve"> "kokett"</f>
        <v>kokett</v>
      </c>
      <c r="AH1" t="str">
        <f xml:space="preserve"> "zuversichtlich"</f>
        <v>zuversichtlich</v>
      </c>
      <c r="AI1" t="str">
        <f xml:space="preserve"> "ernst"</f>
        <v>ernst</v>
      </c>
      <c r="AJ1" t="str">
        <f xml:space="preserve"> "beunruhigt"</f>
        <v>beunruhigt</v>
      </c>
      <c r="AK1" t="str">
        <f xml:space="preserve"> "misstrauisch"</f>
        <v>misstrauisch</v>
      </c>
      <c r="AL1" t="str">
        <f xml:space="preserve"> "nervös"</f>
        <v>nervös</v>
      </c>
      <c r="AM1" t="str">
        <f xml:space="preserve"> "argwöhnisch"</f>
        <v>argwöhnisch</v>
      </c>
    </row>
    <row r="2" spans="1:39" x14ac:dyDescent="0.25">
      <c r="A2" t="s">
        <v>1738</v>
      </c>
      <c r="B2" t="s">
        <v>218</v>
      </c>
    </row>
    <row r="3" spans="1:39" x14ac:dyDescent="0.25">
      <c r="A3" t="s">
        <v>1739</v>
      </c>
      <c r="B3" t="s">
        <v>219</v>
      </c>
    </row>
    <row r="4" spans="1:39" x14ac:dyDescent="0.25">
      <c r="A4" t="s">
        <v>1740</v>
      </c>
      <c r="B4" t="s">
        <v>78</v>
      </c>
    </row>
    <row r="5" spans="1:39" x14ac:dyDescent="0.25">
      <c r="A5" t="s">
        <v>1741</v>
      </c>
      <c r="B5" t="s">
        <v>220</v>
      </c>
    </row>
    <row r="6" spans="1:39" x14ac:dyDescent="0.25">
      <c r="A6" t="s">
        <v>1742</v>
      </c>
      <c r="B6" t="s">
        <v>79</v>
      </c>
    </row>
    <row r="7" spans="1:39" x14ac:dyDescent="0.25">
      <c r="A7" t="s">
        <v>1743</v>
      </c>
      <c r="B7" t="s">
        <v>80</v>
      </c>
    </row>
    <row r="8" spans="1:39" x14ac:dyDescent="0.25">
      <c r="A8" t="s">
        <v>1744</v>
      </c>
      <c r="B8" t="s">
        <v>81</v>
      </c>
    </row>
    <row r="9" spans="1:39" x14ac:dyDescent="0.25">
      <c r="A9" t="s">
        <v>1745</v>
      </c>
      <c r="B9" t="str">
        <f xml:space="preserve"> "geistesabwesend"</f>
        <v>geistesabwesend</v>
      </c>
    </row>
    <row r="10" spans="1:39" x14ac:dyDescent="0.25">
      <c r="A10" t="s">
        <v>1746</v>
      </c>
      <c r="B10" t="str">
        <f xml:space="preserve"> "vorsichtig"</f>
        <v>vorsichtig</v>
      </c>
    </row>
    <row r="11" spans="1:39" x14ac:dyDescent="0.25">
      <c r="A11" t="s">
        <v>1747</v>
      </c>
      <c r="B11" t="str">
        <f xml:space="preserve"> "bedauernd"</f>
        <v>bedauernd</v>
      </c>
    </row>
    <row r="12" spans="1:39" x14ac:dyDescent="0.25">
      <c r="A12" t="s">
        <v>1748</v>
      </c>
      <c r="B12" t="str">
        <f xml:space="preserve"> "skeptisch"</f>
        <v>skeptisch</v>
      </c>
    </row>
    <row r="13" spans="1:39" x14ac:dyDescent="0.25">
      <c r="A13" t="s">
        <v>1749</v>
      </c>
      <c r="B13" t="str">
        <f xml:space="preserve"> "vorausahnend"</f>
        <v>vorausahnend</v>
      </c>
    </row>
    <row r="14" spans="1:39" x14ac:dyDescent="0.25">
      <c r="A14" t="s">
        <v>1750</v>
      </c>
      <c r="B14" t="str">
        <f xml:space="preserve"> "beschuldigend"</f>
        <v>beschuldigend</v>
      </c>
    </row>
    <row r="15" spans="1:39" x14ac:dyDescent="0.25">
      <c r="A15" t="s">
        <v>1751</v>
      </c>
      <c r="B15" t="str">
        <f xml:space="preserve"> "besinnlich"</f>
        <v>besinnlich</v>
      </c>
    </row>
    <row r="16" spans="1:39" x14ac:dyDescent="0.25">
      <c r="A16" t="s">
        <v>1752</v>
      </c>
      <c r="B16" t="str">
        <f xml:space="preserve"> "nachdenklich"</f>
        <v>nachdenklich</v>
      </c>
    </row>
    <row r="17" spans="1:2" x14ac:dyDescent="0.25">
      <c r="A17" t="s">
        <v>1753</v>
      </c>
      <c r="B17" t="str">
        <f xml:space="preserve"> "bezweifelnd"</f>
        <v>bezweifelnd</v>
      </c>
    </row>
    <row r="18" spans="1:2" x14ac:dyDescent="0.25">
      <c r="A18" t="s">
        <v>1754</v>
      </c>
      <c r="B18" t="str">
        <f xml:space="preserve"> "entschieden"</f>
        <v>entschieden</v>
      </c>
    </row>
    <row r="19" spans="1:2" x14ac:dyDescent="0.25">
      <c r="A19" t="s">
        <v>1755</v>
      </c>
      <c r="B19" t="str">
        <f xml:space="preserve"> "zögerlich"</f>
        <v>zögerlich</v>
      </c>
    </row>
    <row r="20" spans="1:2" x14ac:dyDescent="0.25">
      <c r="A20" t="s">
        <v>1756</v>
      </c>
      <c r="B20" t="str">
        <f xml:space="preserve"> "freundlich"</f>
        <v>freundlich</v>
      </c>
    </row>
    <row r="21" spans="1:2" x14ac:dyDescent="0.25">
      <c r="A21" t="s">
        <v>1757</v>
      </c>
      <c r="B21" t="str">
        <f xml:space="preserve"> "tagträumend"</f>
        <v>tagträumend</v>
      </c>
    </row>
    <row r="22" spans="1:2" x14ac:dyDescent="0.25">
      <c r="A22" t="s">
        <v>1758</v>
      </c>
      <c r="B22" t="str">
        <f xml:space="preserve"> "geistesabwesend"</f>
        <v>geistesabwesend</v>
      </c>
    </row>
    <row r="23" spans="1:2" x14ac:dyDescent="0.25">
      <c r="A23" t="s">
        <v>1759</v>
      </c>
      <c r="B23" t="str">
        <f xml:space="preserve"> "aufsässig"</f>
        <v>aufsässig</v>
      </c>
    </row>
    <row r="24" spans="1:2" x14ac:dyDescent="0.25">
      <c r="A24" t="s">
        <v>1760</v>
      </c>
      <c r="B24" t="str">
        <f xml:space="preserve"> "nachsinnend"</f>
        <v>nachsinnend</v>
      </c>
    </row>
    <row r="25" spans="1:2" x14ac:dyDescent="0.25">
      <c r="A25" t="s">
        <v>1761</v>
      </c>
      <c r="B25" t="str">
        <f xml:space="preserve"> "interessiert"</f>
        <v>interessiert</v>
      </c>
    </row>
    <row r="26" spans="1:2" x14ac:dyDescent="0.25">
      <c r="A26" t="s">
        <v>1762</v>
      </c>
      <c r="B26" t="str">
        <f xml:space="preserve"> "feindselig"</f>
        <v>feindselig</v>
      </c>
    </row>
    <row r="27" spans="1:2" x14ac:dyDescent="0.25">
      <c r="A27" t="s">
        <v>1763</v>
      </c>
      <c r="B27" t="str">
        <f xml:space="preserve"> "vorsichtig"</f>
        <v>vorsichtig</v>
      </c>
    </row>
    <row r="28" spans="1:2" x14ac:dyDescent="0.25">
      <c r="A28" t="s">
        <v>1764</v>
      </c>
      <c r="B28" t="str">
        <f xml:space="preserve"> "interessiert"</f>
        <v>interessiert</v>
      </c>
    </row>
    <row r="29" spans="1:2" x14ac:dyDescent="0.25">
      <c r="A29" t="s">
        <v>1765</v>
      </c>
      <c r="B29" t="str">
        <f xml:space="preserve"> "tiefsinnig"</f>
        <v>tiefsinnig</v>
      </c>
    </row>
    <row r="30" spans="1:2" x14ac:dyDescent="0.25">
      <c r="A30" t="s">
        <v>1766</v>
      </c>
      <c r="B30" t="str">
        <f xml:space="preserve"> "kokett"</f>
        <v>kokett</v>
      </c>
    </row>
    <row r="31" spans="1:2" x14ac:dyDescent="0.25">
      <c r="A31" t="s">
        <v>1767</v>
      </c>
      <c r="B31" t="str">
        <f xml:space="preserve"> "zuversichtlich"</f>
        <v>zuversichtlich</v>
      </c>
    </row>
    <row r="32" spans="1:2" x14ac:dyDescent="0.25">
      <c r="A32" t="s">
        <v>1768</v>
      </c>
      <c r="B32" t="str">
        <f xml:space="preserve"> "ernst"</f>
        <v>ernst</v>
      </c>
    </row>
    <row r="33" spans="1:2" x14ac:dyDescent="0.25">
      <c r="A33" t="s">
        <v>1769</v>
      </c>
      <c r="B33" t="str">
        <f xml:space="preserve"> "beunruhigt"</f>
        <v>beunruhigt</v>
      </c>
    </row>
    <row r="34" spans="1:2" x14ac:dyDescent="0.25">
      <c r="A34" t="s">
        <v>1770</v>
      </c>
      <c r="B34" t="str">
        <f xml:space="preserve"> "misstrauisch"</f>
        <v>misstrauisch</v>
      </c>
    </row>
    <row r="35" spans="1:2" x14ac:dyDescent="0.25">
      <c r="A35" t="s">
        <v>1771</v>
      </c>
      <c r="B35" t="str">
        <f xml:space="preserve"> "nervös"</f>
        <v>nervös</v>
      </c>
    </row>
    <row r="36" spans="1:2" x14ac:dyDescent="0.25">
      <c r="A36" t="s">
        <v>1772</v>
      </c>
      <c r="B36" t="str">
        <f xml:space="preserve"> "argwöhnisch"</f>
        <v>argwöhnisch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62"/>
  <sheetViews>
    <sheetView workbookViewId="0">
      <selection activeCell="F12" sqref="F12"/>
    </sheetView>
  </sheetViews>
  <sheetFormatPr baseColWidth="10" defaultRowHeight="13.2" x14ac:dyDescent="0.25"/>
  <sheetData>
    <row r="1" spans="2:43" x14ac:dyDescent="0.25">
      <c r="B1" t="s">
        <v>1774</v>
      </c>
      <c r="C1" t="s">
        <v>1818</v>
      </c>
      <c r="D1" t="s">
        <v>1773</v>
      </c>
      <c r="F1" t="s">
        <v>1822</v>
      </c>
      <c r="H1" t="s">
        <v>1775</v>
      </c>
      <c r="I1" t="s">
        <v>1776</v>
      </c>
      <c r="J1" t="s">
        <v>1777</v>
      </c>
      <c r="K1" t="s">
        <v>1778</v>
      </c>
      <c r="L1" t="s">
        <v>1779</v>
      </c>
      <c r="M1" t="s">
        <v>1780</v>
      </c>
      <c r="N1" t="s">
        <v>1781</v>
      </c>
      <c r="O1" t="s">
        <v>1782</v>
      </c>
      <c r="P1" t="s">
        <v>1783</v>
      </c>
      <c r="Q1" t="s">
        <v>1784</v>
      </c>
      <c r="R1" t="s">
        <v>1785</v>
      </c>
      <c r="S1" t="s">
        <v>1786</v>
      </c>
      <c r="T1" t="s">
        <v>1787</v>
      </c>
      <c r="U1" t="s">
        <v>1788</v>
      </c>
      <c r="V1" t="s">
        <v>1789</v>
      </c>
      <c r="W1" t="s">
        <v>1790</v>
      </c>
      <c r="X1" t="s">
        <v>1791</v>
      </c>
      <c r="Y1" t="s">
        <v>1792</v>
      </c>
      <c r="Z1" t="s">
        <v>1793</v>
      </c>
      <c r="AA1" t="s">
        <v>1794</v>
      </c>
      <c r="AB1" t="s">
        <v>1795</v>
      </c>
      <c r="AC1" t="s">
        <v>1796</v>
      </c>
      <c r="AD1" t="s">
        <v>1797</v>
      </c>
      <c r="AE1" t="s">
        <v>1798</v>
      </c>
      <c r="AF1" t="s">
        <v>1799</v>
      </c>
      <c r="AG1" t="s">
        <v>1800</v>
      </c>
      <c r="AH1" t="s">
        <v>1801</v>
      </c>
      <c r="AI1" t="s">
        <v>1802</v>
      </c>
      <c r="AJ1" t="s">
        <v>1803</v>
      </c>
      <c r="AK1" t="s">
        <v>1804</v>
      </c>
      <c r="AL1" t="s">
        <v>1805</v>
      </c>
      <c r="AM1" t="s">
        <v>1806</v>
      </c>
      <c r="AN1" t="s">
        <v>1807</v>
      </c>
      <c r="AO1" t="s">
        <v>1808</v>
      </c>
      <c r="AP1" t="s">
        <v>1809</v>
      </c>
      <c r="AQ1" t="s">
        <v>1810</v>
      </c>
    </row>
    <row r="2" spans="2:43" x14ac:dyDescent="0.25">
      <c r="B2">
        <v>1</v>
      </c>
      <c r="C2">
        <f>EyesTest_EG!AW2</f>
        <v>24</v>
      </c>
      <c r="D2">
        <f>SUM($H2:$BE2)</f>
        <v>25</v>
      </c>
      <c r="E2" t="str">
        <f>IF(EyesTest_EG!AX2="w","w","m")</f>
        <v>m</v>
      </c>
      <c r="F2">
        <f>COUNTIF(EyesTest_EG!AX2:AX46,"w*")</f>
        <v>18</v>
      </c>
      <c r="H2">
        <f>IF(EyesTest_EG!J2=Tabelle1!$D$1,1,0)</f>
        <v>0</v>
      </c>
      <c r="I2">
        <f>IF(EyesTest_EG!K$2=Tabelle1!E$1,1,0)</f>
        <v>0</v>
      </c>
      <c r="J2">
        <f>IF(EyesTest_EG!L$2=Tabelle1!F$1,1,0)</f>
        <v>0</v>
      </c>
      <c r="K2">
        <f>IF(EyesTest_EG!M$2=Tabelle1!G$1,1,0)</f>
        <v>1</v>
      </c>
      <c r="L2">
        <f>IF(EyesTest_EG!N$2=Tabelle1!H$1,1,0)</f>
        <v>0</v>
      </c>
      <c r="M2">
        <f>IF(EyesTest_EG!O$2=Tabelle1!I$1,1,0)</f>
        <v>1</v>
      </c>
      <c r="N2">
        <f>IF(EyesTest_EG!P$2=Tabelle1!J$1,1,0)</f>
        <v>1</v>
      </c>
      <c r="O2">
        <f>IF(EyesTest_EG!Q$2=Tabelle1!K$1,1,0)</f>
        <v>1</v>
      </c>
      <c r="P2">
        <f>IF(EyesTest_EG!R$2=Tabelle1!L$1,1,0)</f>
        <v>1</v>
      </c>
      <c r="Q2">
        <f>IF(EyesTest_EG!S$2=Tabelle1!M$1,1,0)</f>
        <v>1</v>
      </c>
      <c r="R2">
        <f>IF(EyesTest_EG!T$2=Tabelle1!N$1,1,0)</f>
        <v>1</v>
      </c>
      <c r="S2">
        <f>IF(EyesTest_EG!U$2=Tabelle1!O$1,1,0)</f>
        <v>0</v>
      </c>
      <c r="T2">
        <f>IF(EyesTest_EG!V$2=Tabelle1!P$1,1,0)</f>
        <v>1</v>
      </c>
      <c r="U2">
        <f>IF(EyesTest_EG!W$2=Tabelle1!Q$1,1,0)</f>
        <v>1</v>
      </c>
      <c r="V2">
        <f>IF(EyesTest_EG!X$2=Tabelle1!R$1,1,0)</f>
        <v>1</v>
      </c>
      <c r="W2">
        <f>IF(EyesTest_EG!Y$2=Tabelle1!S$1,1,0)</f>
        <v>0</v>
      </c>
      <c r="X2">
        <f>IF(EyesTest_EG!Z$2=Tabelle1!T$1,1,0)</f>
        <v>1</v>
      </c>
      <c r="Y2">
        <f>IF(EyesTest_EG!AA$2=Tabelle1!U$1,1,0)</f>
        <v>1</v>
      </c>
      <c r="Z2">
        <f>IF(EyesTest_EG!AB$2=Tabelle1!V$1,1,0)</f>
        <v>1</v>
      </c>
      <c r="AA2">
        <f>IF(EyesTest_EG!AC$2=Tabelle1!W$1,1,0)</f>
        <v>0</v>
      </c>
      <c r="AB2">
        <f>IF(EyesTest_EG!AD$2=Tabelle1!X$1,1,0)</f>
        <v>0</v>
      </c>
      <c r="AC2">
        <f>IF(EyesTest_EG!AE$2=Tabelle1!Y$1,1,0)</f>
        <v>1</v>
      </c>
      <c r="AD2">
        <f>IF(EyesTest_EG!AF$2=Tabelle1!Z$1,1,0)</f>
        <v>1</v>
      </c>
      <c r="AE2">
        <f>IF(EyesTest_EG!AG$2=Tabelle1!AA$1,1,0)</f>
        <v>1</v>
      </c>
      <c r="AF2">
        <f>IF(EyesTest_EG!AH$2=Tabelle1!AB$1,1,0)</f>
        <v>1</v>
      </c>
      <c r="AG2">
        <f>IF(EyesTest_EG!AI$2=Tabelle1!AC$1,1,0)</f>
        <v>1</v>
      </c>
      <c r="AH2">
        <f>IF(EyesTest_EG!AJ$2=Tabelle1!AD$1,1,0)</f>
        <v>0</v>
      </c>
      <c r="AI2">
        <f>IF(EyesTest_EG!AK$2=Tabelle1!AE$1,1,0)</f>
        <v>1</v>
      </c>
      <c r="AJ2">
        <f>IF(EyesTest_EG!AL$2=Tabelle1!AF$1,1,0)</f>
        <v>1</v>
      </c>
      <c r="AK2">
        <f>IF(EyesTest_EG!AM$2=Tabelle1!AG$1,1,0)</f>
        <v>1</v>
      </c>
      <c r="AL2">
        <f>IF(EyesTest_EG!AN$2=Tabelle1!AH$1,1,0)</f>
        <v>0</v>
      </c>
      <c r="AM2">
        <f>IF(EyesTest_EG!AO$2=Tabelle1!AI$1,1,0)</f>
        <v>1</v>
      </c>
      <c r="AN2">
        <f>IF(EyesTest_EG!AP$2=Tabelle1!AJ$1,1,0)</f>
        <v>1</v>
      </c>
      <c r="AO2">
        <f>IF(EyesTest_EG!AQ$2=Tabelle1!AK$1,1,0)</f>
        <v>0</v>
      </c>
      <c r="AP2">
        <f>IF(EyesTest_EG!AR$2=Tabelle1!AL$1,1,0)</f>
        <v>1</v>
      </c>
      <c r="AQ2">
        <f>IF(EyesTest_EG!AS$2=Tabelle1!AM$1,1,0)</f>
        <v>1</v>
      </c>
    </row>
    <row r="3" spans="2:43" x14ac:dyDescent="0.25">
      <c r="B3">
        <v>2</v>
      </c>
      <c r="C3">
        <f>EyesTest_EG!AW3</f>
        <v>24</v>
      </c>
      <c r="D3">
        <f t="shared" ref="D3:D18" si="0">SUM($H3:$BE3)</f>
        <v>29</v>
      </c>
      <c r="E3" t="str">
        <f>IF(EyesTest_EG!AX3="w","w","m")</f>
        <v>m</v>
      </c>
      <c r="F3" s="1">
        <f>F2/(F2+F5)</f>
        <v>0.4</v>
      </c>
      <c r="H3">
        <f>IF(EyesTest_EG!J3=Tabelle1!$D$1,1,0)</f>
        <v>0</v>
      </c>
      <c r="I3">
        <f>IF(EyesTest_EG!K3=Tabelle1!E1,1,0)</f>
        <v>0</v>
      </c>
      <c r="J3">
        <f>IF(EyesTest_EG!L3=Tabelle1!F1,1,0)</f>
        <v>0</v>
      </c>
      <c r="K3">
        <f>IF(EyesTest_EG!M3=Tabelle1!G1,1,0)</f>
        <v>1</v>
      </c>
      <c r="L3">
        <f>IF(EyesTest_EG!N3=Tabelle1!H1,1,0)</f>
        <v>0</v>
      </c>
      <c r="M3">
        <f>IF(EyesTest_EG!O3=Tabelle1!I1,1,0)</f>
        <v>0</v>
      </c>
      <c r="N3">
        <f>IF(EyesTest_EG!P3=Tabelle1!J1,1,0)</f>
        <v>1</v>
      </c>
      <c r="O3">
        <f>IF(EyesTest_EG!Q3=Tabelle1!K1,1,0)</f>
        <v>1</v>
      </c>
      <c r="P3">
        <f>IF(EyesTest_EG!R3=Tabelle1!L1,1,0)</f>
        <v>1</v>
      </c>
      <c r="Q3">
        <f>IF(EyesTest_EG!S3=Tabelle1!M1,1,0)</f>
        <v>1</v>
      </c>
      <c r="R3">
        <f>IF(EyesTest_EG!T3=Tabelle1!N1,1,0)</f>
        <v>1</v>
      </c>
      <c r="S3">
        <f>IF(EyesTest_EG!U3=Tabelle1!O1,1,0)</f>
        <v>1</v>
      </c>
      <c r="T3">
        <f>IF(EyesTest_EG!V3=Tabelle1!P1,1,0)</f>
        <v>1</v>
      </c>
      <c r="U3">
        <f>IF(EyesTest_EG!W3=Tabelle1!Q1,1,0)</f>
        <v>1</v>
      </c>
      <c r="V3">
        <f>IF(EyesTest_EG!X3=Tabelle1!R1,1,0)</f>
        <v>1</v>
      </c>
      <c r="W3">
        <f>IF(EyesTest_EG!Y3=Tabelle1!S1,1,0)</f>
        <v>1</v>
      </c>
      <c r="X3">
        <f>IF(EyesTest_EG!Z3=Tabelle1!T1,1,0)</f>
        <v>1</v>
      </c>
      <c r="Y3">
        <f>IF(EyesTest_EG!AA3=Tabelle1!U1,1,0)</f>
        <v>1</v>
      </c>
      <c r="Z3">
        <f>IF(EyesTest_EG!AB3=Tabelle1!V1,1,0)</f>
        <v>1</v>
      </c>
      <c r="AA3">
        <f>IF(EyesTest_EG!AC3=Tabelle1!W1,1,0)</f>
        <v>1</v>
      </c>
      <c r="AB3">
        <f>IF(EyesTest_EG!AD3=Tabelle1!X1,1,0)</f>
        <v>0</v>
      </c>
      <c r="AC3">
        <f>IF(EyesTest_EG!AE3=Tabelle1!Y1,1,0)</f>
        <v>1</v>
      </c>
      <c r="AD3">
        <f>IF(EyesTest_EG!AF3=Tabelle1!Z1,1,0)</f>
        <v>0</v>
      </c>
      <c r="AE3">
        <f>IF(EyesTest_EG!AG3=Tabelle1!AA1,1,0)</f>
        <v>1</v>
      </c>
      <c r="AF3">
        <f>IF(EyesTest_EG!AH3=Tabelle1!AB1,1,0)</f>
        <v>1</v>
      </c>
      <c r="AG3">
        <f>IF(EyesTest_EG!AI3=Tabelle1!AC1,1,0)</f>
        <v>1</v>
      </c>
      <c r="AH3">
        <f>IF(EyesTest_EG!AJ3=Tabelle1!AD1,1,0)</f>
        <v>1</v>
      </c>
      <c r="AI3">
        <f>IF(EyesTest_EG!AK3=Tabelle1!AE1,1,0)</f>
        <v>1</v>
      </c>
      <c r="AJ3">
        <f>IF(EyesTest_EG!AL3=Tabelle1!AF1,1,0)</f>
        <v>1</v>
      </c>
      <c r="AK3">
        <f>IF(EyesTest_EG!AM3=Tabelle1!AG1,1,0)</f>
        <v>1</v>
      </c>
      <c r="AL3">
        <f>IF(EyesTest_EG!AN3=Tabelle1!AH1,1,0)</f>
        <v>1</v>
      </c>
      <c r="AM3">
        <f>IF(EyesTest_EG!AO3=Tabelle1!AI1,1,0)</f>
        <v>1</v>
      </c>
      <c r="AN3">
        <f>IF(EyesTest_EG!AP3=Tabelle1!AJ1,1,0)</f>
        <v>1</v>
      </c>
      <c r="AO3">
        <f>IF(EyesTest_EG!AQ3=Tabelle1!AK1,1,0)</f>
        <v>1</v>
      </c>
      <c r="AP3">
        <f>IF(EyesTest_EG!AR3=Tabelle1!AL1,1,0)</f>
        <v>1</v>
      </c>
      <c r="AQ3">
        <f>IF(EyesTest_EG!AS3=Tabelle1!AM1,1,0)</f>
        <v>1</v>
      </c>
    </row>
    <row r="4" spans="2:43" x14ac:dyDescent="0.25">
      <c r="B4">
        <v>3</v>
      </c>
      <c r="C4">
        <f>EyesTest_EG!AW4</f>
        <v>23</v>
      </c>
      <c r="D4">
        <f t="shared" si="0"/>
        <v>29</v>
      </c>
      <c r="E4" t="str">
        <f>IF(EyesTest_EG!AX4="w","w","m")</f>
        <v>w</v>
      </c>
      <c r="F4" t="s">
        <v>1823</v>
      </c>
      <c r="H4">
        <f>IF(EyesTest_EG!J4=Tabelle1!D$1,1,0)</f>
        <v>0</v>
      </c>
      <c r="I4">
        <f>IF(EyesTest_EG!K4=Tabelle1!E$1,1,0)</f>
        <v>1</v>
      </c>
      <c r="J4">
        <f>IF(EyesTest_EG!L4=Tabelle1!F$1,1,0)</f>
        <v>1</v>
      </c>
      <c r="K4">
        <f>IF(EyesTest_EG!M4=Tabelle1!G$1,1,0)</f>
        <v>1</v>
      </c>
      <c r="L4">
        <f>IF(EyesTest_EG!N4=Tabelle1!H$1,1,0)</f>
        <v>1</v>
      </c>
      <c r="M4">
        <f>IF(EyesTest_EG!O4=Tabelle1!I$1,1,0)</f>
        <v>1</v>
      </c>
      <c r="N4">
        <f>IF(EyesTest_EG!P4=Tabelle1!J$1,1,0)</f>
        <v>0</v>
      </c>
      <c r="O4">
        <f>IF(EyesTest_EG!Q4=Tabelle1!K$1,1,0)</f>
        <v>1</v>
      </c>
      <c r="P4">
        <f>IF(EyesTest_EG!R4=Tabelle1!L$1,1,0)</f>
        <v>1</v>
      </c>
      <c r="Q4">
        <f>IF(EyesTest_EG!S4=Tabelle1!M$1,1,0)</f>
        <v>1</v>
      </c>
      <c r="R4">
        <f>IF(EyesTest_EG!T4=Tabelle1!N$1,1,0)</f>
        <v>0</v>
      </c>
      <c r="S4">
        <f>IF(EyesTest_EG!U4=Tabelle1!O$1,1,0)</f>
        <v>1</v>
      </c>
      <c r="T4">
        <f>IF(EyesTest_EG!V4=Tabelle1!P$1,1,0)</f>
        <v>0</v>
      </c>
      <c r="U4">
        <f>IF(EyesTest_EG!W4=Tabelle1!Q$1,1,0)</f>
        <v>1</v>
      </c>
      <c r="V4">
        <f>IF(EyesTest_EG!X4=Tabelle1!R$1,1,0)</f>
        <v>1</v>
      </c>
      <c r="W4">
        <f>IF(EyesTest_EG!Y4=Tabelle1!S$1,1,0)</f>
        <v>1</v>
      </c>
      <c r="X4">
        <f>IF(EyesTest_EG!Z4=Tabelle1!T$1,1,0)</f>
        <v>0</v>
      </c>
      <c r="Y4">
        <f>IF(EyesTest_EG!AA4=Tabelle1!U$1,1,0)</f>
        <v>1</v>
      </c>
      <c r="Z4">
        <f>IF(EyesTest_EG!AB4=Tabelle1!V$1,1,0)</f>
        <v>1</v>
      </c>
      <c r="AA4">
        <f>IF(EyesTest_EG!AC4=Tabelle1!W$1,1,0)</f>
        <v>1</v>
      </c>
      <c r="AB4">
        <f>IF(EyesTest_EG!AD4=Tabelle1!X$1,1,0)</f>
        <v>1</v>
      </c>
      <c r="AC4">
        <f>IF(EyesTest_EG!AE4=Tabelle1!Y$1,1,0)</f>
        <v>1</v>
      </c>
      <c r="AD4">
        <f>IF(EyesTest_EG!AF4=Tabelle1!Z$1,1,0)</f>
        <v>1</v>
      </c>
      <c r="AE4">
        <f>IF(EyesTest_EG!AG4=Tabelle1!AA$1,1,0)</f>
        <v>1</v>
      </c>
      <c r="AF4">
        <f>IF(EyesTest_EG!AH4=Tabelle1!AB$1,1,0)</f>
        <v>1</v>
      </c>
      <c r="AG4">
        <f>IF(EyesTest_EG!AI4=Tabelle1!AC$1,1,0)</f>
        <v>1</v>
      </c>
      <c r="AH4">
        <f>IF(EyesTest_EG!AJ4=Tabelle1!AD$1,1,0)</f>
        <v>1</v>
      </c>
      <c r="AI4">
        <f>IF(EyesTest_EG!AK4=Tabelle1!AE$1,1,0)</f>
        <v>1</v>
      </c>
      <c r="AJ4">
        <f>IF(EyesTest_EG!AL4=Tabelle1!AF$1,1,0)</f>
        <v>1</v>
      </c>
      <c r="AK4">
        <f>IF(EyesTest_EG!AM4=Tabelle1!AG$1,1,0)</f>
        <v>1</v>
      </c>
      <c r="AL4">
        <f>IF(EyesTest_EG!AN4=Tabelle1!AH$1,1,0)</f>
        <v>0</v>
      </c>
      <c r="AM4">
        <f>IF(EyesTest_EG!AO4=Tabelle1!AI$1,1,0)</f>
        <v>1</v>
      </c>
      <c r="AN4">
        <f>IF(EyesTest_EG!AP4=Tabelle1!AJ$1,1,0)</f>
        <v>1</v>
      </c>
      <c r="AO4">
        <f>IF(EyesTest_EG!AQ4=Tabelle1!AK$1,1,0)</f>
        <v>0</v>
      </c>
      <c r="AP4">
        <f>IF(EyesTest_EG!AR4=Tabelle1!AL$1,1,0)</f>
        <v>1</v>
      </c>
      <c r="AQ4">
        <f>IF(EyesTest_EG!AS4=Tabelle1!AM$1,1,0)</f>
        <v>1</v>
      </c>
    </row>
    <row r="5" spans="2:43" x14ac:dyDescent="0.25">
      <c r="B5">
        <v>4</v>
      </c>
      <c r="C5">
        <f>EyesTest_EG!AW5</f>
        <v>24</v>
      </c>
      <c r="D5">
        <f t="shared" si="0"/>
        <v>22</v>
      </c>
      <c r="E5" t="str">
        <f>IF(EyesTest_EG!AX5="w","w","m")</f>
        <v>m</v>
      </c>
      <c r="F5">
        <f>COUNTIF(EyesTest_EG!AX2:AX46,"m*")</f>
        <v>27</v>
      </c>
      <c r="H5">
        <f>IF(EyesTest_EG!J5=Tabelle1!D$1,1,0)</f>
        <v>0</v>
      </c>
      <c r="I5">
        <f>IF(EyesTest_EG!K5=Tabelle1!E$1,1,0)</f>
        <v>0</v>
      </c>
      <c r="J5">
        <f>IF(EyesTest_EG!L5=Tabelle1!F$1,1,0)</f>
        <v>1</v>
      </c>
      <c r="K5">
        <f>IF(EyesTest_EG!M5=Tabelle1!G$1,1,0)</f>
        <v>1</v>
      </c>
      <c r="L5">
        <f>IF(EyesTest_EG!N5=Tabelle1!H$1,1,0)</f>
        <v>0</v>
      </c>
      <c r="M5">
        <f>IF(EyesTest_EG!O5=Tabelle1!I$1,1,0)</f>
        <v>0</v>
      </c>
      <c r="N5">
        <f>IF(EyesTest_EG!P5=Tabelle1!J$1,1,0)</f>
        <v>1</v>
      </c>
      <c r="O5">
        <f>IF(EyesTest_EG!Q5=Tabelle1!K$1,1,0)</f>
        <v>0</v>
      </c>
      <c r="P5">
        <f>IF(EyesTest_EG!R5=Tabelle1!L$1,1,0)</f>
        <v>0</v>
      </c>
      <c r="Q5">
        <f>IF(EyesTest_EG!S5=Tabelle1!M$1,1,0)</f>
        <v>0</v>
      </c>
      <c r="R5">
        <f>IF(EyesTest_EG!T5=Tabelle1!N$1,1,0)</f>
        <v>0</v>
      </c>
      <c r="S5">
        <f>IF(EyesTest_EG!U5=Tabelle1!O$1,1,0)</f>
        <v>1</v>
      </c>
      <c r="T5">
        <f>IF(EyesTest_EG!V5=Tabelle1!P$1,1,0)</f>
        <v>0</v>
      </c>
      <c r="U5">
        <f>IF(EyesTest_EG!W5=Tabelle1!Q$1,1,0)</f>
        <v>1</v>
      </c>
      <c r="V5">
        <f>IF(EyesTest_EG!X5=Tabelle1!R$1,1,0)</f>
        <v>1</v>
      </c>
      <c r="W5">
        <f>IF(EyesTest_EG!Y5=Tabelle1!S$1,1,0)</f>
        <v>1</v>
      </c>
      <c r="X5">
        <f>IF(EyesTest_EG!Z5=Tabelle1!T$1,1,0)</f>
        <v>0</v>
      </c>
      <c r="Y5">
        <f>IF(EyesTest_EG!AA5=Tabelle1!U$1,1,0)</f>
        <v>1</v>
      </c>
      <c r="Z5">
        <f>IF(EyesTest_EG!AB5=Tabelle1!V$1,1,0)</f>
        <v>0</v>
      </c>
      <c r="AA5">
        <f>IF(EyesTest_EG!AC5=Tabelle1!W$1,1,0)</f>
        <v>1</v>
      </c>
      <c r="AB5">
        <f>IF(EyesTest_EG!AD5=Tabelle1!X$1,1,0)</f>
        <v>1</v>
      </c>
      <c r="AC5">
        <f>IF(EyesTest_EG!AE5=Tabelle1!Y$1,1,0)</f>
        <v>1</v>
      </c>
      <c r="AD5">
        <f>IF(EyesTest_EG!AF5=Tabelle1!Z$1,1,0)</f>
        <v>0</v>
      </c>
      <c r="AE5">
        <f>IF(EyesTest_EG!AG5=Tabelle1!AA$1,1,0)</f>
        <v>1</v>
      </c>
      <c r="AF5">
        <f>IF(EyesTest_EG!AH5=Tabelle1!AB$1,1,0)</f>
        <v>1</v>
      </c>
      <c r="AG5">
        <f>IF(EyesTest_EG!AI5=Tabelle1!AC$1,1,0)</f>
        <v>0</v>
      </c>
      <c r="AH5">
        <f>IF(EyesTest_EG!AJ5=Tabelle1!AD$1,1,0)</f>
        <v>1</v>
      </c>
      <c r="AI5">
        <f>IF(EyesTest_EG!AK5=Tabelle1!AE$1,1,0)</f>
        <v>1</v>
      </c>
      <c r="AJ5">
        <f>IF(EyesTest_EG!AL5=Tabelle1!AF$1,1,0)</f>
        <v>1</v>
      </c>
      <c r="AK5">
        <f>IF(EyesTest_EG!AM5=Tabelle1!AG$1,1,0)</f>
        <v>1</v>
      </c>
      <c r="AL5">
        <f>IF(EyesTest_EG!AN5=Tabelle1!AH$1,1,0)</f>
        <v>0</v>
      </c>
      <c r="AM5">
        <f>IF(EyesTest_EG!AO5=Tabelle1!AI$1,1,0)</f>
        <v>1</v>
      </c>
      <c r="AN5">
        <f>IF(EyesTest_EG!AP5=Tabelle1!AJ$1,1,0)</f>
        <v>1</v>
      </c>
      <c r="AO5">
        <f>IF(EyesTest_EG!AQ5=Tabelle1!AK$1,1,0)</f>
        <v>1</v>
      </c>
      <c r="AP5">
        <f>IF(EyesTest_EG!AR5=Tabelle1!AL$1,1,0)</f>
        <v>1</v>
      </c>
      <c r="AQ5">
        <f>IF(EyesTest_EG!AS5=Tabelle1!AM$1,1,0)</f>
        <v>1</v>
      </c>
    </row>
    <row r="6" spans="2:43" x14ac:dyDescent="0.25">
      <c r="B6">
        <v>5</v>
      </c>
      <c r="C6">
        <f>EyesTest_EG!AW6</f>
        <v>20</v>
      </c>
      <c r="D6">
        <f t="shared" si="0"/>
        <v>24</v>
      </c>
      <c r="E6" t="str">
        <f>IF(EyesTest_EG!AX6="w","w","m")</f>
        <v>w</v>
      </c>
      <c r="F6">
        <f>F5/(F2+F5)</f>
        <v>0.6</v>
      </c>
      <c r="H6">
        <f>IF(EyesTest_EG!J6=Tabelle1!D$1,1,0)</f>
        <v>1</v>
      </c>
      <c r="I6">
        <f>IF(EyesTest_EG!K6=Tabelle1!E$1,1,0)</f>
        <v>1</v>
      </c>
      <c r="J6">
        <f>IF(EyesTest_EG!L6=Tabelle1!F$1,1,0)</f>
        <v>1</v>
      </c>
      <c r="K6">
        <f>IF(EyesTest_EG!M6=Tabelle1!G$1,1,0)</f>
        <v>1</v>
      </c>
      <c r="L6">
        <f>IF(EyesTest_EG!N6=Tabelle1!H$1,1,0)</f>
        <v>1</v>
      </c>
      <c r="M6">
        <f>IF(EyesTest_EG!O6=Tabelle1!I$1,1,0)</f>
        <v>0</v>
      </c>
      <c r="N6">
        <f>IF(EyesTest_EG!P6=Tabelle1!J$1,1,0)</f>
        <v>0</v>
      </c>
      <c r="O6">
        <f>IF(EyesTest_EG!Q6=Tabelle1!K$1,1,0)</f>
        <v>1</v>
      </c>
      <c r="P6">
        <f>IF(EyesTest_EG!R6=Tabelle1!L$1,1,0)</f>
        <v>1</v>
      </c>
      <c r="Q6">
        <f>IF(EyesTest_EG!S6=Tabelle1!M$1,1,0)</f>
        <v>1</v>
      </c>
      <c r="R6">
        <f>IF(EyesTest_EG!T6=Tabelle1!N$1,1,0)</f>
        <v>1</v>
      </c>
      <c r="S6">
        <f>IF(EyesTest_EG!U6=Tabelle1!O$1,1,0)</f>
        <v>1</v>
      </c>
      <c r="T6">
        <f>IF(EyesTest_EG!V6=Tabelle1!P$1,1,0)</f>
        <v>1</v>
      </c>
      <c r="U6">
        <f>IF(EyesTest_EG!W6=Tabelle1!Q$1,1,0)</f>
        <v>0</v>
      </c>
      <c r="V6">
        <f>IF(EyesTest_EG!X6=Tabelle1!R$1,1,0)</f>
        <v>1</v>
      </c>
      <c r="W6">
        <f>IF(EyesTest_EG!Y6=Tabelle1!S$1,1,0)</f>
        <v>1</v>
      </c>
      <c r="X6">
        <f>IF(EyesTest_EG!Z6=Tabelle1!T$1,1,0)</f>
        <v>0</v>
      </c>
      <c r="Y6">
        <f>IF(EyesTest_EG!AA6=Tabelle1!U$1,1,0)</f>
        <v>1</v>
      </c>
      <c r="Z6">
        <f>IF(EyesTest_EG!AB6=Tabelle1!V$1,1,0)</f>
        <v>1</v>
      </c>
      <c r="AA6">
        <f>IF(EyesTest_EG!AC6=Tabelle1!W$1,1,0)</f>
        <v>1</v>
      </c>
      <c r="AB6">
        <f>IF(EyesTest_EG!AD6=Tabelle1!X$1,1,0)</f>
        <v>0</v>
      </c>
      <c r="AC6">
        <f>IF(EyesTest_EG!AE6=Tabelle1!Y$1,1,0)</f>
        <v>1</v>
      </c>
      <c r="AD6">
        <f>IF(EyesTest_EG!AF6=Tabelle1!Z$1,1,0)</f>
        <v>1</v>
      </c>
      <c r="AE6">
        <f>IF(EyesTest_EG!AG6=Tabelle1!AA$1,1,0)</f>
        <v>1</v>
      </c>
      <c r="AF6">
        <f>IF(EyesTest_EG!AH6=Tabelle1!AB$1,1,0)</f>
        <v>0</v>
      </c>
      <c r="AG6">
        <f>IF(EyesTest_EG!AI6=Tabelle1!AC$1,1,0)</f>
        <v>1</v>
      </c>
      <c r="AH6">
        <f>IF(EyesTest_EG!AJ6=Tabelle1!AD$1,1,0)</f>
        <v>0</v>
      </c>
      <c r="AI6">
        <f>IF(EyesTest_EG!AK6=Tabelle1!AE$1,1,0)</f>
        <v>0</v>
      </c>
      <c r="AJ6">
        <f>IF(EyesTest_EG!AL6=Tabelle1!AF$1,1,0)</f>
        <v>1</v>
      </c>
      <c r="AK6">
        <f>IF(EyesTest_EG!AM6=Tabelle1!AG$1,1,0)</f>
        <v>0</v>
      </c>
      <c r="AL6">
        <f>IF(EyesTest_EG!AN6=Tabelle1!AH$1,1,0)</f>
        <v>1</v>
      </c>
      <c r="AM6">
        <f>IF(EyesTest_EG!AO6=Tabelle1!AI$1,1,0)</f>
        <v>0</v>
      </c>
      <c r="AN6">
        <f>IF(EyesTest_EG!AP6=Tabelle1!AJ$1,1,0)</f>
        <v>0</v>
      </c>
      <c r="AO6">
        <f>IF(EyesTest_EG!AQ6=Tabelle1!AK$1,1,0)</f>
        <v>1</v>
      </c>
      <c r="AP6">
        <f>IF(EyesTest_EG!AR6=Tabelle1!AL$1,1,0)</f>
        <v>0</v>
      </c>
      <c r="AQ6">
        <f>IF(EyesTest_EG!AS6=Tabelle1!AM$1,1,0)</f>
        <v>1</v>
      </c>
    </row>
    <row r="7" spans="2:43" x14ac:dyDescent="0.25">
      <c r="B7">
        <v>6</v>
      </c>
      <c r="C7">
        <f>EyesTest_EG!AW7</f>
        <v>22</v>
      </c>
      <c r="D7">
        <f t="shared" si="0"/>
        <v>17</v>
      </c>
      <c r="E7" t="str">
        <f>IF(EyesTest_EG!AX7="w","w","m")</f>
        <v>m</v>
      </c>
      <c r="H7">
        <f>IF(EyesTest_EG!J7=Tabelle1!D$1,1,0)</f>
        <v>0</v>
      </c>
      <c r="I7">
        <f>IF(EyesTest_EG!K7=Tabelle1!E$1,1,0)</f>
        <v>1</v>
      </c>
      <c r="J7">
        <f>IF(EyesTest_EG!L7=Tabelle1!F$1,1,0)</f>
        <v>0</v>
      </c>
      <c r="K7">
        <f>IF(EyesTest_EG!M7=Tabelle1!G$1,1,0)</f>
        <v>0</v>
      </c>
      <c r="L7">
        <f>IF(EyesTest_EG!N7=Tabelle1!H$1,1,0)</f>
        <v>1</v>
      </c>
      <c r="M7">
        <f>IF(EyesTest_EG!O7=Tabelle1!I$1,1,0)</f>
        <v>1</v>
      </c>
      <c r="N7">
        <f>IF(EyesTest_EG!P7=Tabelle1!J$1,1,0)</f>
        <v>0</v>
      </c>
      <c r="O7">
        <f>IF(EyesTest_EG!Q7=Tabelle1!K$1,1,0)</f>
        <v>1</v>
      </c>
      <c r="P7">
        <f>IF(EyesTest_EG!R7=Tabelle1!L$1,1,0)</f>
        <v>0</v>
      </c>
      <c r="Q7">
        <f>IF(EyesTest_EG!S7=Tabelle1!M$1,1,0)</f>
        <v>0</v>
      </c>
      <c r="R7">
        <f>IF(EyesTest_EG!T7=Tabelle1!N$1,1,0)</f>
        <v>1</v>
      </c>
      <c r="S7">
        <f>IF(EyesTest_EG!U7=Tabelle1!O$1,1,0)</f>
        <v>0</v>
      </c>
      <c r="T7">
        <f>IF(EyesTest_EG!V7=Tabelle1!P$1,1,0)</f>
        <v>0</v>
      </c>
      <c r="U7">
        <f>IF(EyesTest_EG!W7=Tabelle1!Q$1,1,0)</f>
        <v>1</v>
      </c>
      <c r="V7">
        <f>IF(EyesTest_EG!X7=Tabelle1!R$1,1,0)</f>
        <v>1</v>
      </c>
      <c r="W7">
        <f>IF(EyesTest_EG!Y7=Tabelle1!S$1,1,0)</f>
        <v>0</v>
      </c>
      <c r="X7">
        <f>IF(EyesTest_EG!Z7=Tabelle1!T$1,1,0)</f>
        <v>1</v>
      </c>
      <c r="Y7">
        <f>IF(EyesTest_EG!AA7=Tabelle1!U$1,1,0)</f>
        <v>1</v>
      </c>
      <c r="Z7">
        <f>IF(EyesTest_EG!AB7=Tabelle1!V$1,1,0)</f>
        <v>1</v>
      </c>
      <c r="AA7">
        <f>IF(EyesTest_EG!AC7=Tabelle1!W$1,1,0)</f>
        <v>1</v>
      </c>
      <c r="AB7">
        <f>IF(EyesTest_EG!AD7=Tabelle1!X$1,1,0)</f>
        <v>0</v>
      </c>
      <c r="AC7">
        <f>IF(EyesTest_EG!AE7=Tabelle1!Y$1,1,0)</f>
        <v>0</v>
      </c>
      <c r="AD7">
        <f>IF(EyesTest_EG!AF7=Tabelle1!Z$1,1,0)</f>
        <v>1</v>
      </c>
      <c r="AE7">
        <f>IF(EyesTest_EG!AG7=Tabelle1!AA$1,1,0)</f>
        <v>1</v>
      </c>
      <c r="AF7">
        <f>IF(EyesTest_EG!AH7=Tabelle1!AB$1,1,0)</f>
        <v>0</v>
      </c>
      <c r="AG7">
        <f>IF(EyesTest_EG!AI7=Tabelle1!AC$1,1,0)</f>
        <v>0</v>
      </c>
      <c r="AH7">
        <f>IF(EyesTest_EG!AJ7=Tabelle1!AD$1,1,0)</f>
        <v>1</v>
      </c>
      <c r="AI7">
        <f>IF(EyesTest_EG!AK7=Tabelle1!AE$1,1,0)</f>
        <v>1</v>
      </c>
      <c r="AJ7">
        <f>IF(EyesTest_EG!AL7=Tabelle1!AF$1,1,0)</f>
        <v>0</v>
      </c>
      <c r="AK7">
        <f>IF(EyesTest_EG!AM7=Tabelle1!AG$1,1,0)</f>
        <v>0</v>
      </c>
      <c r="AL7">
        <f>IF(EyesTest_EG!AN7=Tabelle1!AH$1,1,0)</f>
        <v>0</v>
      </c>
      <c r="AM7">
        <f>IF(EyesTest_EG!AO7=Tabelle1!AI$1,1,0)</f>
        <v>1</v>
      </c>
      <c r="AN7">
        <f>IF(EyesTest_EG!AP7=Tabelle1!AJ$1,1,0)</f>
        <v>0</v>
      </c>
      <c r="AO7">
        <f>IF(EyesTest_EG!AQ7=Tabelle1!AK$1,1,0)</f>
        <v>0</v>
      </c>
      <c r="AP7">
        <f>IF(EyesTest_EG!AR7=Tabelle1!AL$1,1,0)</f>
        <v>1</v>
      </c>
      <c r="AQ7">
        <f>IF(EyesTest_EG!AS7=Tabelle1!AM$1,1,0)</f>
        <v>0</v>
      </c>
    </row>
    <row r="8" spans="2:43" x14ac:dyDescent="0.25">
      <c r="B8">
        <v>7</v>
      </c>
      <c r="C8">
        <f>EyesTest_EG!AW8</f>
        <v>22</v>
      </c>
      <c r="D8">
        <f t="shared" si="0"/>
        <v>21</v>
      </c>
      <c r="E8" t="str">
        <f>IF(EyesTest_EG!AX8="w","w","m")</f>
        <v>m</v>
      </c>
      <c r="H8">
        <f>IF(EyesTest_EG!J8=Tabelle1!D$1,1,0)</f>
        <v>0</v>
      </c>
      <c r="I8">
        <f>IF(EyesTest_EG!K8=Tabelle1!E$1,1,0)</f>
        <v>1</v>
      </c>
      <c r="J8">
        <f>IF(EyesTest_EG!L8=Tabelle1!F$1,1,0)</f>
        <v>1</v>
      </c>
      <c r="K8">
        <f>IF(EyesTest_EG!M8=Tabelle1!G$1,1,0)</f>
        <v>1</v>
      </c>
      <c r="L8">
        <f>IF(EyesTest_EG!N8=Tabelle1!H$1,1,0)</f>
        <v>0</v>
      </c>
      <c r="M8">
        <f>IF(EyesTest_EG!O8=Tabelle1!I$1,1,0)</f>
        <v>1</v>
      </c>
      <c r="N8">
        <f>IF(EyesTest_EG!P8=Tabelle1!J$1,1,0)</f>
        <v>0</v>
      </c>
      <c r="O8">
        <f>IF(EyesTest_EG!Q8=Tabelle1!K$1,1,0)</f>
        <v>1</v>
      </c>
      <c r="P8">
        <f>IF(EyesTest_EG!R8=Tabelle1!L$1,1,0)</f>
        <v>1</v>
      </c>
      <c r="Q8">
        <f>IF(EyesTest_EG!S8=Tabelle1!M$1,1,0)</f>
        <v>0</v>
      </c>
      <c r="R8">
        <f>IF(EyesTest_EG!T8=Tabelle1!N$1,1,0)</f>
        <v>1</v>
      </c>
      <c r="S8">
        <f>IF(EyesTest_EG!U8=Tabelle1!O$1,1,0)</f>
        <v>1</v>
      </c>
      <c r="T8">
        <f>IF(EyesTest_EG!V8=Tabelle1!P$1,1,0)</f>
        <v>0</v>
      </c>
      <c r="U8">
        <f>IF(EyesTest_EG!W8=Tabelle1!Q$1,1,0)</f>
        <v>1</v>
      </c>
      <c r="V8">
        <f>IF(EyesTest_EG!X8=Tabelle1!R$1,1,0)</f>
        <v>1</v>
      </c>
      <c r="W8">
        <f>IF(EyesTest_EG!Y8=Tabelle1!S$1,1,0)</f>
        <v>1</v>
      </c>
      <c r="X8">
        <f>IF(EyesTest_EG!Z8=Tabelle1!T$1,1,0)</f>
        <v>0</v>
      </c>
      <c r="Y8">
        <f>IF(EyesTest_EG!AA8=Tabelle1!U$1,1,0)</f>
        <v>1</v>
      </c>
      <c r="Z8">
        <f>IF(EyesTest_EG!AB8=Tabelle1!V$1,1,0)</f>
        <v>1</v>
      </c>
      <c r="AA8">
        <f>IF(EyesTest_EG!AC8=Tabelle1!W$1,1,0)</f>
        <v>0</v>
      </c>
      <c r="AB8">
        <f>IF(EyesTest_EG!AD8=Tabelle1!X$1,1,0)</f>
        <v>0</v>
      </c>
      <c r="AC8">
        <f>IF(EyesTest_EG!AE8=Tabelle1!Y$1,1,0)</f>
        <v>1</v>
      </c>
      <c r="AD8">
        <f>IF(EyesTest_EG!AF8=Tabelle1!Z$1,1,0)</f>
        <v>0</v>
      </c>
      <c r="AE8">
        <f>IF(EyesTest_EG!AG8=Tabelle1!AA$1,1,0)</f>
        <v>1</v>
      </c>
      <c r="AF8">
        <f>IF(EyesTest_EG!AH8=Tabelle1!AB$1,1,0)</f>
        <v>0</v>
      </c>
      <c r="AG8">
        <f>IF(EyesTest_EG!AI8=Tabelle1!AC$1,1,0)</f>
        <v>1</v>
      </c>
      <c r="AH8">
        <f>IF(EyesTest_EG!AJ8=Tabelle1!AD$1,1,0)</f>
        <v>0</v>
      </c>
      <c r="AI8">
        <f>IF(EyesTest_EG!AK8=Tabelle1!AE$1,1,0)</f>
        <v>1</v>
      </c>
      <c r="AJ8">
        <f>IF(EyesTest_EG!AL8=Tabelle1!AF$1,1,0)</f>
        <v>0</v>
      </c>
      <c r="AK8">
        <f>IF(EyesTest_EG!AM8=Tabelle1!AG$1,1,0)</f>
        <v>0</v>
      </c>
      <c r="AL8">
        <f>IF(EyesTest_EG!AN8=Tabelle1!AH$1,1,0)</f>
        <v>0</v>
      </c>
      <c r="AM8">
        <f>IF(EyesTest_EG!AO8=Tabelle1!AI$1,1,0)</f>
        <v>1</v>
      </c>
      <c r="AN8">
        <f>IF(EyesTest_EG!AP8=Tabelle1!AJ$1,1,0)</f>
        <v>1</v>
      </c>
      <c r="AO8">
        <f>IF(EyesTest_EG!AQ8=Tabelle1!AK$1,1,0)</f>
        <v>1</v>
      </c>
      <c r="AP8">
        <f>IF(EyesTest_EG!AR8=Tabelle1!AL$1,1,0)</f>
        <v>0</v>
      </c>
      <c r="AQ8">
        <f>IF(EyesTest_EG!AS8=Tabelle1!AM$1,1,0)</f>
        <v>1</v>
      </c>
    </row>
    <row r="9" spans="2:43" x14ac:dyDescent="0.25">
      <c r="B9">
        <v>8</v>
      </c>
      <c r="C9">
        <f>EyesTest_EG!AW9</f>
        <v>22</v>
      </c>
      <c r="D9">
        <f t="shared" si="0"/>
        <v>22</v>
      </c>
      <c r="E9" t="str">
        <f>IF(EyesTest_EG!AX9="w","w","m")</f>
        <v>m</v>
      </c>
      <c r="H9">
        <f>IF(EyesTest_EG!J9=Tabelle1!D$1,1,0)</f>
        <v>0</v>
      </c>
      <c r="I9">
        <f>IF(EyesTest_EG!K9=Tabelle1!E$1,1,0)</f>
        <v>1</v>
      </c>
      <c r="J9">
        <f>IF(EyesTest_EG!L9=Tabelle1!F$1,1,0)</f>
        <v>1</v>
      </c>
      <c r="K9">
        <f>IF(EyesTest_EG!M9=Tabelle1!G$1,1,0)</f>
        <v>1</v>
      </c>
      <c r="L9">
        <f>IF(EyesTest_EG!N9=Tabelle1!H$1,1,0)</f>
        <v>1</v>
      </c>
      <c r="M9">
        <f>IF(EyesTest_EG!O9=Tabelle1!I$1,1,0)</f>
        <v>0</v>
      </c>
      <c r="N9">
        <f>IF(EyesTest_EG!P9=Tabelle1!J$1,1,0)</f>
        <v>0</v>
      </c>
      <c r="O9">
        <f>IF(EyesTest_EG!Q9=Tabelle1!K$1,1,0)</f>
        <v>1</v>
      </c>
      <c r="P9">
        <f>IF(EyesTest_EG!R9=Tabelle1!L$1,1,0)</f>
        <v>1</v>
      </c>
      <c r="Q9">
        <f>IF(EyesTest_EG!S9=Tabelle1!M$1,1,0)</f>
        <v>1</v>
      </c>
      <c r="R9">
        <f>IF(EyesTest_EG!T9=Tabelle1!N$1,1,0)</f>
        <v>1</v>
      </c>
      <c r="S9">
        <f>IF(EyesTest_EG!U9=Tabelle1!O$1,1,0)</f>
        <v>0</v>
      </c>
      <c r="T9">
        <f>IF(EyesTest_EG!V9=Tabelle1!P$1,1,0)</f>
        <v>1</v>
      </c>
      <c r="U9">
        <f>IF(EyesTest_EG!W9=Tabelle1!Q$1,1,0)</f>
        <v>1</v>
      </c>
      <c r="V9">
        <f>IF(EyesTest_EG!X9=Tabelle1!R$1,1,0)</f>
        <v>0</v>
      </c>
      <c r="W9">
        <f>IF(EyesTest_EG!Y9=Tabelle1!S$1,1,0)</f>
        <v>0</v>
      </c>
      <c r="X9">
        <f>IF(EyesTest_EG!Z9=Tabelle1!T$1,1,0)</f>
        <v>1</v>
      </c>
      <c r="Y9">
        <f>IF(EyesTest_EG!AA9=Tabelle1!U$1,1,0)</f>
        <v>1</v>
      </c>
      <c r="Z9">
        <f>IF(EyesTest_EG!AB9=Tabelle1!V$1,1,0)</f>
        <v>0</v>
      </c>
      <c r="AA9">
        <f>IF(EyesTest_EG!AC9=Tabelle1!W$1,1,0)</f>
        <v>0</v>
      </c>
      <c r="AB9">
        <f>IF(EyesTest_EG!AD9=Tabelle1!X$1,1,0)</f>
        <v>1</v>
      </c>
      <c r="AC9">
        <f>IF(EyesTest_EG!AE9=Tabelle1!Y$1,1,0)</f>
        <v>1</v>
      </c>
      <c r="AD9">
        <f>IF(EyesTest_EG!AF9=Tabelle1!Z$1,1,0)</f>
        <v>0</v>
      </c>
      <c r="AE9">
        <f>IF(EyesTest_EG!AG9=Tabelle1!AA$1,1,0)</f>
        <v>1</v>
      </c>
      <c r="AF9">
        <f>IF(EyesTest_EG!AH9=Tabelle1!AB$1,1,0)</f>
        <v>0</v>
      </c>
      <c r="AG9">
        <f>IF(EyesTest_EG!AI9=Tabelle1!AC$1,1,0)</f>
        <v>1</v>
      </c>
      <c r="AH9">
        <f>IF(EyesTest_EG!AJ9=Tabelle1!AD$1,1,0)</f>
        <v>1</v>
      </c>
      <c r="AI9">
        <f>IF(EyesTest_EG!AK9=Tabelle1!AE$1,1,0)</f>
        <v>0</v>
      </c>
      <c r="AJ9">
        <f>IF(EyesTest_EG!AL9=Tabelle1!AF$1,1,0)</f>
        <v>1</v>
      </c>
      <c r="AK9">
        <f>IF(EyesTest_EG!AM9=Tabelle1!AG$1,1,0)</f>
        <v>1</v>
      </c>
      <c r="AL9">
        <f>IF(EyesTest_EG!AN9=Tabelle1!AH$1,1,0)</f>
        <v>0</v>
      </c>
      <c r="AM9">
        <f>IF(EyesTest_EG!AO9=Tabelle1!AI$1,1,0)</f>
        <v>1</v>
      </c>
      <c r="AN9">
        <f>IF(EyesTest_EG!AP9=Tabelle1!AJ$1,1,0)</f>
        <v>0</v>
      </c>
      <c r="AO9">
        <f>IF(EyesTest_EG!AQ9=Tabelle1!AK$1,1,0)</f>
        <v>0</v>
      </c>
      <c r="AP9">
        <f>IF(EyesTest_EG!AR9=Tabelle1!AL$1,1,0)</f>
        <v>1</v>
      </c>
      <c r="AQ9">
        <f>IF(EyesTest_EG!AS9=Tabelle1!AM$1,1,0)</f>
        <v>1</v>
      </c>
    </row>
    <row r="10" spans="2:43" x14ac:dyDescent="0.25">
      <c r="B10">
        <v>9</v>
      </c>
      <c r="C10">
        <f>EyesTest_EG!AW10</f>
        <v>21</v>
      </c>
      <c r="D10">
        <f t="shared" si="0"/>
        <v>21</v>
      </c>
      <c r="E10" t="str">
        <f>IF(EyesTest_EG!AX10="w","w","m")</f>
        <v>m</v>
      </c>
      <c r="H10">
        <f>IF(EyesTest_EG!J10=Tabelle1!D$1,1,0)</f>
        <v>0</v>
      </c>
      <c r="I10">
        <f>IF(EyesTest_EG!K10=Tabelle1!E$1,1,0)</f>
        <v>0</v>
      </c>
      <c r="J10">
        <f>IF(EyesTest_EG!L10=Tabelle1!F$1,1,0)</f>
        <v>1</v>
      </c>
      <c r="K10">
        <f>IF(EyesTest_EG!M10=Tabelle1!G$1,1,0)</f>
        <v>1</v>
      </c>
      <c r="L10">
        <f>IF(EyesTest_EG!N10=Tabelle1!H$1,1,0)</f>
        <v>0</v>
      </c>
      <c r="M10">
        <f>IF(EyesTest_EG!O10=Tabelle1!I$1,1,0)</f>
        <v>1</v>
      </c>
      <c r="N10">
        <f>IF(EyesTest_EG!P10=Tabelle1!J$1,1,0)</f>
        <v>0</v>
      </c>
      <c r="O10">
        <f>IF(EyesTest_EG!Q10=Tabelle1!K$1,1,0)</f>
        <v>0</v>
      </c>
      <c r="P10">
        <f>IF(EyesTest_EG!R10=Tabelle1!L$1,1,0)</f>
        <v>1</v>
      </c>
      <c r="Q10">
        <f>IF(EyesTest_EG!S10=Tabelle1!M$1,1,0)</f>
        <v>0</v>
      </c>
      <c r="R10">
        <f>IF(EyesTest_EG!T10=Tabelle1!N$1,1,0)</f>
        <v>0</v>
      </c>
      <c r="S10">
        <f>IF(EyesTest_EG!U10=Tabelle1!O$1,1,0)</f>
        <v>1</v>
      </c>
      <c r="T10">
        <f>IF(EyesTest_EG!V10=Tabelle1!P$1,1,0)</f>
        <v>1</v>
      </c>
      <c r="U10">
        <f>IF(EyesTest_EG!W10=Tabelle1!Q$1,1,0)</f>
        <v>0</v>
      </c>
      <c r="V10">
        <f>IF(EyesTest_EG!X10=Tabelle1!R$1,1,0)</f>
        <v>1</v>
      </c>
      <c r="W10">
        <f>IF(EyesTest_EG!Y10=Tabelle1!S$1,1,0)</f>
        <v>1</v>
      </c>
      <c r="X10">
        <f>IF(EyesTest_EG!Z10=Tabelle1!T$1,1,0)</f>
        <v>1</v>
      </c>
      <c r="Y10">
        <f>IF(EyesTest_EG!AA10=Tabelle1!U$1,1,0)</f>
        <v>1</v>
      </c>
      <c r="Z10">
        <f>IF(EyesTest_EG!AB10=Tabelle1!V$1,1,0)</f>
        <v>1</v>
      </c>
      <c r="AA10">
        <f>IF(EyesTest_EG!AC10=Tabelle1!W$1,1,0)</f>
        <v>0</v>
      </c>
      <c r="AB10">
        <f>IF(EyesTest_EG!AD10=Tabelle1!X$1,1,0)</f>
        <v>0</v>
      </c>
      <c r="AC10">
        <f>IF(EyesTest_EG!AE10=Tabelle1!Y$1,1,0)</f>
        <v>1</v>
      </c>
      <c r="AD10">
        <f>IF(EyesTest_EG!AF10=Tabelle1!Z$1,1,0)</f>
        <v>0</v>
      </c>
      <c r="AE10">
        <f>IF(EyesTest_EG!AG10=Tabelle1!AA$1,1,0)</f>
        <v>1</v>
      </c>
      <c r="AF10">
        <f>IF(EyesTest_EG!AH10=Tabelle1!AB$1,1,0)</f>
        <v>1</v>
      </c>
      <c r="AG10">
        <f>IF(EyesTest_EG!AI10=Tabelle1!AC$1,1,0)</f>
        <v>1</v>
      </c>
      <c r="AH10">
        <f>IF(EyesTest_EG!AJ10=Tabelle1!AD$1,1,0)</f>
        <v>0</v>
      </c>
      <c r="AI10">
        <f>IF(EyesTest_EG!AK10=Tabelle1!AE$1,1,0)</f>
        <v>0</v>
      </c>
      <c r="AJ10">
        <f>IF(EyesTest_EG!AL10=Tabelle1!AF$1,1,0)</f>
        <v>1</v>
      </c>
      <c r="AK10">
        <f>IF(EyesTest_EG!AM10=Tabelle1!AG$1,1,0)</f>
        <v>0</v>
      </c>
      <c r="AL10">
        <f>IF(EyesTest_EG!AN10=Tabelle1!AH$1,1,0)</f>
        <v>0</v>
      </c>
      <c r="AM10">
        <f>IF(EyesTest_EG!AO10=Tabelle1!AI$1,1,0)</f>
        <v>1</v>
      </c>
      <c r="AN10">
        <f>IF(EyesTest_EG!AP10=Tabelle1!AJ$1,1,0)</f>
        <v>1</v>
      </c>
      <c r="AO10">
        <f>IF(EyesTest_EG!AQ10=Tabelle1!AK$1,1,0)</f>
        <v>1</v>
      </c>
      <c r="AP10">
        <f>IF(EyesTest_EG!AR10=Tabelle1!AL$1,1,0)</f>
        <v>1</v>
      </c>
      <c r="AQ10">
        <f>IF(EyesTest_EG!AS10=Tabelle1!AM$1,1,0)</f>
        <v>1</v>
      </c>
    </row>
    <row r="11" spans="2:43" x14ac:dyDescent="0.25">
      <c r="B11">
        <v>10</v>
      </c>
      <c r="C11">
        <f>EyesTest_EG!AW11</f>
        <v>22</v>
      </c>
      <c r="D11">
        <f t="shared" si="0"/>
        <v>28</v>
      </c>
      <c r="E11" t="str">
        <f>IF(EyesTest_EG!AX11="w","w","m")</f>
        <v>m</v>
      </c>
      <c r="H11">
        <f>IF(EyesTest_EG!J11=Tabelle1!D$1,1,0)</f>
        <v>0</v>
      </c>
      <c r="I11">
        <f>IF(EyesTest_EG!K11=Tabelle1!E$1,1,0)</f>
        <v>0</v>
      </c>
      <c r="J11">
        <f>IF(EyesTest_EG!L11=Tabelle1!F$1,1,0)</f>
        <v>1</v>
      </c>
      <c r="K11">
        <f>IF(EyesTest_EG!M11=Tabelle1!G$1,1,0)</f>
        <v>1</v>
      </c>
      <c r="L11">
        <f>IF(EyesTest_EG!N11=Tabelle1!H$1,1,0)</f>
        <v>1</v>
      </c>
      <c r="M11">
        <f>IF(EyesTest_EG!O11=Tabelle1!I$1,1,0)</f>
        <v>0</v>
      </c>
      <c r="N11">
        <f>IF(EyesTest_EG!P11=Tabelle1!J$1,1,0)</f>
        <v>1</v>
      </c>
      <c r="O11">
        <f>IF(EyesTest_EG!Q11=Tabelle1!K$1,1,0)</f>
        <v>1</v>
      </c>
      <c r="P11">
        <f>IF(EyesTest_EG!R11=Tabelle1!L$1,1,0)</f>
        <v>1</v>
      </c>
      <c r="Q11">
        <f>IF(EyesTest_EG!S11=Tabelle1!M$1,1,0)</f>
        <v>1</v>
      </c>
      <c r="R11">
        <f>IF(EyesTest_EG!T11=Tabelle1!N$1,1,0)</f>
        <v>1</v>
      </c>
      <c r="S11">
        <f>IF(EyesTest_EG!U11=Tabelle1!O$1,1,0)</f>
        <v>1</v>
      </c>
      <c r="T11">
        <f>IF(EyesTest_EG!V11=Tabelle1!P$1,1,0)</f>
        <v>1</v>
      </c>
      <c r="U11">
        <f>IF(EyesTest_EG!W11=Tabelle1!Q$1,1,0)</f>
        <v>1</v>
      </c>
      <c r="V11">
        <f>IF(EyesTest_EG!X11=Tabelle1!R$1,1,0)</f>
        <v>1</v>
      </c>
      <c r="W11">
        <f>IF(EyesTest_EG!Y11=Tabelle1!S$1,1,0)</f>
        <v>1</v>
      </c>
      <c r="X11">
        <f>IF(EyesTest_EG!Z11=Tabelle1!T$1,1,0)</f>
        <v>1</v>
      </c>
      <c r="Y11">
        <f>IF(EyesTest_EG!AA11=Tabelle1!U$1,1,0)</f>
        <v>1</v>
      </c>
      <c r="Z11">
        <f>IF(EyesTest_EG!AB11=Tabelle1!V$1,1,0)</f>
        <v>1</v>
      </c>
      <c r="AA11">
        <f>IF(EyesTest_EG!AC11=Tabelle1!W$1,1,0)</f>
        <v>1</v>
      </c>
      <c r="AB11">
        <f>IF(EyesTest_EG!AD11=Tabelle1!X$1,1,0)</f>
        <v>0</v>
      </c>
      <c r="AC11">
        <f>IF(EyesTest_EG!AE11=Tabelle1!Y$1,1,0)</f>
        <v>1</v>
      </c>
      <c r="AD11">
        <f>IF(EyesTest_EG!AF11=Tabelle1!Z$1,1,0)</f>
        <v>1</v>
      </c>
      <c r="AE11">
        <f>IF(EyesTest_EG!AG11=Tabelle1!AA$1,1,0)</f>
        <v>1</v>
      </c>
      <c r="AF11">
        <f>IF(EyesTest_EG!AH11=Tabelle1!AB$1,1,0)</f>
        <v>1</v>
      </c>
      <c r="AG11">
        <f>IF(EyesTest_EG!AI11=Tabelle1!AC$1,1,0)</f>
        <v>0</v>
      </c>
      <c r="AH11">
        <f>IF(EyesTest_EG!AJ11=Tabelle1!AD$1,1,0)</f>
        <v>1</v>
      </c>
      <c r="AI11">
        <f>IF(EyesTest_EG!AK11=Tabelle1!AE$1,1,0)</f>
        <v>1</v>
      </c>
      <c r="AJ11">
        <f>IF(EyesTest_EG!AL11=Tabelle1!AF$1,1,0)</f>
        <v>0</v>
      </c>
      <c r="AK11">
        <f>IF(EyesTest_EG!AM11=Tabelle1!AG$1,1,0)</f>
        <v>1</v>
      </c>
      <c r="AL11">
        <f>IF(EyesTest_EG!AN11=Tabelle1!AH$1,1,0)</f>
        <v>0</v>
      </c>
      <c r="AM11">
        <f>IF(EyesTest_EG!AO11=Tabelle1!AI$1,1,0)</f>
        <v>1</v>
      </c>
      <c r="AN11">
        <f>IF(EyesTest_EG!AP11=Tabelle1!AJ$1,1,0)</f>
        <v>0</v>
      </c>
      <c r="AO11">
        <f>IF(EyesTest_EG!AQ11=Tabelle1!AK$1,1,0)</f>
        <v>1</v>
      </c>
      <c r="AP11">
        <f>IF(EyesTest_EG!AR11=Tabelle1!AL$1,1,0)</f>
        <v>1</v>
      </c>
      <c r="AQ11">
        <f>IF(EyesTest_EG!AS11=Tabelle1!AM$1,1,0)</f>
        <v>1</v>
      </c>
    </row>
    <row r="12" spans="2:43" x14ac:dyDescent="0.25">
      <c r="B12">
        <v>11</v>
      </c>
      <c r="C12">
        <f>EyesTest_EG!AW12</f>
        <v>24</v>
      </c>
      <c r="D12">
        <f t="shared" si="0"/>
        <v>21</v>
      </c>
      <c r="E12" t="str">
        <f>IF(EyesTest_EG!AX12="w","w","m")</f>
        <v>w</v>
      </c>
      <c r="H12">
        <f>IF(EyesTest_EG!J12=Tabelle1!D$1,1,0)</f>
        <v>0</v>
      </c>
      <c r="I12">
        <f>IF(EyesTest_EG!K12=Tabelle1!E$1,1,0)</f>
        <v>1</v>
      </c>
      <c r="J12">
        <f>IF(EyesTest_EG!L12=Tabelle1!F$1,1,0)</f>
        <v>1</v>
      </c>
      <c r="K12">
        <f>IF(EyesTest_EG!M12=Tabelle1!G$1,1,0)</f>
        <v>1</v>
      </c>
      <c r="L12">
        <f>IF(EyesTest_EG!N12=Tabelle1!H$1,1,0)</f>
        <v>1</v>
      </c>
      <c r="M12">
        <f>IF(EyesTest_EG!O12=Tabelle1!I$1,1,0)</f>
        <v>0</v>
      </c>
      <c r="N12">
        <f>IF(EyesTest_EG!P12=Tabelle1!J$1,1,0)</f>
        <v>0</v>
      </c>
      <c r="O12">
        <f>IF(EyesTest_EG!Q12=Tabelle1!K$1,1,0)</f>
        <v>1</v>
      </c>
      <c r="P12">
        <f>IF(EyesTest_EG!R12=Tabelle1!L$1,1,0)</f>
        <v>1</v>
      </c>
      <c r="Q12">
        <f>IF(EyesTest_EG!S12=Tabelle1!M$1,1,0)</f>
        <v>0</v>
      </c>
      <c r="R12">
        <f>IF(EyesTest_EG!T12=Tabelle1!N$1,1,0)</f>
        <v>0</v>
      </c>
      <c r="S12">
        <f>IF(EyesTest_EG!U12=Tabelle1!O$1,1,0)</f>
        <v>1</v>
      </c>
      <c r="T12">
        <f>IF(EyesTest_EG!V12=Tabelle1!P$1,1,0)</f>
        <v>0</v>
      </c>
      <c r="U12">
        <f>IF(EyesTest_EG!W12=Tabelle1!Q$1,1,0)</f>
        <v>1</v>
      </c>
      <c r="V12">
        <f>IF(EyesTest_EG!X12=Tabelle1!R$1,1,0)</f>
        <v>1</v>
      </c>
      <c r="W12">
        <f>IF(EyesTest_EG!Y12=Tabelle1!S$1,1,0)</f>
        <v>0</v>
      </c>
      <c r="X12">
        <f>IF(EyesTest_EG!Z12=Tabelle1!T$1,1,0)</f>
        <v>0</v>
      </c>
      <c r="Y12">
        <f>IF(EyesTest_EG!AA12=Tabelle1!U$1,1,0)</f>
        <v>1</v>
      </c>
      <c r="Z12">
        <f>IF(EyesTest_EG!AB12=Tabelle1!V$1,1,0)</f>
        <v>0</v>
      </c>
      <c r="AA12">
        <f>IF(EyesTest_EG!AC12=Tabelle1!W$1,1,0)</f>
        <v>1</v>
      </c>
      <c r="AB12">
        <f>IF(EyesTest_EG!AD12=Tabelle1!X$1,1,0)</f>
        <v>0</v>
      </c>
      <c r="AC12">
        <f>IF(EyesTest_EG!AE12=Tabelle1!Y$1,1,0)</f>
        <v>1</v>
      </c>
      <c r="AD12">
        <f>IF(EyesTest_EG!AF12=Tabelle1!Z$1,1,0)</f>
        <v>0</v>
      </c>
      <c r="AE12">
        <f>IF(EyesTest_EG!AG12=Tabelle1!AA$1,1,0)</f>
        <v>1</v>
      </c>
      <c r="AF12">
        <f>IF(EyesTest_EG!AH12=Tabelle1!AB$1,1,0)</f>
        <v>0</v>
      </c>
      <c r="AG12">
        <f>IF(EyesTest_EG!AI12=Tabelle1!AC$1,1,0)</f>
        <v>0</v>
      </c>
      <c r="AH12">
        <f>IF(EyesTest_EG!AJ12=Tabelle1!AD$1,1,0)</f>
        <v>0</v>
      </c>
      <c r="AI12">
        <f>IF(EyesTest_EG!AK12=Tabelle1!AE$1,1,0)</f>
        <v>1</v>
      </c>
      <c r="AJ12">
        <f>IF(EyesTest_EG!AL12=Tabelle1!AF$1,1,0)</f>
        <v>1</v>
      </c>
      <c r="AK12">
        <f>IF(EyesTest_EG!AM12=Tabelle1!AG$1,1,0)</f>
        <v>1</v>
      </c>
      <c r="AL12">
        <f>IF(EyesTest_EG!AN12=Tabelle1!AH$1,1,0)</f>
        <v>0</v>
      </c>
      <c r="AM12">
        <f>IF(EyesTest_EG!AO12=Tabelle1!AI$1,1,0)</f>
        <v>1</v>
      </c>
      <c r="AN12">
        <f>IF(EyesTest_EG!AP12=Tabelle1!AJ$1,1,0)</f>
        <v>1</v>
      </c>
      <c r="AO12">
        <f>IF(EyesTest_EG!AQ12=Tabelle1!AK$1,1,0)</f>
        <v>1</v>
      </c>
      <c r="AP12">
        <f>IF(EyesTest_EG!AR12=Tabelle1!AL$1,1,0)</f>
        <v>1</v>
      </c>
      <c r="AQ12">
        <f>IF(EyesTest_EG!AS12=Tabelle1!AM$1,1,0)</f>
        <v>1</v>
      </c>
    </row>
    <row r="13" spans="2:43" x14ac:dyDescent="0.25">
      <c r="B13">
        <v>12</v>
      </c>
      <c r="C13">
        <f>EyesTest_EG!AW13</f>
        <v>23</v>
      </c>
      <c r="D13">
        <f t="shared" si="0"/>
        <v>25</v>
      </c>
      <c r="E13" t="str">
        <f>IF(EyesTest_EG!AX13="w","w","m")</f>
        <v>m</v>
      </c>
      <c r="H13">
        <f>IF(EyesTest_EG!J13=Tabelle1!D$1,1,0)</f>
        <v>0</v>
      </c>
      <c r="I13">
        <f>IF(EyesTest_EG!K13=Tabelle1!E$1,1,0)</f>
        <v>1</v>
      </c>
      <c r="J13">
        <f>IF(EyesTest_EG!L13=Tabelle1!F$1,1,0)</f>
        <v>0</v>
      </c>
      <c r="K13">
        <f>IF(EyesTest_EG!M13=Tabelle1!G$1,1,0)</f>
        <v>1</v>
      </c>
      <c r="L13">
        <f>IF(EyesTest_EG!N13=Tabelle1!H$1,1,0)</f>
        <v>1</v>
      </c>
      <c r="M13">
        <f>IF(EyesTest_EG!O13=Tabelle1!I$1,1,0)</f>
        <v>0</v>
      </c>
      <c r="N13">
        <f>IF(EyesTest_EG!P13=Tabelle1!J$1,1,0)</f>
        <v>1</v>
      </c>
      <c r="O13">
        <f>IF(EyesTest_EG!Q13=Tabelle1!K$1,1,0)</f>
        <v>1</v>
      </c>
      <c r="P13">
        <f>IF(EyesTest_EG!R13=Tabelle1!L$1,1,0)</f>
        <v>1</v>
      </c>
      <c r="Q13">
        <f>IF(EyesTest_EG!S13=Tabelle1!M$1,1,0)</f>
        <v>1</v>
      </c>
      <c r="R13">
        <f>IF(EyesTest_EG!T13=Tabelle1!N$1,1,0)</f>
        <v>1</v>
      </c>
      <c r="S13">
        <f>IF(EyesTest_EG!U13=Tabelle1!O$1,1,0)</f>
        <v>1</v>
      </c>
      <c r="T13">
        <f>IF(EyesTest_EG!V13=Tabelle1!P$1,1,0)</f>
        <v>1</v>
      </c>
      <c r="U13">
        <f>IF(EyesTest_EG!W13=Tabelle1!Q$1,1,0)</f>
        <v>0</v>
      </c>
      <c r="V13">
        <f>IF(EyesTest_EG!X13=Tabelle1!R$1,1,0)</f>
        <v>1</v>
      </c>
      <c r="W13">
        <f>IF(EyesTest_EG!Y13=Tabelle1!S$1,1,0)</f>
        <v>1</v>
      </c>
      <c r="X13">
        <f>IF(EyesTest_EG!Z13=Tabelle1!T$1,1,0)</f>
        <v>1</v>
      </c>
      <c r="Y13">
        <f>IF(EyesTest_EG!AA13=Tabelle1!U$1,1,0)</f>
        <v>1</v>
      </c>
      <c r="Z13">
        <f>IF(EyesTest_EG!AB13=Tabelle1!V$1,1,0)</f>
        <v>1</v>
      </c>
      <c r="AA13">
        <f>IF(EyesTest_EG!AC13=Tabelle1!W$1,1,0)</f>
        <v>0</v>
      </c>
      <c r="AB13">
        <f>IF(EyesTest_EG!AD13=Tabelle1!X$1,1,0)</f>
        <v>1</v>
      </c>
      <c r="AC13">
        <f>IF(EyesTest_EG!AE13=Tabelle1!Y$1,1,0)</f>
        <v>1</v>
      </c>
      <c r="AD13">
        <f>IF(EyesTest_EG!AF13=Tabelle1!Z$1,1,0)</f>
        <v>0</v>
      </c>
      <c r="AE13">
        <f>IF(EyesTest_EG!AG13=Tabelle1!AA$1,1,0)</f>
        <v>1</v>
      </c>
      <c r="AF13">
        <f>IF(EyesTest_EG!AH13=Tabelle1!AB$1,1,0)</f>
        <v>0</v>
      </c>
      <c r="AG13">
        <f>IF(EyesTest_EG!AI13=Tabelle1!AC$1,1,0)</f>
        <v>1</v>
      </c>
      <c r="AH13">
        <f>IF(EyesTest_EG!AJ13=Tabelle1!AD$1,1,0)</f>
        <v>1</v>
      </c>
      <c r="AI13">
        <f>IF(EyesTest_EG!AK13=Tabelle1!AE$1,1,0)</f>
        <v>1</v>
      </c>
      <c r="AJ13">
        <f>IF(EyesTest_EG!AL13=Tabelle1!AF$1,1,0)</f>
        <v>0</v>
      </c>
      <c r="AK13">
        <f>IF(EyesTest_EG!AM13=Tabelle1!AG$1,1,0)</f>
        <v>0</v>
      </c>
      <c r="AL13">
        <f>IF(EyesTest_EG!AN13=Tabelle1!AH$1,1,0)</f>
        <v>1</v>
      </c>
      <c r="AM13">
        <f>IF(EyesTest_EG!AO13=Tabelle1!AI$1,1,0)</f>
        <v>0</v>
      </c>
      <c r="AN13">
        <f>IF(EyesTest_EG!AP13=Tabelle1!AJ$1,1,0)</f>
        <v>1</v>
      </c>
      <c r="AO13">
        <f>IF(EyesTest_EG!AQ13=Tabelle1!AK$1,1,0)</f>
        <v>0</v>
      </c>
      <c r="AP13">
        <f>IF(EyesTest_EG!AR13=Tabelle1!AL$1,1,0)</f>
        <v>1</v>
      </c>
      <c r="AQ13">
        <f>IF(EyesTest_EG!AS13=Tabelle1!AM$1,1,0)</f>
        <v>1</v>
      </c>
    </row>
    <row r="14" spans="2:43" x14ac:dyDescent="0.25">
      <c r="B14">
        <v>13</v>
      </c>
      <c r="C14">
        <f>EyesTest_EG!AW14</f>
        <v>19</v>
      </c>
      <c r="D14">
        <f t="shared" si="0"/>
        <v>19</v>
      </c>
      <c r="E14" t="str">
        <f>IF(EyesTest_EG!AX14="w","w","m")</f>
        <v>m</v>
      </c>
      <c r="H14">
        <f>IF(EyesTest_EG!J14=Tabelle1!D$1,1,0)</f>
        <v>0</v>
      </c>
      <c r="I14">
        <f>IF(EyesTest_EG!K14=Tabelle1!E$1,1,0)</f>
        <v>1</v>
      </c>
      <c r="J14">
        <f>IF(EyesTest_EG!L14=Tabelle1!F$1,1,0)</f>
        <v>1</v>
      </c>
      <c r="K14">
        <f>IF(EyesTest_EG!M14=Tabelle1!G$1,1,0)</f>
        <v>1</v>
      </c>
      <c r="L14">
        <f>IF(EyesTest_EG!N14=Tabelle1!H$1,1,0)</f>
        <v>0</v>
      </c>
      <c r="M14">
        <f>IF(EyesTest_EG!O14=Tabelle1!I$1,1,0)</f>
        <v>1</v>
      </c>
      <c r="N14">
        <f>IF(EyesTest_EG!P14=Tabelle1!J$1,1,0)</f>
        <v>0</v>
      </c>
      <c r="O14">
        <f>IF(EyesTest_EG!Q14=Tabelle1!K$1,1,0)</f>
        <v>1</v>
      </c>
      <c r="P14">
        <f>IF(EyesTest_EG!R14=Tabelle1!L$1,1,0)</f>
        <v>0</v>
      </c>
      <c r="Q14">
        <f>IF(EyesTest_EG!S14=Tabelle1!M$1,1,0)</f>
        <v>0</v>
      </c>
      <c r="R14">
        <f>IF(EyesTest_EG!T14=Tabelle1!N$1,1,0)</f>
        <v>0</v>
      </c>
      <c r="S14">
        <f>IF(EyesTest_EG!U14=Tabelle1!O$1,1,0)</f>
        <v>1</v>
      </c>
      <c r="T14">
        <f>IF(EyesTest_EG!V14=Tabelle1!P$1,1,0)</f>
        <v>0</v>
      </c>
      <c r="U14">
        <f>IF(EyesTest_EG!W14=Tabelle1!Q$1,1,0)</f>
        <v>1</v>
      </c>
      <c r="V14">
        <f>IF(EyesTest_EG!X14=Tabelle1!R$1,1,0)</f>
        <v>0</v>
      </c>
      <c r="W14">
        <f>IF(EyesTest_EG!Y14=Tabelle1!S$1,1,0)</f>
        <v>1</v>
      </c>
      <c r="X14">
        <f>IF(EyesTest_EG!Z14=Tabelle1!T$1,1,0)</f>
        <v>1</v>
      </c>
      <c r="Y14">
        <f>IF(EyesTest_EG!AA14=Tabelle1!U$1,1,0)</f>
        <v>1</v>
      </c>
      <c r="Z14">
        <f>IF(EyesTest_EG!AB14=Tabelle1!V$1,1,0)</f>
        <v>1</v>
      </c>
      <c r="AA14">
        <f>IF(EyesTest_EG!AC14=Tabelle1!W$1,1,0)</f>
        <v>0</v>
      </c>
      <c r="AB14">
        <f>IF(EyesTest_EG!AD14=Tabelle1!X$1,1,0)</f>
        <v>0</v>
      </c>
      <c r="AC14">
        <f>IF(EyesTest_EG!AE14=Tabelle1!Y$1,1,0)</f>
        <v>1</v>
      </c>
      <c r="AD14">
        <f>IF(EyesTest_EG!AF14=Tabelle1!Z$1,1,0)</f>
        <v>1</v>
      </c>
      <c r="AE14">
        <f>IF(EyesTest_EG!AG14=Tabelle1!AA$1,1,0)</f>
        <v>1</v>
      </c>
      <c r="AF14">
        <f>IF(EyesTest_EG!AH14=Tabelle1!AB$1,1,0)</f>
        <v>0</v>
      </c>
      <c r="AG14">
        <f>IF(EyesTest_EG!AI14=Tabelle1!AC$1,1,0)</f>
        <v>0</v>
      </c>
      <c r="AH14">
        <f>IF(EyesTest_EG!AJ14=Tabelle1!AD$1,1,0)</f>
        <v>0</v>
      </c>
      <c r="AI14">
        <f>IF(EyesTest_EG!AK14=Tabelle1!AE$1,1,0)</f>
        <v>1</v>
      </c>
      <c r="AJ14">
        <f>IF(EyesTest_EG!AL14=Tabelle1!AF$1,1,0)</f>
        <v>0</v>
      </c>
      <c r="AK14">
        <f>IF(EyesTest_EG!AM14=Tabelle1!AG$1,1,0)</f>
        <v>0</v>
      </c>
      <c r="AL14">
        <f>IF(EyesTest_EG!AN14=Tabelle1!AH$1,1,0)</f>
        <v>0</v>
      </c>
      <c r="AM14">
        <f>IF(EyesTest_EG!AO14=Tabelle1!AI$1,1,0)</f>
        <v>1</v>
      </c>
      <c r="AN14">
        <f>IF(EyesTest_EG!AP14=Tabelle1!AJ$1,1,0)</f>
        <v>0</v>
      </c>
      <c r="AO14">
        <f>IF(EyesTest_EG!AQ14=Tabelle1!AK$1,1,0)</f>
        <v>1</v>
      </c>
      <c r="AP14">
        <f>IF(EyesTest_EG!AR14=Tabelle1!AL$1,1,0)</f>
        <v>1</v>
      </c>
      <c r="AQ14">
        <f>IF(EyesTest_EG!AS14=Tabelle1!AM$1,1,0)</f>
        <v>1</v>
      </c>
    </row>
    <row r="15" spans="2:43" x14ac:dyDescent="0.25">
      <c r="B15">
        <v>14</v>
      </c>
      <c r="C15">
        <f>EyesTest_EG!AW15</f>
        <v>21</v>
      </c>
      <c r="D15">
        <f t="shared" si="0"/>
        <v>25</v>
      </c>
      <c r="E15" t="str">
        <f>IF(EyesTest_EG!AX15="w","w","m")</f>
        <v>w</v>
      </c>
      <c r="H15">
        <f>IF(EyesTest_EG!J15=Tabelle1!D$1,1,0)</f>
        <v>0</v>
      </c>
      <c r="I15">
        <f>IF(EyesTest_EG!K15=Tabelle1!E$1,1,0)</f>
        <v>0</v>
      </c>
      <c r="J15">
        <f>IF(EyesTest_EG!L15=Tabelle1!F$1,1,0)</f>
        <v>0</v>
      </c>
      <c r="K15">
        <f>IF(EyesTest_EG!M15=Tabelle1!G$1,1,0)</f>
        <v>1</v>
      </c>
      <c r="L15">
        <f>IF(EyesTest_EG!N15=Tabelle1!H$1,1,0)</f>
        <v>1</v>
      </c>
      <c r="M15">
        <f>IF(EyesTest_EG!O15=Tabelle1!I$1,1,0)</f>
        <v>0</v>
      </c>
      <c r="N15">
        <f>IF(EyesTest_EG!P15=Tabelle1!J$1,1,0)</f>
        <v>0</v>
      </c>
      <c r="O15">
        <f>IF(EyesTest_EG!Q15=Tabelle1!K$1,1,0)</f>
        <v>1</v>
      </c>
      <c r="P15">
        <f>IF(EyesTest_EG!R15=Tabelle1!L$1,1,0)</f>
        <v>1</v>
      </c>
      <c r="Q15">
        <f>IF(EyesTest_EG!S15=Tabelle1!M$1,1,0)</f>
        <v>1</v>
      </c>
      <c r="R15">
        <f>IF(EyesTest_EG!T15=Tabelle1!N$1,1,0)</f>
        <v>1</v>
      </c>
      <c r="S15">
        <f>IF(EyesTest_EG!U15=Tabelle1!O$1,1,0)</f>
        <v>1</v>
      </c>
      <c r="T15">
        <f>IF(EyesTest_EG!V15=Tabelle1!P$1,1,0)</f>
        <v>0</v>
      </c>
      <c r="U15">
        <f>IF(EyesTest_EG!W15=Tabelle1!Q$1,1,0)</f>
        <v>1</v>
      </c>
      <c r="V15">
        <f>IF(EyesTest_EG!X15=Tabelle1!R$1,1,0)</f>
        <v>1</v>
      </c>
      <c r="W15">
        <f>IF(EyesTest_EG!Y15=Tabelle1!S$1,1,0)</f>
        <v>1</v>
      </c>
      <c r="X15">
        <f>IF(EyesTest_EG!Z15=Tabelle1!T$1,1,0)</f>
        <v>0</v>
      </c>
      <c r="Y15">
        <f>IF(EyesTest_EG!AA15=Tabelle1!U$1,1,0)</f>
        <v>1</v>
      </c>
      <c r="Z15">
        <f>IF(EyesTest_EG!AB15=Tabelle1!V$1,1,0)</f>
        <v>0</v>
      </c>
      <c r="AA15">
        <f>IF(EyesTest_EG!AC15=Tabelle1!W$1,1,0)</f>
        <v>1</v>
      </c>
      <c r="AB15">
        <f>IF(EyesTest_EG!AD15=Tabelle1!X$1,1,0)</f>
        <v>1</v>
      </c>
      <c r="AC15">
        <f>IF(EyesTest_EG!AE15=Tabelle1!Y$1,1,0)</f>
        <v>1</v>
      </c>
      <c r="AD15">
        <f>IF(EyesTest_EG!AF15=Tabelle1!Z$1,1,0)</f>
        <v>1</v>
      </c>
      <c r="AE15">
        <f>IF(EyesTest_EG!AG15=Tabelle1!AA$1,1,0)</f>
        <v>1</v>
      </c>
      <c r="AF15">
        <f>IF(EyesTest_EG!AH15=Tabelle1!AB$1,1,0)</f>
        <v>1</v>
      </c>
      <c r="AG15">
        <f>IF(EyesTest_EG!AI15=Tabelle1!AC$1,1,0)</f>
        <v>1</v>
      </c>
      <c r="AH15">
        <f>IF(EyesTest_EG!AJ15=Tabelle1!AD$1,1,0)</f>
        <v>0</v>
      </c>
      <c r="AI15">
        <f>IF(EyesTest_EG!AK15=Tabelle1!AE$1,1,0)</f>
        <v>0</v>
      </c>
      <c r="AJ15">
        <f>IF(EyesTest_EG!AL15=Tabelle1!AF$1,1,0)</f>
        <v>1</v>
      </c>
      <c r="AK15">
        <f>IF(EyesTest_EG!AM15=Tabelle1!AG$1,1,0)</f>
        <v>1</v>
      </c>
      <c r="AL15">
        <f>IF(EyesTest_EG!AN15=Tabelle1!AH$1,1,0)</f>
        <v>1</v>
      </c>
      <c r="AM15">
        <f>IF(EyesTest_EG!AO15=Tabelle1!AI$1,1,0)</f>
        <v>1</v>
      </c>
      <c r="AN15">
        <f>IF(EyesTest_EG!AP15=Tabelle1!AJ$1,1,0)</f>
        <v>1</v>
      </c>
      <c r="AO15">
        <f>IF(EyesTest_EG!AQ15=Tabelle1!AK$1,1,0)</f>
        <v>0</v>
      </c>
      <c r="AP15">
        <f>IF(EyesTest_EG!AR15=Tabelle1!AL$1,1,0)</f>
        <v>1</v>
      </c>
      <c r="AQ15">
        <f>IF(EyesTest_EG!AS15=Tabelle1!AM$1,1,0)</f>
        <v>1</v>
      </c>
    </row>
    <row r="16" spans="2:43" x14ac:dyDescent="0.25">
      <c r="B16">
        <v>15</v>
      </c>
      <c r="C16">
        <f>EyesTest_EG!AW16</f>
        <v>22</v>
      </c>
      <c r="D16">
        <f t="shared" si="0"/>
        <v>26</v>
      </c>
      <c r="E16" t="str">
        <f>IF(EyesTest_EG!AX16="w","w","m")</f>
        <v>w</v>
      </c>
      <c r="H16">
        <f>IF(EyesTest_EG!J16=Tabelle1!D$1,1,0)</f>
        <v>1</v>
      </c>
      <c r="I16">
        <f>IF(EyesTest_EG!K16=Tabelle1!E$1,1,0)</f>
        <v>1</v>
      </c>
      <c r="J16">
        <f>IF(EyesTest_EG!L16=Tabelle1!F$1,1,0)</f>
        <v>1</v>
      </c>
      <c r="K16">
        <f>IF(EyesTest_EG!M16=Tabelle1!G$1,1,0)</f>
        <v>1</v>
      </c>
      <c r="L16">
        <f>IF(EyesTest_EG!N16=Tabelle1!H$1,1,0)</f>
        <v>0</v>
      </c>
      <c r="M16">
        <f>IF(EyesTest_EG!O16=Tabelle1!I$1,1,0)</f>
        <v>0</v>
      </c>
      <c r="N16">
        <f>IF(EyesTest_EG!P16=Tabelle1!J$1,1,0)</f>
        <v>1</v>
      </c>
      <c r="O16">
        <f>IF(EyesTest_EG!Q16=Tabelle1!K$1,1,0)</f>
        <v>1</v>
      </c>
      <c r="P16">
        <f>IF(EyesTest_EG!R16=Tabelle1!L$1,1,0)</f>
        <v>0</v>
      </c>
      <c r="Q16">
        <f>IF(EyesTest_EG!S16=Tabelle1!M$1,1,0)</f>
        <v>1</v>
      </c>
      <c r="R16">
        <f>IF(EyesTest_EG!T16=Tabelle1!N$1,1,0)</f>
        <v>1</v>
      </c>
      <c r="S16">
        <f>IF(EyesTest_EG!U16=Tabelle1!O$1,1,0)</f>
        <v>1</v>
      </c>
      <c r="T16">
        <f>IF(EyesTest_EG!V16=Tabelle1!P$1,1,0)</f>
        <v>1</v>
      </c>
      <c r="U16">
        <f>IF(EyesTest_EG!W16=Tabelle1!Q$1,1,0)</f>
        <v>1</v>
      </c>
      <c r="V16">
        <f>IF(EyesTest_EG!X16=Tabelle1!R$1,1,0)</f>
        <v>0</v>
      </c>
      <c r="W16">
        <f>IF(EyesTest_EG!Y16=Tabelle1!S$1,1,0)</f>
        <v>1</v>
      </c>
      <c r="X16">
        <f>IF(EyesTest_EG!Z16=Tabelle1!T$1,1,0)</f>
        <v>0</v>
      </c>
      <c r="Y16">
        <f>IF(EyesTest_EG!AA16=Tabelle1!U$1,1,0)</f>
        <v>1</v>
      </c>
      <c r="Z16">
        <f>IF(EyesTest_EG!AB16=Tabelle1!V$1,1,0)</f>
        <v>1</v>
      </c>
      <c r="AA16">
        <f>IF(EyesTest_EG!AC16=Tabelle1!W$1,1,0)</f>
        <v>1</v>
      </c>
      <c r="AB16">
        <f>IF(EyesTest_EG!AD16=Tabelle1!X$1,1,0)</f>
        <v>0</v>
      </c>
      <c r="AC16">
        <f>IF(EyesTest_EG!AE16=Tabelle1!Y$1,1,0)</f>
        <v>1</v>
      </c>
      <c r="AD16">
        <f>IF(EyesTest_EG!AF16=Tabelle1!Z$1,1,0)</f>
        <v>1</v>
      </c>
      <c r="AE16">
        <f>IF(EyesTest_EG!AG16=Tabelle1!AA$1,1,0)</f>
        <v>1</v>
      </c>
      <c r="AF16">
        <f>IF(EyesTest_EG!AH16=Tabelle1!AB$1,1,0)</f>
        <v>0</v>
      </c>
      <c r="AG16">
        <f>IF(EyesTest_EG!AI16=Tabelle1!AC$1,1,0)</f>
        <v>0</v>
      </c>
      <c r="AH16">
        <f>IF(EyesTest_EG!AJ16=Tabelle1!AD$1,1,0)</f>
        <v>1</v>
      </c>
      <c r="AI16">
        <f>IF(EyesTest_EG!AK16=Tabelle1!AE$1,1,0)</f>
        <v>1</v>
      </c>
      <c r="AJ16">
        <f>IF(EyesTest_EG!AL16=Tabelle1!AF$1,1,0)</f>
        <v>0</v>
      </c>
      <c r="AK16">
        <f>IF(EyesTest_EG!AM16=Tabelle1!AG$1,1,0)</f>
        <v>0</v>
      </c>
      <c r="AL16">
        <f>IF(EyesTest_EG!AN16=Tabelle1!AH$1,1,0)</f>
        <v>1</v>
      </c>
      <c r="AM16">
        <f>IF(EyesTest_EG!AO16=Tabelle1!AI$1,1,0)</f>
        <v>1</v>
      </c>
      <c r="AN16">
        <f>IF(EyesTest_EG!AP16=Tabelle1!AJ$1,1,0)</f>
        <v>1</v>
      </c>
      <c r="AO16">
        <f>IF(EyesTest_EG!AQ16=Tabelle1!AK$1,1,0)</f>
        <v>1</v>
      </c>
      <c r="AP16">
        <f>IF(EyesTest_EG!AR16=Tabelle1!AL$1,1,0)</f>
        <v>1</v>
      </c>
      <c r="AQ16">
        <f>IF(EyesTest_EG!AS16=Tabelle1!AM$1,1,0)</f>
        <v>1</v>
      </c>
    </row>
    <row r="17" spans="2:43" x14ac:dyDescent="0.25">
      <c r="B17">
        <v>16</v>
      </c>
      <c r="C17">
        <f>EyesTest_EG!AW17</f>
        <v>21</v>
      </c>
      <c r="D17">
        <f t="shared" si="0"/>
        <v>25</v>
      </c>
      <c r="E17" t="str">
        <f>IF(EyesTest_EG!AX17="w","w","m")</f>
        <v>w</v>
      </c>
      <c r="H17">
        <f>IF(EyesTest_EG!J17=Tabelle1!D$1,1,0)</f>
        <v>0</v>
      </c>
      <c r="I17">
        <f>IF(EyesTest_EG!K17=Tabelle1!E$1,1,0)</f>
        <v>1</v>
      </c>
      <c r="J17">
        <f>IF(EyesTest_EG!L17=Tabelle1!F$1,1,0)</f>
        <v>0</v>
      </c>
      <c r="K17">
        <f>IF(EyesTest_EG!M17=Tabelle1!G$1,1,0)</f>
        <v>1</v>
      </c>
      <c r="L17">
        <f>IF(EyesTest_EG!N17=Tabelle1!H$1,1,0)</f>
        <v>1</v>
      </c>
      <c r="M17">
        <f>IF(EyesTest_EG!O17=Tabelle1!I$1,1,0)</f>
        <v>0</v>
      </c>
      <c r="N17">
        <f>IF(EyesTest_EG!P17=Tabelle1!J$1,1,0)</f>
        <v>1</v>
      </c>
      <c r="O17">
        <f>IF(EyesTest_EG!Q17=Tabelle1!K$1,1,0)</f>
        <v>1</v>
      </c>
      <c r="P17">
        <f>IF(EyesTest_EG!R17=Tabelle1!L$1,1,0)</f>
        <v>1</v>
      </c>
      <c r="Q17">
        <f>IF(EyesTest_EG!S17=Tabelle1!M$1,1,0)</f>
        <v>1</v>
      </c>
      <c r="R17">
        <f>IF(EyesTest_EG!T17=Tabelle1!N$1,1,0)</f>
        <v>0</v>
      </c>
      <c r="S17">
        <f>IF(EyesTest_EG!U17=Tabelle1!O$1,1,0)</f>
        <v>1</v>
      </c>
      <c r="T17">
        <f>IF(EyesTest_EG!V17=Tabelle1!P$1,1,0)</f>
        <v>0</v>
      </c>
      <c r="U17">
        <f>IF(EyesTest_EG!W17=Tabelle1!Q$1,1,0)</f>
        <v>1</v>
      </c>
      <c r="V17">
        <f>IF(EyesTest_EG!X17=Tabelle1!R$1,1,0)</f>
        <v>1</v>
      </c>
      <c r="W17">
        <f>IF(EyesTest_EG!Y17=Tabelle1!S$1,1,0)</f>
        <v>1</v>
      </c>
      <c r="X17">
        <f>IF(EyesTest_EG!Z17=Tabelle1!T$1,1,0)</f>
        <v>1</v>
      </c>
      <c r="Y17">
        <f>IF(EyesTest_EG!AA17=Tabelle1!U$1,1,0)</f>
        <v>1</v>
      </c>
      <c r="Z17">
        <f>IF(EyesTest_EG!AB17=Tabelle1!V$1,1,0)</f>
        <v>1</v>
      </c>
      <c r="AA17">
        <f>IF(EyesTest_EG!AC17=Tabelle1!W$1,1,0)</f>
        <v>1</v>
      </c>
      <c r="AB17">
        <f>IF(EyesTest_EG!AD17=Tabelle1!X$1,1,0)</f>
        <v>0</v>
      </c>
      <c r="AC17">
        <f>IF(EyesTest_EG!AE17=Tabelle1!Y$1,1,0)</f>
        <v>1</v>
      </c>
      <c r="AD17">
        <f>IF(EyesTest_EG!AF17=Tabelle1!Z$1,1,0)</f>
        <v>0</v>
      </c>
      <c r="AE17">
        <f>IF(EyesTest_EG!AG17=Tabelle1!AA$1,1,0)</f>
        <v>1</v>
      </c>
      <c r="AF17">
        <f>IF(EyesTest_EG!AH17=Tabelle1!AB$1,1,0)</f>
        <v>1</v>
      </c>
      <c r="AG17">
        <f>IF(EyesTest_EG!AI17=Tabelle1!AC$1,1,0)</f>
        <v>1</v>
      </c>
      <c r="AH17">
        <f>IF(EyesTest_EG!AJ17=Tabelle1!AD$1,1,0)</f>
        <v>1</v>
      </c>
      <c r="AI17">
        <f>IF(EyesTest_EG!AK17=Tabelle1!AE$1,1,0)</f>
        <v>1</v>
      </c>
      <c r="AJ17">
        <f>IF(EyesTest_EG!AL17=Tabelle1!AF$1,1,0)</f>
        <v>0</v>
      </c>
      <c r="AK17">
        <f>IF(EyesTest_EG!AM17=Tabelle1!AG$1,1,0)</f>
        <v>0</v>
      </c>
      <c r="AL17">
        <f>IF(EyesTest_EG!AN17=Tabelle1!AH$1,1,0)</f>
        <v>0</v>
      </c>
      <c r="AM17">
        <f>IF(EyesTest_EG!AO17=Tabelle1!AI$1,1,0)</f>
        <v>1</v>
      </c>
      <c r="AN17">
        <f>IF(EyesTest_EG!AP17=Tabelle1!AJ$1,1,0)</f>
        <v>1</v>
      </c>
      <c r="AO17">
        <f>IF(EyesTest_EG!AQ17=Tabelle1!AK$1,1,0)</f>
        <v>1</v>
      </c>
      <c r="AP17">
        <f>IF(EyesTest_EG!AR17=Tabelle1!AL$1,1,0)</f>
        <v>0</v>
      </c>
      <c r="AQ17">
        <f>IF(EyesTest_EG!AS17=Tabelle1!AM$1,1,0)</f>
        <v>1</v>
      </c>
    </row>
    <row r="18" spans="2:43" x14ac:dyDescent="0.25">
      <c r="B18">
        <v>17</v>
      </c>
      <c r="C18">
        <f>EyesTest_EG!AW18</f>
        <v>22</v>
      </c>
      <c r="D18">
        <f t="shared" si="0"/>
        <v>23</v>
      </c>
      <c r="E18" t="str">
        <f>IF(EyesTest_EG!AX18="w","w","m")</f>
        <v>m</v>
      </c>
      <c r="H18">
        <f>IF(EyesTest_EG!J18=Tabelle1!D$1,1,0)</f>
        <v>0</v>
      </c>
      <c r="I18">
        <f>IF(EyesTest_EG!K18=Tabelle1!E$1,1,0)</f>
        <v>1</v>
      </c>
      <c r="J18">
        <f>IF(EyesTest_EG!L18=Tabelle1!F$1,1,0)</f>
        <v>0</v>
      </c>
      <c r="K18">
        <f>IF(EyesTest_EG!M18=Tabelle1!G$1,1,0)</f>
        <v>1</v>
      </c>
      <c r="L18">
        <f>IF(EyesTest_EG!N18=Tabelle1!H$1,1,0)</f>
        <v>1</v>
      </c>
      <c r="M18">
        <f>IF(EyesTest_EG!O18=Tabelle1!I$1,1,0)</f>
        <v>1</v>
      </c>
      <c r="N18">
        <f>IF(EyesTest_EG!P18=Tabelle1!J$1,1,0)</f>
        <v>0</v>
      </c>
      <c r="O18">
        <f>IF(EyesTest_EG!Q18=Tabelle1!K$1,1,0)</f>
        <v>1</v>
      </c>
      <c r="P18">
        <f>IF(EyesTest_EG!R18=Tabelle1!L$1,1,0)</f>
        <v>0</v>
      </c>
      <c r="Q18">
        <f>IF(EyesTest_EG!S18=Tabelle1!M$1,1,0)</f>
        <v>1</v>
      </c>
      <c r="R18">
        <f>IF(EyesTest_EG!T18=Tabelle1!N$1,1,0)</f>
        <v>1</v>
      </c>
      <c r="S18">
        <f>IF(EyesTest_EG!U18=Tabelle1!O$1,1,0)</f>
        <v>1</v>
      </c>
      <c r="T18">
        <f>IF(EyesTest_EG!V18=Tabelle1!P$1,1,0)</f>
        <v>1</v>
      </c>
      <c r="U18">
        <f>IF(EyesTest_EG!W18=Tabelle1!Q$1,1,0)</f>
        <v>1</v>
      </c>
      <c r="V18">
        <f>IF(EyesTest_EG!X18=Tabelle1!R$1,1,0)</f>
        <v>1</v>
      </c>
      <c r="W18">
        <f>IF(EyesTest_EG!Y18=Tabelle1!S$1,1,0)</f>
        <v>1</v>
      </c>
      <c r="X18">
        <f>IF(EyesTest_EG!Z18=Tabelle1!T$1,1,0)</f>
        <v>0</v>
      </c>
      <c r="Y18">
        <f>IF(EyesTest_EG!AA18=Tabelle1!U$1,1,0)</f>
        <v>1</v>
      </c>
      <c r="Z18">
        <f>IF(EyesTest_EG!AB18=Tabelle1!V$1,1,0)</f>
        <v>1</v>
      </c>
      <c r="AA18">
        <f>IF(EyesTest_EG!AC18=Tabelle1!W$1,1,0)</f>
        <v>1</v>
      </c>
      <c r="AB18">
        <f>IF(EyesTest_EG!AD18=Tabelle1!X$1,1,0)</f>
        <v>1</v>
      </c>
      <c r="AC18">
        <f>IF(EyesTest_EG!AE18=Tabelle1!Y$1,1,0)</f>
        <v>0</v>
      </c>
      <c r="AD18">
        <f>IF(EyesTest_EG!AF18=Tabelle1!Z$1,1,0)</f>
        <v>1</v>
      </c>
      <c r="AE18">
        <f>IF(EyesTest_EG!AG18=Tabelle1!AA$1,1,0)</f>
        <v>1</v>
      </c>
      <c r="AF18">
        <f>IF(EyesTest_EG!AH18=Tabelle1!AB$1,1,0)</f>
        <v>0</v>
      </c>
      <c r="AG18">
        <f>IF(EyesTest_EG!AI18=Tabelle1!AC$1,1,0)</f>
        <v>1</v>
      </c>
      <c r="AH18">
        <f>IF(EyesTest_EG!AJ18=Tabelle1!AD$1,1,0)</f>
        <v>0</v>
      </c>
      <c r="AI18">
        <f>IF(EyesTest_EG!AK18=Tabelle1!AE$1,1,0)</f>
        <v>0</v>
      </c>
      <c r="AJ18">
        <f>IF(EyesTest_EG!AL18=Tabelle1!AF$1,1,0)</f>
        <v>0</v>
      </c>
      <c r="AK18">
        <f>IF(EyesTest_EG!AM18=Tabelle1!AG$1,1,0)</f>
        <v>0</v>
      </c>
      <c r="AL18">
        <f>IF(EyesTest_EG!AN18=Tabelle1!AH$1,1,0)</f>
        <v>0</v>
      </c>
      <c r="AM18">
        <f>IF(EyesTest_EG!AO18=Tabelle1!AI$1,1,0)</f>
        <v>1</v>
      </c>
      <c r="AN18">
        <f>IF(EyesTest_EG!AP18=Tabelle1!AJ$1,1,0)</f>
        <v>0</v>
      </c>
      <c r="AO18">
        <f>IF(EyesTest_EG!AQ18=Tabelle1!AK$1,1,0)</f>
        <v>1</v>
      </c>
      <c r="AP18">
        <f>IF(EyesTest_EG!AR18=Tabelle1!AL$1,1,0)</f>
        <v>1</v>
      </c>
      <c r="AQ18">
        <f>IF(EyesTest_EG!AS18=Tabelle1!AM$1,1,0)</f>
        <v>1</v>
      </c>
    </row>
    <row r="19" spans="2:43" x14ac:dyDescent="0.25">
      <c r="B19">
        <v>18</v>
      </c>
      <c r="C19">
        <f>EyesTest_EG!AW19</f>
        <v>20</v>
      </c>
      <c r="D19">
        <f t="shared" ref="D19:D46" si="1">SUM($H19:$BE19)</f>
        <v>22</v>
      </c>
      <c r="E19" t="str">
        <f>IF(EyesTest_EG!AX19="w","w","m")</f>
        <v>m</v>
      </c>
      <c r="H19">
        <f>IF(EyesTest_EG!J19=Tabelle1!D$1,1,0)</f>
        <v>0</v>
      </c>
      <c r="I19">
        <f>IF(EyesTest_EG!K19=Tabelle1!E$1,1,0)</f>
        <v>1</v>
      </c>
      <c r="J19">
        <f>IF(EyesTest_EG!L19=Tabelle1!F$1,1,0)</f>
        <v>1</v>
      </c>
      <c r="K19">
        <f>IF(EyesTest_EG!M19=Tabelle1!G$1,1,0)</f>
        <v>1</v>
      </c>
      <c r="L19">
        <f>IF(EyesTest_EG!N19=Tabelle1!H$1,1,0)</f>
        <v>0</v>
      </c>
      <c r="M19">
        <f>IF(EyesTest_EG!O19=Tabelle1!I$1,1,0)</f>
        <v>0</v>
      </c>
      <c r="N19">
        <f>IF(EyesTest_EG!P19=Tabelle1!J$1,1,0)</f>
        <v>1</v>
      </c>
      <c r="O19">
        <f>IF(EyesTest_EG!Q19=Tabelle1!K$1,1,0)</f>
        <v>1</v>
      </c>
      <c r="P19">
        <f>IF(EyesTest_EG!R19=Tabelle1!L$1,1,0)</f>
        <v>0</v>
      </c>
      <c r="Q19">
        <f>IF(EyesTest_EG!S19=Tabelle1!M$1,1,0)</f>
        <v>1</v>
      </c>
      <c r="R19">
        <f>IF(EyesTest_EG!T19=Tabelle1!N$1,1,0)</f>
        <v>0</v>
      </c>
      <c r="S19">
        <f>IF(EyesTest_EG!U19=Tabelle1!O$1,1,0)</f>
        <v>0</v>
      </c>
      <c r="T19">
        <f>IF(EyesTest_EG!V19=Tabelle1!P$1,1,0)</f>
        <v>1</v>
      </c>
      <c r="U19">
        <f>IF(EyesTest_EG!W19=Tabelle1!Q$1,1,0)</f>
        <v>1</v>
      </c>
      <c r="V19">
        <f>IF(EyesTest_EG!X19=Tabelle1!R$1,1,0)</f>
        <v>1</v>
      </c>
      <c r="W19">
        <f>IF(EyesTest_EG!Y19=Tabelle1!S$1,1,0)</f>
        <v>0</v>
      </c>
      <c r="X19">
        <f>IF(EyesTest_EG!Z19=Tabelle1!T$1,1,0)</f>
        <v>1</v>
      </c>
      <c r="Y19">
        <f>IF(EyesTest_EG!AA19=Tabelle1!U$1,1,0)</f>
        <v>1</v>
      </c>
      <c r="Z19">
        <f>IF(EyesTest_EG!AB19=Tabelle1!V$1,1,0)</f>
        <v>1</v>
      </c>
      <c r="AA19">
        <f>IF(EyesTest_EG!AC19=Tabelle1!W$1,1,0)</f>
        <v>1</v>
      </c>
      <c r="AB19">
        <f>IF(EyesTest_EG!AD19=Tabelle1!X$1,1,0)</f>
        <v>1</v>
      </c>
      <c r="AC19">
        <f>IF(EyesTest_EG!AE19=Tabelle1!Y$1,1,0)</f>
        <v>0</v>
      </c>
      <c r="AD19">
        <f>IF(EyesTest_EG!AF19=Tabelle1!Z$1,1,0)</f>
        <v>1</v>
      </c>
      <c r="AE19">
        <f>IF(EyesTest_EG!AG19=Tabelle1!AA$1,1,0)</f>
        <v>0</v>
      </c>
      <c r="AF19">
        <f>IF(EyesTest_EG!AH19=Tabelle1!AB$1,1,0)</f>
        <v>0</v>
      </c>
      <c r="AG19">
        <f>IF(EyesTest_EG!AI19=Tabelle1!AC$1,1,0)</f>
        <v>1</v>
      </c>
      <c r="AH19">
        <f>IF(EyesTest_EG!AJ19=Tabelle1!AD$1,1,0)</f>
        <v>1</v>
      </c>
      <c r="AI19">
        <f>IF(EyesTest_EG!AK19=Tabelle1!AE$1,1,0)</f>
        <v>1</v>
      </c>
      <c r="AJ19">
        <f>IF(EyesTest_EG!AL19=Tabelle1!AF$1,1,0)</f>
        <v>0</v>
      </c>
      <c r="AK19">
        <f>IF(EyesTest_EG!AM19=Tabelle1!AG$1,1,0)</f>
        <v>1</v>
      </c>
      <c r="AL19">
        <f>IF(EyesTest_EG!AN19=Tabelle1!AH$1,1,0)</f>
        <v>0</v>
      </c>
      <c r="AM19">
        <f>IF(EyesTest_EG!AO19=Tabelle1!AI$1,1,0)</f>
        <v>1</v>
      </c>
      <c r="AN19">
        <f>IF(EyesTest_EG!AP19=Tabelle1!AJ$1,1,0)</f>
        <v>0</v>
      </c>
      <c r="AO19">
        <f>IF(EyesTest_EG!AQ19=Tabelle1!AK$1,1,0)</f>
        <v>1</v>
      </c>
      <c r="AP19">
        <f>IF(EyesTest_EG!AR19=Tabelle1!AL$1,1,0)</f>
        <v>0</v>
      </c>
      <c r="AQ19">
        <f>IF(EyesTest_EG!AS19=Tabelle1!AM$1,1,0)</f>
        <v>1</v>
      </c>
    </row>
    <row r="20" spans="2:43" x14ac:dyDescent="0.25">
      <c r="B20">
        <v>19</v>
      </c>
      <c r="C20">
        <f>EyesTest_EG!AW20</f>
        <v>21</v>
      </c>
      <c r="D20">
        <f t="shared" si="1"/>
        <v>25</v>
      </c>
      <c r="E20" t="s">
        <v>223</v>
      </c>
      <c r="H20">
        <f>IF(EyesTest_EG!J20=Tabelle1!D$1,1,0)</f>
        <v>0</v>
      </c>
      <c r="I20">
        <f>IF(EyesTest_EG!K20=Tabelle1!E$1,1,0)</f>
        <v>0</v>
      </c>
      <c r="J20">
        <f>IF(EyesTest_EG!L20=Tabelle1!F$1,1,0)</f>
        <v>1</v>
      </c>
      <c r="K20">
        <f>IF(EyesTest_EG!M20=Tabelle1!G$1,1,0)</f>
        <v>1</v>
      </c>
      <c r="L20">
        <f>IF(EyesTest_EG!N20=Tabelle1!H$1,1,0)</f>
        <v>0</v>
      </c>
      <c r="M20">
        <f>IF(EyesTest_EG!O20=Tabelle1!I$1,1,0)</f>
        <v>1</v>
      </c>
      <c r="N20">
        <f>IF(EyesTest_EG!P20=Tabelle1!J$1,1,0)</f>
        <v>0</v>
      </c>
      <c r="O20">
        <f>IF(EyesTest_EG!Q20=Tabelle1!K$1,1,0)</f>
        <v>0</v>
      </c>
      <c r="P20">
        <f>IF(EyesTest_EG!R20=Tabelle1!L$1,1,0)</f>
        <v>1</v>
      </c>
      <c r="Q20">
        <f>IF(EyesTest_EG!S20=Tabelle1!M$1,1,0)</f>
        <v>1</v>
      </c>
      <c r="R20">
        <f>IF(EyesTest_EG!T20=Tabelle1!N$1,1,0)</f>
        <v>1</v>
      </c>
      <c r="S20">
        <f>IF(EyesTest_EG!U20=Tabelle1!O$1,1,0)</f>
        <v>1</v>
      </c>
      <c r="T20">
        <f>IF(EyesTest_EG!V20=Tabelle1!P$1,1,0)</f>
        <v>0</v>
      </c>
      <c r="U20">
        <f>IF(EyesTest_EG!W20=Tabelle1!Q$1,1,0)</f>
        <v>1</v>
      </c>
      <c r="V20">
        <f>IF(EyesTest_EG!X20=Tabelle1!R$1,1,0)</f>
        <v>1</v>
      </c>
      <c r="W20">
        <f>IF(EyesTest_EG!Y20=Tabelle1!S$1,1,0)</f>
        <v>1</v>
      </c>
      <c r="X20">
        <f>IF(EyesTest_EG!Z20=Tabelle1!T$1,1,0)</f>
        <v>1</v>
      </c>
      <c r="Y20">
        <f>IF(EyesTest_EG!AA20=Tabelle1!U$1,1,0)</f>
        <v>1</v>
      </c>
      <c r="Z20">
        <f>IF(EyesTest_EG!AB20=Tabelle1!V$1,1,0)</f>
        <v>1</v>
      </c>
      <c r="AA20">
        <f>IF(EyesTest_EG!AC20=Tabelle1!W$1,1,0)</f>
        <v>1</v>
      </c>
      <c r="AB20">
        <f>IF(EyesTest_EG!AD20=Tabelle1!X$1,1,0)</f>
        <v>0</v>
      </c>
      <c r="AC20">
        <f>IF(EyesTest_EG!AE20=Tabelle1!Y$1,1,0)</f>
        <v>1</v>
      </c>
      <c r="AD20">
        <f>IF(EyesTest_EG!AF20=Tabelle1!Z$1,1,0)</f>
        <v>0</v>
      </c>
      <c r="AE20">
        <f>IF(EyesTest_EG!AG20=Tabelle1!AA$1,1,0)</f>
        <v>1</v>
      </c>
      <c r="AF20">
        <f>IF(EyesTest_EG!AH20=Tabelle1!AB$1,1,0)</f>
        <v>1</v>
      </c>
      <c r="AG20">
        <f>IF(EyesTest_EG!AI20=Tabelle1!AC$1,1,0)</f>
        <v>1</v>
      </c>
      <c r="AH20">
        <f>IF(EyesTest_EG!AJ20=Tabelle1!AD$1,1,0)</f>
        <v>1</v>
      </c>
      <c r="AI20">
        <f>IF(EyesTest_EG!AK20=Tabelle1!AE$1,1,0)</f>
        <v>1</v>
      </c>
      <c r="AJ20">
        <f>IF(EyesTest_EG!AL20=Tabelle1!AF$1,1,0)</f>
        <v>1</v>
      </c>
      <c r="AK20">
        <f>IF(EyesTest_EG!AM20=Tabelle1!AG$1,1,0)</f>
        <v>1</v>
      </c>
      <c r="AL20">
        <f>IF(EyesTest_EG!AN20=Tabelle1!AH$1,1,0)</f>
        <v>0</v>
      </c>
      <c r="AM20">
        <f>IF(EyesTest_EG!AO20=Tabelle1!AI$1,1,0)</f>
        <v>0</v>
      </c>
      <c r="AN20">
        <f>IF(EyesTest_EG!AP20=Tabelle1!AJ$1,1,0)</f>
        <v>0</v>
      </c>
      <c r="AO20">
        <f>IF(EyesTest_EG!AQ20=Tabelle1!AK$1,1,0)</f>
        <v>1</v>
      </c>
      <c r="AP20">
        <f>IF(EyesTest_EG!AR20=Tabelle1!AL$1,1,0)</f>
        <v>1</v>
      </c>
      <c r="AQ20">
        <f>IF(EyesTest_EG!AS20=Tabelle1!AM$1,1,0)</f>
        <v>1</v>
      </c>
    </row>
    <row r="21" spans="2:43" x14ac:dyDescent="0.25">
      <c r="B21">
        <v>20</v>
      </c>
      <c r="C21">
        <f>EyesTest_EG!AW21</f>
        <v>19</v>
      </c>
      <c r="D21">
        <f t="shared" si="1"/>
        <v>25</v>
      </c>
      <c r="E21" t="str">
        <f>IF(EyesTest_EG!AX21="w","w","m")</f>
        <v>w</v>
      </c>
      <c r="H21">
        <f>IF(EyesTest_EG!J21=Tabelle1!D$1,1,0)</f>
        <v>1</v>
      </c>
      <c r="I21">
        <f>IF(EyesTest_EG!K21=Tabelle1!E$1,1,0)</f>
        <v>1</v>
      </c>
      <c r="J21">
        <f>IF(EyesTest_EG!L21=Tabelle1!F$1,1,0)</f>
        <v>0</v>
      </c>
      <c r="K21">
        <f>IF(EyesTest_EG!M21=Tabelle1!G$1,1,0)</f>
        <v>1</v>
      </c>
      <c r="L21">
        <f>IF(EyesTest_EG!N21=Tabelle1!H$1,1,0)</f>
        <v>0</v>
      </c>
      <c r="M21">
        <f>IF(EyesTest_EG!O21=Tabelle1!I$1,1,0)</f>
        <v>1</v>
      </c>
      <c r="N21">
        <f>IF(EyesTest_EG!P21=Tabelle1!J$1,1,0)</f>
        <v>0</v>
      </c>
      <c r="O21">
        <f>IF(EyesTest_EG!Q21=Tabelle1!K$1,1,0)</f>
        <v>1</v>
      </c>
      <c r="P21">
        <f>IF(EyesTest_EG!R21=Tabelle1!L$1,1,0)</f>
        <v>1</v>
      </c>
      <c r="Q21">
        <f>IF(EyesTest_EG!S21=Tabelle1!M$1,1,0)</f>
        <v>1</v>
      </c>
      <c r="R21">
        <f>IF(EyesTest_EG!T21=Tabelle1!N$1,1,0)</f>
        <v>1</v>
      </c>
      <c r="S21">
        <f>IF(EyesTest_EG!U21=Tabelle1!O$1,1,0)</f>
        <v>1</v>
      </c>
      <c r="T21">
        <f>IF(EyesTest_EG!V21=Tabelle1!P$1,1,0)</f>
        <v>1</v>
      </c>
      <c r="U21">
        <f>IF(EyesTest_EG!W21=Tabelle1!Q$1,1,0)</f>
        <v>1</v>
      </c>
      <c r="V21">
        <f>IF(EyesTest_EG!X21=Tabelle1!R$1,1,0)</f>
        <v>1</v>
      </c>
      <c r="W21">
        <f>IF(EyesTest_EG!Y21=Tabelle1!S$1,1,0)</f>
        <v>1</v>
      </c>
      <c r="X21">
        <f>IF(EyesTest_EG!Z21=Tabelle1!T$1,1,0)</f>
        <v>1</v>
      </c>
      <c r="Y21">
        <f>IF(EyesTest_EG!AA21=Tabelle1!U$1,1,0)</f>
        <v>1</v>
      </c>
      <c r="Z21">
        <f>IF(EyesTest_EG!AB21=Tabelle1!V$1,1,0)</f>
        <v>0</v>
      </c>
      <c r="AA21">
        <f>IF(EyesTest_EG!AC21=Tabelle1!W$1,1,0)</f>
        <v>0</v>
      </c>
      <c r="AB21">
        <f>IF(EyesTest_EG!AD21=Tabelle1!X$1,1,0)</f>
        <v>1</v>
      </c>
      <c r="AC21">
        <f>IF(EyesTest_EG!AE21=Tabelle1!Y$1,1,0)</f>
        <v>1</v>
      </c>
      <c r="AD21">
        <f>IF(EyesTest_EG!AF21=Tabelle1!Z$1,1,0)</f>
        <v>1</v>
      </c>
      <c r="AE21">
        <f>IF(EyesTest_EG!AG21=Tabelle1!AA$1,1,0)</f>
        <v>0</v>
      </c>
      <c r="AF21">
        <f>IF(EyesTest_EG!AH21=Tabelle1!AB$1,1,0)</f>
        <v>1</v>
      </c>
      <c r="AG21">
        <f>IF(EyesTest_EG!AI21=Tabelle1!AC$1,1,0)</f>
        <v>0</v>
      </c>
      <c r="AH21">
        <f>IF(EyesTest_EG!AJ21=Tabelle1!AD$1,1,0)</f>
        <v>0</v>
      </c>
      <c r="AI21">
        <f>IF(EyesTest_EG!AK21=Tabelle1!AE$1,1,0)</f>
        <v>1</v>
      </c>
      <c r="AJ21">
        <f>IF(EyesTest_EG!AL21=Tabelle1!AF$1,1,0)</f>
        <v>0</v>
      </c>
      <c r="AK21">
        <f>IF(EyesTest_EG!AM21=Tabelle1!AG$1,1,0)</f>
        <v>0</v>
      </c>
      <c r="AL21">
        <f>IF(EyesTest_EG!AN21=Tabelle1!AH$1,1,0)</f>
        <v>1</v>
      </c>
      <c r="AM21">
        <f>IF(EyesTest_EG!AO21=Tabelle1!AI$1,1,0)</f>
        <v>1</v>
      </c>
      <c r="AN21">
        <f>IF(EyesTest_EG!AP21=Tabelle1!AJ$1,1,0)</f>
        <v>1</v>
      </c>
      <c r="AO21">
        <f>IF(EyesTest_EG!AQ21=Tabelle1!AK$1,1,0)</f>
        <v>1</v>
      </c>
      <c r="AP21">
        <f>IF(EyesTest_EG!AR21=Tabelle1!AL$1,1,0)</f>
        <v>1</v>
      </c>
      <c r="AQ21">
        <f>IF(EyesTest_EG!AS21=Tabelle1!AM$1,1,0)</f>
        <v>0</v>
      </c>
    </row>
    <row r="22" spans="2:43" x14ac:dyDescent="0.25">
      <c r="B22">
        <v>21</v>
      </c>
      <c r="C22">
        <f>EyesTest_EG!AW22</f>
        <v>22</v>
      </c>
      <c r="D22">
        <f t="shared" si="1"/>
        <v>19</v>
      </c>
      <c r="E22" t="str">
        <f>IF(EyesTest_EG!AX22="w","w","m")</f>
        <v>w</v>
      </c>
      <c r="H22">
        <f>IF(EyesTest_EG!J22=Tabelle1!D$1,1,0)</f>
        <v>1</v>
      </c>
      <c r="I22">
        <f>IF(EyesTest_EG!K22=Tabelle1!E$1,1,0)</f>
        <v>1</v>
      </c>
      <c r="J22">
        <f>IF(EyesTest_EG!L22=Tabelle1!F$1,1,0)</f>
        <v>1</v>
      </c>
      <c r="K22">
        <f>IF(EyesTest_EG!M22=Tabelle1!G$1,1,0)</f>
        <v>1</v>
      </c>
      <c r="L22">
        <f>IF(EyesTest_EG!N22=Tabelle1!H$1,1,0)</f>
        <v>1</v>
      </c>
      <c r="M22">
        <f>IF(EyesTest_EG!O22=Tabelle1!I$1,1,0)</f>
        <v>0</v>
      </c>
      <c r="N22">
        <f>IF(EyesTest_EG!P22=Tabelle1!J$1,1,0)</f>
        <v>1</v>
      </c>
      <c r="O22">
        <f>IF(EyesTest_EG!Q22=Tabelle1!K$1,1,0)</f>
        <v>1</v>
      </c>
      <c r="P22">
        <f>IF(EyesTest_EG!R22=Tabelle1!L$1,1,0)</f>
        <v>1</v>
      </c>
      <c r="Q22">
        <f>IF(EyesTest_EG!S22=Tabelle1!M$1,1,0)</f>
        <v>0</v>
      </c>
      <c r="R22">
        <f>IF(EyesTest_EG!T22=Tabelle1!N$1,1,0)</f>
        <v>1</v>
      </c>
      <c r="S22">
        <f>IF(EyesTest_EG!U22=Tabelle1!O$1,1,0)</f>
        <v>1</v>
      </c>
      <c r="T22">
        <f>IF(EyesTest_EG!V22=Tabelle1!P$1,1,0)</f>
        <v>0</v>
      </c>
      <c r="U22">
        <f>IF(EyesTest_EG!W22=Tabelle1!Q$1,1,0)</f>
        <v>0</v>
      </c>
      <c r="V22">
        <f>IF(EyesTest_EG!X22=Tabelle1!R$1,1,0)</f>
        <v>1</v>
      </c>
      <c r="W22">
        <f>IF(EyesTest_EG!Y22=Tabelle1!S$1,1,0)</f>
        <v>1</v>
      </c>
      <c r="X22">
        <f>IF(EyesTest_EG!Z22=Tabelle1!T$1,1,0)</f>
        <v>0</v>
      </c>
      <c r="Y22">
        <f>IF(EyesTest_EG!AA22=Tabelle1!U$1,1,0)</f>
        <v>1</v>
      </c>
      <c r="Z22">
        <f>IF(EyesTest_EG!AB22=Tabelle1!V$1,1,0)</f>
        <v>1</v>
      </c>
      <c r="AA22">
        <f>IF(EyesTest_EG!AC22=Tabelle1!W$1,1,0)</f>
        <v>0</v>
      </c>
      <c r="AB22">
        <f>IF(EyesTest_EG!AD22=Tabelle1!X$1,1,0)</f>
        <v>0</v>
      </c>
      <c r="AC22">
        <f>IF(EyesTest_EG!AE22=Tabelle1!Y$1,1,0)</f>
        <v>0</v>
      </c>
      <c r="AD22">
        <f>IF(EyesTest_EG!AF22=Tabelle1!Z$1,1,0)</f>
        <v>0</v>
      </c>
      <c r="AE22">
        <f>IF(EyesTest_EG!AG22=Tabelle1!AA$1,1,0)</f>
        <v>0</v>
      </c>
      <c r="AF22">
        <f>IF(EyesTest_EG!AH22=Tabelle1!AB$1,1,0)</f>
        <v>0</v>
      </c>
      <c r="AG22">
        <f>IF(EyesTest_EG!AI22=Tabelle1!AC$1,1,0)</f>
        <v>0</v>
      </c>
      <c r="AH22">
        <f>IF(EyesTest_EG!AJ22=Tabelle1!AD$1,1,0)</f>
        <v>1</v>
      </c>
      <c r="AI22">
        <f>IF(EyesTest_EG!AK22=Tabelle1!AE$1,1,0)</f>
        <v>0</v>
      </c>
      <c r="AJ22">
        <f>IF(EyesTest_EG!AL22=Tabelle1!AF$1,1,0)</f>
        <v>0</v>
      </c>
      <c r="AK22">
        <f>IF(EyesTest_EG!AM22=Tabelle1!AG$1,1,0)</f>
        <v>1</v>
      </c>
      <c r="AL22">
        <f>IF(EyesTest_EG!AN22=Tabelle1!AH$1,1,0)</f>
        <v>0</v>
      </c>
      <c r="AM22">
        <f>IF(EyesTest_EG!AO22=Tabelle1!AI$1,1,0)</f>
        <v>1</v>
      </c>
      <c r="AN22">
        <f>IF(EyesTest_EG!AP22=Tabelle1!AJ$1,1,0)</f>
        <v>1</v>
      </c>
      <c r="AO22">
        <f>IF(EyesTest_EG!AQ22=Tabelle1!AK$1,1,0)</f>
        <v>0</v>
      </c>
      <c r="AP22">
        <f>IF(EyesTest_EG!AR22=Tabelle1!AL$1,1,0)</f>
        <v>0</v>
      </c>
      <c r="AQ22">
        <f>IF(EyesTest_EG!AS22=Tabelle1!AM$1,1,0)</f>
        <v>1</v>
      </c>
    </row>
    <row r="23" spans="2:43" x14ac:dyDescent="0.25">
      <c r="B23">
        <v>22</v>
      </c>
      <c r="C23">
        <f>EyesTest_EG!AW23</f>
        <v>20</v>
      </c>
      <c r="D23">
        <f t="shared" si="1"/>
        <v>27</v>
      </c>
      <c r="E23" t="str">
        <f>IF(EyesTest_EG!AX23="w","w","m")</f>
        <v>m</v>
      </c>
      <c r="H23">
        <f>IF(EyesTest_EG!J23=Tabelle1!D$1,1,0)</f>
        <v>1</v>
      </c>
      <c r="I23">
        <f>IF(EyesTest_EG!K23=Tabelle1!E$1,1,0)</f>
        <v>1</v>
      </c>
      <c r="J23">
        <f>IF(EyesTest_EG!L23=Tabelle1!F$1,1,0)</f>
        <v>1</v>
      </c>
      <c r="K23">
        <f>IF(EyesTest_EG!M23=Tabelle1!G$1,1,0)</f>
        <v>1</v>
      </c>
      <c r="L23">
        <f>IF(EyesTest_EG!N23=Tabelle1!H$1,1,0)</f>
        <v>0</v>
      </c>
      <c r="M23">
        <f>IF(EyesTest_EG!O23=Tabelle1!I$1,1,0)</f>
        <v>1</v>
      </c>
      <c r="N23">
        <f>IF(EyesTest_EG!P23=Tabelle1!J$1,1,0)</f>
        <v>0</v>
      </c>
      <c r="O23">
        <f>IF(EyesTest_EG!Q23=Tabelle1!K$1,1,0)</f>
        <v>1</v>
      </c>
      <c r="P23">
        <f>IF(EyesTest_EG!R23=Tabelle1!L$1,1,0)</f>
        <v>1</v>
      </c>
      <c r="Q23">
        <f>IF(EyesTest_EG!S23=Tabelle1!M$1,1,0)</f>
        <v>1</v>
      </c>
      <c r="R23">
        <f>IF(EyesTest_EG!T23=Tabelle1!N$1,1,0)</f>
        <v>1</v>
      </c>
      <c r="S23">
        <f>IF(EyesTest_EG!U23=Tabelle1!O$1,1,0)</f>
        <v>1</v>
      </c>
      <c r="T23">
        <f>IF(EyesTest_EG!V23=Tabelle1!P$1,1,0)</f>
        <v>1</v>
      </c>
      <c r="U23">
        <f>IF(EyesTest_EG!W23=Tabelle1!Q$1,1,0)</f>
        <v>1</v>
      </c>
      <c r="V23">
        <f>IF(EyesTest_EG!X23=Tabelle1!R$1,1,0)</f>
        <v>1</v>
      </c>
      <c r="W23">
        <f>IF(EyesTest_EG!Y23=Tabelle1!S$1,1,0)</f>
        <v>1</v>
      </c>
      <c r="X23">
        <f>IF(EyesTest_EG!Z23=Tabelle1!T$1,1,0)</f>
        <v>0</v>
      </c>
      <c r="Y23">
        <f>IF(EyesTest_EG!AA23=Tabelle1!U$1,1,0)</f>
        <v>1</v>
      </c>
      <c r="Z23">
        <f>IF(EyesTest_EG!AB23=Tabelle1!V$1,1,0)</f>
        <v>1</v>
      </c>
      <c r="AA23">
        <f>IF(EyesTest_EG!AC23=Tabelle1!W$1,1,0)</f>
        <v>0</v>
      </c>
      <c r="AB23">
        <f>IF(EyesTest_EG!AD23=Tabelle1!X$1,1,0)</f>
        <v>1</v>
      </c>
      <c r="AC23">
        <f>IF(EyesTest_EG!AE23=Tabelle1!Y$1,1,0)</f>
        <v>1</v>
      </c>
      <c r="AD23">
        <f>IF(EyesTest_EG!AF23=Tabelle1!Z$1,1,0)</f>
        <v>0</v>
      </c>
      <c r="AE23">
        <f>IF(EyesTest_EG!AG23=Tabelle1!AA$1,1,0)</f>
        <v>1</v>
      </c>
      <c r="AF23">
        <f>IF(EyesTest_EG!AH23=Tabelle1!AB$1,1,0)</f>
        <v>1</v>
      </c>
      <c r="AG23">
        <f>IF(EyesTest_EG!AI23=Tabelle1!AC$1,1,0)</f>
        <v>1</v>
      </c>
      <c r="AH23">
        <f>IF(EyesTest_EG!AJ23=Tabelle1!AD$1,1,0)</f>
        <v>0</v>
      </c>
      <c r="AI23">
        <f>IF(EyesTest_EG!AK23=Tabelle1!AE$1,1,0)</f>
        <v>0</v>
      </c>
      <c r="AJ23">
        <f>IF(EyesTest_EG!AL23=Tabelle1!AF$1,1,0)</f>
        <v>0</v>
      </c>
      <c r="AK23">
        <f>IF(EyesTest_EG!AM23=Tabelle1!AG$1,1,0)</f>
        <v>1</v>
      </c>
      <c r="AL23">
        <f>IF(EyesTest_EG!AN23=Tabelle1!AH$1,1,0)</f>
        <v>0</v>
      </c>
      <c r="AM23">
        <f>IF(EyesTest_EG!AO23=Tabelle1!AI$1,1,0)</f>
        <v>1</v>
      </c>
      <c r="AN23">
        <f>IF(EyesTest_EG!AP23=Tabelle1!AJ$1,1,0)</f>
        <v>1</v>
      </c>
      <c r="AO23">
        <f>IF(EyesTest_EG!AQ23=Tabelle1!AK$1,1,0)</f>
        <v>1</v>
      </c>
      <c r="AP23">
        <f>IF(EyesTest_EG!AR23=Tabelle1!AL$1,1,0)</f>
        <v>1</v>
      </c>
      <c r="AQ23">
        <f>IF(EyesTest_EG!AS23=Tabelle1!AM$1,1,0)</f>
        <v>1</v>
      </c>
    </row>
    <row r="24" spans="2:43" x14ac:dyDescent="0.25">
      <c r="B24">
        <v>23</v>
      </c>
      <c r="C24">
        <f>EyesTest_EG!AW24</f>
        <v>23</v>
      </c>
      <c r="D24">
        <f t="shared" si="1"/>
        <v>26</v>
      </c>
      <c r="E24" t="str">
        <f>IF(EyesTest_EG!AX24="w","w","m")</f>
        <v>m</v>
      </c>
      <c r="H24">
        <f>IF(EyesTest_EG!J24=Tabelle1!D$1,1,0)</f>
        <v>0</v>
      </c>
      <c r="I24">
        <f>IF(EyesTest_EG!K24=Tabelle1!E$1,1,0)</f>
        <v>1</v>
      </c>
      <c r="J24">
        <f>IF(EyesTest_EG!L24=Tabelle1!F$1,1,0)</f>
        <v>1</v>
      </c>
      <c r="K24">
        <f>IF(EyesTest_EG!M24=Tabelle1!G$1,1,0)</f>
        <v>1</v>
      </c>
      <c r="L24">
        <f>IF(EyesTest_EG!N24=Tabelle1!H$1,1,0)</f>
        <v>1</v>
      </c>
      <c r="M24">
        <f>IF(EyesTest_EG!O24=Tabelle1!I$1,1,0)</f>
        <v>1</v>
      </c>
      <c r="N24">
        <f>IF(EyesTest_EG!P24=Tabelle1!J$1,1,0)</f>
        <v>0</v>
      </c>
      <c r="O24">
        <f>IF(EyesTest_EG!Q24=Tabelle1!K$1,1,0)</f>
        <v>1</v>
      </c>
      <c r="P24">
        <f>IF(EyesTest_EG!R24=Tabelle1!L$1,1,0)</f>
        <v>1</v>
      </c>
      <c r="Q24">
        <f>IF(EyesTest_EG!S24=Tabelle1!M$1,1,0)</f>
        <v>1</v>
      </c>
      <c r="R24">
        <f>IF(EyesTest_EG!T24=Tabelle1!N$1,1,0)</f>
        <v>0</v>
      </c>
      <c r="S24">
        <f>IF(EyesTest_EG!U24=Tabelle1!O$1,1,0)</f>
        <v>1</v>
      </c>
      <c r="T24">
        <f>IF(EyesTest_EG!V24=Tabelle1!P$1,1,0)</f>
        <v>1</v>
      </c>
      <c r="U24">
        <f>IF(EyesTest_EG!W24=Tabelle1!Q$1,1,0)</f>
        <v>1</v>
      </c>
      <c r="V24">
        <f>IF(EyesTest_EG!X24=Tabelle1!R$1,1,0)</f>
        <v>1</v>
      </c>
      <c r="W24">
        <f>IF(EyesTest_EG!Y24=Tabelle1!S$1,1,0)</f>
        <v>0</v>
      </c>
      <c r="X24">
        <f>IF(EyesTest_EG!Z24=Tabelle1!T$1,1,0)</f>
        <v>1</v>
      </c>
      <c r="Y24">
        <f>IF(EyesTest_EG!AA24=Tabelle1!U$1,1,0)</f>
        <v>1</v>
      </c>
      <c r="Z24">
        <f>IF(EyesTest_EG!AB24=Tabelle1!V$1,1,0)</f>
        <v>1</v>
      </c>
      <c r="AA24">
        <f>IF(EyesTest_EG!AC24=Tabelle1!W$1,1,0)</f>
        <v>1</v>
      </c>
      <c r="AB24">
        <f>IF(EyesTest_EG!AD24=Tabelle1!X$1,1,0)</f>
        <v>1</v>
      </c>
      <c r="AC24">
        <f>IF(EyesTest_EG!AE24=Tabelle1!Y$1,1,0)</f>
        <v>1</v>
      </c>
      <c r="AD24">
        <f>IF(EyesTest_EG!AF24=Tabelle1!Z$1,1,0)</f>
        <v>1</v>
      </c>
      <c r="AE24">
        <f>IF(EyesTest_EG!AG24=Tabelle1!AA$1,1,0)</f>
        <v>1</v>
      </c>
      <c r="AF24">
        <f>IF(EyesTest_EG!AH24=Tabelle1!AB$1,1,0)</f>
        <v>0</v>
      </c>
      <c r="AG24">
        <f>IF(EyesTest_EG!AI24=Tabelle1!AC$1,1,0)</f>
        <v>1</v>
      </c>
      <c r="AH24">
        <f>IF(EyesTest_EG!AJ24=Tabelle1!AD$1,1,0)</f>
        <v>1</v>
      </c>
      <c r="AI24">
        <f>IF(EyesTest_EG!AK24=Tabelle1!AE$1,1,0)</f>
        <v>0</v>
      </c>
      <c r="AJ24">
        <f>IF(EyesTest_EG!AL24=Tabelle1!AF$1,1,0)</f>
        <v>0</v>
      </c>
      <c r="AK24">
        <f>IF(EyesTest_EG!AM24=Tabelle1!AG$1,1,0)</f>
        <v>1</v>
      </c>
      <c r="AL24">
        <f>IF(EyesTest_EG!AN24=Tabelle1!AH$1,1,0)</f>
        <v>0</v>
      </c>
      <c r="AM24">
        <f>IF(EyesTest_EG!AO24=Tabelle1!AI$1,1,0)</f>
        <v>0</v>
      </c>
      <c r="AN24">
        <f>IF(EyesTest_EG!AP24=Tabelle1!AJ$1,1,0)</f>
        <v>0</v>
      </c>
      <c r="AO24">
        <f>IF(EyesTest_EG!AQ24=Tabelle1!AK$1,1,0)</f>
        <v>1</v>
      </c>
      <c r="AP24">
        <f>IF(EyesTest_EG!AR24=Tabelle1!AL$1,1,0)</f>
        <v>1</v>
      </c>
      <c r="AQ24">
        <f>IF(EyesTest_EG!AS24=Tabelle1!AM$1,1,0)</f>
        <v>1</v>
      </c>
    </row>
    <row r="25" spans="2:43" x14ac:dyDescent="0.25">
      <c r="B25">
        <v>24</v>
      </c>
      <c r="C25">
        <f>EyesTest_EG!AW25</f>
        <v>24</v>
      </c>
      <c r="D25">
        <f t="shared" si="1"/>
        <v>22</v>
      </c>
      <c r="E25" t="str">
        <f>IF(EyesTest_EG!AX25="w","w","m")</f>
        <v>m</v>
      </c>
      <c r="H25">
        <f>IF(EyesTest_EG!J25=Tabelle1!D$1,1,0)</f>
        <v>0</v>
      </c>
      <c r="I25">
        <f>IF(EyesTest_EG!K25=Tabelle1!E$1,1,0)</f>
        <v>1</v>
      </c>
      <c r="J25">
        <f>IF(EyesTest_EG!L25=Tabelle1!F$1,1,0)</f>
        <v>1</v>
      </c>
      <c r="K25">
        <f>IF(EyesTest_EG!M25=Tabelle1!G$1,1,0)</f>
        <v>1</v>
      </c>
      <c r="L25">
        <f>IF(EyesTest_EG!N25=Tabelle1!H$1,1,0)</f>
        <v>1</v>
      </c>
      <c r="M25">
        <f>IF(EyesTest_EG!O25=Tabelle1!I$1,1,0)</f>
        <v>0</v>
      </c>
      <c r="N25">
        <f>IF(EyesTest_EG!P25=Tabelle1!J$1,1,0)</f>
        <v>1</v>
      </c>
      <c r="O25">
        <f>IF(EyesTest_EG!Q25=Tabelle1!K$1,1,0)</f>
        <v>1</v>
      </c>
      <c r="P25">
        <f>IF(EyesTest_EG!R25=Tabelle1!L$1,1,0)</f>
        <v>1</v>
      </c>
      <c r="Q25">
        <f>IF(EyesTest_EG!S25=Tabelle1!M$1,1,0)</f>
        <v>0</v>
      </c>
      <c r="R25">
        <f>IF(EyesTest_EG!T25=Tabelle1!N$1,1,0)</f>
        <v>0</v>
      </c>
      <c r="S25">
        <f>IF(EyesTest_EG!U25=Tabelle1!O$1,1,0)</f>
        <v>1</v>
      </c>
      <c r="T25">
        <f>IF(EyesTest_EG!V25=Tabelle1!P$1,1,0)</f>
        <v>0</v>
      </c>
      <c r="U25">
        <f>IF(EyesTest_EG!W25=Tabelle1!Q$1,1,0)</f>
        <v>1</v>
      </c>
      <c r="V25">
        <f>IF(EyesTest_EG!X25=Tabelle1!R$1,1,0)</f>
        <v>0</v>
      </c>
      <c r="W25">
        <f>IF(EyesTest_EG!Y25=Tabelle1!S$1,1,0)</f>
        <v>1</v>
      </c>
      <c r="X25">
        <f>IF(EyesTest_EG!Z25=Tabelle1!T$1,1,0)</f>
        <v>0</v>
      </c>
      <c r="Y25">
        <f>IF(EyesTest_EG!AA25=Tabelle1!U$1,1,0)</f>
        <v>1</v>
      </c>
      <c r="Z25">
        <f>IF(EyesTest_EG!AB25=Tabelle1!V$1,1,0)</f>
        <v>0</v>
      </c>
      <c r="AA25">
        <f>IF(EyesTest_EG!AC25=Tabelle1!W$1,1,0)</f>
        <v>1</v>
      </c>
      <c r="AB25">
        <f>IF(EyesTest_EG!AD25=Tabelle1!X$1,1,0)</f>
        <v>1</v>
      </c>
      <c r="AC25">
        <f>IF(EyesTest_EG!AE25=Tabelle1!Y$1,1,0)</f>
        <v>1</v>
      </c>
      <c r="AD25">
        <f>IF(EyesTest_EG!AF25=Tabelle1!Z$1,1,0)</f>
        <v>0</v>
      </c>
      <c r="AE25">
        <f>IF(EyesTest_EG!AG25=Tabelle1!AA$1,1,0)</f>
        <v>1</v>
      </c>
      <c r="AF25">
        <f>IF(EyesTest_EG!AH25=Tabelle1!AB$1,1,0)</f>
        <v>1</v>
      </c>
      <c r="AG25">
        <f>IF(EyesTest_EG!AI25=Tabelle1!AC$1,1,0)</f>
        <v>0</v>
      </c>
      <c r="AH25">
        <f>IF(EyesTest_EG!AJ25=Tabelle1!AD$1,1,0)</f>
        <v>0</v>
      </c>
      <c r="AI25">
        <f>IF(EyesTest_EG!AK25=Tabelle1!AE$1,1,0)</f>
        <v>1</v>
      </c>
      <c r="AJ25">
        <f>IF(EyesTest_EG!AL25=Tabelle1!AF$1,1,0)</f>
        <v>0</v>
      </c>
      <c r="AK25">
        <f>IF(EyesTest_EG!AM25=Tabelle1!AG$1,1,0)</f>
        <v>0</v>
      </c>
      <c r="AL25">
        <f>IF(EyesTest_EG!AN25=Tabelle1!AH$1,1,0)</f>
        <v>0</v>
      </c>
      <c r="AM25">
        <f>IF(EyesTest_EG!AO25=Tabelle1!AI$1,1,0)</f>
        <v>1</v>
      </c>
      <c r="AN25">
        <f>IF(EyesTest_EG!AP25=Tabelle1!AJ$1,1,0)</f>
        <v>1</v>
      </c>
      <c r="AO25">
        <f>IF(EyesTest_EG!AQ25=Tabelle1!AK$1,1,0)</f>
        <v>1</v>
      </c>
      <c r="AP25">
        <f>IF(EyesTest_EG!AR25=Tabelle1!AL$1,1,0)</f>
        <v>1</v>
      </c>
      <c r="AQ25">
        <f>IF(EyesTest_EG!AS25=Tabelle1!AM$1,1,0)</f>
        <v>1</v>
      </c>
    </row>
    <row r="26" spans="2:43" x14ac:dyDescent="0.25">
      <c r="B26">
        <v>25</v>
      </c>
      <c r="C26">
        <f>EyesTest_EG!AW26</f>
        <v>32</v>
      </c>
      <c r="D26">
        <f t="shared" si="1"/>
        <v>25</v>
      </c>
      <c r="E26" t="str">
        <f>IF(EyesTest_EG!AX26="w","w","m")</f>
        <v>w</v>
      </c>
      <c r="H26">
        <f>IF(EyesTest_EG!J26=Tabelle1!D$1,1,0)</f>
        <v>0</v>
      </c>
      <c r="I26">
        <f>IF(EyesTest_EG!K26=Tabelle1!E$1,1,0)</f>
        <v>1</v>
      </c>
      <c r="J26">
        <f>IF(EyesTest_EG!L26=Tabelle1!F$1,1,0)</f>
        <v>0</v>
      </c>
      <c r="K26">
        <f>IF(EyesTest_EG!M26=Tabelle1!G$1,1,0)</f>
        <v>1</v>
      </c>
      <c r="L26">
        <f>IF(EyesTest_EG!N26=Tabelle1!H$1,1,0)</f>
        <v>1</v>
      </c>
      <c r="M26">
        <f>IF(EyesTest_EG!O26=Tabelle1!I$1,1,0)</f>
        <v>0</v>
      </c>
      <c r="N26">
        <f>IF(EyesTest_EG!P26=Tabelle1!J$1,1,0)</f>
        <v>0</v>
      </c>
      <c r="O26">
        <f>IF(EyesTest_EG!Q26=Tabelle1!K$1,1,0)</f>
        <v>1</v>
      </c>
      <c r="P26">
        <f>IF(EyesTest_EG!R26=Tabelle1!L$1,1,0)</f>
        <v>0</v>
      </c>
      <c r="Q26">
        <f>IF(EyesTest_EG!S26=Tabelle1!M$1,1,0)</f>
        <v>1</v>
      </c>
      <c r="R26">
        <f>IF(EyesTest_EG!T26=Tabelle1!N$1,1,0)</f>
        <v>1</v>
      </c>
      <c r="S26">
        <f>IF(EyesTest_EG!U26=Tabelle1!O$1,1,0)</f>
        <v>1</v>
      </c>
      <c r="T26">
        <f>IF(EyesTest_EG!V26=Tabelle1!P$1,1,0)</f>
        <v>1</v>
      </c>
      <c r="U26">
        <f>IF(EyesTest_EG!W26=Tabelle1!Q$1,1,0)</f>
        <v>1</v>
      </c>
      <c r="V26">
        <f>IF(EyesTest_EG!X26=Tabelle1!R$1,1,0)</f>
        <v>1</v>
      </c>
      <c r="W26">
        <f>IF(EyesTest_EG!Y26=Tabelle1!S$1,1,0)</f>
        <v>1</v>
      </c>
      <c r="X26">
        <f>IF(EyesTest_EG!Z26=Tabelle1!T$1,1,0)</f>
        <v>0</v>
      </c>
      <c r="Y26">
        <f>IF(EyesTest_EG!AA26=Tabelle1!U$1,1,0)</f>
        <v>1</v>
      </c>
      <c r="Z26">
        <f>IF(EyesTest_EG!AB26=Tabelle1!V$1,1,0)</f>
        <v>0</v>
      </c>
      <c r="AA26">
        <f>IF(EyesTest_EG!AC26=Tabelle1!W$1,1,0)</f>
        <v>1</v>
      </c>
      <c r="AB26">
        <f>IF(EyesTest_EG!AD26=Tabelle1!X$1,1,0)</f>
        <v>1</v>
      </c>
      <c r="AC26">
        <f>IF(EyesTest_EG!AE26=Tabelle1!Y$1,1,0)</f>
        <v>1</v>
      </c>
      <c r="AD26">
        <f>IF(EyesTest_EG!AF26=Tabelle1!Z$1,1,0)</f>
        <v>1</v>
      </c>
      <c r="AE26">
        <f>IF(EyesTest_EG!AG26=Tabelle1!AA$1,1,0)</f>
        <v>0</v>
      </c>
      <c r="AF26">
        <f>IF(EyesTest_EG!AH26=Tabelle1!AB$1,1,0)</f>
        <v>1</v>
      </c>
      <c r="AG26">
        <f>IF(EyesTest_EG!AI26=Tabelle1!AC$1,1,0)</f>
        <v>1</v>
      </c>
      <c r="AH26">
        <f>IF(EyesTest_EG!AJ26=Tabelle1!AD$1,1,0)</f>
        <v>0</v>
      </c>
      <c r="AI26">
        <f>IF(EyesTest_EG!AK26=Tabelle1!AE$1,1,0)</f>
        <v>1</v>
      </c>
      <c r="AJ26">
        <f>IF(EyesTest_EG!AL26=Tabelle1!AF$1,1,0)</f>
        <v>0</v>
      </c>
      <c r="AK26">
        <f>IF(EyesTest_EG!AM26=Tabelle1!AG$1,1,0)</f>
        <v>1</v>
      </c>
      <c r="AL26">
        <f>IF(EyesTest_EG!AN26=Tabelle1!AH$1,1,0)</f>
        <v>0</v>
      </c>
      <c r="AM26">
        <f>IF(EyesTest_EG!AO26=Tabelle1!AI$1,1,0)</f>
        <v>1</v>
      </c>
      <c r="AN26">
        <f>IF(EyesTest_EG!AP26=Tabelle1!AJ$1,1,0)</f>
        <v>1</v>
      </c>
      <c r="AO26">
        <f>IF(EyesTest_EG!AQ26=Tabelle1!AK$1,1,0)</f>
        <v>1</v>
      </c>
      <c r="AP26">
        <f>IF(EyesTest_EG!AR26=Tabelle1!AL$1,1,0)</f>
        <v>1</v>
      </c>
      <c r="AQ26">
        <f>IF(EyesTest_EG!AS26=Tabelle1!AM$1,1,0)</f>
        <v>1</v>
      </c>
    </row>
    <row r="27" spans="2:43" x14ac:dyDescent="0.25">
      <c r="B27">
        <v>26</v>
      </c>
      <c r="C27">
        <f>EyesTest_EG!AW27</f>
        <v>21</v>
      </c>
      <c r="D27">
        <f t="shared" si="1"/>
        <v>23</v>
      </c>
      <c r="E27" t="str">
        <f>IF(EyesTest_EG!AX27="w","w","m")</f>
        <v>m</v>
      </c>
      <c r="H27">
        <f>IF(EyesTest_EG!J27=Tabelle1!D$1,1,0)</f>
        <v>1</v>
      </c>
      <c r="I27">
        <f>IF(EyesTest_EG!K27=Tabelle1!E$1,1,0)</f>
        <v>1</v>
      </c>
      <c r="J27">
        <f>IF(EyesTest_EG!L27=Tabelle1!F$1,1,0)</f>
        <v>0</v>
      </c>
      <c r="K27">
        <f>IF(EyesTest_EG!M27=Tabelle1!G$1,1,0)</f>
        <v>0</v>
      </c>
      <c r="L27">
        <f>IF(EyesTest_EG!N27=Tabelle1!H$1,1,0)</f>
        <v>1</v>
      </c>
      <c r="M27">
        <f>IF(EyesTest_EG!O27=Tabelle1!I$1,1,0)</f>
        <v>1</v>
      </c>
      <c r="N27">
        <f>IF(EyesTest_EG!P27=Tabelle1!J$1,1,0)</f>
        <v>0</v>
      </c>
      <c r="O27">
        <f>IF(EyesTest_EG!Q27=Tabelle1!K$1,1,0)</f>
        <v>1</v>
      </c>
      <c r="P27">
        <f>IF(EyesTest_EG!R27=Tabelle1!L$1,1,0)</f>
        <v>0</v>
      </c>
      <c r="Q27">
        <f>IF(EyesTest_EG!S27=Tabelle1!M$1,1,0)</f>
        <v>0</v>
      </c>
      <c r="R27">
        <f>IF(EyesTest_EG!T27=Tabelle1!N$1,1,0)</f>
        <v>1</v>
      </c>
      <c r="S27">
        <f>IF(EyesTest_EG!U27=Tabelle1!O$1,1,0)</f>
        <v>1</v>
      </c>
      <c r="T27">
        <f>IF(EyesTest_EG!V27=Tabelle1!P$1,1,0)</f>
        <v>1</v>
      </c>
      <c r="U27">
        <f>IF(EyesTest_EG!W27=Tabelle1!Q$1,1,0)</f>
        <v>1</v>
      </c>
      <c r="V27">
        <f>IF(EyesTest_EG!X27=Tabelle1!R$1,1,0)</f>
        <v>1</v>
      </c>
      <c r="W27">
        <f>IF(EyesTest_EG!Y27=Tabelle1!S$1,1,0)</f>
        <v>1</v>
      </c>
      <c r="X27">
        <f>IF(EyesTest_EG!Z27=Tabelle1!T$1,1,0)</f>
        <v>1</v>
      </c>
      <c r="Y27">
        <f>IF(EyesTest_EG!AA27=Tabelle1!U$1,1,0)</f>
        <v>0</v>
      </c>
      <c r="Z27">
        <f>IF(EyesTest_EG!AB27=Tabelle1!V$1,1,0)</f>
        <v>1</v>
      </c>
      <c r="AA27">
        <f>IF(EyesTest_EG!AC27=Tabelle1!W$1,1,0)</f>
        <v>1</v>
      </c>
      <c r="AB27">
        <f>IF(EyesTest_EG!AD27=Tabelle1!X$1,1,0)</f>
        <v>1</v>
      </c>
      <c r="AC27">
        <f>IF(EyesTest_EG!AE27=Tabelle1!Y$1,1,0)</f>
        <v>1</v>
      </c>
      <c r="AD27">
        <f>IF(EyesTest_EG!AF27=Tabelle1!Z$1,1,0)</f>
        <v>0</v>
      </c>
      <c r="AE27">
        <f>IF(EyesTest_EG!AG27=Tabelle1!AA$1,1,0)</f>
        <v>1</v>
      </c>
      <c r="AF27">
        <f>IF(EyesTest_EG!AH27=Tabelle1!AB$1,1,0)</f>
        <v>0</v>
      </c>
      <c r="AG27">
        <f>IF(EyesTest_EG!AI27=Tabelle1!AC$1,1,0)</f>
        <v>1</v>
      </c>
      <c r="AH27">
        <f>IF(EyesTest_EG!AJ27=Tabelle1!AD$1,1,0)</f>
        <v>0</v>
      </c>
      <c r="AI27">
        <f>IF(EyesTest_EG!AK27=Tabelle1!AE$1,1,0)</f>
        <v>0</v>
      </c>
      <c r="AJ27">
        <f>IF(EyesTest_EG!AL27=Tabelle1!AF$1,1,0)</f>
        <v>0</v>
      </c>
      <c r="AK27">
        <f>IF(EyesTest_EG!AM27=Tabelle1!AG$1,1,0)</f>
        <v>1</v>
      </c>
      <c r="AL27">
        <f>IF(EyesTest_EG!AN27=Tabelle1!AH$1,1,0)</f>
        <v>0</v>
      </c>
      <c r="AM27">
        <f>IF(EyesTest_EG!AO27=Tabelle1!AI$1,1,0)</f>
        <v>1</v>
      </c>
      <c r="AN27">
        <f>IF(EyesTest_EG!AP27=Tabelle1!AJ$1,1,0)</f>
        <v>1</v>
      </c>
      <c r="AO27">
        <f>IF(EyesTest_EG!AQ27=Tabelle1!AK$1,1,0)</f>
        <v>0</v>
      </c>
      <c r="AP27">
        <f>IF(EyesTest_EG!AR27=Tabelle1!AL$1,1,0)</f>
        <v>1</v>
      </c>
      <c r="AQ27">
        <f>IF(EyesTest_EG!AS27=Tabelle1!AM$1,1,0)</f>
        <v>1</v>
      </c>
    </row>
    <row r="28" spans="2:43" x14ac:dyDescent="0.25">
      <c r="B28">
        <v>27</v>
      </c>
      <c r="C28">
        <f>EyesTest_EG!AW28</f>
        <v>22</v>
      </c>
      <c r="D28">
        <f t="shared" si="1"/>
        <v>24</v>
      </c>
      <c r="E28" t="str">
        <f>IF(EyesTest_EG!AX28="w","w","m")</f>
        <v>w</v>
      </c>
      <c r="H28">
        <f>IF(EyesTest_EG!J28=Tabelle1!D$1,1,0)</f>
        <v>1</v>
      </c>
      <c r="I28">
        <f>IF(EyesTest_EG!K28=Tabelle1!E$1,1,0)</f>
        <v>1</v>
      </c>
      <c r="J28">
        <f>IF(EyesTest_EG!L28=Tabelle1!F$1,1,0)</f>
        <v>1</v>
      </c>
      <c r="K28">
        <f>IF(EyesTest_EG!M28=Tabelle1!G$1,1,0)</f>
        <v>1</v>
      </c>
      <c r="L28">
        <f>IF(EyesTest_EG!N28=Tabelle1!H$1,1,0)</f>
        <v>1</v>
      </c>
      <c r="M28">
        <f>IF(EyesTest_EG!O28=Tabelle1!I$1,1,0)</f>
        <v>1</v>
      </c>
      <c r="N28">
        <f>IF(EyesTest_EG!P28=Tabelle1!J$1,1,0)</f>
        <v>1</v>
      </c>
      <c r="O28">
        <f>IF(EyesTest_EG!Q28=Tabelle1!K$1,1,0)</f>
        <v>1</v>
      </c>
      <c r="P28">
        <f>IF(EyesTest_EG!R28=Tabelle1!L$1,1,0)</f>
        <v>0</v>
      </c>
      <c r="Q28">
        <f>IF(EyesTest_EG!S28=Tabelle1!M$1,1,0)</f>
        <v>1</v>
      </c>
      <c r="R28">
        <f>IF(EyesTest_EG!T28=Tabelle1!N$1,1,0)</f>
        <v>1</v>
      </c>
      <c r="S28">
        <f>IF(EyesTest_EG!U28=Tabelle1!O$1,1,0)</f>
        <v>1</v>
      </c>
      <c r="T28">
        <f>IF(EyesTest_EG!V28=Tabelle1!P$1,1,0)</f>
        <v>1</v>
      </c>
      <c r="U28">
        <f>IF(EyesTest_EG!W28=Tabelle1!Q$1,1,0)</f>
        <v>0</v>
      </c>
      <c r="V28">
        <f>IF(EyesTest_EG!X28=Tabelle1!R$1,1,0)</f>
        <v>1</v>
      </c>
      <c r="W28">
        <f>IF(EyesTest_EG!Y28=Tabelle1!S$1,1,0)</f>
        <v>0</v>
      </c>
      <c r="X28">
        <f>IF(EyesTest_EG!Z28=Tabelle1!T$1,1,0)</f>
        <v>1</v>
      </c>
      <c r="Y28">
        <f>IF(EyesTest_EG!AA28=Tabelle1!U$1,1,0)</f>
        <v>1</v>
      </c>
      <c r="Z28">
        <f>IF(EyesTest_EG!AB28=Tabelle1!V$1,1,0)</f>
        <v>0</v>
      </c>
      <c r="AA28">
        <f>IF(EyesTest_EG!AC28=Tabelle1!W$1,1,0)</f>
        <v>1</v>
      </c>
      <c r="AB28">
        <f>IF(EyesTest_EG!AD28=Tabelle1!X$1,1,0)</f>
        <v>1</v>
      </c>
      <c r="AC28">
        <f>IF(EyesTest_EG!AE28=Tabelle1!Y$1,1,0)</f>
        <v>1</v>
      </c>
      <c r="AD28">
        <f>IF(EyesTest_EG!AF28=Tabelle1!Z$1,1,0)</f>
        <v>0</v>
      </c>
      <c r="AE28">
        <f>IF(EyesTest_EG!AG28=Tabelle1!AA$1,1,0)</f>
        <v>0</v>
      </c>
      <c r="AF28">
        <f>IF(EyesTest_EG!AH28=Tabelle1!AB$1,1,0)</f>
        <v>1</v>
      </c>
      <c r="AG28">
        <f>IF(EyesTest_EG!AI28=Tabelle1!AC$1,1,0)</f>
        <v>1</v>
      </c>
      <c r="AH28">
        <f>IF(EyesTest_EG!AJ28=Tabelle1!AD$1,1,0)</f>
        <v>0</v>
      </c>
      <c r="AI28">
        <f>IF(EyesTest_EG!AK28=Tabelle1!AE$1,1,0)</f>
        <v>0</v>
      </c>
      <c r="AJ28">
        <f>IF(EyesTest_EG!AL28=Tabelle1!AF$1,1,0)</f>
        <v>0</v>
      </c>
      <c r="AK28">
        <f>IF(EyesTest_EG!AM28=Tabelle1!AG$1,1,0)</f>
        <v>1</v>
      </c>
      <c r="AL28">
        <f>IF(EyesTest_EG!AN28=Tabelle1!AH$1,1,0)</f>
        <v>1</v>
      </c>
      <c r="AM28">
        <f>IF(EyesTest_EG!AO28=Tabelle1!AI$1,1,0)</f>
        <v>0</v>
      </c>
      <c r="AN28">
        <f>IF(EyesTest_EG!AP28=Tabelle1!AJ$1,1,0)</f>
        <v>1</v>
      </c>
      <c r="AO28">
        <f>IF(EyesTest_EG!AQ28=Tabelle1!AK$1,1,0)</f>
        <v>0</v>
      </c>
      <c r="AP28">
        <f>IF(EyesTest_EG!AR28=Tabelle1!AL$1,1,0)</f>
        <v>1</v>
      </c>
      <c r="AQ28">
        <f>IF(EyesTest_EG!AS28=Tabelle1!AM$1,1,0)</f>
        <v>0</v>
      </c>
    </row>
    <row r="29" spans="2:43" x14ac:dyDescent="0.25">
      <c r="B29">
        <v>28</v>
      </c>
      <c r="C29">
        <f>EyesTest_EG!AW29</f>
        <v>22</v>
      </c>
      <c r="D29">
        <f t="shared" si="1"/>
        <v>17</v>
      </c>
      <c r="E29" t="str">
        <f>IF(EyesTest_EG!AX29="w","w","m")</f>
        <v>m</v>
      </c>
      <c r="H29">
        <f>IF(EyesTest_EG!J29=Tabelle1!D$1,1,0)</f>
        <v>1</v>
      </c>
      <c r="I29">
        <f>IF(EyesTest_EG!K29=Tabelle1!E$1,1,0)</f>
        <v>0</v>
      </c>
      <c r="J29">
        <f>IF(EyesTest_EG!L29=Tabelle1!F$1,1,0)</f>
        <v>0</v>
      </c>
      <c r="K29">
        <f>IF(EyesTest_EG!M29=Tabelle1!G$1,1,0)</f>
        <v>0</v>
      </c>
      <c r="L29">
        <f>IF(EyesTest_EG!N29=Tabelle1!H$1,1,0)</f>
        <v>1</v>
      </c>
      <c r="M29">
        <f>IF(EyesTest_EG!O29=Tabelle1!I$1,1,0)</f>
        <v>1</v>
      </c>
      <c r="N29">
        <f>IF(EyesTest_EG!P29=Tabelle1!J$1,1,0)</f>
        <v>0</v>
      </c>
      <c r="O29">
        <f>IF(EyesTest_EG!Q29=Tabelle1!K$1,1,0)</f>
        <v>0</v>
      </c>
      <c r="P29">
        <f>IF(EyesTest_EG!R29=Tabelle1!L$1,1,0)</f>
        <v>1</v>
      </c>
      <c r="Q29">
        <f>IF(EyesTest_EG!S29=Tabelle1!M$1,1,0)</f>
        <v>0</v>
      </c>
      <c r="R29">
        <f>IF(EyesTest_EG!T29=Tabelle1!N$1,1,0)</f>
        <v>1</v>
      </c>
      <c r="S29">
        <f>IF(EyesTest_EG!U29=Tabelle1!O$1,1,0)</f>
        <v>1</v>
      </c>
      <c r="T29">
        <f>IF(EyesTest_EG!V29=Tabelle1!P$1,1,0)</f>
        <v>0</v>
      </c>
      <c r="U29">
        <f>IF(EyesTest_EG!W29=Tabelle1!Q$1,1,0)</f>
        <v>0</v>
      </c>
      <c r="V29">
        <f>IF(EyesTest_EG!X29=Tabelle1!R$1,1,0)</f>
        <v>0</v>
      </c>
      <c r="W29">
        <f>IF(EyesTest_EG!Y29=Tabelle1!S$1,1,0)</f>
        <v>1</v>
      </c>
      <c r="X29">
        <f>IF(EyesTest_EG!Z29=Tabelle1!T$1,1,0)</f>
        <v>0</v>
      </c>
      <c r="Y29">
        <f>IF(EyesTest_EG!AA29=Tabelle1!U$1,1,0)</f>
        <v>0</v>
      </c>
      <c r="Z29">
        <f>IF(EyesTest_EG!AB29=Tabelle1!V$1,1,0)</f>
        <v>1</v>
      </c>
      <c r="AA29">
        <f>IF(EyesTest_EG!AC29=Tabelle1!W$1,1,0)</f>
        <v>1</v>
      </c>
      <c r="AB29">
        <f>IF(EyesTest_EG!AD29=Tabelle1!X$1,1,0)</f>
        <v>1</v>
      </c>
      <c r="AC29">
        <f>IF(EyesTest_EG!AE29=Tabelle1!Y$1,1,0)</f>
        <v>0</v>
      </c>
      <c r="AD29">
        <f>IF(EyesTest_EG!AF29=Tabelle1!Z$1,1,0)</f>
        <v>0</v>
      </c>
      <c r="AE29">
        <f>IF(EyesTest_EG!AG29=Tabelle1!AA$1,1,0)</f>
        <v>1</v>
      </c>
      <c r="AF29">
        <f>IF(EyesTest_EG!AH29=Tabelle1!AB$1,1,0)</f>
        <v>1</v>
      </c>
      <c r="AG29">
        <f>IF(EyesTest_EG!AI29=Tabelle1!AC$1,1,0)</f>
        <v>0</v>
      </c>
      <c r="AH29">
        <f>IF(EyesTest_EG!AJ29=Tabelle1!AD$1,1,0)</f>
        <v>0</v>
      </c>
      <c r="AI29">
        <f>IF(EyesTest_EG!AK29=Tabelle1!AE$1,1,0)</f>
        <v>1</v>
      </c>
      <c r="AJ29">
        <f>IF(EyesTest_EG!AL29=Tabelle1!AF$1,1,0)</f>
        <v>0</v>
      </c>
      <c r="AK29">
        <f>IF(EyesTest_EG!AM29=Tabelle1!AG$1,1,0)</f>
        <v>1</v>
      </c>
      <c r="AL29">
        <f>IF(EyesTest_EG!AN29=Tabelle1!AH$1,1,0)</f>
        <v>1</v>
      </c>
      <c r="AM29">
        <f>IF(EyesTest_EG!AO29=Tabelle1!AI$1,1,0)</f>
        <v>1</v>
      </c>
      <c r="AN29">
        <f>IF(EyesTest_EG!AP29=Tabelle1!AJ$1,1,0)</f>
        <v>1</v>
      </c>
      <c r="AO29">
        <f>IF(EyesTest_EG!AQ29=Tabelle1!AK$1,1,0)</f>
        <v>0</v>
      </c>
      <c r="AP29">
        <f>IF(EyesTest_EG!AR29=Tabelle1!AL$1,1,0)</f>
        <v>0</v>
      </c>
      <c r="AQ29">
        <f>IF(EyesTest_EG!AS29=Tabelle1!AM$1,1,0)</f>
        <v>0</v>
      </c>
    </row>
    <row r="30" spans="2:43" x14ac:dyDescent="0.25">
      <c r="B30">
        <v>29</v>
      </c>
      <c r="C30">
        <f>EyesTest_EG!AW30</f>
        <v>24</v>
      </c>
      <c r="D30">
        <f t="shared" si="1"/>
        <v>27</v>
      </c>
      <c r="E30" t="str">
        <f>IF(EyesTest_EG!AX30="w","w","m")</f>
        <v>m</v>
      </c>
      <c r="H30">
        <f>IF(EyesTest_EG!J30=Tabelle1!D$1,1,0)</f>
        <v>1</v>
      </c>
      <c r="I30">
        <f>IF(EyesTest_EG!K30=Tabelle1!E$1,1,0)</f>
        <v>0</v>
      </c>
      <c r="J30">
        <f>IF(EyesTest_EG!L30=Tabelle1!F$1,1,0)</f>
        <v>1</v>
      </c>
      <c r="K30">
        <f>IF(EyesTest_EG!M30=Tabelle1!G$1,1,0)</f>
        <v>1</v>
      </c>
      <c r="L30">
        <f>IF(EyesTest_EG!N30=Tabelle1!H$1,1,0)</f>
        <v>1</v>
      </c>
      <c r="M30">
        <f>IF(EyesTest_EG!O30=Tabelle1!I$1,1,0)</f>
        <v>1</v>
      </c>
      <c r="N30">
        <f>IF(EyesTest_EG!P30=Tabelle1!J$1,1,0)</f>
        <v>0</v>
      </c>
      <c r="O30">
        <f>IF(EyesTest_EG!Q30=Tabelle1!K$1,1,0)</f>
        <v>1</v>
      </c>
      <c r="P30">
        <f>IF(EyesTest_EG!R30=Tabelle1!L$1,1,0)</f>
        <v>1</v>
      </c>
      <c r="Q30">
        <f>IF(EyesTest_EG!S30=Tabelle1!M$1,1,0)</f>
        <v>1</v>
      </c>
      <c r="R30">
        <f>IF(EyesTest_EG!T30=Tabelle1!N$1,1,0)</f>
        <v>1</v>
      </c>
      <c r="S30">
        <f>IF(EyesTest_EG!U30=Tabelle1!O$1,1,0)</f>
        <v>1</v>
      </c>
      <c r="T30">
        <f>IF(EyesTest_EG!V30=Tabelle1!P$1,1,0)</f>
        <v>0</v>
      </c>
      <c r="U30">
        <f>IF(EyesTest_EG!W30=Tabelle1!Q$1,1,0)</f>
        <v>1</v>
      </c>
      <c r="V30">
        <f>IF(EyesTest_EG!X30=Tabelle1!R$1,1,0)</f>
        <v>0</v>
      </c>
      <c r="W30">
        <f>IF(EyesTest_EG!Y30=Tabelle1!S$1,1,0)</f>
        <v>0</v>
      </c>
      <c r="X30">
        <f>IF(EyesTest_EG!Z30=Tabelle1!T$1,1,0)</f>
        <v>0</v>
      </c>
      <c r="Y30">
        <f>IF(EyesTest_EG!AA30=Tabelle1!U$1,1,0)</f>
        <v>1</v>
      </c>
      <c r="Z30">
        <f>IF(EyesTest_EG!AB30=Tabelle1!V$1,1,0)</f>
        <v>0</v>
      </c>
      <c r="AA30">
        <f>IF(EyesTest_EG!AC30=Tabelle1!W$1,1,0)</f>
        <v>1</v>
      </c>
      <c r="AB30">
        <f>IF(EyesTest_EG!AD30=Tabelle1!X$1,1,0)</f>
        <v>1</v>
      </c>
      <c r="AC30">
        <f>IF(EyesTest_EG!AE30=Tabelle1!Y$1,1,0)</f>
        <v>1</v>
      </c>
      <c r="AD30">
        <f>IF(EyesTest_EG!AF30=Tabelle1!Z$1,1,0)</f>
        <v>0</v>
      </c>
      <c r="AE30">
        <f>IF(EyesTest_EG!AG30=Tabelle1!AA$1,1,0)</f>
        <v>0</v>
      </c>
      <c r="AF30">
        <f>IF(EyesTest_EG!AH30=Tabelle1!AB$1,1,0)</f>
        <v>1</v>
      </c>
      <c r="AG30">
        <f>IF(EyesTest_EG!AI30=Tabelle1!AC$1,1,0)</f>
        <v>1</v>
      </c>
      <c r="AH30">
        <f>IF(EyesTest_EG!AJ30=Tabelle1!AD$1,1,0)</f>
        <v>1</v>
      </c>
      <c r="AI30">
        <f>IF(EyesTest_EG!AK30=Tabelle1!AE$1,1,0)</f>
        <v>1</v>
      </c>
      <c r="AJ30">
        <f>IF(EyesTest_EG!AL30=Tabelle1!AF$1,1,0)</f>
        <v>1</v>
      </c>
      <c r="AK30">
        <f>IF(EyesTest_EG!AM30=Tabelle1!AG$1,1,0)</f>
        <v>1</v>
      </c>
      <c r="AL30">
        <f>IF(EyesTest_EG!AN30=Tabelle1!AH$1,1,0)</f>
        <v>1</v>
      </c>
      <c r="AM30">
        <f>IF(EyesTest_EG!AO30=Tabelle1!AI$1,1,0)</f>
        <v>1</v>
      </c>
      <c r="AN30">
        <f>IF(EyesTest_EG!AP30=Tabelle1!AJ$1,1,0)</f>
        <v>1</v>
      </c>
      <c r="AO30">
        <f>IF(EyesTest_EG!AQ30=Tabelle1!AK$1,1,0)</f>
        <v>1</v>
      </c>
      <c r="AP30">
        <f>IF(EyesTest_EG!AR30=Tabelle1!AL$1,1,0)</f>
        <v>1</v>
      </c>
      <c r="AQ30">
        <f>IF(EyesTest_EG!AS30=Tabelle1!AM$1,1,0)</f>
        <v>1</v>
      </c>
    </row>
    <row r="31" spans="2:43" x14ac:dyDescent="0.25">
      <c r="B31">
        <v>30</v>
      </c>
      <c r="C31">
        <f>EyesTest_EG!AW31</f>
        <v>26</v>
      </c>
      <c r="D31">
        <f t="shared" si="1"/>
        <v>23</v>
      </c>
      <c r="E31" t="str">
        <f>IF(EyesTest_EG!AX31="w","w","m")</f>
        <v>m</v>
      </c>
      <c r="H31">
        <f>IF(EyesTest_EG!J31=Tabelle1!D$1,1,0)</f>
        <v>0</v>
      </c>
      <c r="I31">
        <f>IF(EyesTest_EG!K31=Tabelle1!E$1,1,0)</f>
        <v>0</v>
      </c>
      <c r="J31">
        <f>IF(EyesTest_EG!L31=Tabelle1!F$1,1,0)</f>
        <v>1</v>
      </c>
      <c r="K31">
        <f>IF(EyesTest_EG!M31=Tabelle1!G$1,1,0)</f>
        <v>1</v>
      </c>
      <c r="L31">
        <f>IF(EyesTest_EG!N31=Tabelle1!H$1,1,0)</f>
        <v>1</v>
      </c>
      <c r="M31">
        <f>IF(EyesTest_EG!O31=Tabelle1!I$1,1,0)</f>
        <v>1</v>
      </c>
      <c r="N31">
        <f>IF(EyesTest_EG!P31=Tabelle1!J$1,1,0)</f>
        <v>0</v>
      </c>
      <c r="O31">
        <f>IF(EyesTest_EG!Q31=Tabelle1!K$1,1,0)</f>
        <v>1</v>
      </c>
      <c r="P31">
        <f>IF(EyesTest_EG!R31=Tabelle1!L$1,1,0)</f>
        <v>1</v>
      </c>
      <c r="Q31">
        <f>IF(EyesTest_EG!S31=Tabelle1!M$1,1,0)</f>
        <v>0</v>
      </c>
      <c r="R31">
        <f>IF(EyesTest_EG!T31=Tabelle1!N$1,1,0)</f>
        <v>1</v>
      </c>
      <c r="S31">
        <f>IF(EyesTest_EG!U31=Tabelle1!O$1,1,0)</f>
        <v>1</v>
      </c>
      <c r="T31">
        <f>IF(EyesTest_EG!V31=Tabelle1!P$1,1,0)</f>
        <v>1</v>
      </c>
      <c r="U31">
        <f>IF(EyesTest_EG!W31=Tabelle1!Q$1,1,0)</f>
        <v>1</v>
      </c>
      <c r="V31">
        <f>IF(EyesTest_EG!X31=Tabelle1!R$1,1,0)</f>
        <v>1</v>
      </c>
      <c r="W31">
        <f>IF(EyesTest_EG!Y31=Tabelle1!S$1,1,0)</f>
        <v>1</v>
      </c>
      <c r="X31">
        <f>IF(EyesTest_EG!Z31=Tabelle1!T$1,1,0)</f>
        <v>1</v>
      </c>
      <c r="Y31">
        <f>IF(EyesTest_EG!AA31=Tabelle1!U$1,1,0)</f>
        <v>1</v>
      </c>
      <c r="Z31">
        <f>IF(EyesTest_EG!AB31=Tabelle1!V$1,1,0)</f>
        <v>0</v>
      </c>
      <c r="AA31">
        <f>IF(EyesTest_EG!AC31=Tabelle1!W$1,1,0)</f>
        <v>1</v>
      </c>
      <c r="AB31">
        <f>IF(EyesTest_EG!AD31=Tabelle1!X$1,1,0)</f>
        <v>0</v>
      </c>
      <c r="AC31">
        <f>IF(EyesTest_EG!AE31=Tabelle1!Y$1,1,0)</f>
        <v>1</v>
      </c>
      <c r="AD31">
        <f>IF(EyesTest_EG!AF31=Tabelle1!Z$1,1,0)</f>
        <v>0</v>
      </c>
      <c r="AE31">
        <f>IF(EyesTest_EG!AG31=Tabelle1!AA$1,1,0)</f>
        <v>0</v>
      </c>
      <c r="AF31">
        <f>IF(EyesTest_EG!AH31=Tabelle1!AB$1,1,0)</f>
        <v>0</v>
      </c>
      <c r="AG31">
        <f>IF(EyesTest_EG!AI31=Tabelle1!AC$1,1,0)</f>
        <v>1</v>
      </c>
      <c r="AH31">
        <f>IF(EyesTest_EG!AJ31=Tabelle1!AD$1,1,0)</f>
        <v>1</v>
      </c>
      <c r="AI31">
        <f>IF(EyesTest_EG!AK31=Tabelle1!AE$1,1,0)</f>
        <v>1</v>
      </c>
      <c r="AJ31">
        <f>IF(EyesTest_EG!AL31=Tabelle1!AF$1,1,0)</f>
        <v>0</v>
      </c>
      <c r="AK31">
        <f>IF(EyesTest_EG!AM31=Tabelle1!AG$1,1,0)</f>
        <v>0</v>
      </c>
      <c r="AL31">
        <f>IF(EyesTest_EG!AN31=Tabelle1!AH$1,1,0)</f>
        <v>0</v>
      </c>
      <c r="AM31">
        <f>IF(EyesTest_EG!AO31=Tabelle1!AI$1,1,0)</f>
        <v>1</v>
      </c>
      <c r="AN31">
        <f>IF(EyesTest_EG!AP31=Tabelle1!AJ$1,1,0)</f>
        <v>0</v>
      </c>
      <c r="AO31">
        <f>IF(EyesTest_EG!AQ31=Tabelle1!AK$1,1,0)</f>
        <v>1</v>
      </c>
      <c r="AP31">
        <f>IF(EyesTest_EG!AR31=Tabelle1!AL$1,1,0)</f>
        <v>1</v>
      </c>
      <c r="AQ31">
        <f>IF(EyesTest_EG!AS31=Tabelle1!AM$1,1,0)</f>
        <v>1</v>
      </c>
    </row>
    <row r="32" spans="2:43" x14ac:dyDescent="0.25">
      <c r="B32">
        <v>31</v>
      </c>
      <c r="C32">
        <f>EyesTest_EG!AW32</f>
        <v>21</v>
      </c>
      <c r="D32">
        <f t="shared" si="1"/>
        <v>30</v>
      </c>
      <c r="E32" t="str">
        <f>IF(EyesTest_EG!AX32="w","w","m")</f>
        <v>w</v>
      </c>
      <c r="H32">
        <f>IF(EyesTest_EG!J32=Tabelle1!D$1,1,0)</f>
        <v>1</v>
      </c>
      <c r="I32">
        <f>IF(EyesTest_EG!K32=Tabelle1!E$1,1,0)</f>
        <v>0</v>
      </c>
      <c r="J32">
        <f>IF(EyesTest_EG!L32=Tabelle1!F$1,1,0)</f>
        <v>0</v>
      </c>
      <c r="K32">
        <f>IF(EyesTest_EG!M32=Tabelle1!G$1,1,0)</f>
        <v>1</v>
      </c>
      <c r="L32">
        <f>IF(EyesTest_EG!N32=Tabelle1!H$1,1,0)</f>
        <v>1</v>
      </c>
      <c r="M32">
        <f>IF(EyesTest_EG!O32=Tabelle1!I$1,1,0)</f>
        <v>0</v>
      </c>
      <c r="N32">
        <f>IF(EyesTest_EG!P32=Tabelle1!J$1,1,0)</f>
        <v>1</v>
      </c>
      <c r="O32">
        <f>IF(EyesTest_EG!Q32=Tabelle1!K$1,1,0)</f>
        <v>1</v>
      </c>
      <c r="P32">
        <f>IF(EyesTest_EG!R32=Tabelle1!L$1,1,0)</f>
        <v>1</v>
      </c>
      <c r="Q32">
        <f>IF(EyesTest_EG!S32=Tabelle1!M$1,1,0)</f>
        <v>1</v>
      </c>
      <c r="R32">
        <f>IF(EyesTest_EG!T32=Tabelle1!N$1,1,0)</f>
        <v>1</v>
      </c>
      <c r="S32">
        <f>IF(EyesTest_EG!U32=Tabelle1!O$1,1,0)</f>
        <v>1</v>
      </c>
      <c r="T32">
        <f>IF(EyesTest_EG!V32=Tabelle1!P$1,1,0)</f>
        <v>1</v>
      </c>
      <c r="U32">
        <f>IF(EyesTest_EG!W32=Tabelle1!Q$1,1,0)</f>
        <v>1</v>
      </c>
      <c r="V32">
        <f>IF(EyesTest_EG!X32=Tabelle1!R$1,1,0)</f>
        <v>1</v>
      </c>
      <c r="W32">
        <f>IF(EyesTest_EG!Y32=Tabelle1!S$1,1,0)</f>
        <v>1</v>
      </c>
      <c r="X32">
        <f>IF(EyesTest_EG!Z32=Tabelle1!T$1,1,0)</f>
        <v>1</v>
      </c>
      <c r="Y32">
        <f>IF(EyesTest_EG!AA32=Tabelle1!U$1,1,0)</f>
        <v>1</v>
      </c>
      <c r="Z32">
        <f>IF(EyesTest_EG!AB32=Tabelle1!V$1,1,0)</f>
        <v>1</v>
      </c>
      <c r="AA32">
        <f>IF(EyesTest_EG!AC32=Tabelle1!W$1,1,0)</f>
        <v>1</v>
      </c>
      <c r="AB32">
        <f>IF(EyesTest_EG!AD32=Tabelle1!X$1,1,0)</f>
        <v>0</v>
      </c>
      <c r="AC32">
        <f>IF(EyesTest_EG!AE32=Tabelle1!Y$1,1,0)</f>
        <v>1</v>
      </c>
      <c r="AD32">
        <f>IF(EyesTest_EG!AF32=Tabelle1!Z$1,1,0)</f>
        <v>1</v>
      </c>
      <c r="AE32">
        <f>IF(EyesTest_EG!AG32=Tabelle1!AA$1,1,0)</f>
        <v>1</v>
      </c>
      <c r="AF32">
        <f>IF(EyesTest_EG!AH32=Tabelle1!AB$1,1,0)</f>
        <v>1</v>
      </c>
      <c r="AG32">
        <f>IF(EyesTest_EG!AI32=Tabelle1!AC$1,1,0)</f>
        <v>1</v>
      </c>
      <c r="AH32">
        <f>IF(EyesTest_EG!AJ32=Tabelle1!AD$1,1,0)</f>
        <v>1</v>
      </c>
      <c r="AI32">
        <f>IF(EyesTest_EG!AK32=Tabelle1!AE$1,1,0)</f>
        <v>1</v>
      </c>
      <c r="AJ32">
        <f>IF(EyesTest_EG!AL32=Tabelle1!AF$1,1,0)</f>
        <v>0</v>
      </c>
      <c r="AK32">
        <f>IF(EyesTest_EG!AM32=Tabelle1!AG$1,1,0)</f>
        <v>1</v>
      </c>
      <c r="AL32">
        <f>IF(EyesTest_EG!AN32=Tabelle1!AH$1,1,0)</f>
        <v>1</v>
      </c>
      <c r="AM32">
        <f>IF(EyesTest_EG!AO32=Tabelle1!AI$1,1,0)</f>
        <v>0</v>
      </c>
      <c r="AN32">
        <f>IF(EyesTest_EG!AP32=Tabelle1!AJ$1,1,0)</f>
        <v>1</v>
      </c>
      <c r="AO32">
        <f>IF(EyesTest_EG!AQ32=Tabelle1!AK$1,1,0)</f>
        <v>1</v>
      </c>
      <c r="AP32">
        <f>IF(EyesTest_EG!AR32=Tabelle1!AL$1,1,0)</f>
        <v>1</v>
      </c>
      <c r="AQ32">
        <f>IF(EyesTest_EG!AS32=Tabelle1!AM$1,1,0)</f>
        <v>1</v>
      </c>
    </row>
    <row r="33" spans="2:43" x14ac:dyDescent="0.25">
      <c r="B33">
        <v>32</v>
      </c>
      <c r="C33">
        <f>EyesTest_EG!AW33</f>
        <v>23</v>
      </c>
      <c r="D33">
        <f t="shared" si="1"/>
        <v>24</v>
      </c>
      <c r="E33" t="str">
        <f>IF(EyesTest_EG!AX33="w","w","m")</f>
        <v>w</v>
      </c>
      <c r="H33">
        <f>IF(EyesTest_EG!J33=Tabelle1!D$1,1,0)</f>
        <v>1</v>
      </c>
      <c r="I33">
        <f>IF(EyesTest_EG!K33=Tabelle1!E$1,1,0)</f>
        <v>0</v>
      </c>
      <c r="J33">
        <f>IF(EyesTest_EG!L33=Tabelle1!F$1,1,0)</f>
        <v>1</v>
      </c>
      <c r="K33">
        <f>IF(EyesTest_EG!M33=Tabelle1!G$1,1,0)</f>
        <v>1</v>
      </c>
      <c r="L33">
        <f>IF(EyesTest_EG!N33=Tabelle1!H$1,1,0)</f>
        <v>1</v>
      </c>
      <c r="M33">
        <f>IF(EyesTest_EG!O33=Tabelle1!I$1,1,0)</f>
        <v>0</v>
      </c>
      <c r="N33">
        <f>IF(EyesTest_EG!P33=Tabelle1!J$1,1,0)</f>
        <v>0</v>
      </c>
      <c r="O33">
        <f>IF(EyesTest_EG!Q33=Tabelle1!K$1,1,0)</f>
        <v>1</v>
      </c>
      <c r="P33">
        <f>IF(EyesTest_EG!R33=Tabelle1!L$1,1,0)</f>
        <v>0</v>
      </c>
      <c r="Q33">
        <f>IF(EyesTest_EG!S33=Tabelle1!M$1,1,0)</f>
        <v>1</v>
      </c>
      <c r="R33">
        <f>IF(EyesTest_EG!T33=Tabelle1!N$1,1,0)</f>
        <v>1</v>
      </c>
      <c r="S33">
        <f>IF(EyesTest_EG!U33=Tabelle1!O$1,1,0)</f>
        <v>1</v>
      </c>
      <c r="T33">
        <f>IF(EyesTest_EG!V33=Tabelle1!P$1,1,0)</f>
        <v>0</v>
      </c>
      <c r="U33">
        <f>IF(EyesTest_EG!W33=Tabelle1!Q$1,1,0)</f>
        <v>1</v>
      </c>
      <c r="V33">
        <f>IF(EyesTest_EG!X33=Tabelle1!R$1,1,0)</f>
        <v>1</v>
      </c>
      <c r="W33">
        <f>IF(EyesTest_EG!Y33=Tabelle1!S$1,1,0)</f>
        <v>1</v>
      </c>
      <c r="X33">
        <f>IF(EyesTest_EG!Z33=Tabelle1!T$1,1,0)</f>
        <v>1</v>
      </c>
      <c r="Y33">
        <f>IF(EyesTest_EG!AA33=Tabelle1!U$1,1,0)</f>
        <v>1</v>
      </c>
      <c r="Z33">
        <f>IF(EyesTest_EG!AB33=Tabelle1!V$1,1,0)</f>
        <v>0</v>
      </c>
      <c r="AA33">
        <f>IF(EyesTest_EG!AC33=Tabelle1!W$1,1,0)</f>
        <v>0</v>
      </c>
      <c r="AB33">
        <f>IF(EyesTest_EG!AD33=Tabelle1!X$1,1,0)</f>
        <v>0</v>
      </c>
      <c r="AC33">
        <f>IF(EyesTest_EG!AE33=Tabelle1!Y$1,1,0)</f>
        <v>1</v>
      </c>
      <c r="AD33">
        <f>IF(EyesTest_EG!AF33=Tabelle1!Z$1,1,0)</f>
        <v>1</v>
      </c>
      <c r="AE33">
        <f>IF(EyesTest_EG!AG33=Tabelle1!AA$1,1,0)</f>
        <v>1</v>
      </c>
      <c r="AF33">
        <f>IF(EyesTest_EG!AH33=Tabelle1!AB$1,1,0)</f>
        <v>0</v>
      </c>
      <c r="AG33">
        <f>IF(EyesTest_EG!AI33=Tabelle1!AC$1,1,0)</f>
        <v>1</v>
      </c>
      <c r="AH33">
        <f>IF(EyesTest_EG!AJ33=Tabelle1!AD$1,1,0)</f>
        <v>1</v>
      </c>
      <c r="AI33">
        <f>IF(EyesTest_EG!AK33=Tabelle1!AE$1,1,0)</f>
        <v>1</v>
      </c>
      <c r="AJ33">
        <f>IF(EyesTest_EG!AL33=Tabelle1!AF$1,1,0)</f>
        <v>0</v>
      </c>
      <c r="AK33">
        <f>IF(EyesTest_EG!AM33=Tabelle1!AG$1,1,0)</f>
        <v>0</v>
      </c>
      <c r="AL33">
        <f>IF(EyesTest_EG!AN33=Tabelle1!AH$1,1,0)</f>
        <v>1</v>
      </c>
      <c r="AM33">
        <f>IF(EyesTest_EG!AO33=Tabelle1!AI$1,1,0)</f>
        <v>1</v>
      </c>
      <c r="AN33">
        <f>IF(EyesTest_EG!AP33=Tabelle1!AJ$1,1,0)</f>
        <v>1</v>
      </c>
      <c r="AO33">
        <f>IF(EyesTest_EG!AQ33=Tabelle1!AK$1,1,0)</f>
        <v>1</v>
      </c>
      <c r="AP33">
        <f>IF(EyesTest_EG!AR33=Tabelle1!AL$1,1,0)</f>
        <v>0</v>
      </c>
      <c r="AQ33">
        <f>IF(EyesTest_EG!AS33=Tabelle1!AM$1,1,0)</f>
        <v>1</v>
      </c>
    </row>
    <row r="34" spans="2:43" x14ac:dyDescent="0.25">
      <c r="B34">
        <v>33</v>
      </c>
      <c r="C34">
        <f>EyesTest_EG!AW34</f>
        <v>24</v>
      </c>
      <c r="D34">
        <f t="shared" si="1"/>
        <v>24</v>
      </c>
      <c r="E34" t="str">
        <f>IF(EyesTest_EG!AX34="w","w","m")</f>
        <v>m</v>
      </c>
      <c r="H34">
        <f>IF(EyesTest_EG!J34=Tabelle1!D$1,1,0)</f>
        <v>1</v>
      </c>
      <c r="I34">
        <f>IF(EyesTest_EG!K34=Tabelle1!E$1,1,0)</f>
        <v>1</v>
      </c>
      <c r="J34">
        <f>IF(EyesTest_EG!L34=Tabelle1!F$1,1,0)</f>
        <v>1</v>
      </c>
      <c r="K34">
        <f>IF(EyesTest_EG!M34=Tabelle1!G$1,1,0)</f>
        <v>1</v>
      </c>
      <c r="L34">
        <f>IF(EyesTest_EG!N34=Tabelle1!H$1,1,0)</f>
        <v>0</v>
      </c>
      <c r="M34">
        <f>IF(EyesTest_EG!O34=Tabelle1!I$1,1,0)</f>
        <v>0</v>
      </c>
      <c r="N34">
        <f>IF(EyesTest_EG!P34=Tabelle1!J$1,1,0)</f>
        <v>1</v>
      </c>
      <c r="O34">
        <f>IF(EyesTest_EG!Q34=Tabelle1!K$1,1,0)</f>
        <v>0</v>
      </c>
      <c r="P34">
        <f>IF(EyesTest_EG!R34=Tabelle1!L$1,1,0)</f>
        <v>0</v>
      </c>
      <c r="Q34">
        <f>IF(EyesTest_EG!S34=Tabelle1!M$1,1,0)</f>
        <v>1</v>
      </c>
      <c r="R34">
        <f>IF(EyesTest_EG!T34=Tabelle1!N$1,1,0)</f>
        <v>1</v>
      </c>
      <c r="S34">
        <f>IF(EyesTest_EG!U34=Tabelle1!O$1,1,0)</f>
        <v>1</v>
      </c>
      <c r="T34">
        <f>IF(EyesTest_EG!V34=Tabelle1!P$1,1,0)</f>
        <v>1</v>
      </c>
      <c r="U34">
        <f>IF(EyesTest_EG!W34=Tabelle1!Q$1,1,0)</f>
        <v>1</v>
      </c>
      <c r="V34">
        <f>IF(EyesTest_EG!X34=Tabelle1!R$1,1,0)</f>
        <v>1</v>
      </c>
      <c r="W34">
        <f>IF(EyesTest_EG!Y34=Tabelle1!S$1,1,0)</f>
        <v>0</v>
      </c>
      <c r="X34">
        <f>IF(EyesTest_EG!Z34=Tabelle1!T$1,1,0)</f>
        <v>1</v>
      </c>
      <c r="Y34">
        <f>IF(EyesTest_EG!AA34=Tabelle1!U$1,1,0)</f>
        <v>1</v>
      </c>
      <c r="Z34">
        <f>IF(EyesTest_EG!AB34=Tabelle1!V$1,1,0)</f>
        <v>1</v>
      </c>
      <c r="AA34">
        <f>IF(EyesTest_EG!AC34=Tabelle1!W$1,1,0)</f>
        <v>0</v>
      </c>
      <c r="AB34">
        <f>IF(EyesTest_EG!AD34=Tabelle1!X$1,1,0)</f>
        <v>1</v>
      </c>
      <c r="AC34">
        <f>IF(EyesTest_EG!AE34=Tabelle1!Y$1,1,0)</f>
        <v>1</v>
      </c>
      <c r="AD34">
        <f>IF(EyesTest_EG!AF34=Tabelle1!Z$1,1,0)</f>
        <v>0</v>
      </c>
      <c r="AE34">
        <f>IF(EyesTest_EG!AG34=Tabelle1!AA$1,1,0)</f>
        <v>1</v>
      </c>
      <c r="AF34">
        <f>IF(EyesTest_EG!AH34=Tabelle1!AB$1,1,0)</f>
        <v>0</v>
      </c>
      <c r="AG34">
        <f>IF(EyesTest_EG!AI34=Tabelle1!AC$1,1,0)</f>
        <v>1</v>
      </c>
      <c r="AH34">
        <f>IF(EyesTest_EG!AJ34=Tabelle1!AD$1,1,0)</f>
        <v>1</v>
      </c>
      <c r="AI34">
        <f>IF(EyesTest_EG!AK34=Tabelle1!AE$1,1,0)</f>
        <v>0</v>
      </c>
      <c r="AJ34">
        <f>IF(EyesTest_EG!AL34=Tabelle1!AF$1,1,0)</f>
        <v>1</v>
      </c>
      <c r="AK34">
        <f>IF(EyesTest_EG!AM34=Tabelle1!AG$1,1,0)</f>
        <v>1</v>
      </c>
      <c r="AL34">
        <f>IF(EyesTest_EG!AN34=Tabelle1!AH$1,1,0)</f>
        <v>0</v>
      </c>
      <c r="AM34">
        <f>IF(EyesTest_EG!AO34=Tabelle1!AI$1,1,0)</f>
        <v>1</v>
      </c>
      <c r="AN34">
        <f>IF(EyesTest_EG!AP34=Tabelle1!AJ$1,1,0)</f>
        <v>0</v>
      </c>
      <c r="AO34">
        <f>IF(EyesTest_EG!AQ34=Tabelle1!AK$1,1,0)</f>
        <v>1</v>
      </c>
      <c r="AP34">
        <f>IF(EyesTest_EG!AR34=Tabelle1!AL$1,1,0)</f>
        <v>0</v>
      </c>
      <c r="AQ34">
        <f>IF(EyesTest_EG!AS34=Tabelle1!AM$1,1,0)</f>
        <v>1</v>
      </c>
    </row>
    <row r="35" spans="2:43" x14ac:dyDescent="0.25">
      <c r="B35">
        <v>34</v>
      </c>
      <c r="C35">
        <f>EyesTest_EG!AW35</f>
        <v>27</v>
      </c>
      <c r="D35">
        <f t="shared" si="1"/>
        <v>31</v>
      </c>
      <c r="E35" t="str">
        <f>IF(EyesTest_EG!AX35="w","w","m")</f>
        <v>m</v>
      </c>
      <c r="H35">
        <f>IF(EyesTest_EG!J35=Tabelle1!D$1,1,0)</f>
        <v>1</v>
      </c>
      <c r="I35">
        <f>IF(EyesTest_EG!K35=Tabelle1!E$1,1,0)</f>
        <v>1</v>
      </c>
      <c r="J35">
        <f>IF(EyesTest_EG!L35=Tabelle1!F$1,1,0)</f>
        <v>1</v>
      </c>
      <c r="K35">
        <f>IF(EyesTest_EG!M35=Tabelle1!G$1,1,0)</f>
        <v>1</v>
      </c>
      <c r="L35">
        <f>IF(EyesTest_EG!N35=Tabelle1!H$1,1,0)</f>
        <v>1</v>
      </c>
      <c r="M35">
        <f>IF(EyesTest_EG!O35=Tabelle1!I$1,1,0)</f>
        <v>1</v>
      </c>
      <c r="N35">
        <f>IF(EyesTest_EG!P35=Tabelle1!J$1,1,0)</f>
        <v>1</v>
      </c>
      <c r="O35">
        <f>IF(EyesTest_EG!Q35=Tabelle1!K$1,1,0)</f>
        <v>1</v>
      </c>
      <c r="P35">
        <f>IF(EyesTest_EG!R35=Tabelle1!L$1,1,0)</f>
        <v>1</v>
      </c>
      <c r="Q35">
        <f>IF(EyesTest_EG!S35=Tabelle1!M$1,1,0)</f>
        <v>1</v>
      </c>
      <c r="R35">
        <f>IF(EyesTest_EG!T35=Tabelle1!N$1,1,0)</f>
        <v>1</v>
      </c>
      <c r="S35">
        <f>IF(EyesTest_EG!U35=Tabelle1!O$1,1,0)</f>
        <v>1</v>
      </c>
      <c r="T35">
        <f>IF(EyesTest_EG!V35=Tabelle1!P$1,1,0)</f>
        <v>1</v>
      </c>
      <c r="U35">
        <f>IF(EyesTest_EG!W35=Tabelle1!Q$1,1,0)</f>
        <v>1</v>
      </c>
      <c r="V35">
        <f>IF(EyesTest_EG!X35=Tabelle1!R$1,1,0)</f>
        <v>1</v>
      </c>
      <c r="W35">
        <f>IF(EyesTest_EG!Y35=Tabelle1!S$1,1,0)</f>
        <v>1</v>
      </c>
      <c r="X35">
        <f>IF(EyesTest_EG!Z35=Tabelle1!T$1,1,0)</f>
        <v>1</v>
      </c>
      <c r="Y35">
        <f>IF(EyesTest_EG!AA35=Tabelle1!U$1,1,0)</f>
        <v>1</v>
      </c>
      <c r="Z35">
        <f>IF(EyesTest_EG!AB35=Tabelle1!V$1,1,0)</f>
        <v>1</v>
      </c>
      <c r="AA35">
        <f>IF(EyesTest_EG!AC35=Tabelle1!W$1,1,0)</f>
        <v>1</v>
      </c>
      <c r="AB35">
        <f>IF(EyesTest_EG!AD35=Tabelle1!X$1,1,0)</f>
        <v>1</v>
      </c>
      <c r="AC35">
        <f>IF(EyesTest_EG!AE35=Tabelle1!Y$1,1,0)</f>
        <v>1</v>
      </c>
      <c r="AD35">
        <f>IF(EyesTest_EG!AF35=Tabelle1!Z$1,1,0)</f>
        <v>0</v>
      </c>
      <c r="AE35">
        <f>IF(EyesTest_EG!AG35=Tabelle1!AA$1,1,0)</f>
        <v>0</v>
      </c>
      <c r="AF35">
        <f>IF(EyesTest_EG!AH35=Tabelle1!AB$1,1,0)</f>
        <v>0</v>
      </c>
      <c r="AG35">
        <f>IF(EyesTest_EG!AI35=Tabelle1!AC$1,1,0)</f>
        <v>1</v>
      </c>
      <c r="AH35">
        <f>IF(EyesTest_EG!AJ35=Tabelle1!AD$1,1,0)</f>
        <v>1</v>
      </c>
      <c r="AI35">
        <f>IF(EyesTest_EG!AK35=Tabelle1!AE$1,1,0)</f>
        <v>1</v>
      </c>
      <c r="AJ35">
        <f>IF(EyesTest_EG!AL35=Tabelle1!AF$1,1,0)</f>
        <v>0</v>
      </c>
      <c r="AK35">
        <f>IF(EyesTest_EG!AM35=Tabelle1!AG$1,1,0)</f>
        <v>1</v>
      </c>
      <c r="AL35">
        <f>IF(EyesTest_EG!AN35=Tabelle1!AH$1,1,0)</f>
        <v>0</v>
      </c>
      <c r="AM35">
        <f>IF(EyesTest_EG!AO35=Tabelle1!AI$1,1,0)</f>
        <v>1</v>
      </c>
      <c r="AN35">
        <f>IF(EyesTest_EG!AP35=Tabelle1!AJ$1,1,0)</f>
        <v>1</v>
      </c>
      <c r="AO35">
        <f>IF(EyesTest_EG!AQ35=Tabelle1!AK$1,1,0)</f>
        <v>1</v>
      </c>
      <c r="AP35">
        <f>IF(EyesTest_EG!AR35=Tabelle1!AL$1,1,0)</f>
        <v>1</v>
      </c>
      <c r="AQ35">
        <f>IF(EyesTest_EG!AS35=Tabelle1!AM$1,1,0)</f>
        <v>1</v>
      </c>
    </row>
    <row r="36" spans="2:43" x14ac:dyDescent="0.25">
      <c r="B36">
        <v>35</v>
      </c>
      <c r="C36">
        <f>EyesTest_EG!AW36</f>
        <v>25</v>
      </c>
      <c r="D36">
        <f t="shared" si="1"/>
        <v>21</v>
      </c>
      <c r="E36" t="str">
        <f>IF(EyesTest_EG!AX36="w","w","m")</f>
        <v>w</v>
      </c>
      <c r="H36">
        <f>IF(EyesTest_EG!J36=Tabelle1!D$1,1,0)</f>
        <v>0</v>
      </c>
      <c r="I36">
        <f>IF(EyesTest_EG!K36=Tabelle1!E$1,1,0)</f>
        <v>0</v>
      </c>
      <c r="J36">
        <f>IF(EyesTest_EG!L36=Tabelle1!F$1,1,0)</f>
        <v>1</v>
      </c>
      <c r="K36">
        <f>IF(EyesTest_EG!M36=Tabelle1!G$1,1,0)</f>
        <v>1</v>
      </c>
      <c r="L36">
        <f>IF(EyesTest_EG!N36=Tabelle1!H$1,1,0)</f>
        <v>1</v>
      </c>
      <c r="M36">
        <f>IF(EyesTest_EG!O36=Tabelle1!I$1,1,0)</f>
        <v>1</v>
      </c>
      <c r="N36">
        <f>IF(EyesTest_EG!P36=Tabelle1!J$1,1,0)</f>
        <v>0</v>
      </c>
      <c r="O36">
        <f>IF(EyesTest_EG!Q36=Tabelle1!K$1,1,0)</f>
        <v>1</v>
      </c>
      <c r="P36">
        <f>IF(EyesTest_EG!R36=Tabelle1!L$1,1,0)</f>
        <v>0</v>
      </c>
      <c r="Q36">
        <f>IF(EyesTest_EG!S36=Tabelle1!M$1,1,0)</f>
        <v>0</v>
      </c>
      <c r="R36">
        <f>IF(EyesTest_EG!T36=Tabelle1!N$1,1,0)</f>
        <v>1</v>
      </c>
      <c r="S36">
        <f>IF(EyesTest_EG!U36=Tabelle1!O$1,1,0)</f>
        <v>1</v>
      </c>
      <c r="T36">
        <f>IF(EyesTest_EG!V36=Tabelle1!P$1,1,0)</f>
        <v>1</v>
      </c>
      <c r="U36">
        <f>IF(EyesTest_EG!W36=Tabelle1!Q$1,1,0)</f>
        <v>0</v>
      </c>
      <c r="V36">
        <f>IF(EyesTest_EG!X36=Tabelle1!R$1,1,0)</f>
        <v>1</v>
      </c>
      <c r="W36">
        <f>IF(EyesTest_EG!Y36=Tabelle1!S$1,1,0)</f>
        <v>0</v>
      </c>
      <c r="X36">
        <f>IF(EyesTest_EG!Z36=Tabelle1!T$1,1,0)</f>
        <v>0</v>
      </c>
      <c r="Y36">
        <f>IF(EyesTest_EG!AA36=Tabelle1!U$1,1,0)</f>
        <v>1</v>
      </c>
      <c r="Z36">
        <f>IF(EyesTest_EG!AB36=Tabelle1!V$1,1,0)</f>
        <v>0</v>
      </c>
      <c r="AA36">
        <f>IF(EyesTest_EG!AC36=Tabelle1!W$1,1,0)</f>
        <v>1</v>
      </c>
      <c r="AB36">
        <f>IF(EyesTest_EG!AD36=Tabelle1!X$1,1,0)</f>
        <v>0</v>
      </c>
      <c r="AC36">
        <f>IF(EyesTest_EG!AE36=Tabelle1!Y$1,1,0)</f>
        <v>1</v>
      </c>
      <c r="AD36">
        <f>IF(EyesTest_EG!AF36=Tabelle1!Z$1,1,0)</f>
        <v>0</v>
      </c>
      <c r="AE36">
        <f>IF(EyesTest_EG!AG36=Tabelle1!AA$1,1,0)</f>
        <v>1</v>
      </c>
      <c r="AF36">
        <f>IF(EyesTest_EG!AH36=Tabelle1!AB$1,1,0)</f>
        <v>1</v>
      </c>
      <c r="AG36">
        <f>IF(EyesTest_EG!AI36=Tabelle1!AC$1,1,0)</f>
        <v>1</v>
      </c>
      <c r="AH36">
        <f>IF(EyesTest_EG!AJ36=Tabelle1!AD$1,1,0)</f>
        <v>0</v>
      </c>
      <c r="AI36">
        <f>IF(EyesTest_EG!AK36=Tabelle1!AE$1,1,0)</f>
        <v>1</v>
      </c>
      <c r="AJ36">
        <f>IF(EyesTest_EG!AL36=Tabelle1!AF$1,1,0)</f>
        <v>1</v>
      </c>
      <c r="AK36">
        <f>IF(EyesTest_EG!AM36=Tabelle1!AG$1,1,0)</f>
        <v>1</v>
      </c>
      <c r="AL36">
        <f>IF(EyesTest_EG!AN36=Tabelle1!AH$1,1,0)</f>
        <v>1</v>
      </c>
      <c r="AM36">
        <f>IF(EyesTest_EG!AO36=Tabelle1!AI$1,1,0)</f>
        <v>1</v>
      </c>
      <c r="AN36">
        <f>IF(EyesTest_EG!AP36=Tabelle1!AJ$1,1,0)</f>
        <v>0</v>
      </c>
      <c r="AO36">
        <f>IF(EyesTest_EG!AQ36=Tabelle1!AK$1,1,0)</f>
        <v>0</v>
      </c>
      <c r="AP36">
        <f>IF(EyesTest_EG!AR36=Tabelle1!AL$1,1,0)</f>
        <v>0</v>
      </c>
      <c r="AQ36">
        <f>IF(EyesTest_EG!AS36=Tabelle1!AM$1,1,0)</f>
        <v>1</v>
      </c>
    </row>
    <row r="37" spans="2:43" x14ac:dyDescent="0.25">
      <c r="B37">
        <v>36</v>
      </c>
      <c r="C37">
        <f>EyesTest_EG!AW37</f>
        <v>20</v>
      </c>
      <c r="D37">
        <f t="shared" si="1"/>
        <v>26</v>
      </c>
      <c r="E37" t="str">
        <f>IF(EyesTest_EG!AX37="w","w","m")</f>
        <v>m</v>
      </c>
      <c r="H37">
        <f>IF(EyesTest_EG!J37=Tabelle1!D$1,1,0)</f>
        <v>0</v>
      </c>
      <c r="I37">
        <f>IF(EyesTest_EG!K37=Tabelle1!E$1,1,0)</f>
        <v>1</v>
      </c>
      <c r="J37">
        <f>IF(EyesTest_EG!L37=Tabelle1!F$1,1,0)</f>
        <v>1</v>
      </c>
      <c r="K37">
        <f>IF(EyesTest_EG!M37=Tabelle1!G$1,1,0)</f>
        <v>1</v>
      </c>
      <c r="L37">
        <f>IF(EyesTest_EG!N37=Tabelle1!H$1,1,0)</f>
        <v>0</v>
      </c>
      <c r="M37">
        <f>IF(EyesTest_EG!O37=Tabelle1!I$1,1,0)</f>
        <v>1</v>
      </c>
      <c r="N37">
        <f>IF(EyesTest_EG!P37=Tabelle1!J$1,1,0)</f>
        <v>0</v>
      </c>
      <c r="O37">
        <f>IF(EyesTest_EG!Q37=Tabelle1!K$1,1,0)</f>
        <v>1</v>
      </c>
      <c r="P37">
        <f>IF(EyesTest_EG!R37=Tabelle1!L$1,1,0)</f>
        <v>0</v>
      </c>
      <c r="Q37">
        <f>IF(EyesTest_EG!S37=Tabelle1!M$1,1,0)</f>
        <v>1</v>
      </c>
      <c r="R37">
        <f>IF(EyesTest_EG!T37=Tabelle1!N$1,1,0)</f>
        <v>0</v>
      </c>
      <c r="S37">
        <f>IF(EyesTest_EG!U37=Tabelle1!O$1,1,0)</f>
        <v>1</v>
      </c>
      <c r="T37">
        <f>IF(EyesTest_EG!V37=Tabelle1!P$1,1,0)</f>
        <v>1</v>
      </c>
      <c r="U37">
        <f>IF(EyesTest_EG!W37=Tabelle1!Q$1,1,0)</f>
        <v>1</v>
      </c>
      <c r="V37">
        <f>IF(EyesTest_EG!X37=Tabelle1!R$1,1,0)</f>
        <v>1</v>
      </c>
      <c r="W37">
        <f>IF(EyesTest_EG!Y37=Tabelle1!S$1,1,0)</f>
        <v>1</v>
      </c>
      <c r="X37">
        <f>IF(EyesTest_EG!Z37=Tabelle1!T$1,1,0)</f>
        <v>1</v>
      </c>
      <c r="Y37">
        <f>IF(EyesTest_EG!AA37=Tabelle1!U$1,1,0)</f>
        <v>1</v>
      </c>
      <c r="Z37">
        <f>IF(EyesTest_EG!AB37=Tabelle1!V$1,1,0)</f>
        <v>0</v>
      </c>
      <c r="AA37">
        <f>IF(EyesTest_EG!AC37=Tabelle1!W$1,1,0)</f>
        <v>1</v>
      </c>
      <c r="AB37">
        <f>IF(EyesTest_EG!AD37=Tabelle1!X$1,1,0)</f>
        <v>1</v>
      </c>
      <c r="AC37">
        <f>IF(EyesTest_EG!AE37=Tabelle1!Y$1,1,0)</f>
        <v>1</v>
      </c>
      <c r="AD37">
        <f>IF(EyesTest_EG!AF37=Tabelle1!Z$1,1,0)</f>
        <v>1</v>
      </c>
      <c r="AE37">
        <f>IF(EyesTest_EG!AG37=Tabelle1!AA$1,1,0)</f>
        <v>0</v>
      </c>
      <c r="AF37">
        <f>IF(EyesTest_EG!AH37=Tabelle1!AB$1,1,0)</f>
        <v>0</v>
      </c>
      <c r="AG37">
        <f>IF(EyesTest_EG!AI37=Tabelle1!AC$1,1,0)</f>
        <v>1</v>
      </c>
      <c r="AH37">
        <f>IF(EyesTest_EG!AJ37=Tabelle1!AD$1,1,0)</f>
        <v>1</v>
      </c>
      <c r="AI37">
        <f>IF(EyesTest_EG!AK37=Tabelle1!AE$1,1,0)</f>
        <v>0</v>
      </c>
      <c r="AJ37">
        <f>IF(EyesTest_EG!AL37=Tabelle1!AF$1,1,0)</f>
        <v>0</v>
      </c>
      <c r="AK37">
        <f>IF(EyesTest_EG!AM37=Tabelle1!AG$1,1,0)</f>
        <v>1</v>
      </c>
      <c r="AL37">
        <f>IF(EyesTest_EG!AN37=Tabelle1!AH$1,1,0)</f>
        <v>1</v>
      </c>
      <c r="AM37">
        <f>IF(EyesTest_EG!AO37=Tabelle1!AI$1,1,0)</f>
        <v>1</v>
      </c>
      <c r="AN37">
        <f>IF(EyesTest_EG!AP37=Tabelle1!AJ$1,1,0)</f>
        <v>1</v>
      </c>
      <c r="AO37">
        <f>IF(EyesTest_EG!AQ37=Tabelle1!AK$1,1,0)</f>
        <v>1</v>
      </c>
      <c r="AP37">
        <f>IF(EyesTest_EG!AR37=Tabelle1!AL$1,1,0)</f>
        <v>1</v>
      </c>
      <c r="AQ37">
        <f>IF(EyesTest_EG!AS37=Tabelle1!AM$1,1,0)</f>
        <v>1</v>
      </c>
    </row>
    <row r="38" spans="2:43" x14ac:dyDescent="0.25">
      <c r="B38">
        <v>37</v>
      </c>
      <c r="C38">
        <f>EyesTest_EG!AW38</f>
        <v>21</v>
      </c>
      <c r="D38">
        <f t="shared" si="1"/>
        <v>28</v>
      </c>
      <c r="E38" t="str">
        <f>IF(EyesTest_EG!AX38="w","w","m")</f>
        <v>m</v>
      </c>
      <c r="H38">
        <f>IF(EyesTest_EG!J38=Tabelle1!D$1,1,0)</f>
        <v>0</v>
      </c>
      <c r="I38">
        <f>IF(EyesTest_EG!K38=Tabelle1!E$1,1,0)</f>
        <v>0</v>
      </c>
      <c r="J38">
        <f>IF(EyesTest_EG!L38=Tabelle1!F$1,1,0)</f>
        <v>1</v>
      </c>
      <c r="K38">
        <f>IF(EyesTest_EG!M38=Tabelle1!G$1,1,0)</f>
        <v>1</v>
      </c>
      <c r="L38">
        <f>IF(EyesTest_EG!N38=Tabelle1!H$1,1,0)</f>
        <v>1</v>
      </c>
      <c r="M38">
        <f>IF(EyesTest_EG!O38=Tabelle1!I$1,1,0)</f>
        <v>1</v>
      </c>
      <c r="N38">
        <f>IF(EyesTest_EG!P38=Tabelle1!J$1,1,0)</f>
        <v>1</v>
      </c>
      <c r="O38">
        <f>IF(EyesTest_EG!Q38=Tabelle1!K$1,1,0)</f>
        <v>1</v>
      </c>
      <c r="P38">
        <f>IF(EyesTest_EG!R38=Tabelle1!L$1,1,0)</f>
        <v>1</v>
      </c>
      <c r="Q38">
        <f>IF(EyesTest_EG!S38=Tabelle1!M$1,1,0)</f>
        <v>1</v>
      </c>
      <c r="R38">
        <f>IF(EyesTest_EG!T38=Tabelle1!N$1,1,0)</f>
        <v>1</v>
      </c>
      <c r="S38">
        <f>IF(EyesTest_EG!U38=Tabelle1!O$1,1,0)</f>
        <v>1</v>
      </c>
      <c r="T38">
        <f>IF(EyesTest_EG!V38=Tabelle1!P$1,1,0)</f>
        <v>1</v>
      </c>
      <c r="U38">
        <f>IF(EyesTest_EG!W38=Tabelle1!Q$1,1,0)</f>
        <v>0</v>
      </c>
      <c r="V38">
        <f>IF(EyesTest_EG!X38=Tabelle1!R$1,1,0)</f>
        <v>1</v>
      </c>
      <c r="W38">
        <f>IF(EyesTest_EG!Y38=Tabelle1!S$1,1,0)</f>
        <v>1</v>
      </c>
      <c r="X38">
        <f>IF(EyesTest_EG!Z38=Tabelle1!T$1,1,0)</f>
        <v>1</v>
      </c>
      <c r="Y38">
        <f>IF(EyesTest_EG!AA38=Tabelle1!U$1,1,0)</f>
        <v>1</v>
      </c>
      <c r="Z38">
        <f>IF(EyesTest_EG!AB38=Tabelle1!V$1,1,0)</f>
        <v>0</v>
      </c>
      <c r="AA38">
        <f>IF(EyesTest_EG!AC38=Tabelle1!W$1,1,0)</f>
        <v>1</v>
      </c>
      <c r="AB38">
        <f>IF(EyesTest_EG!AD38=Tabelle1!X$1,1,0)</f>
        <v>1</v>
      </c>
      <c r="AC38">
        <f>IF(EyesTest_EG!AE38=Tabelle1!Y$1,1,0)</f>
        <v>1</v>
      </c>
      <c r="AD38">
        <f>IF(EyesTest_EG!AF38=Tabelle1!Z$1,1,0)</f>
        <v>0</v>
      </c>
      <c r="AE38">
        <f>IF(EyesTest_EG!AG38=Tabelle1!AA$1,1,0)</f>
        <v>1</v>
      </c>
      <c r="AF38">
        <f>IF(EyesTest_EG!AH38=Tabelle1!AB$1,1,0)</f>
        <v>1</v>
      </c>
      <c r="AG38">
        <f>IF(EyesTest_EG!AI38=Tabelle1!AC$1,1,0)</f>
        <v>1</v>
      </c>
      <c r="AH38">
        <f>IF(EyesTest_EG!AJ38=Tabelle1!AD$1,1,0)</f>
        <v>1</v>
      </c>
      <c r="AI38">
        <f>IF(EyesTest_EG!AK38=Tabelle1!AE$1,1,0)</f>
        <v>0</v>
      </c>
      <c r="AJ38">
        <f>IF(EyesTest_EG!AL38=Tabelle1!AF$1,1,0)</f>
        <v>1</v>
      </c>
      <c r="AK38">
        <f>IF(EyesTest_EG!AM38=Tabelle1!AG$1,1,0)</f>
        <v>0</v>
      </c>
      <c r="AL38">
        <f>IF(EyesTest_EG!AN38=Tabelle1!AH$1,1,0)</f>
        <v>0</v>
      </c>
      <c r="AM38">
        <f>IF(EyesTest_EG!AO38=Tabelle1!AI$1,1,0)</f>
        <v>1</v>
      </c>
      <c r="AN38">
        <f>IF(EyesTest_EG!AP38=Tabelle1!AJ$1,1,0)</f>
        <v>1</v>
      </c>
      <c r="AO38">
        <f>IF(EyesTest_EG!AQ38=Tabelle1!AK$1,1,0)</f>
        <v>1</v>
      </c>
      <c r="AP38">
        <f>IF(EyesTest_EG!AR38=Tabelle1!AL$1,1,0)</f>
        <v>1</v>
      </c>
      <c r="AQ38">
        <f>IF(EyesTest_EG!AS38=Tabelle1!AM$1,1,0)</f>
        <v>1</v>
      </c>
    </row>
    <row r="39" spans="2:43" x14ac:dyDescent="0.25">
      <c r="B39">
        <v>38</v>
      </c>
      <c r="C39">
        <f>EyesTest_EG!AW39</f>
        <v>21</v>
      </c>
      <c r="D39">
        <f t="shared" si="1"/>
        <v>31</v>
      </c>
      <c r="E39" t="str">
        <f>IF(EyesTest_EG!AX39="w","w","m")</f>
        <v>m</v>
      </c>
      <c r="H39">
        <f>IF(EyesTest_EG!J39=Tabelle1!D$1,1,0)</f>
        <v>0</v>
      </c>
      <c r="I39">
        <f>IF(EyesTest_EG!K39=Tabelle1!E$1,1,0)</f>
        <v>1</v>
      </c>
      <c r="J39">
        <f>IF(EyesTest_EG!L39=Tabelle1!F$1,1,0)</f>
        <v>1</v>
      </c>
      <c r="K39">
        <f>IF(EyesTest_EG!M39=Tabelle1!G$1,1,0)</f>
        <v>1</v>
      </c>
      <c r="L39">
        <f>IF(EyesTest_EG!N39=Tabelle1!H$1,1,0)</f>
        <v>1</v>
      </c>
      <c r="M39">
        <f>IF(EyesTest_EG!O39=Tabelle1!I$1,1,0)</f>
        <v>1</v>
      </c>
      <c r="N39">
        <f>IF(EyesTest_EG!P39=Tabelle1!J$1,1,0)</f>
        <v>0</v>
      </c>
      <c r="O39">
        <f>IF(EyesTest_EG!Q39=Tabelle1!K$1,1,0)</f>
        <v>1</v>
      </c>
      <c r="P39">
        <f>IF(EyesTest_EG!R39=Tabelle1!L$1,1,0)</f>
        <v>1</v>
      </c>
      <c r="Q39">
        <f>IF(EyesTest_EG!S39=Tabelle1!M$1,1,0)</f>
        <v>1</v>
      </c>
      <c r="R39">
        <f>IF(EyesTest_EG!T39=Tabelle1!N$1,1,0)</f>
        <v>1</v>
      </c>
      <c r="S39">
        <f>IF(EyesTest_EG!U39=Tabelle1!O$1,1,0)</f>
        <v>1</v>
      </c>
      <c r="T39">
        <f>IF(EyesTest_EG!V39=Tabelle1!P$1,1,0)</f>
        <v>1</v>
      </c>
      <c r="U39">
        <f>IF(EyesTest_EG!W39=Tabelle1!Q$1,1,0)</f>
        <v>1</v>
      </c>
      <c r="V39">
        <f>IF(EyesTest_EG!X39=Tabelle1!R$1,1,0)</f>
        <v>0</v>
      </c>
      <c r="W39">
        <f>IF(EyesTest_EG!Y39=Tabelle1!S$1,1,0)</f>
        <v>1</v>
      </c>
      <c r="X39">
        <f>IF(EyesTest_EG!Z39=Tabelle1!T$1,1,0)</f>
        <v>1</v>
      </c>
      <c r="Y39">
        <f>IF(EyesTest_EG!AA39=Tabelle1!U$1,1,0)</f>
        <v>1</v>
      </c>
      <c r="Z39">
        <f>IF(EyesTest_EG!AB39=Tabelle1!V$1,1,0)</f>
        <v>1</v>
      </c>
      <c r="AA39">
        <f>IF(EyesTest_EG!AC39=Tabelle1!W$1,1,0)</f>
        <v>1</v>
      </c>
      <c r="AB39">
        <f>IF(EyesTest_EG!AD39=Tabelle1!X$1,1,0)</f>
        <v>1</v>
      </c>
      <c r="AC39">
        <f>IF(EyesTest_EG!AE39=Tabelle1!Y$1,1,0)</f>
        <v>1</v>
      </c>
      <c r="AD39">
        <f>IF(EyesTest_EG!AF39=Tabelle1!Z$1,1,0)</f>
        <v>0</v>
      </c>
      <c r="AE39">
        <f>IF(EyesTest_EG!AG39=Tabelle1!AA$1,1,0)</f>
        <v>1</v>
      </c>
      <c r="AF39">
        <f>IF(EyesTest_EG!AH39=Tabelle1!AB$1,1,0)</f>
        <v>0</v>
      </c>
      <c r="AG39">
        <f>IF(EyesTest_EG!AI39=Tabelle1!AC$1,1,0)</f>
        <v>1</v>
      </c>
      <c r="AH39">
        <f>IF(EyesTest_EG!AJ39=Tabelle1!AD$1,1,0)</f>
        <v>1</v>
      </c>
      <c r="AI39">
        <f>IF(EyesTest_EG!AK39=Tabelle1!AE$1,1,0)</f>
        <v>1</v>
      </c>
      <c r="AJ39">
        <f>IF(EyesTest_EG!AL39=Tabelle1!AF$1,1,0)</f>
        <v>1</v>
      </c>
      <c r="AK39">
        <f>IF(EyesTest_EG!AM39=Tabelle1!AG$1,1,0)</f>
        <v>1</v>
      </c>
      <c r="AL39">
        <f>IF(EyesTest_EG!AN39=Tabelle1!AH$1,1,0)</f>
        <v>1</v>
      </c>
      <c r="AM39">
        <f>IF(EyesTest_EG!AO39=Tabelle1!AI$1,1,0)</f>
        <v>1</v>
      </c>
      <c r="AN39">
        <f>IF(EyesTest_EG!AP39=Tabelle1!AJ$1,1,0)</f>
        <v>1</v>
      </c>
      <c r="AO39">
        <f>IF(EyesTest_EG!AQ39=Tabelle1!AK$1,1,0)</f>
        <v>1</v>
      </c>
      <c r="AP39">
        <f>IF(EyesTest_EG!AR39=Tabelle1!AL$1,1,0)</f>
        <v>1</v>
      </c>
      <c r="AQ39">
        <f>IF(EyesTest_EG!AS39=Tabelle1!AM$1,1,0)</f>
        <v>1</v>
      </c>
    </row>
    <row r="40" spans="2:43" x14ac:dyDescent="0.25">
      <c r="B40">
        <v>39</v>
      </c>
      <c r="C40">
        <f>EyesTest_EG!AW40</f>
        <v>19</v>
      </c>
      <c r="D40">
        <f t="shared" si="1"/>
        <v>29</v>
      </c>
      <c r="E40" t="str">
        <f>IF(EyesTest_EG!AX40="w","w","m")</f>
        <v>w</v>
      </c>
      <c r="H40">
        <f>IF(EyesTest_EG!J40=Tabelle1!D$1,1,0)</f>
        <v>1</v>
      </c>
      <c r="I40">
        <f>IF(EyesTest_EG!K40=Tabelle1!E$1,1,0)</f>
        <v>1</v>
      </c>
      <c r="J40">
        <f>IF(EyesTest_EG!L40=Tabelle1!F$1,1,0)</f>
        <v>1</v>
      </c>
      <c r="K40">
        <f>IF(EyesTest_EG!M40=Tabelle1!G$1,1,0)</f>
        <v>1</v>
      </c>
      <c r="L40">
        <f>IF(EyesTest_EG!N40=Tabelle1!H$1,1,0)</f>
        <v>1</v>
      </c>
      <c r="M40">
        <f>IF(EyesTest_EG!O40=Tabelle1!I$1,1,0)</f>
        <v>1</v>
      </c>
      <c r="N40">
        <f>IF(EyesTest_EG!P40=Tabelle1!J$1,1,0)</f>
        <v>0</v>
      </c>
      <c r="O40">
        <f>IF(EyesTest_EG!Q40=Tabelle1!K$1,1,0)</f>
        <v>1</v>
      </c>
      <c r="P40">
        <f>IF(EyesTest_EG!R40=Tabelle1!L$1,1,0)</f>
        <v>1</v>
      </c>
      <c r="Q40">
        <f>IF(EyesTest_EG!S40=Tabelle1!M$1,1,0)</f>
        <v>0</v>
      </c>
      <c r="R40">
        <f>IF(EyesTest_EG!T40=Tabelle1!N$1,1,0)</f>
        <v>1</v>
      </c>
      <c r="S40">
        <f>IF(EyesTest_EG!U40=Tabelle1!O$1,1,0)</f>
        <v>1</v>
      </c>
      <c r="T40">
        <f>IF(EyesTest_EG!V40=Tabelle1!P$1,1,0)</f>
        <v>0</v>
      </c>
      <c r="U40">
        <f>IF(EyesTest_EG!W40=Tabelle1!Q$1,1,0)</f>
        <v>1</v>
      </c>
      <c r="V40">
        <f>IF(EyesTest_EG!X40=Tabelle1!R$1,1,0)</f>
        <v>1</v>
      </c>
      <c r="W40">
        <f>IF(EyesTest_EG!Y40=Tabelle1!S$1,1,0)</f>
        <v>1</v>
      </c>
      <c r="X40">
        <f>IF(EyesTest_EG!Z40=Tabelle1!T$1,1,0)</f>
        <v>1</v>
      </c>
      <c r="Y40">
        <f>IF(EyesTest_EG!AA40=Tabelle1!U$1,1,0)</f>
        <v>1</v>
      </c>
      <c r="Z40">
        <f>IF(EyesTest_EG!AB40=Tabelle1!V$1,1,0)</f>
        <v>1</v>
      </c>
      <c r="AA40">
        <f>IF(EyesTest_EG!AC40=Tabelle1!W$1,1,0)</f>
        <v>1</v>
      </c>
      <c r="AB40">
        <f>IF(EyesTest_EG!AD40=Tabelle1!X$1,1,0)</f>
        <v>1</v>
      </c>
      <c r="AC40">
        <f>IF(EyesTest_EG!AE40=Tabelle1!Y$1,1,0)</f>
        <v>1</v>
      </c>
      <c r="AD40">
        <f>IF(EyesTest_EG!AF40=Tabelle1!Z$1,1,0)</f>
        <v>1</v>
      </c>
      <c r="AE40">
        <f>IF(EyesTest_EG!AG40=Tabelle1!AA$1,1,0)</f>
        <v>1</v>
      </c>
      <c r="AF40">
        <f>IF(EyesTest_EG!AH40=Tabelle1!AB$1,1,0)</f>
        <v>0</v>
      </c>
      <c r="AG40">
        <f>IF(EyesTest_EG!AI40=Tabelle1!AC$1,1,0)</f>
        <v>1</v>
      </c>
      <c r="AH40">
        <f>IF(EyesTest_EG!AJ40=Tabelle1!AD$1,1,0)</f>
        <v>1</v>
      </c>
      <c r="AI40">
        <f>IF(EyesTest_EG!AK40=Tabelle1!AE$1,1,0)</f>
        <v>1</v>
      </c>
      <c r="AJ40">
        <f>IF(EyesTest_EG!AL40=Tabelle1!AF$1,1,0)</f>
        <v>0</v>
      </c>
      <c r="AK40">
        <f>IF(EyesTest_EG!AM40=Tabelle1!AG$1,1,0)</f>
        <v>1</v>
      </c>
      <c r="AL40">
        <f>IF(EyesTest_EG!AN40=Tabelle1!AH$1,1,0)</f>
        <v>0</v>
      </c>
      <c r="AM40">
        <f>IF(EyesTest_EG!AO40=Tabelle1!AI$1,1,0)</f>
        <v>1</v>
      </c>
      <c r="AN40">
        <f>IF(EyesTest_EG!AP40=Tabelle1!AJ$1,1,0)</f>
        <v>0</v>
      </c>
      <c r="AO40">
        <f>IF(EyesTest_EG!AQ40=Tabelle1!AK$1,1,0)</f>
        <v>1</v>
      </c>
      <c r="AP40">
        <f>IF(EyesTest_EG!AR40=Tabelle1!AL$1,1,0)</f>
        <v>1</v>
      </c>
      <c r="AQ40">
        <f>IF(EyesTest_EG!AS40=Tabelle1!AM$1,1,0)</f>
        <v>1</v>
      </c>
    </row>
    <row r="41" spans="2:43" x14ac:dyDescent="0.25">
      <c r="B41">
        <v>40</v>
      </c>
      <c r="C41">
        <f>EyesTest_EG!AW41</f>
        <v>22</v>
      </c>
      <c r="D41">
        <f t="shared" si="1"/>
        <v>23</v>
      </c>
      <c r="E41" t="str">
        <f>IF(EyesTest_EG!AX41="w","w","m")</f>
        <v>w</v>
      </c>
      <c r="H41">
        <f>IF(EyesTest_EG!J41=Tabelle1!D$1,1,0)</f>
        <v>0</v>
      </c>
      <c r="I41">
        <f>IF(EyesTest_EG!K41=Tabelle1!E$1,1,0)</f>
        <v>1</v>
      </c>
      <c r="J41">
        <f>IF(EyesTest_EG!L41=Tabelle1!F$1,1,0)</f>
        <v>0</v>
      </c>
      <c r="K41">
        <f>IF(EyesTest_EG!M41=Tabelle1!G$1,1,0)</f>
        <v>0</v>
      </c>
      <c r="L41">
        <f>IF(EyesTest_EG!N41=Tabelle1!H$1,1,0)</f>
        <v>0</v>
      </c>
      <c r="M41">
        <f>IF(EyesTest_EG!O41=Tabelle1!I$1,1,0)</f>
        <v>1</v>
      </c>
      <c r="N41">
        <f>IF(EyesTest_EG!P41=Tabelle1!J$1,1,0)</f>
        <v>1</v>
      </c>
      <c r="O41">
        <f>IF(EyesTest_EG!Q41=Tabelle1!K$1,1,0)</f>
        <v>1</v>
      </c>
      <c r="P41">
        <f>IF(EyesTest_EG!R41=Tabelle1!L$1,1,0)</f>
        <v>1</v>
      </c>
      <c r="Q41">
        <f>IF(EyesTest_EG!S41=Tabelle1!M$1,1,0)</f>
        <v>1</v>
      </c>
      <c r="R41">
        <f>IF(EyesTest_EG!T41=Tabelle1!N$1,1,0)</f>
        <v>1</v>
      </c>
      <c r="S41">
        <f>IF(EyesTest_EG!U41=Tabelle1!O$1,1,0)</f>
        <v>1</v>
      </c>
      <c r="T41">
        <f>IF(EyesTest_EG!V41=Tabelle1!P$1,1,0)</f>
        <v>0</v>
      </c>
      <c r="U41">
        <f>IF(EyesTest_EG!W41=Tabelle1!Q$1,1,0)</f>
        <v>1</v>
      </c>
      <c r="V41">
        <f>IF(EyesTest_EG!X41=Tabelle1!R$1,1,0)</f>
        <v>1</v>
      </c>
      <c r="W41">
        <f>IF(EyesTest_EG!Y41=Tabelle1!S$1,1,0)</f>
        <v>0</v>
      </c>
      <c r="X41">
        <f>IF(EyesTest_EG!Z41=Tabelle1!T$1,1,0)</f>
        <v>0</v>
      </c>
      <c r="Y41">
        <f>IF(EyesTest_EG!AA41=Tabelle1!U$1,1,0)</f>
        <v>1</v>
      </c>
      <c r="Z41">
        <f>IF(EyesTest_EG!AB41=Tabelle1!V$1,1,0)</f>
        <v>1</v>
      </c>
      <c r="AA41">
        <f>IF(EyesTest_EG!AC41=Tabelle1!W$1,1,0)</f>
        <v>1</v>
      </c>
      <c r="AB41">
        <f>IF(EyesTest_EG!AD41=Tabelle1!X$1,1,0)</f>
        <v>0</v>
      </c>
      <c r="AC41">
        <f>IF(EyesTest_EG!AE41=Tabelle1!Y$1,1,0)</f>
        <v>1</v>
      </c>
      <c r="AD41">
        <f>IF(EyesTest_EG!AF41=Tabelle1!Z$1,1,0)</f>
        <v>0</v>
      </c>
      <c r="AE41">
        <f>IF(EyesTest_EG!AG41=Tabelle1!AA$1,1,0)</f>
        <v>1</v>
      </c>
      <c r="AF41">
        <f>IF(EyesTest_EG!AH41=Tabelle1!AB$1,1,0)</f>
        <v>1</v>
      </c>
      <c r="AG41">
        <f>IF(EyesTest_EG!AI41=Tabelle1!AC$1,1,0)</f>
        <v>1</v>
      </c>
      <c r="AH41">
        <f>IF(EyesTest_EG!AJ41=Tabelle1!AD$1,1,0)</f>
        <v>1</v>
      </c>
      <c r="AI41">
        <f>IF(EyesTest_EG!AK41=Tabelle1!AE$1,1,0)</f>
        <v>1</v>
      </c>
      <c r="AJ41">
        <f>IF(EyesTest_EG!AL41=Tabelle1!AF$1,1,0)</f>
        <v>0</v>
      </c>
      <c r="AK41">
        <f>IF(EyesTest_EG!AM41=Tabelle1!AG$1,1,0)</f>
        <v>1</v>
      </c>
      <c r="AL41">
        <f>IF(EyesTest_EG!AN41=Tabelle1!AH$1,1,0)</f>
        <v>0</v>
      </c>
      <c r="AM41">
        <f>IF(EyesTest_EG!AO41=Tabelle1!AI$1,1,0)</f>
        <v>1</v>
      </c>
      <c r="AN41">
        <f>IF(EyesTest_EG!AP41=Tabelle1!AJ$1,1,0)</f>
        <v>1</v>
      </c>
      <c r="AO41">
        <f>IF(EyesTest_EG!AQ41=Tabelle1!AK$1,1,0)</f>
        <v>0</v>
      </c>
      <c r="AP41">
        <f>IF(EyesTest_EG!AR41=Tabelle1!AL$1,1,0)</f>
        <v>0</v>
      </c>
      <c r="AQ41">
        <f>IF(EyesTest_EG!AS41=Tabelle1!AM$1,1,0)</f>
        <v>1</v>
      </c>
    </row>
    <row r="42" spans="2:43" x14ac:dyDescent="0.25">
      <c r="B42">
        <v>41</v>
      </c>
      <c r="C42">
        <f>EyesTest_EG!AW42</f>
        <v>25</v>
      </c>
      <c r="D42">
        <f t="shared" si="1"/>
        <v>28</v>
      </c>
      <c r="E42" t="str">
        <f>IF(EyesTest_EG!AX42="w","w","m")</f>
        <v>m</v>
      </c>
      <c r="H42">
        <f>IF(EyesTest_EG!J42=Tabelle1!D$1,1,0)</f>
        <v>0</v>
      </c>
      <c r="I42">
        <f>IF(EyesTest_EG!K42=Tabelle1!E$1,1,0)</f>
        <v>1</v>
      </c>
      <c r="J42">
        <f>IF(EyesTest_EG!L42=Tabelle1!F$1,1,0)</f>
        <v>1</v>
      </c>
      <c r="K42">
        <f>IF(EyesTest_EG!M42=Tabelle1!G$1,1,0)</f>
        <v>1</v>
      </c>
      <c r="L42">
        <f>IF(EyesTest_EG!N42=Tabelle1!H$1,1,0)</f>
        <v>1</v>
      </c>
      <c r="M42">
        <f>IF(EyesTest_EG!O42=Tabelle1!I$1,1,0)</f>
        <v>1</v>
      </c>
      <c r="N42">
        <f>IF(EyesTest_EG!P42=Tabelle1!J$1,1,0)</f>
        <v>1</v>
      </c>
      <c r="O42">
        <f>IF(EyesTest_EG!Q42=Tabelle1!K$1,1,0)</f>
        <v>1</v>
      </c>
      <c r="P42">
        <f>IF(EyesTest_EG!R42=Tabelle1!L$1,1,0)</f>
        <v>1</v>
      </c>
      <c r="Q42">
        <f>IF(EyesTest_EG!S42=Tabelle1!M$1,1,0)</f>
        <v>1</v>
      </c>
      <c r="R42">
        <f>IF(EyesTest_EG!T42=Tabelle1!N$1,1,0)</f>
        <v>1</v>
      </c>
      <c r="S42">
        <f>IF(EyesTest_EG!U42=Tabelle1!O$1,1,0)</f>
        <v>0</v>
      </c>
      <c r="T42">
        <f>IF(EyesTest_EG!V42=Tabelle1!P$1,1,0)</f>
        <v>1</v>
      </c>
      <c r="U42">
        <f>IF(EyesTest_EG!W42=Tabelle1!Q$1,1,0)</f>
        <v>1</v>
      </c>
      <c r="V42">
        <f>IF(EyesTest_EG!X42=Tabelle1!R$1,1,0)</f>
        <v>1</v>
      </c>
      <c r="W42">
        <f>IF(EyesTest_EG!Y42=Tabelle1!S$1,1,0)</f>
        <v>1</v>
      </c>
      <c r="X42">
        <f>IF(EyesTest_EG!Z42=Tabelle1!T$1,1,0)</f>
        <v>0</v>
      </c>
      <c r="Y42">
        <f>IF(EyesTest_EG!AA42=Tabelle1!U$1,1,0)</f>
        <v>1</v>
      </c>
      <c r="Z42">
        <f>IF(EyesTest_EG!AB42=Tabelle1!V$1,1,0)</f>
        <v>1</v>
      </c>
      <c r="AA42">
        <f>IF(EyesTest_EG!AC42=Tabelle1!W$1,1,0)</f>
        <v>1</v>
      </c>
      <c r="AB42">
        <f>IF(EyesTest_EG!AD42=Tabelle1!X$1,1,0)</f>
        <v>0</v>
      </c>
      <c r="AC42">
        <f>IF(EyesTest_EG!AE42=Tabelle1!Y$1,1,0)</f>
        <v>1</v>
      </c>
      <c r="AD42">
        <f>IF(EyesTest_EG!AF42=Tabelle1!Z$1,1,0)</f>
        <v>1</v>
      </c>
      <c r="AE42">
        <f>IF(EyesTest_EG!AG42=Tabelle1!AA$1,1,0)</f>
        <v>1</v>
      </c>
      <c r="AF42">
        <f>IF(EyesTest_EG!AH42=Tabelle1!AB$1,1,0)</f>
        <v>0</v>
      </c>
      <c r="AG42">
        <f>IF(EyesTest_EG!AI42=Tabelle1!AC$1,1,0)</f>
        <v>1</v>
      </c>
      <c r="AH42">
        <f>IF(EyesTest_EG!AJ42=Tabelle1!AD$1,1,0)</f>
        <v>1</v>
      </c>
      <c r="AI42">
        <f>IF(EyesTest_EG!AK42=Tabelle1!AE$1,1,0)</f>
        <v>0</v>
      </c>
      <c r="AJ42">
        <f>IF(EyesTest_EG!AL42=Tabelle1!AF$1,1,0)</f>
        <v>0</v>
      </c>
      <c r="AK42">
        <f>IF(EyesTest_EG!AM42=Tabelle1!AG$1,1,0)</f>
        <v>1</v>
      </c>
      <c r="AL42">
        <f>IF(EyesTest_EG!AN42=Tabelle1!AH$1,1,0)</f>
        <v>0</v>
      </c>
      <c r="AM42">
        <f>IF(EyesTest_EG!AO42=Tabelle1!AI$1,1,0)</f>
        <v>1</v>
      </c>
      <c r="AN42">
        <f>IF(EyesTest_EG!AP42=Tabelle1!AJ$1,1,0)</f>
        <v>1</v>
      </c>
      <c r="AO42">
        <f>IF(EyesTest_EG!AQ42=Tabelle1!AK$1,1,0)</f>
        <v>1</v>
      </c>
      <c r="AP42">
        <f>IF(EyesTest_EG!AR42=Tabelle1!AL$1,1,0)</f>
        <v>1</v>
      </c>
      <c r="AQ42">
        <f>IF(EyesTest_EG!AS42=Tabelle1!AM$1,1,0)</f>
        <v>1</v>
      </c>
    </row>
    <row r="43" spans="2:43" x14ac:dyDescent="0.25">
      <c r="B43">
        <v>42</v>
      </c>
      <c r="C43">
        <f>EyesTest_EG!AW43</f>
        <v>22</v>
      </c>
      <c r="D43">
        <f t="shared" si="1"/>
        <v>27</v>
      </c>
      <c r="E43" t="str">
        <f>IF(EyesTest_EG!AX43="w","w","m")</f>
        <v>w</v>
      </c>
      <c r="H43">
        <f>IF(EyesTest_EG!J43=Tabelle1!D$1,1,0)</f>
        <v>1</v>
      </c>
      <c r="I43">
        <f>IF(EyesTest_EG!K43=Tabelle1!E$1,1,0)</f>
        <v>0</v>
      </c>
      <c r="J43">
        <f>IF(EyesTest_EG!L43=Tabelle1!F$1,1,0)</f>
        <v>1</v>
      </c>
      <c r="K43">
        <f>IF(EyesTest_EG!M43=Tabelle1!G$1,1,0)</f>
        <v>1</v>
      </c>
      <c r="L43">
        <f>IF(EyesTest_EG!N43=Tabelle1!H$1,1,0)</f>
        <v>1</v>
      </c>
      <c r="M43">
        <f>IF(EyesTest_EG!O43=Tabelle1!I$1,1,0)</f>
        <v>1</v>
      </c>
      <c r="N43">
        <f>IF(EyesTest_EG!P43=Tabelle1!J$1,1,0)</f>
        <v>1</v>
      </c>
      <c r="O43">
        <f>IF(EyesTest_EG!Q43=Tabelle1!K$1,1,0)</f>
        <v>1</v>
      </c>
      <c r="P43">
        <f>IF(EyesTest_EG!R43=Tabelle1!L$1,1,0)</f>
        <v>1</v>
      </c>
      <c r="Q43">
        <f>IF(EyesTest_EG!S43=Tabelle1!M$1,1,0)</f>
        <v>0</v>
      </c>
      <c r="R43">
        <f>IF(EyesTest_EG!T43=Tabelle1!N$1,1,0)</f>
        <v>0</v>
      </c>
      <c r="S43">
        <f>IF(EyesTest_EG!U43=Tabelle1!O$1,1,0)</f>
        <v>1</v>
      </c>
      <c r="T43">
        <f>IF(EyesTest_EG!V43=Tabelle1!P$1,1,0)</f>
        <v>0</v>
      </c>
      <c r="U43">
        <f>IF(EyesTest_EG!W43=Tabelle1!Q$1,1,0)</f>
        <v>1</v>
      </c>
      <c r="V43">
        <f>IF(EyesTest_EG!X43=Tabelle1!R$1,1,0)</f>
        <v>1</v>
      </c>
      <c r="W43">
        <f>IF(EyesTest_EG!Y43=Tabelle1!S$1,1,0)</f>
        <v>1</v>
      </c>
      <c r="X43">
        <f>IF(EyesTest_EG!Z43=Tabelle1!T$1,1,0)</f>
        <v>1</v>
      </c>
      <c r="Y43">
        <f>IF(EyesTest_EG!AA43=Tabelle1!U$1,1,0)</f>
        <v>1</v>
      </c>
      <c r="Z43">
        <f>IF(EyesTest_EG!AB43=Tabelle1!V$1,1,0)</f>
        <v>1</v>
      </c>
      <c r="AA43">
        <f>IF(EyesTest_EG!AC43=Tabelle1!W$1,1,0)</f>
        <v>1</v>
      </c>
      <c r="AB43">
        <f>IF(EyesTest_EG!AD43=Tabelle1!X$1,1,0)</f>
        <v>0</v>
      </c>
      <c r="AC43">
        <f>IF(EyesTest_EG!AE43=Tabelle1!Y$1,1,0)</f>
        <v>1</v>
      </c>
      <c r="AD43">
        <f>IF(EyesTest_EG!AF43=Tabelle1!Z$1,1,0)</f>
        <v>1</v>
      </c>
      <c r="AE43">
        <f>IF(EyesTest_EG!AG43=Tabelle1!AA$1,1,0)</f>
        <v>1</v>
      </c>
      <c r="AF43">
        <f>IF(EyesTest_EG!AH43=Tabelle1!AB$1,1,0)</f>
        <v>1</v>
      </c>
      <c r="AG43">
        <f>IF(EyesTest_EG!AI43=Tabelle1!AC$1,1,0)</f>
        <v>1</v>
      </c>
      <c r="AH43">
        <f>IF(EyesTest_EG!AJ43=Tabelle1!AD$1,1,0)</f>
        <v>0</v>
      </c>
      <c r="AI43">
        <f>IF(EyesTest_EG!AK43=Tabelle1!AE$1,1,0)</f>
        <v>1</v>
      </c>
      <c r="AJ43">
        <f>IF(EyesTest_EG!AL43=Tabelle1!AF$1,1,0)</f>
        <v>0</v>
      </c>
      <c r="AK43">
        <f>IF(EyesTest_EG!AM43=Tabelle1!AG$1,1,0)</f>
        <v>1</v>
      </c>
      <c r="AL43">
        <f>IF(EyesTest_EG!AN43=Tabelle1!AH$1,1,0)</f>
        <v>0</v>
      </c>
      <c r="AM43">
        <f>IF(EyesTest_EG!AO43=Tabelle1!AI$1,1,0)</f>
        <v>1</v>
      </c>
      <c r="AN43">
        <f>IF(EyesTest_EG!AP43=Tabelle1!AJ$1,1,0)</f>
        <v>1</v>
      </c>
      <c r="AO43">
        <f>IF(EyesTest_EG!AQ43=Tabelle1!AK$1,1,0)</f>
        <v>0</v>
      </c>
      <c r="AP43">
        <f>IF(EyesTest_EG!AR43=Tabelle1!AL$1,1,0)</f>
        <v>1</v>
      </c>
      <c r="AQ43">
        <f>IF(EyesTest_EG!AS43=Tabelle1!AM$1,1,0)</f>
        <v>1</v>
      </c>
    </row>
    <row r="44" spans="2:43" x14ac:dyDescent="0.25">
      <c r="B44">
        <v>43</v>
      </c>
      <c r="C44">
        <f>EyesTest_EG!AW44</f>
        <v>23</v>
      </c>
      <c r="D44">
        <f t="shared" si="1"/>
        <v>26</v>
      </c>
      <c r="E44" t="str">
        <f>IF(EyesTest_EG!AX44="w","w","m")</f>
        <v>w</v>
      </c>
      <c r="H44">
        <f>IF(EyesTest_EG!J44=Tabelle1!D$1,1,0)</f>
        <v>1</v>
      </c>
      <c r="I44">
        <f>IF(EyesTest_EG!K44=Tabelle1!E$1,1,0)</f>
        <v>1</v>
      </c>
      <c r="J44">
        <f>IF(EyesTest_EG!L44=Tabelle1!F$1,1,0)</f>
        <v>1</v>
      </c>
      <c r="K44">
        <f>IF(EyesTest_EG!M44=Tabelle1!G$1,1,0)</f>
        <v>0</v>
      </c>
      <c r="L44">
        <f>IF(EyesTest_EG!N44=Tabelle1!H$1,1,0)</f>
        <v>1</v>
      </c>
      <c r="M44">
        <f>IF(EyesTest_EG!O44=Tabelle1!I$1,1,0)</f>
        <v>0</v>
      </c>
      <c r="N44">
        <f>IF(EyesTest_EG!P44=Tabelle1!J$1,1,0)</f>
        <v>1</v>
      </c>
      <c r="O44">
        <f>IF(EyesTest_EG!Q44=Tabelle1!K$1,1,0)</f>
        <v>1</v>
      </c>
      <c r="P44">
        <f>IF(EyesTest_EG!R44=Tabelle1!L$1,1,0)</f>
        <v>0</v>
      </c>
      <c r="Q44">
        <f>IF(EyesTest_EG!S44=Tabelle1!M$1,1,0)</f>
        <v>0</v>
      </c>
      <c r="R44">
        <f>IF(EyesTest_EG!T44=Tabelle1!N$1,1,0)</f>
        <v>1</v>
      </c>
      <c r="S44">
        <f>IF(EyesTest_EG!U44=Tabelle1!O$1,1,0)</f>
        <v>1</v>
      </c>
      <c r="T44">
        <f>IF(EyesTest_EG!V44=Tabelle1!P$1,1,0)</f>
        <v>1</v>
      </c>
      <c r="U44">
        <f>IF(EyesTest_EG!W44=Tabelle1!Q$1,1,0)</f>
        <v>0</v>
      </c>
      <c r="V44">
        <f>IF(EyesTest_EG!X44=Tabelle1!R$1,1,0)</f>
        <v>1</v>
      </c>
      <c r="W44">
        <f>IF(EyesTest_EG!Y44=Tabelle1!S$1,1,0)</f>
        <v>1</v>
      </c>
      <c r="X44">
        <f>IF(EyesTest_EG!Z44=Tabelle1!T$1,1,0)</f>
        <v>0</v>
      </c>
      <c r="Y44">
        <f>IF(EyesTest_EG!AA44=Tabelle1!U$1,1,0)</f>
        <v>1</v>
      </c>
      <c r="Z44">
        <f>IF(EyesTest_EG!AB44=Tabelle1!V$1,1,0)</f>
        <v>1</v>
      </c>
      <c r="AA44">
        <f>IF(EyesTest_EG!AC44=Tabelle1!W$1,1,0)</f>
        <v>1</v>
      </c>
      <c r="AB44">
        <f>IF(EyesTest_EG!AD44=Tabelle1!X$1,1,0)</f>
        <v>1</v>
      </c>
      <c r="AC44">
        <f>IF(EyesTest_EG!AE44=Tabelle1!Y$1,1,0)</f>
        <v>1</v>
      </c>
      <c r="AD44">
        <f>IF(EyesTest_EG!AF44=Tabelle1!Z$1,1,0)</f>
        <v>1</v>
      </c>
      <c r="AE44">
        <f>IF(EyesTest_EG!AG44=Tabelle1!AA$1,1,0)</f>
        <v>1</v>
      </c>
      <c r="AF44">
        <f>IF(EyesTest_EG!AH44=Tabelle1!AB$1,1,0)</f>
        <v>1</v>
      </c>
      <c r="AG44">
        <f>IF(EyesTest_EG!AI44=Tabelle1!AC$1,1,0)</f>
        <v>1</v>
      </c>
      <c r="AH44">
        <f>IF(EyesTest_EG!AJ44=Tabelle1!AD$1,1,0)</f>
        <v>1</v>
      </c>
      <c r="AI44">
        <f>IF(EyesTest_EG!AK44=Tabelle1!AE$1,1,0)</f>
        <v>1</v>
      </c>
      <c r="AJ44">
        <f>IF(EyesTest_EG!AL44=Tabelle1!AF$1,1,0)</f>
        <v>0</v>
      </c>
      <c r="AK44">
        <f>IF(EyesTest_EG!AM44=Tabelle1!AG$1,1,0)</f>
        <v>1</v>
      </c>
      <c r="AL44">
        <f>IF(EyesTest_EG!AN44=Tabelle1!AH$1,1,0)</f>
        <v>0</v>
      </c>
      <c r="AM44">
        <f>IF(EyesTest_EG!AO44=Tabelle1!AI$1,1,0)</f>
        <v>0</v>
      </c>
      <c r="AN44">
        <f>IF(EyesTest_EG!AP44=Tabelle1!AJ$1,1,0)</f>
        <v>1</v>
      </c>
      <c r="AO44">
        <f>IF(EyesTest_EG!AQ44=Tabelle1!AK$1,1,0)</f>
        <v>1</v>
      </c>
      <c r="AP44">
        <f>IF(EyesTest_EG!AR44=Tabelle1!AL$1,1,0)</f>
        <v>0</v>
      </c>
      <c r="AQ44">
        <f>IF(EyesTest_EG!AS44=Tabelle1!AM$1,1,0)</f>
        <v>1</v>
      </c>
    </row>
    <row r="45" spans="2:43" x14ac:dyDescent="0.25">
      <c r="B45">
        <v>44</v>
      </c>
      <c r="C45">
        <f>EyesTest_EG!AW45</f>
        <v>24</v>
      </c>
      <c r="D45">
        <f t="shared" si="1"/>
        <v>21</v>
      </c>
      <c r="E45" t="str">
        <f>IF(EyesTest_EG!AX45="w","w","m")</f>
        <v>m</v>
      </c>
      <c r="H45">
        <f>IF(EyesTest_EG!J45=Tabelle1!D$1,1,0)</f>
        <v>1</v>
      </c>
      <c r="I45">
        <f>IF(EyesTest_EG!K45=Tabelle1!E$1,1,0)</f>
        <v>0</v>
      </c>
      <c r="J45">
        <f>IF(EyesTest_EG!L45=Tabelle1!F$1,1,0)</f>
        <v>1</v>
      </c>
      <c r="K45">
        <f>IF(EyesTest_EG!M45=Tabelle1!G$1,1,0)</f>
        <v>1</v>
      </c>
      <c r="L45">
        <f>IF(EyesTest_EG!N45=Tabelle1!H$1,1,0)</f>
        <v>0</v>
      </c>
      <c r="M45">
        <f>IF(EyesTest_EG!O45=Tabelle1!I$1,1,0)</f>
        <v>1</v>
      </c>
      <c r="N45">
        <f>IF(EyesTest_EG!P45=Tabelle1!J$1,1,0)</f>
        <v>0</v>
      </c>
      <c r="O45">
        <f>IF(EyesTest_EG!Q45=Tabelle1!K$1,1,0)</f>
        <v>1</v>
      </c>
      <c r="P45">
        <f>IF(EyesTest_EG!R45=Tabelle1!L$1,1,0)</f>
        <v>1</v>
      </c>
      <c r="Q45">
        <f>IF(EyesTest_EG!S45=Tabelle1!M$1,1,0)</f>
        <v>0</v>
      </c>
      <c r="R45">
        <f>IF(EyesTest_EG!T45=Tabelle1!N$1,1,0)</f>
        <v>0</v>
      </c>
      <c r="S45">
        <f>IF(EyesTest_EG!U45=Tabelle1!O$1,1,0)</f>
        <v>0</v>
      </c>
      <c r="T45">
        <f>IF(EyesTest_EG!V45=Tabelle1!P$1,1,0)</f>
        <v>0</v>
      </c>
      <c r="U45">
        <f>IF(EyesTest_EG!W45=Tabelle1!Q$1,1,0)</f>
        <v>1</v>
      </c>
      <c r="V45">
        <f>IF(EyesTest_EG!X45=Tabelle1!R$1,1,0)</f>
        <v>1</v>
      </c>
      <c r="W45">
        <f>IF(EyesTest_EG!Y45=Tabelle1!S$1,1,0)</f>
        <v>1</v>
      </c>
      <c r="X45">
        <f>IF(EyesTest_EG!Z45=Tabelle1!T$1,1,0)</f>
        <v>1</v>
      </c>
      <c r="Y45">
        <f>IF(EyesTest_EG!AA45=Tabelle1!U$1,1,0)</f>
        <v>1</v>
      </c>
      <c r="Z45">
        <f>IF(EyesTest_EG!AB45=Tabelle1!V$1,1,0)</f>
        <v>1</v>
      </c>
      <c r="AA45">
        <f>IF(EyesTest_EG!AC45=Tabelle1!W$1,1,0)</f>
        <v>1</v>
      </c>
      <c r="AB45">
        <f>IF(EyesTest_EG!AD45=Tabelle1!X$1,1,0)</f>
        <v>1</v>
      </c>
      <c r="AC45">
        <f>IF(EyesTest_EG!AE45=Tabelle1!Y$1,1,0)</f>
        <v>1</v>
      </c>
      <c r="AD45">
        <f>IF(EyesTest_EG!AF45=Tabelle1!Z$1,1,0)</f>
        <v>1</v>
      </c>
      <c r="AE45">
        <f>IF(EyesTest_EG!AG45=Tabelle1!AA$1,1,0)</f>
        <v>1</v>
      </c>
      <c r="AF45">
        <f>IF(EyesTest_EG!AH45=Tabelle1!AB$1,1,0)</f>
        <v>0</v>
      </c>
      <c r="AG45">
        <f>IF(EyesTest_EG!AI45=Tabelle1!AC$1,1,0)</f>
        <v>1</v>
      </c>
      <c r="AH45">
        <f>IF(EyesTest_EG!AJ45=Tabelle1!AD$1,1,0)</f>
        <v>0</v>
      </c>
      <c r="AI45">
        <f>IF(EyesTest_EG!AK45=Tabelle1!AE$1,1,0)</f>
        <v>0</v>
      </c>
      <c r="AJ45">
        <f>IF(EyesTest_EG!AL45=Tabelle1!AF$1,1,0)</f>
        <v>1</v>
      </c>
      <c r="AK45">
        <f>IF(EyesTest_EG!AM45=Tabelle1!AG$1,1,0)</f>
        <v>1</v>
      </c>
      <c r="AL45">
        <f>IF(EyesTest_EG!AN45=Tabelle1!AH$1,1,0)</f>
        <v>1</v>
      </c>
      <c r="AM45">
        <f>IF(EyesTest_EG!AO45=Tabelle1!AI$1,1,0)</f>
        <v>0</v>
      </c>
      <c r="AN45">
        <f>IF(EyesTest_EG!AP45=Tabelle1!AJ$1,1,0)</f>
        <v>0</v>
      </c>
      <c r="AO45">
        <f>IF(EyesTest_EG!AQ45=Tabelle1!AK$1,1,0)</f>
        <v>0</v>
      </c>
      <c r="AP45">
        <f>IF(EyesTest_EG!AR45=Tabelle1!AL$1,1,0)</f>
        <v>0</v>
      </c>
      <c r="AQ45">
        <f>IF(EyesTest_EG!AS45=Tabelle1!AM$1,1,0)</f>
        <v>0</v>
      </c>
    </row>
    <row r="46" spans="2:43" x14ac:dyDescent="0.25">
      <c r="B46">
        <v>45</v>
      </c>
      <c r="C46">
        <f>EyesTest_EG!AW46</f>
        <v>23</v>
      </c>
      <c r="D46">
        <f t="shared" si="1"/>
        <v>23</v>
      </c>
      <c r="E46" t="str">
        <f>IF(EyesTest_EG!AX46="w","w","m")</f>
        <v>m</v>
      </c>
      <c r="H46">
        <f>IF(EyesTest_EG!J46=Tabelle1!D$1,1,0)</f>
        <v>0</v>
      </c>
      <c r="I46">
        <f>IF(EyesTest_EG!K46=Tabelle1!E$1,1,0)</f>
        <v>0</v>
      </c>
      <c r="J46">
        <f>IF(EyesTest_EG!L46=Tabelle1!F$1,1,0)</f>
        <v>0</v>
      </c>
      <c r="K46">
        <f>IF(EyesTest_EG!M46=Tabelle1!G$1,1,0)</f>
        <v>1</v>
      </c>
      <c r="L46">
        <f>IF(EyesTest_EG!N46=Tabelle1!H$1,1,0)</f>
        <v>1</v>
      </c>
      <c r="M46">
        <f>IF(EyesTest_EG!O46=Tabelle1!I$1,1,0)</f>
        <v>1</v>
      </c>
      <c r="N46">
        <f>IF(EyesTest_EG!P46=Tabelle1!J$1,1,0)</f>
        <v>1</v>
      </c>
      <c r="O46">
        <f>IF(EyesTest_EG!Q46=Tabelle1!K$1,1,0)</f>
        <v>0</v>
      </c>
      <c r="P46">
        <f>IF(EyesTest_EG!R46=Tabelle1!L$1,1,0)</f>
        <v>0</v>
      </c>
      <c r="Q46">
        <f>IF(EyesTest_EG!S46=Tabelle1!M$1,1,0)</f>
        <v>1</v>
      </c>
      <c r="R46">
        <f>IF(EyesTest_EG!T46=Tabelle1!N$1,1,0)</f>
        <v>0</v>
      </c>
      <c r="S46">
        <f>IF(EyesTest_EG!U46=Tabelle1!O$1,1,0)</f>
        <v>0</v>
      </c>
      <c r="T46">
        <f>IF(EyesTest_EG!V46=Tabelle1!P$1,1,0)</f>
        <v>0</v>
      </c>
      <c r="U46">
        <f>IF(EyesTest_EG!W46=Tabelle1!Q$1,1,0)</f>
        <v>1</v>
      </c>
      <c r="V46">
        <f>IF(EyesTest_EG!X46=Tabelle1!R$1,1,0)</f>
        <v>1</v>
      </c>
      <c r="W46">
        <f>IF(EyesTest_EG!Y46=Tabelle1!S$1,1,0)</f>
        <v>1</v>
      </c>
      <c r="X46">
        <f>IF(EyesTest_EG!Z46=Tabelle1!T$1,1,0)</f>
        <v>0</v>
      </c>
      <c r="Y46">
        <f>IF(EyesTest_EG!AA46=Tabelle1!U$1,1,0)</f>
        <v>1</v>
      </c>
      <c r="Z46">
        <f>IF(EyesTest_EG!AB46=Tabelle1!V$1,1,0)</f>
        <v>0</v>
      </c>
      <c r="AA46">
        <f>IF(EyesTest_EG!AC46=Tabelle1!W$1,1,0)</f>
        <v>1</v>
      </c>
      <c r="AB46">
        <f>IF(EyesTest_EG!AD46=Tabelle1!X$1,1,0)</f>
        <v>1</v>
      </c>
      <c r="AC46">
        <f>IF(EyesTest_EG!AE46=Tabelle1!Y$1,1,0)</f>
        <v>1</v>
      </c>
      <c r="AD46">
        <f>IF(EyesTest_EG!AF46=Tabelle1!Z$1,1,0)</f>
        <v>1</v>
      </c>
      <c r="AE46">
        <f>IF(EyesTest_EG!AG46=Tabelle1!AA$1,1,0)</f>
        <v>1</v>
      </c>
      <c r="AF46">
        <f>IF(EyesTest_EG!AH46=Tabelle1!AB$1,1,0)</f>
        <v>1</v>
      </c>
      <c r="AG46">
        <f>IF(EyesTest_EG!AI46=Tabelle1!AC$1,1,0)</f>
        <v>1</v>
      </c>
      <c r="AH46">
        <f>IF(EyesTest_EG!AJ46=Tabelle1!AD$1,1,0)</f>
        <v>0</v>
      </c>
      <c r="AI46">
        <f>IF(EyesTest_EG!AK46=Tabelle1!AE$1,1,0)</f>
        <v>1</v>
      </c>
      <c r="AJ46">
        <f>IF(EyesTest_EG!AL46=Tabelle1!AF$1,1,0)</f>
        <v>1</v>
      </c>
      <c r="AK46">
        <f>IF(EyesTest_EG!AM46=Tabelle1!AG$1,1,0)</f>
        <v>0</v>
      </c>
      <c r="AL46">
        <f>IF(EyesTest_EG!AN46=Tabelle1!AH$1,1,0)</f>
        <v>1</v>
      </c>
      <c r="AM46">
        <f>IF(EyesTest_EG!AO46=Tabelle1!AI$1,1,0)</f>
        <v>1</v>
      </c>
      <c r="AN46">
        <f>IF(EyesTest_EG!AP46=Tabelle1!AJ$1,1,0)</f>
        <v>1</v>
      </c>
      <c r="AO46">
        <f>IF(EyesTest_EG!AQ46=Tabelle1!AK$1,1,0)</f>
        <v>1</v>
      </c>
      <c r="AP46">
        <f>IF(EyesTest_EG!AR46=Tabelle1!AL$1,1,0)</f>
        <v>1</v>
      </c>
      <c r="AQ46">
        <f>IF(EyesTest_EG!AS46=Tabelle1!AM$1,1,0)</f>
        <v>0</v>
      </c>
    </row>
    <row r="48" spans="2:43" x14ac:dyDescent="0.25">
      <c r="C48" t="s">
        <v>1819</v>
      </c>
      <c r="D48" t="s">
        <v>1811</v>
      </c>
      <c r="H48" t="s">
        <v>1813</v>
      </c>
    </row>
    <row r="49" spans="3:43" x14ac:dyDescent="0.25">
      <c r="C49">
        <f>MIN(C2:C46)</f>
        <v>19</v>
      </c>
      <c r="D49">
        <f>AVERAGE(D2:D46)</f>
        <v>24.422222222222221</v>
      </c>
      <c r="H49">
        <f>SUM(H2:H46)</f>
        <v>17</v>
      </c>
      <c r="I49">
        <f>SUM(I2:I46)</f>
        <v>28</v>
      </c>
      <c r="J49">
        <f t="shared" ref="J49:AQ49" si="2">SUM(J2:J46)</f>
        <v>31</v>
      </c>
      <c r="K49">
        <f t="shared" si="2"/>
        <v>40</v>
      </c>
      <c r="L49">
        <f t="shared" si="2"/>
        <v>30</v>
      </c>
      <c r="M49">
        <f t="shared" si="2"/>
        <v>27</v>
      </c>
      <c r="N49">
        <f t="shared" si="2"/>
        <v>20</v>
      </c>
      <c r="O49">
        <f t="shared" si="2"/>
        <v>39</v>
      </c>
      <c r="P49">
        <f t="shared" si="2"/>
        <v>30</v>
      </c>
      <c r="Q49">
        <f t="shared" si="2"/>
        <v>29</v>
      </c>
      <c r="R49">
        <f t="shared" si="2"/>
        <v>32</v>
      </c>
      <c r="S49">
        <f t="shared" si="2"/>
        <v>38</v>
      </c>
      <c r="T49">
        <f t="shared" si="2"/>
        <v>26</v>
      </c>
      <c r="U49">
        <f t="shared" si="2"/>
        <v>36</v>
      </c>
      <c r="V49">
        <f t="shared" si="2"/>
        <v>38</v>
      </c>
      <c r="W49">
        <f t="shared" si="2"/>
        <v>34</v>
      </c>
      <c r="X49">
        <f t="shared" si="2"/>
        <v>26</v>
      </c>
      <c r="Y49">
        <f t="shared" si="2"/>
        <v>43</v>
      </c>
      <c r="Z49">
        <f t="shared" si="2"/>
        <v>30</v>
      </c>
      <c r="AA49">
        <f t="shared" si="2"/>
        <v>34</v>
      </c>
      <c r="AB49">
        <f t="shared" si="2"/>
        <v>25</v>
      </c>
      <c r="AC49">
        <f t="shared" si="2"/>
        <v>40</v>
      </c>
      <c r="AD49">
        <f t="shared" si="2"/>
        <v>22</v>
      </c>
      <c r="AE49">
        <f t="shared" si="2"/>
        <v>36</v>
      </c>
      <c r="AF49">
        <f t="shared" si="2"/>
        <v>23</v>
      </c>
      <c r="AG49">
        <f t="shared" si="2"/>
        <v>35</v>
      </c>
      <c r="AH49">
        <f t="shared" si="2"/>
        <v>26</v>
      </c>
      <c r="AI49">
        <f t="shared" si="2"/>
        <v>30</v>
      </c>
      <c r="AJ49">
        <f t="shared" si="2"/>
        <v>17</v>
      </c>
      <c r="AK49">
        <f t="shared" si="2"/>
        <v>30</v>
      </c>
      <c r="AL49">
        <f t="shared" si="2"/>
        <v>16</v>
      </c>
      <c r="AM49">
        <f t="shared" si="2"/>
        <v>37</v>
      </c>
      <c r="AN49">
        <f t="shared" si="2"/>
        <v>31</v>
      </c>
      <c r="AO49">
        <f t="shared" si="2"/>
        <v>31</v>
      </c>
      <c r="AP49">
        <f t="shared" si="2"/>
        <v>33</v>
      </c>
      <c r="AQ49">
        <f t="shared" si="2"/>
        <v>39</v>
      </c>
    </row>
    <row r="50" spans="3:43" x14ac:dyDescent="0.25">
      <c r="C50" t="s">
        <v>1820</v>
      </c>
      <c r="H50" t="s">
        <v>1814</v>
      </c>
    </row>
    <row r="51" spans="3:43" x14ac:dyDescent="0.25">
      <c r="C51">
        <f>MAX(C2:C46)</f>
        <v>32</v>
      </c>
      <c r="D51" t="s">
        <v>1812</v>
      </c>
      <c r="H51">
        <f>AVERAGE(H2:H46)</f>
        <v>0.37777777777777777</v>
      </c>
      <c r="I51">
        <f t="shared" ref="I51:AQ51" si="3">AVERAGE(I2:I46)</f>
        <v>0.62222222222222223</v>
      </c>
      <c r="J51">
        <f t="shared" si="3"/>
        <v>0.68888888888888888</v>
      </c>
      <c r="K51">
        <f t="shared" si="3"/>
        <v>0.88888888888888884</v>
      </c>
      <c r="L51">
        <f t="shared" si="3"/>
        <v>0.66666666666666663</v>
      </c>
      <c r="M51">
        <f t="shared" si="3"/>
        <v>0.6</v>
      </c>
      <c r="N51">
        <f t="shared" si="3"/>
        <v>0.44444444444444442</v>
      </c>
      <c r="O51">
        <f t="shared" si="3"/>
        <v>0.8666666666666667</v>
      </c>
      <c r="P51">
        <f t="shared" si="3"/>
        <v>0.66666666666666663</v>
      </c>
      <c r="Q51">
        <f t="shared" si="3"/>
        <v>0.64444444444444449</v>
      </c>
      <c r="R51">
        <f t="shared" si="3"/>
        <v>0.71111111111111114</v>
      </c>
      <c r="S51">
        <f t="shared" si="3"/>
        <v>0.84444444444444444</v>
      </c>
      <c r="T51">
        <f t="shared" si="3"/>
        <v>0.57777777777777772</v>
      </c>
      <c r="U51">
        <f t="shared" si="3"/>
        <v>0.8</v>
      </c>
      <c r="V51">
        <f t="shared" si="3"/>
        <v>0.84444444444444444</v>
      </c>
      <c r="W51">
        <f t="shared" si="3"/>
        <v>0.75555555555555554</v>
      </c>
      <c r="X51">
        <f t="shared" si="3"/>
        <v>0.57777777777777772</v>
      </c>
      <c r="Y51">
        <f t="shared" si="3"/>
        <v>0.9555555555555556</v>
      </c>
      <c r="Z51">
        <f t="shared" si="3"/>
        <v>0.66666666666666663</v>
      </c>
      <c r="AA51">
        <f t="shared" si="3"/>
        <v>0.75555555555555554</v>
      </c>
      <c r="AB51">
        <f t="shared" si="3"/>
        <v>0.55555555555555558</v>
      </c>
      <c r="AC51">
        <f t="shared" si="3"/>
        <v>0.88888888888888884</v>
      </c>
      <c r="AD51">
        <f t="shared" si="3"/>
        <v>0.48888888888888887</v>
      </c>
      <c r="AE51">
        <f t="shared" si="3"/>
        <v>0.8</v>
      </c>
      <c r="AF51">
        <f t="shared" si="3"/>
        <v>0.51111111111111107</v>
      </c>
      <c r="AG51">
        <f t="shared" si="3"/>
        <v>0.77777777777777779</v>
      </c>
      <c r="AH51">
        <f t="shared" si="3"/>
        <v>0.57777777777777772</v>
      </c>
      <c r="AI51">
        <f t="shared" si="3"/>
        <v>0.66666666666666663</v>
      </c>
      <c r="AJ51">
        <f t="shared" si="3"/>
        <v>0.37777777777777777</v>
      </c>
      <c r="AK51">
        <f t="shared" si="3"/>
        <v>0.66666666666666663</v>
      </c>
      <c r="AL51">
        <f t="shared" si="3"/>
        <v>0.35555555555555557</v>
      </c>
      <c r="AM51">
        <f t="shared" si="3"/>
        <v>0.82222222222222219</v>
      </c>
      <c r="AN51">
        <f t="shared" si="3"/>
        <v>0.68888888888888888</v>
      </c>
      <c r="AO51">
        <f t="shared" si="3"/>
        <v>0.68888888888888888</v>
      </c>
      <c r="AP51">
        <f t="shared" si="3"/>
        <v>0.73333333333333328</v>
      </c>
      <c r="AQ51">
        <f t="shared" si="3"/>
        <v>0.8666666666666667</v>
      </c>
    </row>
    <row r="52" spans="3:43" x14ac:dyDescent="0.25">
      <c r="C52" t="s">
        <v>1811</v>
      </c>
      <c r="D52">
        <f>MEDIAN(D2:D46)</f>
        <v>25</v>
      </c>
    </row>
    <row r="53" spans="3:43" x14ac:dyDescent="0.25">
      <c r="C53">
        <f>AVERAGE(C2:C46)</f>
        <v>22.488888888888887</v>
      </c>
    </row>
    <row r="54" spans="3:43" x14ac:dyDescent="0.25">
      <c r="D54" t="s">
        <v>1815</v>
      </c>
    </row>
    <row r="55" spans="3:43" x14ac:dyDescent="0.25">
      <c r="C55" t="s">
        <v>1821</v>
      </c>
      <c r="D55">
        <f>MAX(D2:D46)</f>
        <v>31</v>
      </c>
    </row>
    <row r="56" spans="3:43" x14ac:dyDescent="0.25">
      <c r="C56">
        <f>_xlfn.STDEV.P(C2:C46)</f>
        <v>2.2961051294381316</v>
      </c>
      <c r="D56" t="s">
        <v>1816</v>
      </c>
    </row>
    <row r="57" spans="3:43" x14ac:dyDescent="0.25">
      <c r="D57">
        <f>MIN(D2:D46)</f>
        <v>17</v>
      </c>
    </row>
    <row r="58" spans="3:43" x14ac:dyDescent="0.25">
      <c r="D58" t="s">
        <v>1817</v>
      </c>
    </row>
    <row r="59" spans="3:43" x14ac:dyDescent="0.25">
      <c r="D59">
        <f>D55-D57</f>
        <v>14</v>
      </c>
    </row>
    <row r="61" spans="3:43" x14ac:dyDescent="0.25">
      <c r="D61" t="s">
        <v>1821</v>
      </c>
    </row>
    <row r="62" spans="3:43" x14ac:dyDescent="0.25">
      <c r="D62">
        <f>_xlfn.STDEV.P(D2:D46)</f>
        <v>3.376315472943769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G6" sqref="G6"/>
    </sheetView>
  </sheetViews>
  <sheetFormatPr baseColWidth="10" defaultRowHeight="13.2" x14ac:dyDescent="0.25"/>
  <cols>
    <col min="2" max="2" width="13.5546875" bestFit="1" customWidth="1"/>
    <col min="3" max="3" width="18.33203125" bestFit="1" customWidth="1"/>
    <col min="7" max="7" width="19.109375" bestFit="1" customWidth="1"/>
  </cols>
  <sheetData>
    <row r="1" spans="1:7" x14ac:dyDescent="0.25">
      <c r="A1" t="s">
        <v>1774</v>
      </c>
      <c r="B1" t="s">
        <v>1824</v>
      </c>
      <c r="C1" t="s">
        <v>1825</v>
      </c>
      <c r="E1" t="s">
        <v>1774</v>
      </c>
      <c r="F1" t="s">
        <v>1826</v>
      </c>
      <c r="G1" t="s">
        <v>1827</v>
      </c>
    </row>
    <row r="2" spans="1:7" x14ac:dyDescent="0.25">
      <c r="A2">
        <v>31</v>
      </c>
      <c r="B2">
        <f>IF(Tabelle2!E32="w",Tabelle2!D32,0)</f>
        <v>30</v>
      </c>
      <c r="C2">
        <f>SUM(B2:B53)/18</f>
        <v>24.888888888888889</v>
      </c>
      <c r="E2">
        <v>34</v>
      </c>
      <c r="F2">
        <f>IF(Tabelle2!E35="m",Tabelle2!D35,0)</f>
        <v>31</v>
      </c>
      <c r="G2">
        <f>SUM(F2:F53)/27</f>
        <v>24.111111111111111</v>
      </c>
    </row>
    <row r="3" spans="1:7" x14ac:dyDescent="0.25">
      <c r="A3">
        <v>3</v>
      </c>
      <c r="B3">
        <f>IF(Tabelle2!E4="w",Tabelle2!D4,0)</f>
        <v>29</v>
      </c>
      <c r="E3">
        <v>38</v>
      </c>
      <c r="F3">
        <f>IF(Tabelle2!E39="m",Tabelle2!D39,0)</f>
        <v>31</v>
      </c>
    </row>
    <row r="4" spans="1:7" x14ac:dyDescent="0.25">
      <c r="A4">
        <v>39</v>
      </c>
      <c r="B4">
        <f>IF(Tabelle2!E40="w",Tabelle2!D40,0)</f>
        <v>29</v>
      </c>
      <c r="C4" t="s">
        <v>1828</v>
      </c>
      <c r="E4">
        <v>2</v>
      </c>
      <c r="F4">
        <f>IF(Tabelle2!E3="m",Tabelle2!D3,0)</f>
        <v>29</v>
      </c>
      <c r="G4" t="s">
        <v>1828</v>
      </c>
    </row>
    <row r="5" spans="1:7" x14ac:dyDescent="0.25">
      <c r="A5">
        <v>42</v>
      </c>
      <c r="B5">
        <f>IF(Tabelle2!E43="w",Tabelle2!D43,0)</f>
        <v>27</v>
      </c>
      <c r="C5">
        <f>_xlfn.STDEV.P(B2:B19)</f>
        <v>2.7666443551086073</v>
      </c>
      <c r="E5">
        <v>10</v>
      </c>
      <c r="F5">
        <f>IF(Tabelle2!E11="m",Tabelle2!D11,0)</f>
        <v>28</v>
      </c>
      <c r="G5">
        <f>_xlfn.STDEV.P(F2:F28)</f>
        <v>3.6951753662924203</v>
      </c>
    </row>
    <row r="6" spans="1:7" x14ac:dyDescent="0.25">
      <c r="A6">
        <v>15</v>
      </c>
      <c r="B6">
        <f>IF(Tabelle2!E16="w",Tabelle2!D16,0)</f>
        <v>26</v>
      </c>
      <c r="E6">
        <v>37</v>
      </c>
      <c r="F6">
        <f>IF(Tabelle2!E38="m",Tabelle2!D38,0)</f>
        <v>28</v>
      </c>
    </row>
    <row r="7" spans="1:7" x14ac:dyDescent="0.25">
      <c r="A7">
        <v>43</v>
      </c>
      <c r="B7">
        <f>IF(Tabelle2!E44="w",Tabelle2!D44,0)</f>
        <v>26</v>
      </c>
      <c r="E7">
        <v>41</v>
      </c>
      <c r="F7">
        <f>IF(Tabelle2!E42="m",Tabelle2!D42,0)</f>
        <v>28</v>
      </c>
    </row>
    <row r="8" spans="1:7" x14ac:dyDescent="0.25">
      <c r="A8">
        <v>14</v>
      </c>
      <c r="B8">
        <f>IF(Tabelle2!E15="w",Tabelle2!D15,0)</f>
        <v>25</v>
      </c>
      <c r="E8">
        <v>22</v>
      </c>
      <c r="F8">
        <f>IF(Tabelle2!E23="m",Tabelle2!D23,0)</f>
        <v>27</v>
      </c>
    </row>
    <row r="9" spans="1:7" x14ac:dyDescent="0.25">
      <c r="A9">
        <v>16</v>
      </c>
      <c r="B9">
        <f>IF(Tabelle2!E17="w",Tabelle2!D17,0)</f>
        <v>25</v>
      </c>
      <c r="E9">
        <v>29</v>
      </c>
      <c r="F9">
        <f>IF(Tabelle2!E30="m",Tabelle2!D30,0)</f>
        <v>27</v>
      </c>
    </row>
    <row r="10" spans="1:7" x14ac:dyDescent="0.25">
      <c r="A10">
        <v>19</v>
      </c>
      <c r="B10">
        <f>IF(Tabelle2!E20="w",Tabelle2!D20,0)</f>
        <v>25</v>
      </c>
      <c r="E10">
        <v>23</v>
      </c>
      <c r="F10">
        <f>IF(Tabelle2!E24="m",Tabelle2!D24,0)</f>
        <v>26</v>
      </c>
    </row>
    <row r="11" spans="1:7" x14ac:dyDescent="0.25">
      <c r="A11">
        <v>20</v>
      </c>
      <c r="B11">
        <f>IF(Tabelle2!E21="w",Tabelle2!D21,0)</f>
        <v>25</v>
      </c>
      <c r="E11">
        <v>36</v>
      </c>
      <c r="F11">
        <f>IF(Tabelle2!E37="m",Tabelle2!D37,0)</f>
        <v>26</v>
      </c>
    </row>
    <row r="12" spans="1:7" x14ac:dyDescent="0.25">
      <c r="A12">
        <v>25</v>
      </c>
      <c r="B12">
        <f>IF(Tabelle2!E26="w",Tabelle2!D26,0)</f>
        <v>25</v>
      </c>
      <c r="E12">
        <v>1</v>
      </c>
      <c r="F12">
        <f>IF(Tabelle2!E2="m",Tabelle2!D2,0)</f>
        <v>25</v>
      </c>
    </row>
    <row r="13" spans="1:7" x14ac:dyDescent="0.25">
      <c r="A13">
        <v>5</v>
      </c>
      <c r="B13">
        <f>IF(Tabelle2!E6="w",Tabelle2!D6,0)</f>
        <v>24</v>
      </c>
      <c r="E13">
        <v>12</v>
      </c>
      <c r="F13">
        <f>IF(Tabelle2!E13="m",Tabelle2!D13,0)</f>
        <v>25</v>
      </c>
    </row>
    <row r="14" spans="1:7" x14ac:dyDescent="0.25">
      <c r="A14">
        <v>27</v>
      </c>
      <c r="B14">
        <f>IF(Tabelle2!E28="w",Tabelle2!D28,0)</f>
        <v>24</v>
      </c>
      <c r="E14">
        <v>33</v>
      </c>
      <c r="F14">
        <f>IF(Tabelle2!E34="m",Tabelle2!D34,0)</f>
        <v>24</v>
      </c>
    </row>
    <row r="15" spans="1:7" x14ac:dyDescent="0.25">
      <c r="A15">
        <v>32</v>
      </c>
      <c r="B15">
        <f>IF(Tabelle2!E33="w",Tabelle2!D33,0)</f>
        <v>24</v>
      </c>
      <c r="E15">
        <v>17</v>
      </c>
      <c r="F15">
        <f>IF(Tabelle2!E18="m",Tabelle2!D18,0)</f>
        <v>23</v>
      </c>
    </row>
    <row r="16" spans="1:7" x14ac:dyDescent="0.25">
      <c r="A16">
        <v>40</v>
      </c>
      <c r="B16">
        <f>IF(Tabelle2!E41="w",Tabelle2!D41,0)</f>
        <v>23</v>
      </c>
      <c r="E16">
        <v>26</v>
      </c>
      <c r="F16">
        <f>IF(Tabelle2!E27="m",Tabelle2!D27,0)</f>
        <v>23</v>
      </c>
    </row>
    <row r="17" spans="1:6" x14ac:dyDescent="0.25">
      <c r="A17">
        <v>11</v>
      </c>
      <c r="B17">
        <f>IF(Tabelle2!E12="w",Tabelle2!D12,0)</f>
        <v>21</v>
      </c>
      <c r="E17">
        <v>30</v>
      </c>
      <c r="F17">
        <f>IF(Tabelle2!E31="m",Tabelle2!D31,0)</f>
        <v>23</v>
      </c>
    </row>
    <row r="18" spans="1:6" x14ac:dyDescent="0.25">
      <c r="A18">
        <v>35</v>
      </c>
      <c r="B18">
        <f>IF(Tabelle2!E36="w",Tabelle2!D36,0)</f>
        <v>21</v>
      </c>
      <c r="E18">
        <v>45</v>
      </c>
      <c r="F18">
        <f>IF(Tabelle2!E46="m",Tabelle2!D46,0)</f>
        <v>23</v>
      </c>
    </row>
    <row r="19" spans="1:6" x14ac:dyDescent="0.25">
      <c r="A19">
        <v>21</v>
      </c>
      <c r="B19">
        <f>IF(Tabelle2!E22="w",Tabelle2!D22,0)</f>
        <v>19</v>
      </c>
      <c r="E19">
        <v>4</v>
      </c>
      <c r="F19">
        <f>IF(Tabelle2!E5="m",Tabelle2!D5,0)</f>
        <v>22</v>
      </c>
    </row>
    <row r="20" spans="1:6" x14ac:dyDescent="0.25">
      <c r="A20">
        <v>1</v>
      </c>
      <c r="B20">
        <f>IF(Tabelle2!E2="w",Tabelle2!D2,0)</f>
        <v>0</v>
      </c>
      <c r="E20">
        <v>8</v>
      </c>
      <c r="F20">
        <f>IF(Tabelle2!E9="m",Tabelle2!D9,0)</f>
        <v>22</v>
      </c>
    </row>
    <row r="21" spans="1:6" x14ac:dyDescent="0.25">
      <c r="A21">
        <v>2</v>
      </c>
      <c r="B21">
        <f>IF(Tabelle2!E3="w",Tabelle2!D3,0)</f>
        <v>0</v>
      </c>
      <c r="E21">
        <v>18</v>
      </c>
      <c r="F21">
        <f>IF(Tabelle2!E19="m",Tabelle2!D19,0)</f>
        <v>22</v>
      </c>
    </row>
    <row r="22" spans="1:6" x14ac:dyDescent="0.25">
      <c r="A22">
        <v>4</v>
      </c>
      <c r="B22">
        <f>IF(Tabelle2!E5="w",Tabelle2!D5,0)</f>
        <v>0</v>
      </c>
      <c r="E22">
        <v>24</v>
      </c>
      <c r="F22">
        <f>IF(Tabelle2!E25="m",Tabelle2!D25,0)</f>
        <v>22</v>
      </c>
    </row>
    <row r="23" spans="1:6" x14ac:dyDescent="0.25">
      <c r="A23">
        <v>6</v>
      </c>
      <c r="B23">
        <f>IF(Tabelle2!E7="w",Tabelle2!D7,0)</f>
        <v>0</v>
      </c>
      <c r="E23">
        <v>7</v>
      </c>
      <c r="F23">
        <f>IF(Tabelle2!E8="m",Tabelle2!D8,0)</f>
        <v>21</v>
      </c>
    </row>
    <row r="24" spans="1:6" x14ac:dyDescent="0.25">
      <c r="A24">
        <v>7</v>
      </c>
      <c r="B24">
        <f>IF(Tabelle2!E8="w",Tabelle2!D8,0)</f>
        <v>0</v>
      </c>
      <c r="E24">
        <v>9</v>
      </c>
      <c r="F24">
        <f>IF(Tabelle2!E10="m",Tabelle2!D10,0)</f>
        <v>21</v>
      </c>
    </row>
    <row r="25" spans="1:6" x14ac:dyDescent="0.25">
      <c r="A25">
        <v>8</v>
      </c>
      <c r="B25">
        <f>IF(Tabelle2!E9="w",Tabelle2!D9,0)</f>
        <v>0</v>
      </c>
      <c r="E25">
        <v>44</v>
      </c>
      <c r="F25">
        <f>IF(Tabelle2!E45="m",Tabelle2!D45,0)</f>
        <v>21</v>
      </c>
    </row>
    <row r="26" spans="1:6" x14ac:dyDescent="0.25">
      <c r="A26">
        <v>9</v>
      </c>
      <c r="B26">
        <f>IF(Tabelle2!E10="w",Tabelle2!D10,0)</f>
        <v>0</v>
      </c>
      <c r="E26">
        <v>13</v>
      </c>
      <c r="F26">
        <f>IF(Tabelle2!E14="m",Tabelle2!D14,0)</f>
        <v>19</v>
      </c>
    </row>
    <row r="27" spans="1:6" x14ac:dyDescent="0.25">
      <c r="A27">
        <v>10</v>
      </c>
      <c r="B27">
        <f>IF(Tabelle2!E11="w",Tabelle2!D11,0)</f>
        <v>0</v>
      </c>
      <c r="E27">
        <v>6</v>
      </c>
      <c r="F27">
        <f>IF(Tabelle2!E7="m",Tabelle2!D7,0)</f>
        <v>17</v>
      </c>
    </row>
    <row r="28" spans="1:6" x14ac:dyDescent="0.25">
      <c r="A28">
        <v>12</v>
      </c>
      <c r="B28">
        <f>IF(Tabelle2!E13="w",Tabelle2!D13,0)</f>
        <v>0</v>
      </c>
      <c r="E28">
        <v>28</v>
      </c>
      <c r="F28">
        <f>IF(Tabelle2!E29="m",Tabelle2!D29,0)</f>
        <v>17</v>
      </c>
    </row>
    <row r="29" spans="1:6" x14ac:dyDescent="0.25">
      <c r="A29">
        <v>13</v>
      </c>
      <c r="B29">
        <f>IF(Tabelle2!E14="w",Tabelle2!D14,0)</f>
        <v>0</v>
      </c>
      <c r="E29">
        <v>3</v>
      </c>
      <c r="F29">
        <f>IF(Tabelle2!E4="m",Tabelle2!D4,0)</f>
        <v>0</v>
      </c>
    </row>
    <row r="30" spans="1:6" x14ac:dyDescent="0.25">
      <c r="A30">
        <v>17</v>
      </c>
      <c r="B30">
        <f>IF(Tabelle2!E18="w",Tabelle2!D18,0)</f>
        <v>0</v>
      </c>
      <c r="E30">
        <v>5</v>
      </c>
      <c r="F30">
        <f>IF(Tabelle2!E6="m",Tabelle2!D6,0)</f>
        <v>0</v>
      </c>
    </row>
    <row r="31" spans="1:6" x14ac:dyDescent="0.25">
      <c r="A31">
        <v>18</v>
      </c>
      <c r="B31">
        <f>IF(Tabelle2!E19="w",Tabelle2!D19,0)</f>
        <v>0</v>
      </c>
      <c r="E31">
        <v>11</v>
      </c>
      <c r="F31">
        <f>IF(Tabelle2!E12="m",Tabelle2!D12,0)</f>
        <v>0</v>
      </c>
    </row>
    <row r="32" spans="1:6" x14ac:dyDescent="0.25">
      <c r="A32">
        <v>22</v>
      </c>
      <c r="B32">
        <f>IF(Tabelle2!E23="w",Tabelle2!D23,0)</f>
        <v>0</v>
      </c>
      <c r="E32">
        <v>14</v>
      </c>
      <c r="F32">
        <f>IF(Tabelle2!E15="m",Tabelle2!D15,0)</f>
        <v>0</v>
      </c>
    </row>
    <row r="33" spans="1:6" x14ac:dyDescent="0.25">
      <c r="A33">
        <v>23</v>
      </c>
      <c r="B33">
        <f>IF(Tabelle2!E24="w",Tabelle2!D24,0)</f>
        <v>0</v>
      </c>
      <c r="E33">
        <v>15</v>
      </c>
      <c r="F33">
        <f>IF(Tabelle2!E16="m",Tabelle2!D16,0)</f>
        <v>0</v>
      </c>
    </row>
    <row r="34" spans="1:6" x14ac:dyDescent="0.25">
      <c r="A34">
        <v>24</v>
      </c>
      <c r="B34">
        <f>IF(Tabelle2!E25="w",Tabelle2!D25,0)</f>
        <v>0</v>
      </c>
      <c r="E34">
        <v>16</v>
      </c>
      <c r="F34">
        <f>IF(Tabelle2!E17="m",Tabelle2!D17,0)</f>
        <v>0</v>
      </c>
    </row>
    <row r="35" spans="1:6" x14ac:dyDescent="0.25">
      <c r="A35">
        <v>26</v>
      </c>
      <c r="B35">
        <f>IF(Tabelle2!E27="w",Tabelle2!D27,0)</f>
        <v>0</v>
      </c>
      <c r="E35">
        <v>19</v>
      </c>
      <c r="F35">
        <f>IF(Tabelle2!E20="m",Tabelle2!D20,0)</f>
        <v>0</v>
      </c>
    </row>
    <row r="36" spans="1:6" x14ac:dyDescent="0.25">
      <c r="A36">
        <v>28</v>
      </c>
      <c r="B36">
        <f>IF(Tabelle2!E29="w",Tabelle2!D29,0)</f>
        <v>0</v>
      </c>
      <c r="E36">
        <v>20</v>
      </c>
      <c r="F36">
        <f>IF(Tabelle2!E21="m",Tabelle2!D21,0)</f>
        <v>0</v>
      </c>
    </row>
    <row r="37" spans="1:6" x14ac:dyDescent="0.25">
      <c r="A37">
        <v>29</v>
      </c>
      <c r="B37">
        <f>IF(Tabelle2!E30="w",Tabelle2!D30,0)</f>
        <v>0</v>
      </c>
      <c r="E37">
        <v>21</v>
      </c>
      <c r="F37">
        <f>IF(Tabelle2!E22="m",Tabelle2!D22,0)</f>
        <v>0</v>
      </c>
    </row>
    <row r="38" spans="1:6" x14ac:dyDescent="0.25">
      <c r="A38">
        <v>30</v>
      </c>
      <c r="B38">
        <f>IF(Tabelle2!E31="w",Tabelle2!D31,0)</f>
        <v>0</v>
      </c>
      <c r="E38">
        <v>25</v>
      </c>
      <c r="F38">
        <f>IF(Tabelle2!E26="m",Tabelle2!D26,0)</f>
        <v>0</v>
      </c>
    </row>
    <row r="39" spans="1:6" x14ac:dyDescent="0.25">
      <c r="A39">
        <v>33</v>
      </c>
      <c r="B39">
        <f>IF(Tabelle2!E34="w",Tabelle2!D34,0)</f>
        <v>0</v>
      </c>
      <c r="E39">
        <v>27</v>
      </c>
      <c r="F39">
        <f>IF(Tabelle2!E28="m",Tabelle2!D28,0)</f>
        <v>0</v>
      </c>
    </row>
    <row r="40" spans="1:6" x14ac:dyDescent="0.25">
      <c r="A40">
        <v>34</v>
      </c>
      <c r="B40">
        <f>IF(Tabelle2!E35="w",Tabelle2!D35,0)</f>
        <v>0</v>
      </c>
      <c r="E40">
        <v>31</v>
      </c>
      <c r="F40">
        <f>IF(Tabelle2!E32="m",Tabelle2!D32,0)</f>
        <v>0</v>
      </c>
    </row>
    <row r="41" spans="1:6" x14ac:dyDescent="0.25">
      <c r="A41">
        <v>36</v>
      </c>
      <c r="B41">
        <f>IF(Tabelle2!E37="w",Tabelle2!D37,0)</f>
        <v>0</v>
      </c>
      <c r="E41">
        <v>32</v>
      </c>
      <c r="F41">
        <f>IF(Tabelle2!E33="m",Tabelle2!D33,0)</f>
        <v>0</v>
      </c>
    </row>
    <row r="42" spans="1:6" x14ac:dyDescent="0.25">
      <c r="A42">
        <v>37</v>
      </c>
      <c r="B42">
        <f>IF(Tabelle2!E38="w",Tabelle2!D38,0)</f>
        <v>0</v>
      </c>
      <c r="E42">
        <v>35</v>
      </c>
      <c r="F42">
        <f>IF(Tabelle2!E36="m",Tabelle2!D36,0)</f>
        <v>0</v>
      </c>
    </row>
    <row r="43" spans="1:6" x14ac:dyDescent="0.25">
      <c r="A43">
        <v>38</v>
      </c>
      <c r="B43">
        <f>IF(Tabelle2!E39="w",Tabelle2!D39,0)</f>
        <v>0</v>
      </c>
      <c r="E43">
        <v>39</v>
      </c>
      <c r="F43">
        <f>IF(Tabelle2!E40="m",Tabelle2!D40,0)</f>
        <v>0</v>
      </c>
    </row>
    <row r="44" spans="1:6" x14ac:dyDescent="0.25">
      <c r="A44">
        <v>41</v>
      </c>
      <c r="B44">
        <f>IF(Tabelle2!E42="w",Tabelle2!D42,0)</f>
        <v>0</v>
      </c>
      <c r="E44">
        <v>40</v>
      </c>
      <c r="F44">
        <f>IF(Tabelle2!E41="m",Tabelle2!D41,0)</f>
        <v>0</v>
      </c>
    </row>
    <row r="45" spans="1:6" x14ac:dyDescent="0.25">
      <c r="A45">
        <v>44</v>
      </c>
      <c r="B45">
        <f>IF(Tabelle2!E45="w",Tabelle2!D45,0)</f>
        <v>0</v>
      </c>
      <c r="E45">
        <v>42</v>
      </c>
      <c r="F45">
        <f>IF(Tabelle2!E43="m",Tabelle2!D43,0)</f>
        <v>0</v>
      </c>
    </row>
    <row r="46" spans="1:6" x14ac:dyDescent="0.25">
      <c r="A46">
        <v>45</v>
      </c>
      <c r="B46">
        <f>IF(Tabelle2!E46="w",Tabelle2!D46,0)</f>
        <v>0</v>
      </c>
      <c r="E46">
        <v>43</v>
      </c>
      <c r="F46">
        <f>IF(Tabelle2!E44="m",Tabelle2!D44,0)</f>
        <v>0</v>
      </c>
    </row>
  </sheetData>
  <sortState ref="E2:F54">
    <sortCondition descending="1" ref="F2:F5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EyesTest_EG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Author</dc:creator>
  <cp:lastModifiedBy>Theresa Hillemann</cp:lastModifiedBy>
  <cp:revision>0</cp:revision>
  <dcterms:created xsi:type="dcterms:W3CDTF">2017-07-29T10:12:34Z</dcterms:created>
  <dcterms:modified xsi:type="dcterms:W3CDTF">2017-07-30T15:50:00Z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a09ad913-5932-4a0e-8b80-47438615a9a6</vt:lpwstr>
  </property>
</Properties>
</file>