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a\Studium\Vertiefung\Seminar\Seminar2\Auswertung\"/>
    </mc:Choice>
  </mc:AlternateContent>
  <bookViews>
    <workbookView xWindow="0" yWindow="0" windowWidth="23040" windowHeight="10068" tabRatio="629" activeTab="3"/>
  </bookViews>
  <sheets>
    <sheet name="EyesTest_KG " sheetId="1" r:id="rId1"/>
    <sheet name="Tabelle1" sheetId="2" r:id="rId2"/>
    <sheet name="Tabelle2" sheetId="3" r:id="rId3"/>
    <sheet name="Tabelle3" sheetId="4" r:id="rId4"/>
  </sheets>
  <definedNames>
    <definedName name="_xlnm._FilterDatabase" localSheetId="3" hidden="1">Tabelle3!$B$1:$B$53</definedName>
  </definedNames>
  <calcPr calcId="171027"/>
</workbook>
</file>

<file path=xl/calcChain.xml><?xml version="1.0" encoding="utf-8"?>
<calcChain xmlns="http://schemas.openxmlformats.org/spreadsheetml/2006/main">
  <c r="H5" i="4" l="1"/>
  <c r="C5" i="4"/>
  <c r="G4" i="4"/>
  <c r="G29" i="4"/>
  <c r="G30" i="4"/>
  <c r="G31" i="4"/>
  <c r="G8" i="4"/>
  <c r="G24" i="4"/>
  <c r="G32" i="4"/>
  <c r="G33" i="4"/>
  <c r="G34" i="4"/>
  <c r="G20" i="4"/>
  <c r="G9" i="4"/>
  <c r="G35" i="4"/>
  <c r="G10" i="4"/>
  <c r="G36" i="4"/>
  <c r="G21" i="4"/>
  <c r="G37" i="4"/>
  <c r="G38" i="4"/>
  <c r="G39" i="4"/>
  <c r="G40" i="4"/>
  <c r="G2" i="4"/>
  <c r="H2" i="4" s="1"/>
  <c r="G41" i="4"/>
  <c r="G26" i="4"/>
  <c r="G16" i="4"/>
  <c r="G17" i="4"/>
  <c r="G42" i="4"/>
  <c r="G27" i="4"/>
  <c r="G12" i="4"/>
  <c r="G22" i="4"/>
  <c r="G6" i="4"/>
  <c r="G18" i="4"/>
  <c r="G7" i="4"/>
  <c r="G43" i="4"/>
  <c r="G5" i="4"/>
  <c r="G44" i="4"/>
  <c r="G11" i="4"/>
  <c r="G45" i="4"/>
  <c r="G46" i="4"/>
  <c r="G47" i="4"/>
  <c r="G13" i="4"/>
  <c r="G23" i="4"/>
  <c r="G14" i="4"/>
  <c r="G48" i="4"/>
  <c r="G15" i="4"/>
  <c r="G19" i="4"/>
  <c r="G49" i="4"/>
  <c r="G50" i="4"/>
  <c r="G51" i="4"/>
  <c r="G25" i="4"/>
  <c r="G52" i="4"/>
  <c r="G3" i="4"/>
  <c r="G53" i="4"/>
  <c r="G28" i="4"/>
  <c r="B12" i="4"/>
  <c r="B39" i="4"/>
  <c r="B40" i="4"/>
  <c r="B41" i="4"/>
  <c r="B42" i="4"/>
  <c r="B43" i="4"/>
  <c r="B44" i="4"/>
  <c r="B22" i="4"/>
  <c r="B45" i="4"/>
  <c r="B13" i="4"/>
  <c r="B46" i="4"/>
  <c r="B15" i="4"/>
  <c r="B3" i="4"/>
  <c r="B2" i="4"/>
  <c r="B47" i="4"/>
  <c r="B48" i="4"/>
  <c r="B49" i="4"/>
  <c r="B20" i="4"/>
  <c r="B50" i="4"/>
  <c r="B51" i="4"/>
  <c r="B6" i="4"/>
  <c r="B26" i="4"/>
  <c r="B11" i="4"/>
  <c r="B52" i="4"/>
  <c r="B24" i="4"/>
  <c r="B53" i="4"/>
  <c r="B28" i="4"/>
  <c r="B7" i="4"/>
  <c r="B4" i="4"/>
  <c r="B14" i="4"/>
  <c r="B29" i="4"/>
  <c r="B30" i="4"/>
  <c r="B17" i="4"/>
  <c r="B8" i="4"/>
  <c r="B27" i="4"/>
  <c r="B31" i="4"/>
  <c r="B32" i="4"/>
  <c r="B9" i="4"/>
  <c r="B33" i="4"/>
  <c r="B10" i="4"/>
  <c r="B34" i="4"/>
  <c r="B23" i="4"/>
  <c r="B5" i="4"/>
  <c r="B25" i="4"/>
  <c r="B18" i="4"/>
  <c r="B35" i="4"/>
  <c r="B19" i="4"/>
  <c r="B36" i="4"/>
  <c r="B37" i="4"/>
  <c r="B38" i="4"/>
  <c r="B21" i="4"/>
  <c r="B16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2" i="3"/>
  <c r="F4" i="3"/>
  <c r="F2" i="3"/>
  <c r="C2" i="4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C61" i="3" l="1"/>
  <c r="C57" i="3"/>
  <c r="D9" i="3"/>
  <c r="H57" i="3"/>
  <c r="D11" i="3"/>
  <c r="D7" i="3"/>
  <c r="D3" i="3"/>
  <c r="C64" i="3"/>
  <c r="C59" i="3"/>
  <c r="D48" i="3"/>
  <c r="D52" i="3"/>
  <c r="D53" i="3"/>
  <c r="D49" i="3"/>
  <c r="D50" i="3"/>
  <c r="D51" i="3"/>
  <c r="D47" i="3"/>
  <c r="AK57" i="3"/>
  <c r="U57" i="3"/>
  <c r="D31" i="3"/>
  <c r="D33" i="3"/>
  <c r="D20" i="3"/>
  <c r="D13" i="3"/>
  <c r="D5" i="3"/>
  <c r="AO57" i="3"/>
  <c r="AG57" i="3"/>
  <c r="AC57" i="3"/>
  <c r="Y57" i="3"/>
  <c r="Q57" i="3"/>
  <c r="M57" i="3"/>
  <c r="I57" i="3"/>
  <c r="D43" i="3"/>
  <c r="D45" i="3"/>
  <c r="D44" i="3"/>
  <c r="D41" i="3"/>
  <c r="D40" i="3"/>
  <c r="D39" i="3"/>
  <c r="D38" i="3"/>
  <c r="D37" i="3"/>
  <c r="D36" i="3"/>
  <c r="D35" i="3"/>
  <c r="D32" i="3"/>
  <c r="D29" i="3"/>
  <c r="D28" i="3"/>
  <c r="D27" i="3"/>
  <c r="D26" i="3"/>
  <c r="D25" i="3"/>
  <c r="D24" i="3"/>
  <c r="D23" i="3"/>
  <c r="D21" i="3"/>
  <c r="D19" i="3"/>
  <c r="D17" i="3"/>
  <c r="D16" i="3"/>
  <c r="D15" i="3"/>
  <c r="D12" i="3"/>
  <c r="D10" i="3"/>
  <c r="D8" i="3"/>
  <c r="D6" i="3"/>
  <c r="AQ59" i="3"/>
  <c r="AM59" i="3"/>
  <c r="AI59" i="3"/>
  <c r="AE59" i="3"/>
  <c r="AA59" i="3"/>
  <c r="W59" i="3"/>
  <c r="S59" i="3"/>
  <c r="O59" i="3"/>
  <c r="K59" i="3"/>
  <c r="AP59" i="3"/>
  <c r="AL59" i="3"/>
  <c r="AH59" i="3"/>
  <c r="AD59" i="3"/>
  <c r="Z59" i="3"/>
  <c r="V59" i="3"/>
  <c r="R59" i="3"/>
  <c r="N59" i="3"/>
  <c r="D4" i="3"/>
  <c r="AN57" i="3"/>
  <c r="AJ57" i="3"/>
  <c r="AF57" i="3"/>
  <c r="AB57" i="3"/>
  <c r="X57" i="3"/>
  <c r="T57" i="3"/>
  <c r="P57" i="3"/>
  <c r="L57" i="3"/>
  <c r="J59" i="3"/>
  <c r="D30" i="3"/>
  <c r="D22" i="3"/>
  <c r="D18" i="3"/>
  <c r="D14" i="3"/>
  <c r="D46" i="3"/>
  <c r="D34" i="3"/>
  <c r="D42" i="3"/>
  <c r="J57" i="3"/>
  <c r="N57" i="3"/>
  <c r="R57" i="3"/>
  <c r="V57" i="3"/>
  <c r="Z57" i="3"/>
  <c r="AD57" i="3"/>
  <c r="AH57" i="3"/>
  <c r="AL57" i="3"/>
  <c r="AP57" i="3"/>
  <c r="H59" i="3"/>
  <c r="L59" i="3"/>
  <c r="P59" i="3"/>
  <c r="T59" i="3"/>
  <c r="X59" i="3"/>
  <c r="AB59" i="3"/>
  <c r="AF59" i="3"/>
  <c r="AJ59" i="3"/>
  <c r="AN59" i="3"/>
  <c r="D2" i="3"/>
  <c r="K57" i="3"/>
  <c r="O57" i="3"/>
  <c r="S57" i="3"/>
  <c r="W57" i="3"/>
  <c r="AA57" i="3"/>
  <c r="AE57" i="3"/>
  <c r="AI57" i="3"/>
  <c r="AM57" i="3"/>
  <c r="AQ57" i="3"/>
  <c r="I59" i="3"/>
  <c r="M59" i="3"/>
  <c r="Q59" i="3"/>
  <c r="U59" i="3"/>
  <c r="Y59" i="3"/>
  <c r="AC59" i="3"/>
  <c r="AG59" i="3"/>
  <c r="AK59" i="3"/>
  <c r="AO59" i="3"/>
  <c r="D70" i="3" l="1"/>
  <c r="D63" i="3"/>
  <c r="D60" i="3"/>
  <c r="D65" i="3"/>
  <c r="D57" i="3"/>
  <c r="D67" i="3" l="1"/>
</calcChain>
</file>

<file path=xl/sharedStrings.xml><?xml version="1.0" encoding="utf-8"?>
<sst xmlns="http://schemas.openxmlformats.org/spreadsheetml/2006/main" count="4799" uniqueCount="1933">
  <si>
    <t>Antwort ID</t>
  </si>
  <si>
    <t>Datum Abgeschickt</t>
  </si>
  <si>
    <t>Letzte Seite</t>
  </si>
  <si>
    <t>Start-Sprache</t>
  </si>
  <si>
    <t>Datum gestartet</t>
  </si>
  <si>
    <t>Datum letzte Aktivität</t>
  </si>
  <si>
    <t>IP-Adresse</t>
  </si>
  <si>
    <t>Weiterleitungs-URL</t>
  </si>
  <si>
    <t>Wie hoch schätzt Du Deine Fähigkeit ein, Emotionen bei anderen Menschen zu erkennen?</t>
  </si>
  <si>
    <t>Welche der folgenden vier Begriffe beschreibt am besten, was die abgebildete Person denkt, fühlt oder ausdrückt?</t>
  </si>
  <si>
    <t>         Welche der folgenden vier Begriffe beschreibt am besten, was die abgebildete Person denkt, fühlt oder ausdrückt?</t>
  </si>
  <si>
    <t>Welche der folgenden vier Begriffe beschreibt am Besten, was die abgebildete Person denkt, fühlt oder ausdrückt?</t>
  </si>
  <si>
    <t>    Welche der folgenden vier Begriffe beschreibt am besten, was die abgebildete Person denkt, fühlt oder ausdrückt?</t>
  </si>
  <si>
    <t>Wie ernsthaft und gewissenhaft hast Du diese Umfrage beantwortet? (1 = ich habe mich einfach zufällig durchgeklickt, 5 = ich habe versucht, das beste Ergebnis zu erzielen)</t>
  </si>
  <si>
    <t>Zur Auswertung benötigen wir noch einige wenige persönliche Angaben von Dir: [Alter]</t>
  </si>
  <si>
    <t>Zur Auswertung benötigen wir noch einige wenige persönliche Angaben von Dir: [Geschlecht (w/m)]</t>
  </si>
  <si>
    <t>Zur Auswertung benötigen wir noch einige wenige persönliche Angaben von Dir: [Studiengang]</t>
  </si>
  <si>
    <t>Zur Auswertung benötigen wir noch einige wenige persönliche Angaben von Dir: [Wie viele Geschwister hast du? (Angabe in Ziffern, z.B. 1)]</t>
  </si>
  <si>
    <t>Wenn Du am Gewinnspiel teilnehmen und einen Gutschein für Goldzünglein gewinnen, oder die Ergebnisse des Tests von uns zugeschickt bekommen möchtest, hinterlege bitte Deine Email-Adresse, so dass wir Dich kontaktieren können.</t>
  </si>
  <si>
    <t>Möchtest Du erfahren, wie gut Du im Vergleich zu den anderen Teilnehmern abgeschnitten hast und über die Ergebnisse der Studie informiert werden?</t>
  </si>
  <si>
    <t>Gesamtzeit</t>
  </si>
  <si>
    <t>Gruppenzeit: Basisinformationen</t>
  </si>
  <si>
    <t>Fragenzeit: F05</t>
  </si>
  <si>
    <t>Gruppenzeit: Bilder</t>
  </si>
  <si>
    <t>Fragenzeit: F2</t>
  </si>
  <si>
    <t>Fragenzeit: F3</t>
  </si>
  <si>
    <t>Fragenzeit: F4</t>
  </si>
  <si>
    <t>Fragenzeit: F5</t>
  </si>
  <si>
    <t>Fragenzeit: F6</t>
  </si>
  <si>
    <t>Fragenzeit: F7</t>
  </si>
  <si>
    <t>Fragenzeit: F8</t>
  </si>
  <si>
    <t>Fragenzeit: F9</t>
  </si>
  <si>
    <t>Fragenzeit: F10</t>
  </si>
  <si>
    <t>Fragenzeit: F11</t>
  </si>
  <si>
    <t>Fragenzeit: F12</t>
  </si>
  <si>
    <t>Fragenzeit: F13</t>
  </si>
  <si>
    <t>Fragenzeit: F14</t>
  </si>
  <si>
    <t>Fragenzeit: F15</t>
  </si>
  <si>
    <t>Fragenzeit: F16</t>
  </si>
  <si>
    <t>Fragenzeit: F17</t>
  </si>
  <si>
    <t>Fragenzeit: F18</t>
  </si>
  <si>
    <t>Fragenzeit: F19</t>
  </si>
  <si>
    <t>Fragenzeit: F20</t>
  </si>
  <si>
    <t>Fragenzeit: F21</t>
  </si>
  <si>
    <t>Fragenzeit: F22</t>
  </si>
  <si>
    <t>Fragenzeit: F23</t>
  </si>
  <si>
    <t>Fragenzeit: F24</t>
  </si>
  <si>
    <t>Fragenzeit: F25</t>
  </si>
  <si>
    <t>Fragenzeit: F26</t>
  </si>
  <si>
    <t>Fragenzeit: F27</t>
  </si>
  <si>
    <t>Fragenzeit: F28</t>
  </si>
  <si>
    <t>Fragenzeit: F29</t>
  </si>
  <si>
    <t>Fragenzeit: F30</t>
  </si>
  <si>
    <t>Fragenzeit: F31</t>
  </si>
  <si>
    <t>Fragenzeit: F32</t>
  </si>
  <si>
    <t>Fragenzeit: F33</t>
  </si>
  <si>
    <t>Fragenzeit: F34</t>
  </si>
  <si>
    <t>Fragenzeit: F35</t>
  </si>
  <si>
    <t>Fragenzeit: F36</t>
  </si>
  <si>
    <t>Fragenzeit: F37</t>
  </si>
  <si>
    <t>Gruppenzeit: Weitere Informationen</t>
  </si>
  <si>
    <t>Fragenzeit: Gewissenhaftigkeit</t>
  </si>
  <si>
    <t>Fragenzeit: AlterGeschlecht</t>
  </si>
  <si>
    <t>Fragenzeit: Email</t>
  </si>
  <si>
    <t>Fragenzeit: Ergebnisse</t>
  </si>
  <si>
    <t>2017-07-20 12:35:28</t>
  </si>
  <si>
    <t>de-informal</t>
  </si>
  <si>
    <t>2017-07-20 12:28:28</t>
  </si>
  <si>
    <t>46.5.2.223</t>
  </si>
  <si>
    <t>http://www.student.kit.edu/~uafla/Seminar_PACS/</t>
  </si>
  <si>
    <t>mittel - ich erkenne Emotionen bei anderen Menschen im Wesentlichen ganz gut, habe aber Probleme dabei, feine Unterschiede voneinander zu trennen</t>
  </si>
  <si>
    <t>lustig</t>
  </si>
  <si>
    <t>verängstigt</t>
  </si>
  <si>
    <t>begehrend</t>
  </si>
  <si>
    <t>darauf bestehend</t>
  </si>
  <si>
    <t>besorgt</t>
  </si>
  <si>
    <t>ungeduldig</t>
  </si>
  <si>
    <t>unruhig</t>
  </si>
  <si>
    <t>aufgeregt</t>
  </si>
  <si>
    <t>feindlich</t>
  </si>
  <si>
    <t>vorsichtig</t>
  </si>
  <si>
    <t>bedauernd</t>
  </si>
  <si>
    <t>skeptisch</t>
  </si>
  <si>
    <t>vorausahnend</t>
  </si>
  <si>
    <t>beschuldigend</t>
  </si>
  <si>
    <t>besinnlich</t>
  </si>
  <si>
    <t>nachdenklich</t>
  </si>
  <si>
    <t>bezweifelnd</t>
  </si>
  <si>
    <t>entschieden</t>
  </si>
  <si>
    <t>sarkastisch</t>
  </si>
  <si>
    <t>freundlich</t>
  </si>
  <si>
    <t>verlegen</t>
  </si>
  <si>
    <t>geistesabwesend</t>
  </si>
  <si>
    <t>entschuldigend</t>
  </si>
  <si>
    <t>nachsinnend</t>
  </si>
  <si>
    <t>interessiert</t>
  </si>
  <si>
    <t>feindselig</t>
  </si>
  <si>
    <t>scherzend</t>
  </si>
  <si>
    <t>genervt</t>
  </si>
  <si>
    <t>ernst</t>
  </si>
  <si>
    <t>beunruhigt</t>
  </si>
  <si>
    <t>misstrauisch</t>
  </si>
  <si>
    <t>nervös</t>
  </si>
  <si>
    <t>argwöhnisch</t>
  </si>
  <si>
    <t>w</t>
  </si>
  <si>
    <t>WIng</t>
  </si>
  <si>
    <t>crashylein@googlemail.com</t>
  </si>
  <si>
    <t>Ja</t>
  </si>
  <si>
    <t>436.02</t>
  </si>
  <si>
    <t>7.32</t>
  </si>
  <si>
    <t>16.03</t>
  </si>
  <si>
    <t>8.62</t>
  </si>
  <si>
    <t>7.46</t>
  </si>
  <si>
    <t>8.4</t>
  </si>
  <si>
    <t>7.96</t>
  </si>
  <si>
    <t>10.48</t>
  </si>
  <si>
    <t>13.02</t>
  </si>
  <si>
    <t>11.43</t>
  </si>
  <si>
    <t>8.77</t>
  </si>
  <si>
    <t>16.72</t>
  </si>
  <si>
    <t>12.02</t>
  </si>
  <si>
    <t>5.95</t>
  </si>
  <si>
    <t>19.24</t>
  </si>
  <si>
    <t>6.43</t>
  </si>
  <si>
    <t>8.07</t>
  </si>
  <si>
    <t>7.25</t>
  </si>
  <si>
    <t>5.45</t>
  </si>
  <si>
    <t>5.49</t>
  </si>
  <si>
    <t>6.54</t>
  </si>
  <si>
    <t>20.74</t>
  </si>
  <si>
    <t>8.9</t>
  </si>
  <si>
    <t>7.26</t>
  </si>
  <si>
    <t>14.13</t>
  </si>
  <si>
    <t>6.81</t>
  </si>
  <si>
    <t>13.29</t>
  </si>
  <si>
    <t>5.67</t>
  </si>
  <si>
    <t>8.66</t>
  </si>
  <si>
    <t>34.25</t>
  </si>
  <si>
    <t>6.91</t>
  </si>
  <si>
    <t>7.71</t>
  </si>
  <si>
    <t>39.84</t>
  </si>
  <si>
    <t>6.09</t>
  </si>
  <si>
    <t>5.96</t>
  </si>
  <si>
    <t>4.86</t>
  </si>
  <si>
    <t>7.98</t>
  </si>
  <si>
    <t>6.06</t>
  </si>
  <si>
    <t>8.23</t>
  </si>
  <si>
    <t>8.78</t>
  </si>
  <si>
    <t>10.76</t>
  </si>
  <si>
    <t>2017-07-20 19:16:05</t>
  </si>
  <si>
    <t>2017-07-20 18:41:37</t>
  </si>
  <si>
    <t>88.64.124.244</t>
  </si>
  <si>
    <t>bestürzt</t>
  </si>
  <si>
    <t>entspannt</t>
  </si>
  <si>
    <t>tagträumend</t>
  </si>
  <si>
    <t>verzweifelt</t>
  </si>
  <si>
    <t>schüchtern</t>
  </si>
  <si>
    <t>zögerlich</t>
  </si>
  <si>
    <t>arrogant</t>
  </si>
  <si>
    <t>tiefsinnig</t>
  </si>
  <si>
    <t>kokett</t>
  </si>
  <si>
    <t>M</t>
  </si>
  <si>
    <t>Maschinenbau</t>
  </si>
  <si>
    <t>2083.96</t>
  </si>
  <si>
    <t>9.5</t>
  </si>
  <si>
    <t>22.8</t>
  </si>
  <si>
    <t>11.48</t>
  </si>
  <si>
    <t>13.58</t>
  </si>
  <si>
    <t>20.28</t>
  </si>
  <si>
    <t>19.85</t>
  </si>
  <si>
    <t>24.44</t>
  </si>
  <si>
    <t>17.94</t>
  </si>
  <si>
    <t>27.29</t>
  </si>
  <si>
    <t>17.01</t>
  </si>
  <si>
    <t>1245.69</t>
  </si>
  <si>
    <t>19.99</t>
  </si>
  <si>
    <t>36.99</t>
  </si>
  <si>
    <t>25.05</t>
  </si>
  <si>
    <t>20.15</t>
  </si>
  <si>
    <t>38.41</t>
  </si>
  <si>
    <t>12.58</t>
  </si>
  <si>
    <t>18.99</t>
  </si>
  <si>
    <t>24.77</t>
  </si>
  <si>
    <t>30.9</t>
  </si>
  <si>
    <t>17.76</t>
  </si>
  <si>
    <t>33.21</t>
  </si>
  <si>
    <t>14.23</t>
  </si>
  <si>
    <t>18.3</t>
  </si>
  <si>
    <t>24.33</t>
  </si>
  <si>
    <t>22.07</t>
  </si>
  <si>
    <t>13.99</t>
  </si>
  <si>
    <t>12.29</t>
  </si>
  <si>
    <t>31.34</t>
  </si>
  <si>
    <t>22.34</t>
  </si>
  <si>
    <t>9.99</t>
  </si>
  <si>
    <t>29.65</t>
  </si>
  <si>
    <t>18.86</t>
  </si>
  <si>
    <t>15.98</t>
  </si>
  <si>
    <t>20.55</t>
  </si>
  <si>
    <t>23.89</t>
  </si>
  <si>
    <t>13.72</t>
  </si>
  <si>
    <t>13.85</t>
  </si>
  <si>
    <t>41.35</t>
  </si>
  <si>
    <t>17.2</t>
  </si>
  <si>
    <t>11.37</t>
  </si>
  <si>
    <t>2017-07-20 20:38:07</t>
  </si>
  <si>
    <t>2017-07-20 20:23:41</t>
  </si>
  <si>
    <t>77.22.254.83</t>
  </si>
  <si>
    <t>entmutigt</t>
  </si>
  <si>
    <t>ermunternd</t>
  </si>
  <si>
    <t>aufsässig</t>
  </si>
  <si>
    <t>ungläubig</t>
  </si>
  <si>
    <t>enttäuscht</t>
  </si>
  <si>
    <t>durcheinander</t>
  </si>
  <si>
    <t>Informatik</t>
  </si>
  <si>
    <t>isabel.funke@web.de</t>
  </si>
  <si>
    <t>882.55</t>
  </si>
  <si>
    <t>12.65</t>
  </si>
  <si>
    <t>29.76</t>
  </si>
  <si>
    <t>28.76</t>
  </si>
  <si>
    <t>123.61</t>
  </si>
  <si>
    <t>34.67</t>
  </si>
  <si>
    <t>12.03</t>
  </si>
  <si>
    <t>11.18</t>
  </si>
  <si>
    <t>11.36</t>
  </si>
  <si>
    <t>13.2</t>
  </si>
  <si>
    <t>10.42</t>
  </si>
  <si>
    <t>22.78</t>
  </si>
  <si>
    <t>13.61</t>
  </si>
  <si>
    <t>29.68</t>
  </si>
  <si>
    <t>21.72</t>
  </si>
  <si>
    <t>11.09</t>
  </si>
  <si>
    <t>25.93</t>
  </si>
  <si>
    <t>48.71</t>
  </si>
  <si>
    <t>10.51</t>
  </si>
  <si>
    <t>16.55</t>
  </si>
  <si>
    <t>22.29</t>
  </si>
  <si>
    <t>23.06</t>
  </si>
  <si>
    <t>10.07</t>
  </si>
  <si>
    <t>13.04</t>
  </si>
  <si>
    <t>27.51</t>
  </si>
  <si>
    <t>11.58</t>
  </si>
  <si>
    <t>10.92</t>
  </si>
  <si>
    <t>17.82</t>
  </si>
  <si>
    <t>15.27</t>
  </si>
  <si>
    <t>12.53</t>
  </si>
  <si>
    <t>26.5</t>
  </si>
  <si>
    <t>12.16</t>
  </si>
  <si>
    <t>11.93</t>
  </si>
  <si>
    <t>38.81</t>
  </si>
  <si>
    <t>34.21</t>
  </si>
  <si>
    <t>10.02</t>
  </si>
  <si>
    <t>8.64</t>
  </si>
  <si>
    <t>8.12</t>
  </si>
  <si>
    <t>40.28</t>
  </si>
  <si>
    <t>15.02</t>
  </si>
  <si>
    <t>10.94</t>
  </si>
  <si>
    <t>2017-07-20 21:21:59</t>
  </si>
  <si>
    <t>2017-07-20 21:10:29</t>
  </si>
  <si>
    <t>2.247.250.135</t>
  </si>
  <si>
    <t>überzeugt</t>
  </si>
  <si>
    <t>beschämt</t>
  </si>
  <si>
    <t>W</t>
  </si>
  <si>
    <t>Psychologie</t>
  </si>
  <si>
    <t>Nein</t>
  </si>
  <si>
    <t>704.96</t>
  </si>
  <si>
    <t>23.8</t>
  </si>
  <si>
    <t>29.21</t>
  </si>
  <si>
    <t>23.26</t>
  </si>
  <si>
    <t>19.49</t>
  </si>
  <si>
    <t>25.16</t>
  </si>
  <si>
    <t>13.74</t>
  </si>
  <si>
    <t>18.59</t>
  </si>
  <si>
    <t>20.88</t>
  </si>
  <si>
    <t>16.78</t>
  </si>
  <si>
    <t>26.37</t>
  </si>
  <si>
    <t>27.52</t>
  </si>
  <si>
    <t>20.6</t>
  </si>
  <si>
    <t>11.17</t>
  </si>
  <si>
    <t>28.13</t>
  </si>
  <si>
    <t>21.81</t>
  </si>
  <si>
    <t>18.11</t>
  </si>
  <si>
    <t>12.2</t>
  </si>
  <si>
    <t>17.41</t>
  </si>
  <si>
    <t>12.57</t>
  </si>
  <si>
    <t>24.42</t>
  </si>
  <si>
    <t>8.68</t>
  </si>
  <si>
    <t>13.93</t>
  </si>
  <si>
    <t>10.44</t>
  </si>
  <si>
    <t>17.26</t>
  </si>
  <si>
    <t>12.79</t>
  </si>
  <si>
    <t>19.45</t>
  </si>
  <si>
    <t>18.04</t>
  </si>
  <si>
    <t>10.46</t>
  </si>
  <si>
    <t>13.92</t>
  </si>
  <si>
    <t>16.92</t>
  </si>
  <si>
    <t>8.98</t>
  </si>
  <si>
    <t>15.06</t>
  </si>
  <si>
    <t>9.25</t>
  </si>
  <si>
    <t>10.34</t>
  </si>
  <si>
    <t>12.36</t>
  </si>
  <si>
    <t>12.45</t>
  </si>
  <si>
    <t>13.65</t>
  </si>
  <si>
    <t>30.97</t>
  </si>
  <si>
    <t>6.64</t>
  </si>
  <si>
    <t>19.15</t>
  </si>
  <si>
    <t>2017-07-20 21:34:18</t>
  </si>
  <si>
    <t>2017-07-20 21:24:18</t>
  </si>
  <si>
    <t>217.247.96.10</t>
  </si>
  <si>
    <t>verärgert</t>
  </si>
  <si>
    <t>mitfühlend</t>
  </si>
  <si>
    <t>dominant</t>
  </si>
  <si>
    <t>zuversichtlich</t>
  </si>
  <si>
    <t>verdutzt</t>
  </si>
  <si>
    <t>Mathematik</t>
  </si>
  <si>
    <t>618.81</t>
  </si>
  <si>
    <t>17.74</t>
  </si>
  <si>
    <t>16.69</t>
  </si>
  <si>
    <t>12.67</t>
  </si>
  <si>
    <t>13.11</t>
  </si>
  <si>
    <t>12.61</t>
  </si>
  <si>
    <t>14.15</t>
  </si>
  <si>
    <t>18.54</t>
  </si>
  <si>
    <t>14.02</t>
  </si>
  <si>
    <t>19.72</t>
  </si>
  <si>
    <t>23.36</t>
  </si>
  <si>
    <t>17.09</t>
  </si>
  <si>
    <t>14.3</t>
  </si>
  <si>
    <t>12.92</t>
  </si>
  <si>
    <t>14.91</t>
  </si>
  <si>
    <t>11.41</t>
  </si>
  <si>
    <t>14.17</t>
  </si>
  <si>
    <t>20.48</t>
  </si>
  <si>
    <t>15.91</t>
  </si>
  <si>
    <t>30.55</t>
  </si>
  <si>
    <t>10.31</t>
  </si>
  <si>
    <t>10.55</t>
  </si>
  <si>
    <t>12.42</t>
  </si>
  <si>
    <t>10.99</t>
  </si>
  <si>
    <t>24.73</t>
  </si>
  <si>
    <t>13.53</t>
  </si>
  <si>
    <t>11.61</t>
  </si>
  <si>
    <t>13.47</t>
  </si>
  <si>
    <t>16.64</t>
  </si>
  <si>
    <t>11.82</t>
  </si>
  <si>
    <t>10.81</t>
  </si>
  <si>
    <t>14.38</t>
  </si>
  <si>
    <t>12.38</t>
  </si>
  <si>
    <t>12.59</t>
  </si>
  <si>
    <t>13.52</t>
  </si>
  <si>
    <t>12.81</t>
  </si>
  <si>
    <t>14.85</t>
  </si>
  <si>
    <t>23.41</t>
  </si>
  <si>
    <t>8.31</t>
  </si>
  <si>
    <t>2017-07-21 08:23:22</t>
  </si>
  <si>
    <t>2017-07-21 08:16:42</t>
  </si>
  <si>
    <t>134.60.70.40</t>
  </si>
  <si>
    <t>sehr hoch - ich schätze Emotionen bei anderen Menschen ohne Probleme fast immer richtig ein</t>
  </si>
  <si>
    <t>alarmiert</t>
  </si>
  <si>
    <t>zärtlich</t>
  </si>
  <si>
    <t>neugierig</t>
  </si>
  <si>
    <t>m</t>
  </si>
  <si>
    <t>Inf</t>
  </si>
  <si>
    <t>408.15</t>
  </si>
  <si>
    <t>7.41</t>
  </si>
  <si>
    <t>15.49</t>
  </si>
  <si>
    <t>15.12</t>
  </si>
  <si>
    <t>21.08</t>
  </si>
  <si>
    <t>13.31</t>
  </si>
  <si>
    <t>8.81</t>
  </si>
  <si>
    <t>14.76</t>
  </si>
  <si>
    <t>14.56</t>
  </si>
  <si>
    <t>8.87</t>
  </si>
  <si>
    <t>11.79</t>
  </si>
  <si>
    <t>7.67</t>
  </si>
  <si>
    <t>10.93</t>
  </si>
  <si>
    <t>13.83</t>
  </si>
  <si>
    <t>8.38</t>
  </si>
  <si>
    <t>9.84</t>
  </si>
  <si>
    <t>14.12</t>
  </si>
  <si>
    <t>5.85</t>
  </si>
  <si>
    <t>6.77</t>
  </si>
  <si>
    <t>8.6</t>
  </si>
  <si>
    <t>10.61</t>
  </si>
  <si>
    <t>6.65</t>
  </si>
  <si>
    <t>7.17</t>
  </si>
  <si>
    <t>6.1</t>
  </si>
  <si>
    <t>5.56</t>
  </si>
  <si>
    <t>4.96</t>
  </si>
  <si>
    <t>22.32</t>
  </si>
  <si>
    <t>6.24</t>
  </si>
  <si>
    <t>5.12</t>
  </si>
  <si>
    <t>6.27</t>
  </si>
  <si>
    <t>7.8</t>
  </si>
  <si>
    <t>10.5</t>
  </si>
  <si>
    <t>5.9</t>
  </si>
  <si>
    <t>6.02</t>
  </si>
  <si>
    <t>5.73</t>
  </si>
  <si>
    <t>7.52</t>
  </si>
  <si>
    <t>14.6</t>
  </si>
  <si>
    <t>5.64</t>
  </si>
  <si>
    <t>5.66</t>
  </si>
  <si>
    <t>2017-07-21 08:55:40</t>
  </si>
  <si>
    <t>2017-07-21 08:45:27</t>
  </si>
  <si>
    <t>141.70.81.160</t>
  </si>
  <si>
    <t>beruhigend</t>
  </si>
  <si>
    <t>wiwi</t>
  </si>
  <si>
    <t>630.84</t>
  </si>
  <si>
    <t>15.43</t>
  </si>
  <si>
    <t>44.67</t>
  </si>
  <si>
    <t>23.7</t>
  </si>
  <si>
    <t>50.83</t>
  </si>
  <si>
    <t>10.73</t>
  </si>
  <si>
    <t>14.01</t>
  </si>
  <si>
    <t>10.75</t>
  </si>
  <si>
    <t>45.49</t>
  </si>
  <si>
    <t>17.54</t>
  </si>
  <si>
    <t>12.44</t>
  </si>
  <si>
    <t>8.95</t>
  </si>
  <si>
    <t>12.75</t>
  </si>
  <si>
    <t>9.72</t>
  </si>
  <si>
    <t>13.89</t>
  </si>
  <si>
    <t>11.77</t>
  </si>
  <si>
    <t>14.54</t>
  </si>
  <si>
    <t>9.59</t>
  </si>
  <si>
    <t>14.27</t>
  </si>
  <si>
    <t>12.14</t>
  </si>
  <si>
    <t>9.51</t>
  </si>
  <si>
    <t>12.93</t>
  </si>
  <si>
    <t>12.19</t>
  </si>
  <si>
    <t>9.27</t>
  </si>
  <si>
    <t>9.56</t>
  </si>
  <si>
    <t>12.87</t>
  </si>
  <si>
    <t>19.92</t>
  </si>
  <si>
    <t>14.84</t>
  </si>
  <si>
    <t>9.16</t>
  </si>
  <si>
    <t>11.87</t>
  </si>
  <si>
    <t>12.47</t>
  </si>
  <si>
    <t>9.29</t>
  </si>
  <si>
    <t>8.5</t>
  </si>
  <si>
    <t>9.7</t>
  </si>
  <si>
    <t>23.16</t>
  </si>
  <si>
    <t>15.64</t>
  </si>
  <si>
    <t>2017-07-21 09:16:08</t>
  </si>
  <si>
    <t>2017-07-21 09:01:57</t>
  </si>
  <si>
    <t>89.204.135.4</t>
  </si>
  <si>
    <t>entgeistert</t>
  </si>
  <si>
    <t>dankbar</t>
  </si>
  <si>
    <t>Wing</t>
  </si>
  <si>
    <t>eissessen@web.de</t>
  </si>
  <si>
    <t>868.57</t>
  </si>
  <si>
    <t>34.02</t>
  </si>
  <si>
    <t>21.44</t>
  </si>
  <si>
    <t>11.89</t>
  </si>
  <si>
    <t>32.92</t>
  </si>
  <si>
    <t>17.23</t>
  </si>
  <si>
    <t>20.84</t>
  </si>
  <si>
    <t>14.59</t>
  </si>
  <si>
    <t>27.42</t>
  </si>
  <si>
    <t>16.54</t>
  </si>
  <si>
    <t>54.64</t>
  </si>
  <si>
    <t>17.25</t>
  </si>
  <si>
    <t>16.82</t>
  </si>
  <si>
    <t>11.59</t>
  </si>
  <si>
    <t>51.32</t>
  </si>
  <si>
    <t>18.56</t>
  </si>
  <si>
    <t>29.01</t>
  </si>
  <si>
    <t>17.49</t>
  </si>
  <si>
    <t>18.28</t>
  </si>
  <si>
    <t>15.74</t>
  </si>
  <si>
    <t>12.46</t>
  </si>
  <si>
    <t>60.48</t>
  </si>
  <si>
    <t>11.03</t>
  </si>
  <si>
    <t>19.57</t>
  </si>
  <si>
    <t>14.82</t>
  </si>
  <si>
    <t>20.68</t>
  </si>
  <si>
    <t>11.67</t>
  </si>
  <si>
    <t>38.32</t>
  </si>
  <si>
    <t>12.37</t>
  </si>
  <si>
    <t>17.08</t>
  </si>
  <si>
    <t>21.82</t>
  </si>
  <si>
    <t>38.21</t>
  </si>
  <si>
    <t>13.59</t>
  </si>
  <si>
    <t>2017-07-21 09:14:59</t>
  </si>
  <si>
    <t>2017-07-21 09:04:33</t>
  </si>
  <si>
    <t>89.204.139.144</t>
  </si>
  <si>
    <t>schuldig</t>
  </si>
  <si>
    <t>Lehramt</t>
  </si>
  <si>
    <t>bettina.barte@uni-erfurt.de</t>
  </si>
  <si>
    <t>642.31</t>
  </si>
  <si>
    <t>12.7</t>
  </si>
  <si>
    <t>19.07</t>
  </si>
  <si>
    <t>14.14</t>
  </si>
  <si>
    <t>19.26</t>
  </si>
  <si>
    <t>12.91</t>
  </si>
  <si>
    <t>37.5</t>
  </si>
  <si>
    <t>14.7</t>
  </si>
  <si>
    <t>19.54</t>
  </si>
  <si>
    <t>11.54</t>
  </si>
  <si>
    <t>14.73</t>
  </si>
  <si>
    <t>13.67</t>
  </si>
  <si>
    <t>14.44</t>
  </si>
  <si>
    <t>13.33</t>
  </si>
  <si>
    <t>14.55</t>
  </si>
  <si>
    <t>15.24</t>
  </si>
  <si>
    <t>12.24</t>
  </si>
  <si>
    <t>10.6</t>
  </si>
  <si>
    <t>13.18</t>
  </si>
  <si>
    <t>16.21</t>
  </si>
  <si>
    <t>13.09</t>
  </si>
  <si>
    <t>21.75</t>
  </si>
  <si>
    <t>11.92</t>
  </si>
  <si>
    <t>15.72</t>
  </si>
  <si>
    <t>13.71</t>
  </si>
  <si>
    <t>18.42</t>
  </si>
  <si>
    <t>19.83</t>
  </si>
  <si>
    <t>15.95</t>
  </si>
  <si>
    <t>14.21</t>
  </si>
  <si>
    <t>18.08</t>
  </si>
  <si>
    <t>11.63</t>
  </si>
  <si>
    <t>11.04</t>
  </si>
  <si>
    <t>12.01</t>
  </si>
  <si>
    <t>25.64</t>
  </si>
  <si>
    <t>23.32</t>
  </si>
  <si>
    <t>16.13</t>
  </si>
  <si>
    <t>2017-07-21 09:17:49</t>
  </si>
  <si>
    <t>2017-07-21 09:05:54</t>
  </si>
  <si>
    <t>141.52.249.1</t>
  </si>
  <si>
    <t>erleichtert</t>
  </si>
  <si>
    <t>gleichgültig</t>
  </si>
  <si>
    <t>amüsiert</t>
  </si>
  <si>
    <t>in Panik</t>
  </si>
  <si>
    <t>versichernd</t>
  </si>
  <si>
    <t>Wirtschaftsingenieur</t>
  </si>
  <si>
    <t>juli.seitz@t-online.de</t>
  </si>
  <si>
    <t>732.31</t>
  </si>
  <si>
    <t>10.64</t>
  </si>
  <si>
    <t>40.2</t>
  </si>
  <si>
    <t>15.26</t>
  </si>
  <si>
    <t>7.65</t>
  </si>
  <si>
    <t>25.5</t>
  </si>
  <si>
    <t>9.48</t>
  </si>
  <si>
    <t>25.22</t>
  </si>
  <si>
    <t>9.19</t>
  </si>
  <si>
    <t>8.94</t>
  </si>
  <si>
    <t>73.17</t>
  </si>
  <si>
    <t>14.95</t>
  </si>
  <si>
    <t>16.39</t>
  </si>
  <si>
    <t>38.8</t>
  </si>
  <si>
    <t>24.81</t>
  </si>
  <si>
    <t>18.88</t>
  </si>
  <si>
    <t>23.63</t>
  </si>
  <si>
    <t>10.54</t>
  </si>
  <si>
    <t>11.33</t>
  </si>
  <si>
    <t>7.43</t>
  </si>
  <si>
    <t>30.14</t>
  </si>
  <si>
    <t>12.18</t>
  </si>
  <si>
    <t>21.86</t>
  </si>
  <si>
    <t>10.39</t>
  </si>
  <si>
    <t>14.49</t>
  </si>
  <si>
    <t>18.58</t>
  </si>
  <si>
    <t>13.68</t>
  </si>
  <si>
    <t>9.89</t>
  </si>
  <si>
    <t>9.55</t>
  </si>
  <si>
    <t>11.25</t>
  </si>
  <si>
    <t>18.14</t>
  </si>
  <si>
    <t>22.92</t>
  </si>
  <si>
    <t>9.05</t>
  </si>
  <si>
    <t>9.4</t>
  </si>
  <si>
    <t>11.29</t>
  </si>
  <si>
    <t>23.35</t>
  </si>
  <si>
    <t>42.53</t>
  </si>
  <si>
    <t>7.2</t>
  </si>
  <si>
    <t>2017-07-21 09:56:23</t>
  </si>
  <si>
    <t>2017-07-21 09:43:45</t>
  </si>
  <si>
    <t>78.42.129.237</t>
  </si>
  <si>
    <t>ausser Fassung</t>
  </si>
  <si>
    <t>unentschlossen</t>
  </si>
  <si>
    <t>jascha.siemering@web.de</t>
  </si>
  <si>
    <t>773.55</t>
  </si>
  <si>
    <t>18.43</t>
  </si>
  <si>
    <t>68.08</t>
  </si>
  <si>
    <t>21.54</t>
  </si>
  <si>
    <t>53.17</t>
  </si>
  <si>
    <t>15.65</t>
  </si>
  <si>
    <t>16.4</t>
  </si>
  <si>
    <t>23.37</t>
  </si>
  <si>
    <t>25.1</t>
  </si>
  <si>
    <t>44.7</t>
  </si>
  <si>
    <t>46.75</t>
  </si>
  <si>
    <t>13.37</t>
  </si>
  <si>
    <t>25.18</t>
  </si>
  <si>
    <t>17.04</t>
  </si>
  <si>
    <t>15.53</t>
  </si>
  <si>
    <t>15.05</t>
  </si>
  <si>
    <t>10.45</t>
  </si>
  <si>
    <t>20.16</t>
  </si>
  <si>
    <t>7.93</t>
  </si>
  <si>
    <t>14.04</t>
  </si>
  <si>
    <t>9.15</t>
  </si>
  <si>
    <t>11.57</t>
  </si>
  <si>
    <t>12.04</t>
  </si>
  <si>
    <t>10.38</t>
  </si>
  <si>
    <t>11.84</t>
  </si>
  <si>
    <t>16.46</t>
  </si>
  <si>
    <t>11.38</t>
  </si>
  <si>
    <t>14.42</t>
  </si>
  <si>
    <t>16.42</t>
  </si>
  <si>
    <t>9.42</t>
  </si>
  <si>
    <t>10.96</t>
  </si>
  <si>
    <t>10.59</t>
  </si>
  <si>
    <t>17.68</t>
  </si>
  <si>
    <t>22.44</t>
  </si>
  <si>
    <t>9.45</t>
  </si>
  <si>
    <t>2017-07-21 10:04:53</t>
  </si>
  <si>
    <t>2017-07-21 09:46:00</t>
  </si>
  <si>
    <t>89.204.137.70</t>
  </si>
  <si>
    <t>wiing</t>
  </si>
  <si>
    <t>1148.89</t>
  </si>
  <si>
    <t>17.8</t>
  </si>
  <si>
    <t>46.98</t>
  </si>
  <si>
    <t>80.11</t>
  </si>
  <si>
    <t>27.47</t>
  </si>
  <si>
    <t>31.01</t>
  </si>
  <si>
    <t>32.13</t>
  </si>
  <si>
    <t>27.22</t>
  </si>
  <si>
    <t>25.07</t>
  </si>
  <si>
    <t>28.71</t>
  </si>
  <si>
    <t>27.68</t>
  </si>
  <si>
    <t>36.54</t>
  </si>
  <si>
    <t>32.6</t>
  </si>
  <si>
    <t>44.43</t>
  </si>
  <si>
    <t>26.71</t>
  </si>
  <si>
    <t>20.24</t>
  </si>
  <si>
    <t>39.77</t>
  </si>
  <si>
    <t>27.89</t>
  </si>
  <si>
    <t>40.21</t>
  </si>
  <si>
    <t>17.98</t>
  </si>
  <si>
    <t>25.67</t>
  </si>
  <si>
    <t>39.12</t>
  </si>
  <si>
    <t>22.01</t>
  </si>
  <si>
    <t>19.93</t>
  </si>
  <si>
    <t>18.39</t>
  </si>
  <si>
    <t>20.8</t>
  </si>
  <si>
    <t>21.07</t>
  </si>
  <si>
    <t>21.69</t>
  </si>
  <si>
    <t>26.98</t>
  </si>
  <si>
    <t>12.26</t>
  </si>
  <si>
    <t>72.37</t>
  </si>
  <si>
    <t>14.64</t>
  </si>
  <si>
    <t>20.04</t>
  </si>
  <si>
    <t>12.64</t>
  </si>
  <si>
    <t>21.83</t>
  </si>
  <si>
    <t>12.55</t>
  </si>
  <si>
    <t>21.56</t>
  </si>
  <si>
    <t>2017-07-21 14:13:02</t>
  </si>
  <si>
    <t>2017-07-21 13:46:07</t>
  </si>
  <si>
    <t>5.56.189.125</t>
  </si>
  <si>
    <t>Wirtschaftsingenieurwesen</t>
  </si>
  <si>
    <t>birthe.ross@student.kit.edu</t>
  </si>
  <si>
    <t>1630.38</t>
  </si>
  <si>
    <t>31.72</t>
  </si>
  <si>
    <t>94.47</t>
  </si>
  <si>
    <t>26.74</t>
  </si>
  <si>
    <t>36.79</t>
  </si>
  <si>
    <t>44.54</t>
  </si>
  <si>
    <t>18.33</t>
  </si>
  <si>
    <t>66.92</t>
  </si>
  <si>
    <t>18.93</t>
  </si>
  <si>
    <t>38.35</t>
  </si>
  <si>
    <t>20.95</t>
  </si>
  <si>
    <t>24.69</t>
  </si>
  <si>
    <t>38.23</t>
  </si>
  <si>
    <t>28.74</t>
  </si>
  <si>
    <t>21.77</t>
  </si>
  <si>
    <t>59.84</t>
  </si>
  <si>
    <t>25.98</t>
  </si>
  <si>
    <t>27.01</t>
  </si>
  <si>
    <t>20.36</t>
  </si>
  <si>
    <t>17.1</t>
  </si>
  <si>
    <t>43.3</t>
  </si>
  <si>
    <t>108.19</t>
  </si>
  <si>
    <t>19.21</t>
  </si>
  <si>
    <t>110.63</t>
  </si>
  <si>
    <t>26.35</t>
  </si>
  <si>
    <t>161.79</t>
  </si>
  <si>
    <t>30.15</t>
  </si>
  <si>
    <t>33.66</t>
  </si>
  <si>
    <t>33.06</t>
  </si>
  <si>
    <t>53.94</t>
  </si>
  <si>
    <t>100.49</t>
  </si>
  <si>
    <t>17.37</t>
  </si>
  <si>
    <t>59.68</t>
  </si>
  <si>
    <t>16.14</t>
  </si>
  <si>
    <t>23.29</t>
  </si>
  <si>
    <t>22.27</t>
  </si>
  <si>
    <t>29.74</t>
  </si>
  <si>
    <t>11.07</t>
  </si>
  <si>
    <t>2017-07-22 06:14:01</t>
  </si>
  <si>
    <t>2017-07-22 06:02:12</t>
  </si>
  <si>
    <t>79.238.115.85</t>
  </si>
  <si>
    <t>gelangweilt</t>
  </si>
  <si>
    <t>ukehj@student.kit.edu</t>
  </si>
  <si>
    <t>725.11</t>
  </si>
  <si>
    <t>286.28</t>
  </si>
  <si>
    <t>19.84</t>
  </si>
  <si>
    <t>10.53</t>
  </si>
  <si>
    <t>13.55</t>
  </si>
  <si>
    <t>11.21</t>
  </si>
  <si>
    <t>8.99</t>
  </si>
  <si>
    <t>17.53</t>
  </si>
  <si>
    <t>11.7</t>
  </si>
  <si>
    <t>14.45</t>
  </si>
  <si>
    <t>11.06</t>
  </si>
  <si>
    <t>11.49</t>
  </si>
  <si>
    <t>10.57</t>
  </si>
  <si>
    <t>8.69</t>
  </si>
  <si>
    <t>9.3</t>
  </si>
  <si>
    <t>8.51</t>
  </si>
  <si>
    <t>7.63</t>
  </si>
  <si>
    <t>6.99</t>
  </si>
  <si>
    <t>8.21</t>
  </si>
  <si>
    <t>9.9</t>
  </si>
  <si>
    <t>11.31</t>
  </si>
  <si>
    <t>7.23</t>
  </si>
  <si>
    <t>9.47</t>
  </si>
  <si>
    <t>8.73</t>
  </si>
  <si>
    <t>8.16</t>
  </si>
  <si>
    <t>11.05</t>
  </si>
  <si>
    <t>7.36</t>
  </si>
  <si>
    <t>11.55</t>
  </si>
  <si>
    <t>9.92</t>
  </si>
  <si>
    <t>6.51</t>
  </si>
  <si>
    <t>9.97</t>
  </si>
  <si>
    <t>6.79</t>
  </si>
  <si>
    <t>26.33</t>
  </si>
  <si>
    <t>18.12</t>
  </si>
  <si>
    <t>7.64</t>
  </si>
  <si>
    <t>2017-07-22 08:14:25</t>
  </si>
  <si>
    <t>2017-07-22 08:00:18</t>
  </si>
  <si>
    <t>93.132.102.173</t>
  </si>
  <si>
    <t>flehentlich</t>
  </si>
  <si>
    <t>Medizin</t>
  </si>
  <si>
    <t>ameliegrimm@web.de</t>
  </si>
  <si>
    <t>860.7</t>
  </si>
  <si>
    <t>67.88</t>
  </si>
  <si>
    <t>23.81</t>
  </si>
  <si>
    <t>14.51</t>
  </si>
  <si>
    <t>24.29</t>
  </si>
  <si>
    <t>10.27</t>
  </si>
  <si>
    <t>40.08</t>
  </si>
  <si>
    <t>35.17</t>
  </si>
  <si>
    <t>8.84</t>
  </si>
  <si>
    <t>40.99</t>
  </si>
  <si>
    <t>27.9</t>
  </si>
  <si>
    <t>24.35</t>
  </si>
  <si>
    <t>26.1</t>
  </si>
  <si>
    <t>28.99</t>
  </si>
  <si>
    <t>16.06</t>
  </si>
  <si>
    <t>16.49</t>
  </si>
  <si>
    <t>13.34</t>
  </si>
  <si>
    <t>18.29</t>
  </si>
  <si>
    <t>27.95</t>
  </si>
  <si>
    <t>31.88</t>
  </si>
  <si>
    <t>27.16</t>
  </si>
  <si>
    <t>20.07</t>
  </si>
  <si>
    <t>13.08</t>
  </si>
  <si>
    <t>25.57</t>
  </si>
  <si>
    <t>15.25</t>
  </si>
  <si>
    <t>12.85</t>
  </si>
  <si>
    <t>13.05</t>
  </si>
  <si>
    <t>17.71</t>
  </si>
  <si>
    <t>19.43</t>
  </si>
  <si>
    <t>32.98</t>
  </si>
  <si>
    <t>2017-07-22 13:17:12</t>
  </si>
  <si>
    <t>2017-07-22 13:08:47</t>
  </si>
  <si>
    <t>84.169.153.98</t>
  </si>
  <si>
    <t>zufrieden</t>
  </si>
  <si>
    <t>verblüfft</t>
  </si>
  <si>
    <t>mrm.kaufmann@live.de</t>
  </si>
  <si>
    <t>516.77</t>
  </si>
  <si>
    <t>9.13</t>
  </si>
  <si>
    <t>21.02</t>
  </si>
  <si>
    <t>12.1</t>
  </si>
  <si>
    <t>11.98</t>
  </si>
  <si>
    <t>12.31</t>
  </si>
  <si>
    <t>16.34</t>
  </si>
  <si>
    <t>11.19</t>
  </si>
  <si>
    <t>17.31</t>
  </si>
  <si>
    <t>12.4</t>
  </si>
  <si>
    <t>12.21</t>
  </si>
  <si>
    <t>11.24</t>
  </si>
  <si>
    <t>9.96</t>
  </si>
  <si>
    <t>10.68</t>
  </si>
  <si>
    <t>7.99</t>
  </si>
  <si>
    <t>9.93</t>
  </si>
  <si>
    <t>17.38</t>
  </si>
  <si>
    <t>10.66</t>
  </si>
  <si>
    <t>11.11</t>
  </si>
  <si>
    <t>19.35</t>
  </si>
  <si>
    <t>13.27</t>
  </si>
  <si>
    <t>9.61</t>
  </si>
  <si>
    <t>17.99</t>
  </si>
  <si>
    <t>9.87</t>
  </si>
  <si>
    <t>12.22</t>
  </si>
  <si>
    <t>9.41</t>
  </si>
  <si>
    <t>11.96</t>
  </si>
  <si>
    <t>7.21</t>
  </si>
  <si>
    <t>16.73</t>
  </si>
  <si>
    <t>12.76</t>
  </si>
  <si>
    <t>20.98</t>
  </si>
  <si>
    <t>20.19</t>
  </si>
  <si>
    <t>9.44</t>
  </si>
  <si>
    <t>2017-07-22 13:17:08</t>
  </si>
  <si>
    <t>2017-07-22 13:10:20</t>
  </si>
  <si>
    <t>84.179.109.49</t>
  </si>
  <si>
    <t>WING</t>
  </si>
  <si>
    <t>velia.janetzky@gmail.com</t>
  </si>
  <si>
    <t>423.04</t>
  </si>
  <si>
    <t>30.49</t>
  </si>
  <si>
    <t>12.27</t>
  </si>
  <si>
    <t>7.55</t>
  </si>
  <si>
    <t>9.34</t>
  </si>
  <si>
    <t>9.22</t>
  </si>
  <si>
    <t>7.35</t>
  </si>
  <si>
    <t>11.56</t>
  </si>
  <si>
    <t>7.05</t>
  </si>
  <si>
    <t>7.78</t>
  </si>
  <si>
    <t>7.92</t>
  </si>
  <si>
    <t>9.8</t>
  </si>
  <si>
    <t>8.43</t>
  </si>
  <si>
    <t>10.24</t>
  </si>
  <si>
    <t>6.67</t>
  </si>
  <si>
    <t>5.43</t>
  </si>
  <si>
    <t>8.83</t>
  </si>
  <si>
    <t>8.46</t>
  </si>
  <si>
    <t>8.57</t>
  </si>
  <si>
    <t>6.3</t>
  </si>
  <si>
    <t>6.49</t>
  </si>
  <si>
    <t>15.66</t>
  </si>
  <si>
    <t>12.5</t>
  </si>
  <si>
    <t>8.39</t>
  </si>
  <si>
    <t>6.47</t>
  </si>
  <si>
    <t>9.94</t>
  </si>
  <si>
    <t>8.82</t>
  </si>
  <si>
    <t>7.39</t>
  </si>
  <si>
    <t>7.06</t>
  </si>
  <si>
    <t>7.28</t>
  </si>
  <si>
    <t>21.24</t>
  </si>
  <si>
    <t>13.87</t>
  </si>
  <si>
    <t>2017-07-22 13:37:05</t>
  </si>
  <si>
    <t>2017-07-22 13:28:50</t>
  </si>
  <si>
    <t>141.3.194.113</t>
  </si>
  <si>
    <t>judith250697@yahoo.de</t>
  </si>
  <si>
    <t>512.69</t>
  </si>
  <si>
    <t>14.61</t>
  </si>
  <si>
    <t>16.77</t>
  </si>
  <si>
    <t>11.65</t>
  </si>
  <si>
    <t>11.53</t>
  </si>
  <si>
    <t>11.97</t>
  </si>
  <si>
    <t>15.31</t>
  </si>
  <si>
    <t>10.72</t>
  </si>
  <si>
    <t>8.52</t>
  </si>
  <si>
    <t>8.04</t>
  </si>
  <si>
    <t>7.22</t>
  </si>
  <si>
    <t>7.34</t>
  </si>
  <si>
    <t>9.78</t>
  </si>
  <si>
    <t>10.77</t>
  </si>
  <si>
    <t>12.88</t>
  </si>
  <si>
    <t>8.55</t>
  </si>
  <si>
    <t>8.1</t>
  </si>
  <si>
    <t>13.03</t>
  </si>
  <si>
    <t>23.53</t>
  </si>
  <si>
    <t>10.2</t>
  </si>
  <si>
    <t>28.38</t>
  </si>
  <si>
    <t>10.37</t>
  </si>
  <si>
    <t>7.77</t>
  </si>
  <si>
    <t>10.36</t>
  </si>
  <si>
    <t>8.75</t>
  </si>
  <si>
    <t>17.63</t>
  </si>
  <si>
    <t>9.04</t>
  </si>
  <si>
    <t>7.82</t>
  </si>
  <si>
    <t>15.51</t>
  </si>
  <si>
    <t>8.47</t>
  </si>
  <si>
    <t>6.37</t>
  </si>
  <si>
    <t>6.5</t>
  </si>
  <si>
    <t>20.61</t>
  </si>
  <si>
    <t>7.83</t>
  </si>
  <si>
    <t>26.21</t>
  </si>
  <si>
    <t>25.43</t>
  </si>
  <si>
    <t>2017-07-22 14:06:14</t>
  </si>
  <si>
    <t>2017-07-22 13:36:47</t>
  </si>
  <si>
    <t>46.5.2.233</t>
  </si>
  <si>
    <t>ängstlich</t>
  </si>
  <si>
    <t>maren.haeu@gmail.com</t>
  </si>
  <si>
    <t>1782.01</t>
  </si>
  <si>
    <t>21.9</t>
  </si>
  <si>
    <t>43.38</t>
  </si>
  <si>
    <t>10.98</t>
  </si>
  <si>
    <t>11.8</t>
  </si>
  <si>
    <t>9.49</t>
  </si>
  <si>
    <t>10.25</t>
  </si>
  <si>
    <t>11.47</t>
  </si>
  <si>
    <t>586.72</t>
  </si>
  <si>
    <t>27.3</t>
  </si>
  <si>
    <t>16.76</t>
  </si>
  <si>
    <t>25.19</t>
  </si>
  <si>
    <t>12.51</t>
  </si>
  <si>
    <t>42.09</t>
  </si>
  <si>
    <t>8.06</t>
  </si>
  <si>
    <t>268.82</t>
  </si>
  <si>
    <t>50.05</t>
  </si>
  <si>
    <t>8.19</t>
  </si>
  <si>
    <t>7.31</t>
  </si>
  <si>
    <t>19.27</t>
  </si>
  <si>
    <t>13.14</t>
  </si>
  <si>
    <t>10.67</t>
  </si>
  <si>
    <t>8.17</t>
  </si>
  <si>
    <t>13.98</t>
  </si>
  <si>
    <t>12.35</t>
  </si>
  <si>
    <t>356.76</t>
  </si>
  <si>
    <t>8.11</t>
  </si>
  <si>
    <t>6.38</t>
  </si>
  <si>
    <t>8.01</t>
  </si>
  <si>
    <t>14.67</t>
  </si>
  <si>
    <t>22.93</t>
  </si>
  <si>
    <t>6.17</t>
  </si>
  <si>
    <t>2017-07-22 13:53:53</t>
  </si>
  <si>
    <t>2017-07-22 13:41:33</t>
  </si>
  <si>
    <t>217.244.89.232</t>
  </si>
  <si>
    <t>Mathematik</t>
  </si>
  <si>
    <t>uodqn@student.kit.edu</t>
  </si>
  <si>
    <t>756.23</t>
  </si>
  <si>
    <t>19.42</t>
  </si>
  <si>
    <t>57.72</t>
  </si>
  <si>
    <t>14.41</t>
  </si>
  <si>
    <t>17.5</t>
  </si>
  <si>
    <t>17.33</t>
  </si>
  <si>
    <t>22.98</t>
  </si>
  <si>
    <t>16.44</t>
  </si>
  <si>
    <t>15.94</t>
  </si>
  <si>
    <t>19.44</t>
  </si>
  <si>
    <t>27.04</t>
  </si>
  <si>
    <t>24.61</t>
  </si>
  <si>
    <t>31.86</t>
  </si>
  <si>
    <t>9.12</t>
  </si>
  <si>
    <t>10.43</t>
  </si>
  <si>
    <t>25.47</t>
  </si>
  <si>
    <t>29.15</t>
  </si>
  <si>
    <t>9.32</t>
  </si>
  <si>
    <t>27.38</t>
  </si>
  <si>
    <t>11.74</t>
  </si>
  <si>
    <t>13.91</t>
  </si>
  <si>
    <t>16.41</t>
  </si>
  <si>
    <t>14.97</t>
  </si>
  <si>
    <t>9.37</t>
  </si>
  <si>
    <t>21.68</t>
  </si>
  <si>
    <t>8.36</t>
  </si>
  <si>
    <t>2017-07-22 14:50:39</t>
  </si>
  <si>
    <t>2017-07-22 14:13:05</t>
  </si>
  <si>
    <t>141.70.81.143</t>
  </si>
  <si>
    <t>Wirtschaftsingenieruwesen</t>
  </si>
  <si>
    <t>walter-gottfried@gmx.de</t>
  </si>
  <si>
    <t>2270.13</t>
  </si>
  <si>
    <t>11.73</t>
  </si>
  <si>
    <t>199.1</t>
  </si>
  <si>
    <t>34.55</t>
  </si>
  <si>
    <t>105.21</t>
  </si>
  <si>
    <t>39.4</t>
  </si>
  <si>
    <t>29.18</t>
  </si>
  <si>
    <t>36.97</t>
  </si>
  <si>
    <t>27.66</t>
  </si>
  <si>
    <t>51.13</t>
  </si>
  <si>
    <t>52.53</t>
  </si>
  <si>
    <t>33.79</t>
  </si>
  <si>
    <t>332.56</t>
  </si>
  <si>
    <t>126.07</t>
  </si>
  <si>
    <t>43.71</t>
  </si>
  <si>
    <t>64.27</t>
  </si>
  <si>
    <t>42.48</t>
  </si>
  <si>
    <t>115.3</t>
  </si>
  <si>
    <t>15.58</t>
  </si>
  <si>
    <t>34.57</t>
  </si>
  <si>
    <t>83.87</t>
  </si>
  <si>
    <t>19.04</t>
  </si>
  <si>
    <t>99.64</t>
  </si>
  <si>
    <t>28.49</t>
  </si>
  <si>
    <t>12.77</t>
  </si>
  <si>
    <t>44.04</t>
  </si>
  <si>
    <t>15.56</t>
  </si>
  <si>
    <t>27.77</t>
  </si>
  <si>
    <t>21.23</t>
  </si>
  <si>
    <t>23.42</t>
  </si>
  <si>
    <t>22.56</t>
  </si>
  <si>
    <t>46.72</t>
  </si>
  <si>
    <t>18.96</t>
  </si>
  <si>
    <t>9.03</t>
  </si>
  <si>
    <t>33.49</t>
  </si>
  <si>
    <t>11.51</t>
  </si>
  <si>
    <t>16.05</t>
  </si>
  <si>
    <t>23.62</t>
  </si>
  <si>
    <t>2017-07-22 15:10:43</t>
  </si>
  <si>
    <t>2017-07-22 14:58:01</t>
  </si>
  <si>
    <t>46.223.128.121</t>
  </si>
  <si>
    <t>mm_heeke@web.de</t>
  </si>
  <si>
    <t>781.14</t>
  </si>
  <si>
    <t>25.36</t>
  </si>
  <si>
    <t>35.68</t>
  </si>
  <si>
    <t>33.85</t>
  </si>
  <si>
    <t>32.09</t>
  </si>
  <si>
    <t>11.72</t>
  </si>
  <si>
    <t>10.06</t>
  </si>
  <si>
    <t>20.18</t>
  </si>
  <si>
    <t>30.85</t>
  </si>
  <si>
    <t>17.21</t>
  </si>
  <si>
    <t>38.42</t>
  </si>
  <si>
    <t>32.71</t>
  </si>
  <si>
    <t>25.02</t>
  </si>
  <si>
    <t>18.76</t>
  </si>
  <si>
    <t>26.57</t>
  </si>
  <si>
    <t>13.82</t>
  </si>
  <si>
    <t>27.81</t>
  </si>
  <si>
    <t>15.69</t>
  </si>
  <si>
    <t>15.57</t>
  </si>
  <si>
    <t>13.15</t>
  </si>
  <si>
    <t>13.3</t>
  </si>
  <si>
    <t>9.6</t>
  </si>
  <si>
    <t>7.89</t>
  </si>
  <si>
    <t>39.86</t>
  </si>
  <si>
    <t>14.32</t>
  </si>
  <si>
    <t>20.11</t>
  </si>
  <si>
    <t>16.63</t>
  </si>
  <si>
    <t>10.97</t>
  </si>
  <si>
    <t>17.44</t>
  </si>
  <si>
    <t>22.13</t>
  </si>
  <si>
    <t>8.67</t>
  </si>
  <si>
    <t>2017-07-22 15:15:02</t>
  </si>
  <si>
    <t>2017-07-22 15:01:37</t>
  </si>
  <si>
    <t>88.73.122.103</t>
  </si>
  <si>
    <t>drohend</t>
  </si>
  <si>
    <t>Uueko@student.kit.edu</t>
  </si>
  <si>
    <t>822.26</t>
  </si>
  <si>
    <t>22.96</t>
  </si>
  <si>
    <t>25.82</t>
  </si>
  <si>
    <t>19.55</t>
  </si>
  <si>
    <t>22.62</t>
  </si>
  <si>
    <t>16.26</t>
  </si>
  <si>
    <t>15.93</t>
  </si>
  <si>
    <t>30.08</t>
  </si>
  <si>
    <t>17.47</t>
  </si>
  <si>
    <t>96.67</t>
  </si>
  <si>
    <t>16.22</t>
  </si>
  <si>
    <t>9.75</t>
  </si>
  <si>
    <t>22.69</t>
  </si>
  <si>
    <t>14.89</t>
  </si>
  <si>
    <t>15.32</t>
  </si>
  <si>
    <t>11.3</t>
  </si>
  <si>
    <t>13.94</t>
  </si>
  <si>
    <t>23.72</t>
  </si>
  <si>
    <t>51.71</t>
  </si>
  <si>
    <t>14.48</t>
  </si>
  <si>
    <t>14.28</t>
  </si>
  <si>
    <t>28.72</t>
  </si>
  <si>
    <t>10.62</t>
  </si>
  <si>
    <t>31.98</t>
  </si>
  <si>
    <t>9.39</t>
  </si>
  <si>
    <t>9.66</t>
  </si>
  <si>
    <t>11.42</t>
  </si>
  <si>
    <t>14.39</t>
  </si>
  <si>
    <t>9.71</t>
  </si>
  <si>
    <t>31.59</t>
  </si>
  <si>
    <t>2017-07-22 15:39:05</t>
  </si>
  <si>
    <t>2017-07-22 15:27:52</t>
  </si>
  <si>
    <t>141.70.81.148</t>
  </si>
  <si>
    <t>e.h1996@outlook.de</t>
  </si>
  <si>
    <t>689.6</t>
  </si>
  <si>
    <t>16.47</t>
  </si>
  <si>
    <t>36.28</t>
  </si>
  <si>
    <t>10.16</t>
  </si>
  <si>
    <t>10.69</t>
  </si>
  <si>
    <t>17.51</t>
  </si>
  <si>
    <t>28.86</t>
  </si>
  <si>
    <t>10.49</t>
  </si>
  <si>
    <t>13.41</t>
  </si>
  <si>
    <t>12.32</t>
  </si>
  <si>
    <t>17.69</t>
  </si>
  <si>
    <t>12.6</t>
  </si>
  <si>
    <t>12.95</t>
  </si>
  <si>
    <t>8.35</t>
  </si>
  <si>
    <t>28.97</t>
  </si>
  <si>
    <t>54.48</t>
  </si>
  <si>
    <t>9.28</t>
  </si>
  <si>
    <t>13.62</t>
  </si>
  <si>
    <t>10.05</t>
  </si>
  <si>
    <t>10.74</t>
  </si>
  <si>
    <t>10.26</t>
  </si>
  <si>
    <t>7.03</t>
  </si>
  <si>
    <t>12.9</t>
  </si>
  <si>
    <t>10.87</t>
  </si>
  <si>
    <t>73.49</t>
  </si>
  <si>
    <t>12.05</t>
  </si>
  <si>
    <t>37.36</t>
  </si>
  <si>
    <t>17.6</t>
  </si>
  <si>
    <t>24.9</t>
  </si>
  <si>
    <t>2017-07-22 16:19:26</t>
  </si>
  <si>
    <t>2017-07-22 16:11:39</t>
  </si>
  <si>
    <t>77.176.129.89</t>
  </si>
  <si>
    <t>Wirtschaftsingenierwesen</t>
  </si>
  <si>
    <t>mailanjfk@online.de</t>
  </si>
  <si>
    <t>485.34</t>
  </si>
  <si>
    <t>12.48</t>
  </si>
  <si>
    <t>11.26</t>
  </si>
  <si>
    <t>11.35</t>
  </si>
  <si>
    <t>15.55</t>
  </si>
  <si>
    <t>11.62</t>
  </si>
  <si>
    <t>10.15</t>
  </si>
  <si>
    <t>14.22</t>
  </si>
  <si>
    <t>10.35</t>
  </si>
  <si>
    <t>13.19</t>
  </si>
  <si>
    <t>16.79</t>
  </si>
  <si>
    <t>7.88</t>
  </si>
  <si>
    <t>11.85</t>
  </si>
  <si>
    <t>12.49</t>
  </si>
  <si>
    <t>7.56</t>
  </si>
  <si>
    <t>13.56</t>
  </si>
  <si>
    <t>20.32</t>
  </si>
  <si>
    <t>15.44</t>
  </si>
  <si>
    <t>2017-07-22 16:31:34</t>
  </si>
  <si>
    <t>2017-07-22 16:13:38</t>
  </si>
  <si>
    <t>46.237.208.172</t>
  </si>
  <si>
    <t>InWi (absolviert)</t>
  </si>
  <si>
    <t>aycayca@gmail.com</t>
  </si>
  <si>
    <t>1091.58</t>
  </si>
  <si>
    <t>22.6</t>
  </si>
  <si>
    <t>31.12</t>
  </si>
  <si>
    <t>16.02</t>
  </si>
  <si>
    <t>65.87</t>
  </si>
  <si>
    <t>34.48</t>
  </si>
  <si>
    <t>17.12</t>
  </si>
  <si>
    <t>22.16</t>
  </si>
  <si>
    <t>23.69</t>
  </si>
  <si>
    <t>23.39</t>
  </si>
  <si>
    <t>54.98</t>
  </si>
  <si>
    <t>22.48</t>
  </si>
  <si>
    <t>12.12</t>
  </si>
  <si>
    <t>51.56</t>
  </si>
  <si>
    <t>19.79</t>
  </si>
  <si>
    <t>14.43</t>
  </si>
  <si>
    <t>17.19</t>
  </si>
  <si>
    <t>41.15</t>
  </si>
  <si>
    <t>14.33</t>
  </si>
  <si>
    <t>13.66</t>
  </si>
  <si>
    <t>25.94</t>
  </si>
  <si>
    <t>35.26</t>
  </si>
  <si>
    <t>35.04</t>
  </si>
  <si>
    <t>46.11</t>
  </si>
  <si>
    <t>13.88</t>
  </si>
  <si>
    <t>14.26</t>
  </si>
  <si>
    <t>24.91</t>
  </si>
  <si>
    <t>15.82</t>
  </si>
  <si>
    <t>53.58</t>
  </si>
  <si>
    <t>38.33</t>
  </si>
  <si>
    <t>16.04</t>
  </si>
  <si>
    <t>35.34</t>
  </si>
  <si>
    <t>11.95</t>
  </si>
  <si>
    <t>39.2</t>
  </si>
  <si>
    <t>20.59</t>
  </si>
  <si>
    <t>18.83</t>
  </si>
  <si>
    <t>2017-07-22 17:29:28</t>
  </si>
  <si>
    <t>2017-07-22 17:22:04</t>
  </si>
  <si>
    <t>178.10.186.3</t>
  </si>
  <si>
    <t>Infromatik</t>
  </si>
  <si>
    <t>fenox@hotmail.de</t>
  </si>
  <si>
    <t>459.58</t>
  </si>
  <si>
    <t>8.29</t>
  </si>
  <si>
    <t>64.61</t>
  </si>
  <si>
    <t>13.84</t>
  </si>
  <si>
    <t>13.45</t>
  </si>
  <si>
    <t>10.22</t>
  </si>
  <si>
    <t>6.95</t>
  </si>
  <si>
    <t>9.38</t>
  </si>
  <si>
    <t>15.29</t>
  </si>
  <si>
    <t>12.54</t>
  </si>
  <si>
    <t>19.59</t>
  </si>
  <si>
    <t>12.41</t>
  </si>
  <si>
    <t>8.32</t>
  </si>
  <si>
    <t>6.84</t>
  </si>
  <si>
    <t>7.1</t>
  </si>
  <si>
    <t>8.14</t>
  </si>
  <si>
    <t>7.97</t>
  </si>
  <si>
    <t>6.01</t>
  </si>
  <si>
    <t>9.23</t>
  </si>
  <si>
    <t>6.8</t>
  </si>
  <si>
    <t>5.98</t>
  </si>
  <si>
    <t>7.4</t>
  </si>
  <si>
    <t>6.13</t>
  </si>
  <si>
    <t>6.25</t>
  </si>
  <si>
    <t>5.75</t>
  </si>
  <si>
    <t>9.82</t>
  </si>
  <si>
    <t>11.52</t>
  </si>
  <si>
    <t>8.34</t>
  </si>
  <si>
    <t>2017-07-22 18:38:55</t>
  </si>
  <si>
    <t>2017-07-22 18:25:18</t>
  </si>
  <si>
    <t>80.187.104.74</t>
  </si>
  <si>
    <t>835.38</t>
  </si>
  <si>
    <t>23.77</t>
  </si>
  <si>
    <t>25.59</t>
  </si>
  <si>
    <t>52.68</t>
  </si>
  <si>
    <t>89.67</t>
  </si>
  <si>
    <t>25.56</t>
  </si>
  <si>
    <t>13.25</t>
  </si>
  <si>
    <t>12.94</t>
  </si>
  <si>
    <t>18.05</t>
  </si>
  <si>
    <t>10.41</t>
  </si>
  <si>
    <t>17.29</t>
  </si>
  <si>
    <t>44.59</t>
  </si>
  <si>
    <t>53.44</t>
  </si>
  <si>
    <t>14.35</t>
  </si>
  <si>
    <t>27.09</t>
  </si>
  <si>
    <t>14.8</t>
  </si>
  <si>
    <t>9.17</t>
  </si>
  <si>
    <t>10.13</t>
  </si>
  <si>
    <t>14.58</t>
  </si>
  <si>
    <t>15.08</t>
  </si>
  <si>
    <t>14.79</t>
  </si>
  <si>
    <t>10.11</t>
  </si>
  <si>
    <t>43.28</t>
  </si>
  <si>
    <t>9.67</t>
  </si>
  <si>
    <t>15.48</t>
  </si>
  <si>
    <t>5.74</t>
  </si>
  <si>
    <t>11.94</t>
  </si>
  <si>
    <t>2017-07-23 00:00:37</t>
  </si>
  <si>
    <t>2017-07-22 23:48:18</t>
  </si>
  <si>
    <t>188.104.194.18</t>
  </si>
  <si>
    <t>fernando@web.de</t>
  </si>
  <si>
    <t>755.61</t>
  </si>
  <si>
    <t>24.97</t>
  </si>
  <si>
    <t>39.27</t>
  </si>
  <si>
    <t>9.24</t>
  </si>
  <si>
    <t>16.85</t>
  </si>
  <si>
    <t>31.96</t>
  </si>
  <si>
    <t>10.78</t>
  </si>
  <si>
    <t>14.92</t>
  </si>
  <si>
    <t>22.09</t>
  </si>
  <si>
    <t>27.07</t>
  </si>
  <si>
    <t>58.83</t>
  </si>
  <si>
    <t>22.67</t>
  </si>
  <si>
    <t>46.34</t>
  </si>
  <si>
    <t>18.31</t>
  </si>
  <si>
    <t>22.24</t>
  </si>
  <si>
    <t>9.58</t>
  </si>
  <si>
    <t>8.96</t>
  </si>
  <si>
    <t>15.23</t>
  </si>
  <si>
    <t>18.68</t>
  </si>
  <si>
    <t>26.6</t>
  </si>
  <si>
    <t>16.3</t>
  </si>
  <si>
    <t>13.49</t>
  </si>
  <si>
    <t>10.03</t>
  </si>
  <si>
    <t>12.52</t>
  </si>
  <si>
    <t>16.88</t>
  </si>
  <si>
    <t>14.09</t>
  </si>
  <si>
    <t>2017-07-23 12:06:02</t>
  </si>
  <si>
    <t>2017-07-23 05:31:16</t>
  </si>
  <si>
    <t>141.52.249.2</t>
  </si>
  <si>
    <t>Wirtschaftsingenieurswesen</t>
  </si>
  <si>
    <t>arne-97@hotmail.de</t>
  </si>
  <si>
    <t>23703.2</t>
  </si>
  <si>
    <t>24.79</t>
  </si>
  <si>
    <t>334.58</t>
  </si>
  <si>
    <t>249.91</t>
  </si>
  <si>
    <t>175.73</t>
  </si>
  <si>
    <t>191.52</t>
  </si>
  <si>
    <t>132.35</t>
  </si>
  <si>
    <t>547.85</t>
  </si>
  <si>
    <t>245.51</t>
  </si>
  <si>
    <t>149.24</t>
  </si>
  <si>
    <t>448.35</t>
  </si>
  <si>
    <t>84.5</t>
  </si>
  <si>
    <t>266.41</t>
  </si>
  <si>
    <t>850.38</t>
  </si>
  <si>
    <t>441.07</t>
  </si>
  <si>
    <t>371.8</t>
  </si>
  <si>
    <t>1022.83</t>
  </si>
  <si>
    <t>1213.95</t>
  </si>
  <si>
    <t>2478.66</t>
  </si>
  <si>
    <t>26.54</t>
  </si>
  <si>
    <t>2590.3</t>
  </si>
  <si>
    <t>352.92</t>
  </si>
  <si>
    <t>30.38</t>
  </si>
  <si>
    <t>30.29</t>
  </si>
  <si>
    <t>4510.26</t>
  </si>
  <si>
    <t>33.84</t>
  </si>
  <si>
    <t>669.47</t>
  </si>
  <si>
    <t>41.94</t>
  </si>
  <si>
    <t>2646.67</t>
  </si>
  <si>
    <t>76.18</t>
  </si>
  <si>
    <t>128.12</t>
  </si>
  <si>
    <t>250.02</t>
  </si>
  <si>
    <t>569.12</t>
  </si>
  <si>
    <t>55.76</t>
  </si>
  <si>
    <t>13.76</t>
  </si>
  <si>
    <t>2359.39</t>
  </si>
  <si>
    <t>12.39</t>
  </si>
  <si>
    <t>21.47</t>
  </si>
  <si>
    <t>9.62</t>
  </si>
  <si>
    <t>2017-07-23 06:06:24</t>
  </si>
  <si>
    <t>2017-07-23 05:51:42</t>
  </si>
  <si>
    <t>93.197.50.34</t>
  </si>
  <si>
    <t>lukas.frank98@googlemail.com</t>
  </si>
  <si>
    <t>885.01</t>
  </si>
  <si>
    <t>22.71</t>
  </si>
  <si>
    <t>89.22</t>
  </si>
  <si>
    <t>81.46</t>
  </si>
  <si>
    <t>48.23</t>
  </si>
  <si>
    <t>16.89</t>
  </si>
  <si>
    <t>20.7</t>
  </si>
  <si>
    <t>19.61</t>
  </si>
  <si>
    <t>66.93</t>
  </si>
  <si>
    <t>19.7</t>
  </si>
  <si>
    <t>13.4</t>
  </si>
  <si>
    <t>12.8</t>
  </si>
  <si>
    <t>20.1</t>
  </si>
  <si>
    <t>8.49</t>
  </si>
  <si>
    <t>17.34</t>
  </si>
  <si>
    <t>40.18</t>
  </si>
  <si>
    <t>22.76</t>
  </si>
  <si>
    <t>9.88</t>
  </si>
  <si>
    <t>21.09</t>
  </si>
  <si>
    <t>7.14</t>
  </si>
  <si>
    <t>10.84</t>
  </si>
  <si>
    <t>17.43</t>
  </si>
  <si>
    <t>11.16</t>
  </si>
  <si>
    <t>8.08</t>
  </si>
  <si>
    <t>10.04</t>
  </si>
  <si>
    <t>20.97</t>
  </si>
  <si>
    <t>24.59</t>
  </si>
  <si>
    <t>10.19</t>
  </si>
  <si>
    <t>8.15</t>
  </si>
  <si>
    <t>18.23</t>
  </si>
  <si>
    <t>20.85</t>
  </si>
  <si>
    <t>15.28</t>
  </si>
  <si>
    <t>2017-07-23 11:12:56</t>
  </si>
  <si>
    <t>2017-07-23 10:59:46</t>
  </si>
  <si>
    <t>109.192.118.12</t>
  </si>
  <si>
    <t>Wirtschaftsingenieurswesen</t>
  </si>
  <si>
    <t>Jonas.omasmeier1992@web.de</t>
  </si>
  <si>
    <t>793.95</t>
  </si>
  <si>
    <t>34.22</t>
  </si>
  <si>
    <t>29.5</t>
  </si>
  <si>
    <t>13.38</t>
  </si>
  <si>
    <t>21.51</t>
  </si>
  <si>
    <t>12.68</t>
  </si>
  <si>
    <t>15.41</t>
  </si>
  <si>
    <t>20.52</t>
  </si>
  <si>
    <t>19.73</t>
  </si>
  <si>
    <t>11.81</t>
  </si>
  <si>
    <t>9.26</t>
  </si>
  <si>
    <t>15.75</t>
  </si>
  <si>
    <t>11.83</t>
  </si>
  <si>
    <t>15.22</t>
  </si>
  <si>
    <t>22.38</t>
  </si>
  <si>
    <t>13.1</t>
  </si>
  <si>
    <t>11.76</t>
  </si>
  <si>
    <t>12.34</t>
  </si>
  <si>
    <t>42.5</t>
  </si>
  <si>
    <t>63.19</t>
  </si>
  <si>
    <t>18.34</t>
  </si>
  <si>
    <t>34.17</t>
  </si>
  <si>
    <t>31.7</t>
  </si>
  <si>
    <t>32.1</t>
  </si>
  <si>
    <t>44.31</t>
  </si>
  <si>
    <t>2017-07-23 11:53:38</t>
  </si>
  <si>
    <t>2017-07-23 11:44:53</t>
  </si>
  <si>
    <t>46.5.2.143</t>
  </si>
  <si>
    <t>tessa.b@arcor.de</t>
  </si>
  <si>
    <t>538.6</t>
  </si>
  <si>
    <t>40.95</t>
  </si>
  <si>
    <t>8.72</t>
  </si>
  <si>
    <t>11.71</t>
  </si>
  <si>
    <t>7.94</t>
  </si>
  <si>
    <t>16.29</t>
  </si>
  <si>
    <t>7.48</t>
  </si>
  <si>
    <t>13.21</t>
  </si>
  <si>
    <t>7.73</t>
  </si>
  <si>
    <t>10.4</t>
  </si>
  <si>
    <t>11.4</t>
  </si>
  <si>
    <t>13.07</t>
  </si>
  <si>
    <t>26.79</t>
  </si>
  <si>
    <t>8.41</t>
  </si>
  <si>
    <t>15.76</t>
  </si>
  <si>
    <t>8.61</t>
  </si>
  <si>
    <t>10.33</t>
  </si>
  <si>
    <t>24.96</t>
  </si>
  <si>
    <t>20.91</t>
  </si>
  <si>
    <t>2017-07-23 12:21:30</t>
  </si>
  <si>
    <t>2017-07-23 12:08:57</t>
  </si>
  <si>
    <t>jon94as@gmail.com</t>
  </si>
  <si>
    <t>768.61</t>
  </si>
  <si>
    <t>29.71</t>
  </si>
  <si>
    <t>23.04</t>
  </si>
  <si>
    <t>17.95</t>
  </si>
  <si>
    <t>15.2</t>
  </si>
  <si>
    <t>17.93</t>
  </si>
  <si>
    <t>17.64</t>
  </si>
  <si>
    <t>25.9</t>
  </si>
  <si>
    <t>11.14</t>
  </si>
  <si>
    <t>13.17</t>
  </si>
  <si>
    <t>16.43</t>
  </si>
  <si>
    <t>20.27</t>
  </si>
  <si>
    <t>53.78</t>
  </si>
  <si>
    <t>19.81</t>
  </si>
  <si>
    <t>32.93</t>
  </si>
  <si>
    <t>16.37</t>
  </si>
  <si>
    <t>17.9</t>
  </si>
  <si>
    <t>17.59</t>
  </si>
  <si>
    <t>28.33</t>
  </si>
  <si>
    <t>15.89</t>
  </si>
  <si>
    <t>65.58</t>
  </si>
  <si>
    <t>32.39</t>
  </si>
  <si>
    <t>19.48</t>
  </si>
  <si>
    <t>7.66</t>
  </si>
  <si>
    <t>15.77</t>
  </si>
  <si>
    <t>2017-07-23 13:19:43</t>
  </si>
  <si>
    <t>2017-07-23 13:03:26</t>
  </si>
  <si>
    <t>46.223.128.65</t>
  </si>
  <si>
    <t>Informationswirtschaft</t>
  </si>
  <si>
    <t>993.07</t>
  </si>
  <si>
    <t>20.77</t>
  </si>
  <si>
    <t>54.83</t>
  </si>
  <si>
    <t>14.65</t>
  </si>
  <si>
    <t>13.22</t>
  </si>
  <si>
    <t>14.1</t>
  </si>
  <si>
    <t>58.22</t>
  </si>
  <si>
    <t>27.88</t>
  </si>
  <si>
    <t>39.65</t>
  </si>
  <si>
    <t>78.19</t>
  </si>
  <si>
    <t>30.7</t>
  </si>
  <si>
    <t>81.25</t>
  </si>
  <si>
    <t>59.67</t>
  </si>
  <si>
    <t>21.21</t>
  </si>
  <si>
    <t>39.44</t>
  </si>
  <si>
    <t>20.06</t>
  </si>
  <si>
    <t>45.31</t>
  </si>
  <si>
    <t>16.15</t>
  </si>
  <si>
    <t>16.83</t>
  </si>
  <si>
    <t>17.55</t>
  </si>
  <si>
    <t>50.22</t>
  </si>
  <si>
    <t>24.34</t>
  </si>
  <si>
    <t>18.57</t>
  </si>
  <si>
    <t>8.26</t>
  </si>
  <si>
    <t>8.45</t>
  </si>
  <si>
    <t>8.89</t>
  </si>
  <si>
    <t>14.46</t>
  </si>
  <si>
    <t>5.26</t>
  </si>
  <si>
    <t>12.11</t>
  </si>
  <si>
    <t>2017-07-23 13:23:51</t>
  </si>
  <si>
    <t>2017-07-23 13:10:23</t>
  </si>
  <si>
    <t>129.13.1.236</t>
  </si>
  <si>
    <t>jonny110112@gmail.com</t>
  </si>
  <si>
    <t>825.51</t>
  </si>
  <si>
    <t>59.73</t>
  </si>
  <si>
    <t>15.71</t>
  </si>
  <si>
    <t>21.25</t>
  </si>
  <si>
    <t>25.01</t>
  </si>
  <si>
    <t>23.85</t>
  </si>
  <si>
    <t>14.24</t>
  </si>
  <si>
    <t>22.95</t>
  </si>
  <si>
    <t>23.58</t>
  </si>
  <si>
    <t>20.53</t>
  </si>
  <si>
    <t>15.67</t>
  </si>
  <si>
    <t>22.21</t>
  </si>
  <si>
    <t>14.08</t>
  </si>
  <si>
    <t>20.33</t>
  </si>
  <si>
    <t>15.96</t>
  </si>
  <si>
    <t>18.03</t>
  </si>
  <si>
    <t>60.75</t>
  </si>
  <si>
    <t>19.28</t>
  </si>
  <si>
    <t>27.8</t>
  </si>
  <si>
    <t>26.39</t>
  </si>
  <si>
    <t>28.31</t>
  </si>
  <si>
    <t>33.39</t>
  </si>
  <si>
    <t>2017-07-23 13:31:29</t>
  </si>
  <si>
    <t>2017-07-23 13:22:41</t>
  </si>
  <si>
    <t>46.5.2.72</t>
  </si>
  <si>
    <t>543.67</t>
  </si>
  <si>
    <t>50.18</t>
  </si>
  <si>
    <t>13.6</t>
  </si>
  <si>
    <t>10.56</t>
  </si>
  <si>
    <t>10.18</t>
  </si>
  <si>
    <t>9.09</t>
  </si>
  <si>
    <t>9.79</t>
  </si>
  <si>
    <t>31.48</t>
  </si>
  <si>
    <t>8.59</t>
  </si>
  <si>
    <t>24.15</t>
  </si>
  <si>
    <t>9.69</t>
  </si>
  <si>
    <t>9.98</t>
  </si>
  <si>
    <t>6.52</t>
  </si>
  <si>
    <t>9.36</t>
  </si>
  <si>
    <t>11.1</t>
  </si>
  <si>
    <t>17.28</t>
  </si>
  <si>
    <t>7.53</t>
  </si>
  <si>
    <t>13.42</t>
  </si>
  <si>
    <t>9.53</t>
  </si>
  <si>
    <t>47.84</t>
  </si>
  <si>
    <t>2017-07-23 13:52:52</t>
  </si>
  <si>
    <t>2017-07-23 13:47:06</t>
  </si>
  <si>
    <t>92.224.20.76</t>
  </si>
  <si>
    <t>360.72</t>
  </si>
  <si>
    <t>8.8</t>
  </si>
  <si>
    <t>8.24</t>
  </si>
  <si>
    <t>9.07</t>
  </si>
  <si>
    <t>11.6</t>
  </si>
  <si>
    <t>10.23</t>
  </si>
  <si>
    <t>6.74</t>
  </si>
  <si>
    <t>10.9</t>
  </si>
  <si>
    <t>8.25</t>
  </si>
  <si>
    <t>8.74</t>
  </si>
  <si>
    <t>5.68</t>
  </si>
  <si>
    <t>8.27</t>
  </si>
  <si>
    <t>6.44</t>
  </si>
  <si>
    <t>7.07</t>
  </si>
  <si>
    <t>7.62</t>
  </si>
  <si>
    <t>6.21</t>
  </si>
  <si>
    <t>5.72</t>
  </si>
  <si>
    <t>6.2</t>
  </si>
  <si>
    <t>2017-07-23 14:06:47</t>
  </si>
  <si>
    <t>2017-07-23 13:56:09</t>
  </si>
  <si>
    <t>178.203.232.80</t>
  </si>
  <si>
    <t>558.43</t>
  </si>
  <si>
    <t>20.93</t>
  </si>
  <si>
    <t>18.61</t>
  </si>
  <si>
    <t>23.83</t>
  </si>
  <si>
    <t>33.6</t>
  </si>
  <si>
    <t>24.74</t>
  </si>
  <si>
    <t>10.21</t>
  </si>
  <si>
    <t>6.45</t>
  </si>
  <si>
    <t>12.71</t>
  </si>
  <si>
    <t>7.19</t>
  </si>
  <si>
    <t>6.87</t>
  </si>
  <si>
    <t>11.46</t>
  </si>
  <si>
    <t>19.6</t>
  </si>
  <si>
    <t>19.8</t>
  </si>
  <si>
    <t>21.15</t>
  </si>
  <si>
    <t>6.48</t>
  </si>
  <si>
    <t>12.89</t>
  </si>
  <si>
    <t>10.71</t>
  </si>
  <si>
    <t>7.45</t>
  </si>
  <si>
    <t>15.81</t>
  </si>
  <si>
    <t>6.57</t>
  </si>
  <si>
    <t>18.89</t>
  </si>
  <si>
    <t>2017-07-23 14:07:29</t>
  </si>
  <si>
    <t>2017-07-23 14:00:08</t>
  </si>
  <si>
    <t>129.13.27.10</t>
  </si>
  <si>
    <t>Alex.alex@vollbio.de</t>
  </si>
  <si>
    <t>460.38</t>
  </si>
  <si>
    <t>20.75</t>
  </si>
  <si>
    <t>13.64</t>
  </si>
  <si>
    <t>8.3</t>
  </si>
  <si>
    <t>12.74</t>
  </si>
  <si>
    <t>12.43</t>
  </si>
  <si>
    <t>9.02</t>
  </si>
  <si>
    <t>8.71</t>
  </si>
  <si>
    <t>7.91</t>
  </si>
  <si>
    <t>7.68</t>
  </si>
  <si>
    <t>11.12</t>
  </si>
  <si>
    <t>9.85</t>
  </si>
  <si>
    <t>9.83</t>
  </si>
  <si>
    <t>17.39</t>
  </si>
  <si>
    <t>20.38</t>
  </si>
  <si>
    <t>2017-07-23 14:47:27</t>
  </si>
  <si>
    <t>2017-07-23 14:38:43</t>
  </si>
  <si>
    <t>129.13.29.6</t>
  </si>
  <si>
    <t>entsetzt</t>
  </si>
  <si>
    <t>Wirtschaftsingenieurwesen (Master)</t>
  </si>
  <si>
    <t>justus.schrage@student.kit.edu</t>
  </si>
  <si>
    <t>540.57</t>
  </si>
  <si>
    <t>26.77</t>
  </si>
  <si>
    <t>19.32</t>
  </si>
  <si>
    <t>21.3</t>
  </si>
  <si>
    <t>12.06</t>
  </si>
  <si>
    <t>17.48</t>
  </si>
  <si>
    <t>14.72</t>
  </si>
  <si>
    <t>8.65</t>
  </si>
  <si>
    <t>18.4</t>
  </si>
  <si>
    <t>15.61</t>
  </si>
  <si>
    <t>13.06</t>
  </si>
  <si>
    <t>11.86</t>
  </si>
  <si>
    <t>21.22</t>
  </si>
  <si>
    <t>13.24</t>
  </si>
  <si>
    <t>7.57</t>
  </si>
  <si>
    <t>14.75</t>
  </si>
  <si>
    <t>7.09</t>
  </si>
  <si>
    <t>12.97</t>
  </si>
  <si>
    <t>26.23</t>
  </si>
  <si>
    <t>14.19</t>
  </si>
  <si>
    <t>2017-07-23 15:29:48</t>
  </si>
  <si>
    <t>2017-07-23 15:20:58</t>
  </si>
  <si>
    <t>46.223.128.73</t>
  </si>
  <si>
    <t>Physik/Mathe Lehramt</t>
  </si>
  <si>
    <t>uldfg@student.kit.edu</t>
  </si>
  <si>
    <t>546.44</t>
  </si>
  <si>
    <t>10.86</t>
  </si>
  <si>
    <t>23.34</t>
  </si>
  <si>
    <t>9.43</t>
  </si>
  <si>
    <t>28.96</t>
  </si>
  <si>
    <t>17.22</t>
  </si>
  <si>
    <t>18.75</t>
  </si>
  <si>
    <t>19.13</t>
  </si>
  <si>
    <t>11.32</t>
  </si>
  <si>
    <t>7.51</t>
  </si>
  <si>
    <t>14.52</t>
  </si>
  <si>
    <t>8.93</t>
  </si>
  <si>
    <t>13.39</t>
  </si>
  <si>
    <t>7.13</t>
  </si>
  <si>
    <t>20.82</t>
  </si>
  <si>
    <t>17.14</t>
  </si>
  <si>
    <t>15.07</t>
  </si>
  <si>
    <t>6.53</t>
  </si>
  <si>
    <t>9.76</t>
  </si>
  <si>
    <t>7.76</t>
  </si>
  <si>
    <t>21.39</t>
  </si>
  <si>
    <t>2017-07-23 17:28:51</t>
  </si>
  <si>
    <t>2017-07-23 17:07:52</t>
  </si>
  <si>
    <t>46.223.128.49</t>
  </si>
  <si>
    <t>WiIng</t>
  </si>
  <si>
    <t>farida2895@gmail.com</t>
  </si>
  <si>
    <t>1274.28</t>
  </si>
  <si>
    <t>22.35</t>
  </si>
  <si>
    <t>18.82</t>
  </si>
  <si>
    <t>37.04</t>
  </si>
  <si>
    <t>24.5</t>
  </si>
  <si>
    <t>77.23</t>
  </si>
  <si>
    <t>11.99</t>
  </si>
  <si>
    <t>46.83</t>
  </si>
  <si>
    <t>11.01</t>
  </si>
  <si>
    <t>43.01</t>
  </si>
  <si>
    <t>52.64</t>
  </si>
  <si>
    <t>84.37</t>
  </si>
  <si>
    <t>33.87</t>
  </si>
  <si>
    <t>55.06</t>
  </si>
  <si>
    <t>22.45</t>
  </si>
  <si>
    <t>38.69</t>
  </si>
  <si>
    <t>34.71</t>
  </si>
  <si>
    <t>29.96</t>
  </si>
  <si>
    <t>20.71</t>
  </si>
  <si>
    <t>23.27</t>
  </si>
  <si>
    <t>38.43</t>
  </si>
  <si>
    <t>47.63</t>
  </si>
  <si>
    <t>11.68</t>
  </si>
  <si>
    <t>32.24</t>
  </si>
  <si>
    <t>18.87</t>
  </si>
  <si>
    <t>36.49</t>
  </si>
  <si>
    <t>39.39</t>
  </si>
  <si>
    <t>33.16</t>
  </si>
  <si>
    <t>14.63</t>
  </si>
  <si>
    <t>2017-07-23 17:56:51</t>
  </si>
  <si>
    <t>2017-07-23 17:50:05</t>
  </si>
  <si>
    <t>84.149.206.163</t>
  </si>
  <si>
    <t>422.01</t>
  </si>
  <si>
    <t>22.75</t>
  </si>
  <si>
    <t>9.01</t>
  </si>
  <si>
    <t>7.84</t>
  </si>
  <si>
    <t>8.37</t>
  </si>
  <si>
    <t>12.63</t>
  </si>
  <si>
    <t>14.93</t>
  </si>
  <si>
    <t>10.85</t>
  </si>
  <si>
    <t>7.74</t>
  </si>
  <si>
    <t>6.72</t>
  </si>
  <si>
    <t>11.15</t>
  </si>
  <si>
    <t>11.02</t>
  </si>
  <si>
    <t>7.37</t>
  </si>
  <si>
    <t>6.61</t>
  </si>
  <si>
    <t>13.69</t>
  </si>
  <si>
    <t>6.58</t>
  </si>
  <si>
    <t>5.47</t>
  </si>
  <si>
    <t>2017-07-23 19:14:32</t>
  </si>
  <si>
    <t>2017-07-23 19:06:57</t>
  </si>
  <si>
    <t>93.194.186.33</t>
  </si>
  <si>
    <t>Vollmer.alexander17@gmail.com</t>
  </si>
  <si>
    <t>472.24</t>
  </si>
  <si>
    <t>24.3</t>
  </si>
  <si>
    <t>12.83</t>
  </si>
  <si>
    <t>18.72</t>
  </si>
  <si>
    <t>14.34</t>
  </si>
  <si>
    <t>8.18</t>
  </si>
  <si>
    <t>7.49</t>
  </si>
  <si>
    <t>14.36</t>
  </si>
  <si>
    <t>9.46</t>
  </si>
  <si>
    <t>10.17</t>
  </si>
  <si>
    <t>11.69</t>
  </si>
  <si>
    <t>14.88</t>
  </si>
  <si>
    <t>15.46</t>
  </si>
  <si>
    <t>2017-07-24 10:18:39</t>
  </si>
  <si>
    <t>2017-07-24 10:03:35</t>
  </si>
  <si>
    <t>79.223.50.201</t>
  </si>
  <si>
    <t>Wirtschaftsingenieurwesen</t>
  </si>
  <si>
    <t>Mirakristingerber@web.de</t>
  </si>
  <si>
    <t>918.56</t>
  </si>
  <si>
    <t>17.11</t>
  </si>
  <si>
    <t>9.64</t>
  </si>
  <si>
    <t>12.86</t>
  </si>
  <si>
    <t>9.18</t>
  </si>
  <si>
    <t>233.69</t>
  </si>
  <si>
    <t>241.98</t>
  </si>
  <si>
    <t>11.5</t>
  </si>
  <si>
    <t>50.93</t>
  </si>
  <si>
    <t>8.33</t>
  </si>
  <si>
    <t>7.59</t>
  </si>
  <si>
    <t>6.59</t>
  </si>
  <si>
    <t>20.01</t>
  </si>
  <si>
    <t>6.56</t>
  </si>
  <si>
    <t>2017-07-24 12:58:16</t>
  </si>
  <si>
    <t>2017-07-24 12:20:58</t>
  </si>
  <si>
    <t>46.5.2.52</t>
  </si>
  <si>
    <t>jalima2011@gmx.de</t>
  </si>
  <si>
    <t>2254.71</t>
  </si>
  <si>
    <t>11.28</t>
  </si>
  <si>
    <t>29.56</t>
  </si>
  <si>
    <t>18.46</t>
  </si>
  <si>
    <t>27.65</t>
  </si>
  <si>
    <t>7.33</t>
  </si>
  <si>
    <t>7.38</t>
  </si>
  <si>
    <t>15.78</t>
  </si>
  <si>
    <t>8.88</t>
  </si>
  <si>
    <t>1840.7</t>
  </si>
  <si>
    <t>8.13</t>
  </si>
  <si>
    <t>9.31</t>
  </si>
  <si>
    <t>7.04</t>
  </si>
  <si>
    <t>6.88</t>
  </si>
  <si>
    <t>5.23</t>
  </si>
  <si>
    <t>6.4</t>
  </si>
  <si>
    <t>7.72</t>
  </si>
  <si>
    <t>7.16</t>
  </si>
  <si>
    <t>5.87</t>
  </si>
  <si>
    <t>7.85</t>
  </si>
  <si>
    <t>25.06</t>
  </si>
  <si>
    <t>6.28</t>
  </si>
  <si>
    <t>2017-07-25 12:41:27</t>
  </si>
  <si>
    <t>2017-07-25 12:30:21</t>
  </si>
  <si>
    <t>129.13.31.76</t>
  </si>
  <si>
    <t>hanna.peinsipp@gmail.com</t>
  </si>
  <si>
    <t>681.42</t>
  </si>
  <si>
    <t>21.14</t>
  </si>
  <si>
    <t>37.41</t>
  </si>
  <si>
    <t>9.57</t>
  </si>
  <si>
    <t>40.42</t>
  </si>
  <si>
    <t>16.11</t>
  </si>
  <si>
    <t>25.86</t>
  </si>
  <si>
    <t>20.08</t>
  </si>
  <si>
    <t>13.01</t>
  </si>
  <si>
    <t>25.73</t>
  </si>
  <si>
    <t>24.25</t>
  </si>
  <si>
    <t>9.77</t>
  </si>
  <si>
    <t>11.66</t>
  </si>
  <si>
    <t>38.14</t>
  </si>
  <si>
    <t>10.95</t>
  </si>
  <si>
    <t>21.27</t>
  </si>
  <si>
    <t>35.63</t>
  </si>
  <si>
    <t>9.21</t>
  </si>
  <si>
    <t>9.68</t>
  </si>
  <si>
    <t>17.96</t>
  </si>
  <si>
    <t>25.8</t>
  </si>
  <si>
    <t>19.05</t>
  </si>
  <si>
    <t>10.3</t>
  </si>
  <si>
    <t>19.51</t>
  </si>
  <si>
    <t>16.67</t>
  </si>
  <si>
    <t>2017-07-25 16:33:00</t>
  </si>
  <si>
    <t>2017-07-25 16:20:38</t>
  </si>
  <si>
    <t>93.255.206.211</t>
  </si>
  <si>
    <t>759.18</t>
  </si>
  <si>
    <t>50.46</t>
  </si>
  <si>
    <t>15.37</t>
  </si>
  <si>
    <t>13.73</t>
  </si>
  <si>
    <t>41.51</t>
  </si>
  <si>
    <t>21.95</t>
  </si>
  <si>
    <t>15.85</t>
  </si>
  <si>
    <t>13.46</t>
  </si>
  <si>
    <t>13.95</t>
  </si>
  <si>
    <t>7.87</t>
  </si>
  <si>
    <t>8.91</t>
  </si>
  <si>
    <t>27.1</t>
  </si>
  <si>
    <t>29.9</t>
  </si>
  <si>
    <t>37.58</t>
  </si>
  <si>
    <t>16.99</t>
  </si>
  <si>
    <t>28.08</t>
  </si>
  <si>
    <t>24.39</t>
  </si>
  <si>
    <t>59.75</t>
  </si>
  <si>
    <t>11.78</t>
  </si>
  <si>
    <t>27.67</t>
  </si>
  <si>
    <t>26.56</t>
  </si>
  <si>
    <t>2017-07-26 07:12:02</t>
  </si>
  <si>
    <t>2017-07-26 07:02:47</t>
  </si>
  <si>
    <t>95.208.58.1</t>
  </si>
  <si>
    <t>verwirrt</t>
  </si>
  <si>
    <t>informatik</t>
  </si>
  <si>
    <t>lot.te@gmx.de</t>
  </si>
  <si>
    <t>571.9</t>
  </si>
  <si>
    <t>24.51</t>
  </si>
  <si>
    <t>22.91</t>
  </si>
  <si>
    <t>32.37</t>
  </si>
  <si>
    <t>14.53</t>
  </si>
  <si>
    <t>19.65</t>
  </si>
  <si>
    <t>34.95</t>
  </si>
  <si>
    <t>8.86</t>
  </si>
  <si>
    <t>16.01</t>
  </si>
  <si>
    <t>9.06</t>
  </si>
  <si>
    <t>16.58</t>
  </si>
  <si>
    <t>4.46</t>
  </si>
  <si>
    <t>2017-07-26 13:27:58</t>
  </si>
  <si>
    <t>2017-07-26 13:18:30</t>
  </si>
  <si>
    <t>129.13.72.197</t>
  </si>
  <si>
    <t>Physik</t>
  </si>
  <si>
    <t>florian.selbiger@gmail.com</t>
  </si>
  <si>
    <t>579.61</t>
  </si>
  <si>
    <t>20.26</t>
  </si>
  <si>
    <t>41.79</t>
  </si>
  <si>
    <t>44.44</t>
  </si>
  <si>
    <t>20.03</t>
  </si>
  <si>
    <t>8.97</t>
  </si>
  <si>
    <t>12.84</t>
  </si>
  <si>
    <t>47.05</t>
  </si>
  <si>
    <t>19.5</t>
  </si>
  <si>
    <t>9.35</t>
  </si>
  <si>
    <t>26.92</t>
  </si>
  <si>
    <t>5.37</t>
  </si>
  <si>
    <t>2017-07-27 06:59:23</t>
  </si>
  <si>
    <t>2017-07-27 06:50:50</t>
  </si>
  <si>
    <t>84.162.17.150</t>
  </si>
  <si>
    <t>Weiblich</t>
  </si>
  <si>
    <t>Updru@student.kit.edu</t>
  </si>
  <si>
    <t>527.18</t>
  </si>
  <si>
    <t>13.54</t>
  </si>
  <si>
    <t>27.99</t>
  </si>
  <si>
    <t>13.63</t>
  </si>
  <si>
    <t>8.05</t>
  </si>
  <si>
    <t>16.93</t>
  </si>
  <si>
    <t>9.63</t>
  </si>
  <si>
    <t>11.44</t>
  </si>
  <si>
    <t>23.3</t>
  </si>
  <si>
    <t>15.04</t>
  </si>
  <si>
    <t>30.25</t>
  </si>
  <si>
    <t>A2 =</t>
  </si>
  <si>
    <t>A3 =</t>
  </si>
  <si>
    <t>A4 =</t>
  </si>
  <si>
    <t>A5 =</t>
  </si>
  <si>
    <t>A6 =</t>
  </si>
  <si>
    <t>A7 =</t>
  </si>
  <si>
    <t>A8 =</t>
  </si>
  <si>
    <t>A9 =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</si>
  <si>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</si>
  <si>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</si>
  <si>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</si>
  <si>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</si>
  <si>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</si>
  <si>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</si>
  <si>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</si>
  <si>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</si>
  <si>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</si>
  <si>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</si>
  <si>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</si>
  <si>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</si>
  <si>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</si>
  <si>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</si>
  <si>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</si>
  <si>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</si>
  <si>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</si>
  <si>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</si>
  <si>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</si>
  <si>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</si>
  <si>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</si>
  <si>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</si>
  <si>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</si>
  <si>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</si>
  <si>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</si>
  <si>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</si>
  <si>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</si>
  <si>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</si>
  <si>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Ergebnis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</si>
  <si>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</si>
  <si>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</si>
  <si>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</si>
  <si>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</si>
  <si>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</si>
  <si>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</si>
  <si>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</si>
  <si>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</si>
  <si>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</si>
  <si>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</si>
  <si>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11</t>
  </si>
  <si>
    <t>Frage 12</t>
  </si>
  <si>
    <t>Frage 13</t>
  </si>
  <si>
    <t>Frage 14</t>
  </si>
  <si>
    <t>Frage 15</t>
  </si>
  <si>
    <t>Frage 16</t>
  </si>
  <si>
    <t>Frage 17</t>
  </si>
  <si>
    <t>Frage 18</t>
  </si>
  <si>
    <t>Frage 19</t>
  </si>
  <si>
    <t>Frage 20</t>
  </si>
  <si>
    <t>Frage 21</t>
  </si>
  <si>
    <t>Frage 22</t>
  </si>
  <si>
    <t>Frage 23</t>
  </si>
  <si>
    <t>Frage 24</t>
  </si>
  <si>
    <t>Frage 25</t>
  </si>
  <si>
    <t>Frage 26</t>
  </si>
  <si>
    <t>Frage 27</t>
  </si>
  <si>
    <t>Frage 28</t>
  </si>
  <si>
    <t>Frage 29</t>
  </si>
  <si>
    <t>Frage 30</t>
  </si>
  <si>
    <t>Frage 31</t>
  </si>
  <si>
    <t>Frage 32</t>
  </si>
  <si>
    <t>Frage 33</t>
  </si>
  <si>
    <t>Frage 34</t>
  </si>
  <si>
    <t>Frage 35</t>
  </si>
  <si>
    <t>Frage 36</t>
  </si>
  <si>
    <t>Mittelwert</t>
  </si>
  <si>
    <t>summe</t>
  </si>
  <si>
    <t>Person Nummer</t>
  </si>
  <si>
    <t>Median</t>
  </si>
  <si>
    <t>Spannweite</t>
  </si>
  <si>
    <t>Max</t>
  </si>
  <si>
    <t>Min</t>
  </si>
  <si>
    <t>Alter</t>
  </si>
  <si>
    <t>Alter Min</t>
  </si>
  <si>
    <t>Alter max</t>
  </si>
  <si>
    <t>Standardabweichung</t>
  </si>
  <si>
    <t>Anzahl weiblich</t>
  </si>
  <si>
    <t>Anzahl männlich</t>
  </si>
  <si>
    <t>Nummer</t>
  </si>
  <si>
    <t>Score Weiblich</t>
  </si>
  <si>
    <t>Durchschnitt weiblich</t>
  </si>
  <si>
    <t>Score männlich</t>
  </si>
  <si>
    <t>Durchschnitt männlich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</si>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</sst>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3"/>
  <sheetViews>
    <sheetView topLeftCell="AN24" zoomScaleNormal="100" workbookViewId="0">
      <selection activeCell="AN11" sqref="A11:XFD11"/>
    </sheetView>
  </sheetViews>
  <sheetFormatPr baseColWidth="10" defaultRowHeight="13.2" x14ac:dyDescent="0.25"/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10</v>
      </c>
      <c r="T1" t="s">
        <v>9</v>
      </c>
      <c r="U1" t="s">
        <v>11</v>
      </c>
      <c r="V1" t="s">
        <v>11</v>
      </c>
      <c r="W1" t="s">
        <v>9</v>
      </c>
      <c r="X1" t="s">
        <v>9</v>
      </c>
      <c r="Y1" t="s">
        <v>9</v>
      </c>
      <c r="Z1" t="s">
        <v>12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C1" t="s">
        <v>48</v>
      </c>
      <c r="CD1" t="s">
        <v>49</v>
      </c>
      <c r="CE1" t="s">
        <v>50</v>
      </c>
      <c r="CF1" t="s">
        <v>51</v>
      </c>
      <c r="CG1" t="s">
        <v>52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63</v>
      </c>
      <c r="CS1" t="s">
        <v>64</v>
      </c>
    </row>
    <row r="2" spans="1:97" x14ac:dyDescent="0.25">
      <c r="A2">
        <v>2</v>
      </c>
      <c r="B2" t="s">
        <v>65</v>
      </c>
      <c r="C2">
        <v>41</v>
      </c>
      <c r="D2" t="s">
        <v>66</v>
      </c>
      <c r="E2" t="s">
        <v>67</v>
      </c>
      <c r="F2" t="s">
        <v>65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>
        <v>85</v>
      </c>
      <c r="Y2" t="s">
        <v>86</v>
      </c>
      <c r="Z2" t="s">
        <v>87</v>
      </c>
      <c r="AA2" t="s">
        <v>88</v>
      </c>
      <c r="AB2" t="s">
        <v>89</v>
      </c>
      <c r="AC2" t="s">
        <v>90</v>
      </c>
      <c r="AD2" t="s">
        <v>91</v>
      </c>
      <c r="AE2" t="s">
        <v>92</v>
      </c>
      <c r="AF2" t="s">
        <v>93</v>
      </c>
      <c r="AG2" t="s">
        <v>94</v>
      </c>
      <c r="AH2" t="s">
        <v>95</v>
      </c>
      <c r="AI2" t="s">
        <v>96</v>
      </c>
      <c r="AJ2" t="s">
        <v>80</v>
      </c>
      <c r="AK2" t="s">
        <v>97</v>
      </c>
      <c r="AL2" t="s">
        <v>98</v>
      </c>
      <c r="AM2" t="s">
        <v>96</v>
      </c>
      <c r="AN2" t="s">
        <v>97</v>
      </c>
      <c r="AO2" t="s">
        <v>99</v>
      </c>
      <c r="AP2" t="s">
        <v>100</v>
      </c>
      <c r="AQ2" t="s">
        <v>101</v>
      </c>
      <c r="AR2" t="s">
        <v>102</v>
      </c>
      <c r="AS2" t="s">
        <v>103</v>
      </c>
      <c r="AT2">
        <v>5</v>
      </c>
      <c r="AU2">
        <v>24</v>
      </c>
      <c r="AV2" t="s">
        <v>104</v>
      </c>
      <c r="AW2" t="s">
        <v>105</v>
      </c>
      <c r="AX2">
        <v>3</v>
      </c>
      <c r="AY2" t="s">
        <v>106</v>
      </c>
      <c r="AZ2" t="s">
        <v>107</v>
      </c>
      <c r="BA2" t="s">
        <v>108</v>
      </c>
      <c r="BC2" t="s">
        <v>109</v>
      </c>
      <c r="BE2" t="s">
        <v>110</v>
      </c>
      <c r="BF2" t="s">
        <v>111</v>
      </c>
      <c r="BG2" t="s">
        <v>112</v>
      </c>
      <c r="BH2" t="s">
        <v>113</v>
      </c>
      <c r="BI2" t="s">
        <v>114</v>
      </c>
      <c r="BJ2" t="s">
        <v>115</v>
      </c>
      <c r="BK2" t="s">
        <v>116</v>
      </c>
      <c r="BL2" t="s">
        <v>117</v>
      </c>
      <c r="BM2" t="s">
        <v>118</v>
      </c>
      <c r="BN2" t="s">
        <v>119</v>
      </c>
      <c r="BO2" t="s">
        <v>120</v>
      </c>
      <c r="BP2" t="s">
        <v>121</v>
      </c>
      <c r="BQ2" t="s">
        <v>122</v>
      </c>
      <c r="BR2" t="s">
        <v>123</v>
      </c>
      <c r="BS2" t="s">
        <v>124</v>
      </c>
      <c r="BT2" t="s">
        <v>125</v>
      </c>
      <c r="BU2" t="s">
        <v>126</v>
      </c>
      <c r="BV2" t="s">
        <v>127</v>
      </c>
      <c r="BW2" t="s">
        <v>128</v>
      </c>
      <c r="BX2" t="s">
        <v>129</v>
      </c>
      <c r="BY2" t="s">
        <v>130</v>
      </c>
      <c r="BZ2" t="s">
        <v>131</v>
      </c>
      <c r="CA2" t="s">
        <v>132</v>
      </c>
      <c r="CB2" t="s">
        <v>133</v>
      </c>
      <c r="CC2" t="s">
        <v>134</v>
      </c>
      <c r="CD2" t="s">
        <v>135</v>
      </c>
      <c r="CE2" t="s">
        <v>136</v>
      </c>
      <c r="CF2" t="s">
        <v>137</v>
      </c>
      <c r="CG2" t="s">
        <v>138</v>
      </c>
      <c r="CH2" t="s">
        <v>139</v>
      </c>
      <c r="CI2" t="s">
        <v>140</v>
      </c>
      <c r="CJ2" t="s">
        <v>141</v>
      </c>
      <c r="CK2" t="s">
        <v>142</v>
      </c>
      <c r="CL2" t="s">
        <v>143</v>
      </c>
      <c r="CM2" t="s">
        <v>144</v>
      </c>
      <c r="CN2" t="s">
        <v>145</v>
      </c>
      <c r="CP2" t="s">
        <v>146</v>
      </c>
      <c r="CQ2" t="s">
        <v>147</v>
      </c>
      <c r="CR2" t="s">
        <v>115</v>
      </c>
      <c r="CS2" t="s">
        <v>148</v>
      </c>
    </row>
    <row r="3" spans="1:97" x14ac:dyDescent="0.25">
      <c r="A3">
        <v>4</v>
      </c>
      <c r="B3" t="s">
        <v>149</v>
      </c>
      <c r="C3">
        <v>41</v>
      </c>
      <c r="D3" t="s">
        <v>66</v>
      </c>
      <c r="E3" t="s">
        <v>150</v>
      </c>
      <c r="F3" t="s">
        <v>149</v>
      </c>
      <c r="G3" t="s">
        <v>151</v>
      </c>
      <c r="H3" t="s">
        <v>69</v>
      </c>
      <c r="I3" t="s">
        <v>70</v>
      </c>
      <c r="J3" t="s">
        <v>71</v>
      </c>
      <c r="K3" t="s">
        <v>152</v>
      </c>
      <c r="L3" t="s">
        <v>73</v>
      </c>
      <c r="M3" t="s">
        <v>153</v>
      </c>
      <c r="N3" t="s">
        <v>75</v>
      </c>
      <c r="O3" t="s">
        <v>154</v>
      </c>
      <c r="P3" t="s">
        <v>77</v>
      </c>
      <c r="Q3" t="s">
        <v>155</v>
      </c>
      <c r="R3" t="s">
        <v>92</v>
      </c>
      <c r="S3" t="s">
        <v>80</v>
      </c>
      <c r="T3" t="s">
        <v>81</v>
      </c>
      <c r="U3" t="s">
        <v>82</v>
      </c>
      <c r="V3" t="s">
        <v>156</v>
      </c>
      <c r="W3" t="s">
        <v>84</v>
      </c>
      <c r="X3" t="s">
        <v>85</v>
      </c>
      <c r="Y3" t="s">
        <v>86</v>
      </c>
      <c r="Z3" t="s">
        <v>87</v>
      </c>
      <c r="AA3" t="s">
        <v>88</v>
      </c>
      <c r="AB3" t="s">
        <v>157</v>
      </c>
      <c r="AC3" t="s">
        <v>90</v>
      </c>
      <c r="AD3" t="s">
        <v>91</v>
      </c>
      <c r="AE3" t="s">
        <v>92</v>
      </c>
      <c r="AF3" t="s">
        <v>93</v>
      </c>
      <c r="AG3" t="s">
        <v>94</v>
      </c>
      <c r="AH3" t="s">
        <v>95</v>
      </c>
      <c r="AI3" t="s">
        <v>96</v>
      </c>
      <c r="AJ3" t="s">
        <v>158</v>
      </c>
      <c r="AK3" t="s">
        <v>95</v>
      </c>
      <c r="AL3" t="s">
        <v>159</v>
      </c>
      <c r="AM3" t="s">
        <v>160</v>
      </c>
      <c r="AN3" t="s">
        <v>97</v>
      </c>
      <c r="AO3" t="s">
        <v>99</v>
      </c>
      <c r="AP3" t="s">
        <v>100</v>
      </c>
      <c r="AQ3" t="s">
        <v>101</v>
      </c>
      <c r="AR3" t="s">
        <v>102</v>
      </c>
      <c r="AS3" t="s">
        <v>103</v>
      </c>
      <c r="AT3">
        <v>4</v>
      </c>
      <c r="AU3">
        <v>23</v>
      </c>
      <c r="AV3" t="s">
        <v>161</v>
      </c>
      <c r="AW3" t="s">
        <v>162</v>
      </c>
      <c r="AX3">
        <v>1</v>
      </c>
      <c r="AZ3" t="s">
        <v>107</v>
      </c>
      <c r="BA3" t="s">
        <v>163</v>
      </c>
      <c r="BC3" t="s">
        <v>164</v>
      </c>
      <c r="BE3" t="s">
        <v>165</v>
      </c>
      <c r="BF3" t="s">
        <v>166</v>
      </c>
      <c r="BG3" t="s">
        <v>167</v>
      </c>
      <c r="BH3" t="s">
        <v>168</v>
      </c>
      <c r="BI3" t="s">
        <v>169</v>
      </c>
      <c r="BJ3" t="s">
        <v>170</v>
      </c>
      <c r="BK3" t="s">
        <v>171</v>
      </c>
      <c r="BL3" t="s">
        <v>172</v>
      </c>
      <c r="BM3" t="s">
        <v>173</v>
      </c>
      <c r="BN3" t="s">
        <v>174</v>
      </c>
      <c r="BO3" t="s">
        <v>175</v>
      </c>
      <c r="BP3" t="s">
        <v>176</v>
      </c>
      <c r="BQ3" t="s">
        <v>177</v>
      </c>
      <c r="BR3" t="s">
        <v>178</v>
      </c>
      <c r="BS3" t="s">
        <v>179</v>
      </c>
      <c r="BT3" t="s">
        <v>180</v>
      </c>
      <c r="BU3" t="s">
        <v>181</v>
      </c>
      <c r="BV3" t="s">
        <v>182</v>
      </c>
      <c r="BW3" t="s">
        <v>183</v>
      </c>
      <c r="BX3" t="s">
        <v>184</v>
      </c>
      <c r="BY3" t="s">
        <v>185</v>
      </c>
      <c r="BZ3" t="s">
        <v>186</v>
      </c>
      <c r="CA3" t="s">
        <v>187</v>
      </c>
      <c r="CB3" t="s">
        <v>188</v>
      </c>
      <c r="CC3" t="s">
        <v>189</v>
      </c>
      <c r="CD3" t="s">
        <v>190</v>
      </c>
      <c r="CE3" t="s">
        <v>191</v>
      </c>
      <c r="CF3" t="s">
        <v>192</v>
      </c>
      <c r="CG3" t="s">
        <v>193</v>
      </c>
      <c r="CH3" t="s">
        <v>194</v>
      </c>
      <c r="CI3" t="s">
        <v>195</v>
      </c>
      <c r="CJ3" t="s">
        <v>196</v>
      </c>
      <c r="CK3" t="s">
        <v>197</v>
      </c>
      <c r="CL3" t="s">
        <v>198</v>
      </c>
      <c r="CM3" t="s">
        <v>199</v>
      </c>
      <c r="CN3" t="s">
        <v>200</v>
      </c>
      <c r="CP3" t="s">
        <v>201</v>
      </c>
      <c r="CQ3" t="s">
        <v>202</v>
      </c>
      <c r="CR3" t="s">
        <v>203</v>
      </c>
      <c r="CS3" t="s">
        <v>204</v>
      </c>
    </row>
    <row r="4" spans="1:97" x14ac:dyDescent="0.25">
      <c r="A4">
        <v>6</v>
      </c>
      <c r="B4" t="s">
        <v>205</v>
      </c>
      <c r="C4">
        <v>41</v>
      </c>
      <c r="D4" t="s">
        <v>66</v>
      </c>
      <c r="E4" t="s">
        <v>206</v>
      </c>
      <c r="F4" t="s">
        <v>205</v>
      </c>
      <c r="G4" t="s">
        <v>207</v>
      </c>
      <c r="H4" t="s">
        <v>69</v>
      </c>
      <c r="I4" t="s">
        <v>70</v>
      </c>
      <c r="J4" t="s">
        <v>71</v>
      </c>
      <c r="K4" t="s">
        <v>152</v>
      </c>
      <c r="L4" t="s">
        <v>73</v>
      </c>
      <c r="M4" t="s">
        <v>74</v>
      </c>
      <c r="N4" t="s">
        <v>75</v>
      </c>
      <c r="O4" t="s">
        <v>154</v>
      </c>
      <c r="P4" t="s">
        <v>208</v>
      </c>
      <c r="Q4" t="s">
        <v>155</v>
      </c>
      <c r="R4" t="s">
        <v>92</v>
      </c>
      <c r="S4" t="s">
        <v>80</v>
      </c>
      <c r="T4" t="s">
        <v>81</v>
      </c>
      <c r="U4" t="s">
        <v>82</v>
      </c>
      <c r="V4" t="s">
        <v>156</v>
      </c>
      <c r="W4" t="s">
        <v>84</v>
      </c>
      <c r="X4" t="s">
        <v>209</v>
      </c>
      <c r="Y4" t="s">
        <v>86</v>
      </c>
      <c r="Z4" t="s">
        <v>87</v>
      </c>
      <c r="AA4" t="s">
        <v>88</v>
      </c>
      <c r="AB4" t="s">
        <v>157</v>
      </c>
      <c r="AC4" t="s">
        <v>90</v>
      </c>
      <c r="AD4" t="s">
        <v>91</v>
      </c>
      <c r="AE4" t="s">
        <v>92</v>
      </c>
      <c r="AF4" t="s">
        <v>210</v>
      </c>
      <c r="AG4" t="s">
        <v>94</v>
      </c>
      <c r="AH4" t="s">
        <v>211</v>
      </c>
      <c r="AI4" t="s">
        <v>96</v>
      </c>
      <c r="AJ4" t="s">
        <v>80</v>
      </c>
      <c r="AK4" t="s">
        <v>95</v>
      </c>
      <c r="AL4" t="s">
        <v>159</v>
      </c>
      <c r="AM4" t="s">
        <v>212</v>
      </c>
      <c r="AN4" t="s">
        <v>208</v>
      </c>
      <c r="AO4" t="s">
        <v>213</v>
      </c>
      <c r="AP4" t="s">
        <v>100</v>
      </c>
      <c r="AQ4" t="s">
        <v>101</v>
      </c>
      <c r="AR4" t="s">
        <v>102</v>
      </c>
      <c r="AS4" t="s">
        <v>103</v>
      </c>
      <c r="AT4">
        <v>4</v>
      </c>
      <c r="AU4">
        <v>27</v>
      </c>
      <c r="AV4" t="s">
        <v>104</v>
      </c>
      <c r="AW4" t="s">
        <v>214</v>
      </c>
      <c r="AX4">
        <v>2</v>
      </c>
      <c r="AY4" t="s">
        <v>215</v>
      </c>
      <c r="AZ4" t="s">
        <v>107</v>
      </c>
      <c r="BA4" t="s">
        <v>216</v>
      </c>
      <c r="BC4" t="s">
        <v>217</v>
      </c>
      <c r="BE4" t="s">
        <v>218</v>
      </c>
      <c r="BF4" t="s">
        <v>219</v>
      </c>
      <c r="BG4" t="s">
        <v>220</v>
      </c>
      <c r="BH4" t="s">
        <v>221</v>
      </c>
      <c r="BI4" t="s">
        <v>222</v>
      </c>
      <c r="BJ4" t="s">
        <v>223</v>
      </c>
      <c r="BK4" t="s">
        <v>224</v>
      </c>
      <c r="BL4" t="s">
        <v>225</v>
      </c>
      <c r="BM4" t="s">
        <v>226</v>
      </c>
      <c r="BN4" t="s">
        <v>227</v>
      </c>
      <c r="BO4" t="s">
        <v>228</v>
      </c>
      <c r="BP4" t="s">
        <v>229</v>
      </c>
      <c r="BQ4" t="s">
        <v>230</v>
      </c>
      <c r="BR4" t="s">
        <v>231</v>
      </c>
      <c r="BS4" t="s">
        <v>232</v>
      </c>
      <c r="BT4" t="s">
        <v>228</v>
      </c>
      <c r="BU4" t="s">
        <v>233</v>
      </c>
      <c r="BV4" t="s">
        <v>234</v>
      </c>
      <c r="BW4" t="s">
        <v>235</v>
      </c>
      <c r="BX4" t="s">
        <v>236</v>
      </c>
      <c r="BY4" t="s">
        <v>237</v>
      </c>
      <c r="BZ4" t="s">
        <v>238</v>
      </c>
      <c r="CA4" t="s">
        <v>239</v>
      </c>
      <c r="CB4" t="s">
        <v>240</v>
      </c>
      <c r="CC4" t="s">
        <v>241</v>
      </c>
      <c r="CD4" t="s">
        <v>242</v>
      </c>
      <c r="CE4" t="s">
        <v>243</v>
      </c>
      <c r="CF4" t="s">
        <v>244</v>
      </c>
      <c r="CG4" t="s">
        <v>245</v>
      </c>
      <c r="CH4" t="s">
        <v>246</v>
      </c>
      <c r="CI4" t="s">
        <v>247</v>
      </c>
      <c r="CJ4" t="s">
        <v>248</v>
      </c>
      <c r="CK4" t="s">
        <v>249</v>
      </c>
      <c r="CL4" t="s">
        <v>250</v>
      </c>
      <c r="CM4" t="s">
        <v>251</v>
      </c>
      <c r="CN4" t="s">
        <v>252</v>
      </c>
      <c r="CP4" t="s">
        <v>253</v>
      </c>
      <c r="CQ4" t="s">
        <v>254</v>
      </c>
      <c r="CR4" t="s">
        <v>255</v>
      </c>
      <c r="CS4" t="s">
        <v>256</v>
      </c>
    </row>
    <row r="5" spans="1:97" x14ac:dyDescent="0.25">
      <c r="A5">
        <v>7</v>
      </c>
      <c r="B5" t="s">
        <v>257</v>
      </c>
      <c r="C5">
        <v>41</v>
      </c>
      <c r="D5" t="s">
        <v>66</v>
      </c>
      <c r="E5" t="s">
        <v>258</v>
      </c>
      <c r="F5" t="s">
        <v>257</v>
      </c>
      <c r="G5" t="s">
        <v>259</v>
      </c>
      <c r="H5" t="s">
        <v>69</v>
      </c>
      <c r="I5" t="s">
        <v>70</v>
      </c>
      <c r="J5" t="s">
        <v>71</v>
      </c>
      <c r="K5" t="s">
        <v>152</v>
      </c>
      <c r="L5" t="s">
        <v>260</v>
      </c>
      <c r="M5" t="s">
        <v>74</v>
      </c>
      <c r="N5" t="s">
        <v>75</v>
      </c>
      <c r="O5" t="s">
        <v>154</v>
      </c>
      <c r="P5" t="s">
        <v>77</v>
      </c>
      <c r="Q5" t="s">
        <v>155</v>
      </c>
      <c r="R5" t="s">
        <v>92</v>
      </c>
      <c r="S5" t="s">
        <v>80</v>
      </c>
      <c r="T5" t="s">
        <v>81</v>
      </c>
      <c r="U5" t="s">
        <v>82</v>
      </c>
      <c r="V5" t="s">
        <v>88</v>
      </c>
      <c r="W5" t="s">
        <v>84</v>
      </c>
      <c r="X5" t="s">
        <v>85</v>
      </c>
      <c r="Y5" t="s">
        <v>86</v>
      </c>
      <c r="Z5" t="s">
        <v>87</v>
      </c>
      <c r="AA5" t="s">
        <v>88</v>
      </c>
      <c r="AB5" t="s">
        <v>157</v>
      </c>
      <c r="AC5" t="s">
        <v>90</v>
      </c>
      <c r="AD5" t="s">
        <v>91</v>
      </c>
      <c r="AE5" t="s">
        <v>92</v>
      </c>
      <c r="AF5" t="s">
        <v>93</v>
      </c>
      <c r="AG5" t="s">
        <v>94</v>
      </c>
      <c r="AH5" t="s">
        <v>211</v>
      </c>
      <c r="AI5" t="s">
        <v>96</v>
      </c>
      <c r="AJ5" t="s">
        <v>80</v>
      </c>
      <c r="AK5" t="s">
        <v>95</v>
      </c>
      <c r="AL5" t="s">
        <v>98</v>
      </c>
      <c r="AM5" t="s">
        <v>160</v>
      </c>
      <c r="AN5" t="s">
        <v>261</v>
      </c>
      <c r="AO5" t="s">
        <v>99</v>
      </c>
      <c r="AP5" t="s">
        <v>100</v>
      </c>
      <c r="AQ5" t="s">
        <v>101</v>
      </c>
      <c r="AR5" t="s">
        <v>102</v>
      </c>
      <c r="AS5" t="s">
        <v>103</v>
      </c>
      <c r="AT5">
        <v>3</v>
      </c>
      <c r="AU5">
        <v>23</v>
      </c>
      <c r="AV5" t="s">
        <v>262</v>
      </c>
      <c r="AW5" t="s">
        <v>263</v>
      </c>
      <c r="AX5">
        <v>1</v>
      </c>
      <c r="AZ5" t="s">
        <v>264</v>
      </c>
      <c r="BA5" t="s">
        <v>265</v>
      </c>
      <c r="BC5" t="s">
        <v>266</v>
      </c>
      <c r="BE5" t="s">
        <v>267</v>
      </c>
      <c r="BF5" t="s">
        <v>268</v>
      </c>
      <c r="BG5" t="s">
        <v>269</v>
      </c>
      <c r="BH5" t="s">
        <v>270</v>
      </c>
      <c r="BI5" t="s">
        <v>271</v>
      </c>
      <c r="BJ5" t="s">
        <v>272</v>
      </c>
      <c r="BK5" t="s">
        <v>273</v>
      </c>
      <c r="BL5" t="s">
        <v>274</v>
      </c>
      <c r="BM5" t="s">
        <v>275</v>
      </c>
      <c r="BN5" t="s">
        <v>276</v>
      </c>
      <c r="BO5" t="s">
        <v>277</v>
      </c>
      <c r="BP5" t="s">
        <v>278</v>
      </c>
      <c r="BQ5" t="s">
        <v>279</v>
      </c>
      <c r="BR5" t="s">
        <v>280</v>
      </c>
      <c r="BS5" t="s">
        <v>281</v>
      </c>
      <c r="BT5" t="s">
        <v>282</v>
      </c>
      <c r="BU5" t="s">
        <v>283</v>
      </c>
      <c r="BV5" t="s">
        <v>284</v>
      </c>
      <c r="BW5" t="s">
        <v>285</v>
      </c>
      <c r="BX5" t="s">
        <v>286</v>
      </c>
      <c r="BY5" t="s">
        <v>287</v>
      </c>
      <c r="BZ5" t="s">
        <v>288</v>
      </c>
      <c r="CA5" t="s">
        <v>289</v>
      </c>
      <c r="CB5" t="s">
        <v>290</v>
      </c>
      <c r="CC5" t="s">
        <v>291</v>
      </c>
      <c r="CD5" t="s">
        <v>292</v>
      </c>
      <c r="CE5" t="s">
        <v>293</v>
      </c>
      <c r="CF5" t="s">
        <v>294</v>
      </c>
      <c r="CG5" t="s">
        <v>295</v>
      </c>
      <c r="CH5" t="s">
        <v>296</v>
      </c>
      <c r="CI5" t="s">
        <v>297</v>
      </c>
      <c r="CJ5">
        <v>13</v>
      </c>
      <c r="CK5" t="s">
        <v>298</v>
      </c>
      <c r="CL5" t="s">
        <v>299</v>
      </c>
      <c r="CM5" t="s">
        <v>300</v>
      </c>
      <c r="CN5" t="s">
        <v>301</v>
      </c>
      <c r="CP5" t="s">
        <v>302</v>
      </c>
      <c r="CQ5" t="s">
        <v>303</v>
      </c>
      <c r="CR5" t="s">
        <v>304</v>
      </c>
      <c r="CS5" t="s">
        <v>305</v>
      </c>
    </row>
    <row r="6" spans="1:97" x14ac:dyDescent="0.25">
      <c r="A6">
        <v>8</v>
      </c>
      <c r="B6" t="s">
        <v>306</v>
      </c>
      <c r="C6">
        <v>41</v>
      </c>
      <c r="D6" t="s">
        <v>66</v>
      </c>
      <c r="E6" t="s">
        <v>307</v>
      </c>
      <c r="F6" t="s">
        <v>306</v>
      </c>
      <c r="G6" t="s">
        <v>308</v>
      </c>
      <c r="H6" t="s">
        <v>69</v>
      </c>
      <c r="I6" t="s">
        <v>70</v>
      </c>
      <c r="J6" t="s">
        <v>71</v>
      </c>
      <c r="K6" t="s">
        <v>309</v>
      </c>
      <c r="L6" t="s">
        <v>73</v>
      </c>
      <c r="M6" t="s">
        <v>74</v>
      </c>
      <c r="N6" t="s">
        <v>98</v>
      </c>
      <c r="O6" t="s">
        <v>154</v>
      </c>
      <c r="P6" t="s">
        <v>77</v>
      </c>
      <c r="Q6" t="s">
        <v>155</v>
      </c>
      <c r="R6" t="s">
        <v>92</v>
      </c>
      <c r="S6" t="s">
        <v>80</v>
      </c>
      <c r="T6" t="s">
        <v>81</v>
      </c>
      <c r="U6" t="s">
        <v>82</v>
      </c>
      <c r="V6" t="s">
        <v>156</v>
      </c>
      <c r="W6" t="s">
        <v>84</v>
      </c>
      <c r="X6" t="s">
        <v>85</v>
      </c>
      <c r="Y6" t="s">
        <v>310</v>
      </c>
      <c r="Z6" t="s">
        <v>87</v>
      </c>
      <c r="AA6" t="s">
        <v>88</v>
      </c>
      <c r="AB6" t="s">
        <v>158</v>
      </c>
      <c r="AC6" t="s">
        <v>311</v>
      </c>
      <c r="AD6" t="s">
        <v>154</v>
      </c>
      <c r="AE6" t="s">
        <v>92</v>
      </c>
      <c r="AF6" t="s">
        <v>210</v>
      </c>
      <c r="AG6" t="s">
        <v>96</v>
      </c>
      <c r="AH6" t="s">
        <v>155</v>
      </c>
      <c r="AI6" t="s">
        <v>96</v>
      </c>
      <c r="AJ6" t="s">
        <v>80</v>
      </c>
      <c r="AK6" t="s">
        <v>95</v>
      </c>
      <c r="AL6" t="s">
        <v>159</v>
      </c>
      <c r="AM6" t="s">
        <v>160</v>
      </c>
      <c r="AN6" t="s">
        <v>312</v>
      </c>
      <c r="AO6" t="s">
        <v>99</v>
      </c>
      <c r="AP6" t="s">
        <v>100</v>
      </c>
      <c r="AQ6" t="s">
        <v>72</v>
      </c>
      <c r="AR6" t="s">
        <v>313</v>
      </c>
      <c r="AS6" t="s">
        <v>103</v>
      </c>
      <c r="AT6">
        <v>5</v>
      </c>
      <c r="AU6">
        <v>23</v>
      </c>
      <c r="AV6" t="s">
        <v>262</v>
      </c>
      <c r="AW6" t="s">
        <v>314</v>
      </c>
      <c r="AX6">
        <v>2</v>
      </c>
      <c r="AZ6" t="s">
        <v>107</v>
      </c>
      <c r="BA6" t="s">
        <v>315</v>
      </c>
      <c r="BC6" t="s">
        <v>316</v>
      </c>
      <c r="BE6" t="s">
        <v>317</v>
      </c>
      <c r="BF6" t="s">
        <v>167</v>
      </c>
      <c r="BG6" t="s">
        <v>318</v>
      </c>
      <c r="BH6" t="s">
        <v>319</v>
      </c>
      <c r="BI6" t="s">
        <v>320</v>
      </c>
      <c r="BJ6" t="s">
        <v>321</v>
      </c>
      <c r="BK6" t="s">
        <v>322</v>
      </c>
      <c r="BL6" t="s">
        <v>323</v>
      </c>
      <c r="BM6" t="s">
        <v>324</v>
      </c>
      <c r="BN6" t="s">
        <v>325</v>
      </c>
      <c r="BO6" t="s">
        <v>326</v>
      </c>
      <c r="BP6" t="s">
        <v>327</v>
      </c>
      <c r="BQ6" t="s">
        <v>328</v>
      </c>
      <c r="BR6" t="s">
        <v>329</v>
      </c>
      <c r="BS6" t="s">
        <v>330</v>
      </c>
      <c r="BT6" t="s">
        <v>331</v>
      </c>
      <c r="BU6" t="s">
        <v>332</v>
      </c>
      <c r="BV6" t="s">
        <v>333</v>
      </c>
      <c r="BW6" t="s">
        <v>334</v>
      </c>
      <c r="BX6" t="s">
        <v>335</v>
      </c>
      <c r="BY6" t="s">
        <v>336</v>
      </c>
      <c r="BZ6" t="s">
        <v>337</v>
      </c>
      <c r="CA6" t="s">
        <v>338</v>
      </c>
      <c r="CB6" t="s">
        <v>339</v>
      </c>
      <c r="CC6" t="s">
        <v>340</v>
      </c>
      <c r="CD6" t="s">
        <v>341</v>
      </c>
      <c r="CE6" t="s">
        <v>342</v>
      </c>
      <c r="CF6" t="s">
        <v>343</v>
      </c>
      <c r="CG6" t="s">
        <v>344</v>
      </c>
      <c r="CH6" t="s">
        <v>345</v>
      </c>
      <c r="CI6" t="s">
        <v>346</v>
      </c>
      <c r="CJ6" t="s">
        <v>347</v>
      </c>
      <c r="CK6" t="s">
        <v>317</v>
      </c>
      <c r="CL6" t="s">
        <v>348</v>
      </c>
      <c r="CM6" t="s">
        <v>349</v>
      </c>
      <c r="CN6" t="s">
        <v>350</v>
      </c>
      <c r="CP6" t="s">
        <v>351</v>
      </c>
      <c r="CQ6" t="s">
        <v>352</v>
      </c>
      <c r="CR6" t="s">
        <v>353</v>
      </c>
      <c r="CS6" t="s">
        <v>297</v>
      </c>
    </row>
    <row r="7" spans="1:97" x14ac:dyDescent="0.25">
      <c r="A7">
        <v>9</v>
      </c>
      <c r="B7" t="s">
        <v>354</v>
      </c>
      <c r="C7">
        <v>41</v>
      </c>
      <c r="D7" t="s">
        <v>66</v>
      </c>
      <c r="E7" t="s">
        <v>355</v>
      </c>
      <c r="F7" t="s">
        <v>354</v>
      </c>
      <c r="G7" t="s">
        <v>356</v>
      </c>
      <c r="H7" t="s">
        <v>69</v>
      </c>
      <c r="I7" t="s">
        <v>357</v>
      </c>
      <c r="J7" t="s">
        <v>71</v>
      </c>
      <c r="K7" t="s">
        <v>72</v>
      </c>
      <c r="L7" t="s">
        <v>260</v>
      </c>
      <c r="M7" t="s">
        <v>74</v>
      </c>
      <c r="N7" t="s">
        <v>75</v>
      </c>
      <c r="O7" t="s">
        <v>358</v>
      </c>
      <c r="P7" t="s">
        <v>77</v>
      </c>
      <c r="Q7" t="s">
        <v>155</v>
      </c>
      <c r="R7" t="s">
        <v>92</v>
      </c>
      <c r="S7" t="s">
        <v>80</v>
      </c>
      <c r="T7" t="s">
        <v>160</v>
      </c>
      <c r="U7" t="s">
        <v>82</v>
      </c>
      <c r="V7" t="s">
        <v>83</v>
      </c>
      <c r="W7" t="s">
        <v>98</v>
      </c>
      <c r="X7" t="s">
        <v>85</v>
      </c>
      <c r="Y7" t="s">
        <v>86</v>
      </c>
      <c r="Z7" t="s">
        <v>359</v>
      </c>
      <c r="AA7" t="s">
        <v>88</v>
      </c>
      <c r="AB7" t="s">
        <v>157</v>
      </c>
      <c r="AC7" t="s">
        <v>90</v>
      </c>
      <c r="AD7" t="s">
        <v>154</v>
      </c>
      <c r="AE7" t="s">
        <v>92</v>
      </c>
      <c r="AF7" t="s">
        <v>360</v>
      </c>
      <c r="AG7" t="s">
        <v>94</v>
      </c>
      <c r="AH7" t="s">
        <v>95</v>
      </c>
      <c r="AI7" t="s">
        <v>96</v>
      </c>
      <c r="AJ7" t="s">
        <v>80</v>
      </c>
      <c r="AK7" t="s">
        <v>95</v>
      </c>
      <c r="AL7" t="s">
        <v>159</v>
      </c>
      <c r="AM7" t="s">
        <v>160</v>
      </c>
      <c r="AN7" t="s">
        <v>97</v>
      </c>
      <c r="AO7" t="s">
        <v>358</v>
      </c>
      <c r="AP7" t="s">
        <v>100</v>
      </c>
      <c r="AQ7" t="s">
        <v>101</v>
      </c>
      <c r="AR7" t="s">
        <v>102</v>
      </c>
      <c r="AS7" t="s">
        <v>103</v>
      </c>
      <c r="AT7">
        <v>4</v>
      </c>
      <c r="AU7">
        <v>26</v>
      </c>
      <c r="AV7" t="s">
        <v>361</v>
      </c>
      <c r="AW7" t="s">
        <v>362</v>
      </c>
      <c r="AX7">
        <v>2</v>
      </c>
      <c r="AZ7" t="s">
        <v>107</v>
      </c>
      <c r="BA7" t="s">
        <v>363</v>
      </c>
      <c r="BC7" t="s">
        <v>364</v>
      </c>
      <c r="BE7" t="s">
        <v>365</v>
      </c>
      <c r="BF7" t="s">
        <v>366</v>
      </c>
      <c r="BG7" t="s">
        <v>367</v>
      </c>
      <c r="BH7" t="s">
        <v>368</v>
      </c>
      <c r="BI7" t="s">
        <v>369</v>
      </c>
      <c r="BJ7" t="s">
        <v>166</v>
      </c>
      <c r="BK7" t="s">
        <v>319</v>
      </c>
      <c r="BL7" t="s">
        <v>370</v>
      </c>
      <c r="BM7" t="s">
        <v>371</v>
      </c>
      <c r="BN7" t="s">
        <v>372</v>
      </c>
      <c r="BO7" t="s">
        <v>373</v>
      </c>
      <c r="BP7" t="s">
        <v>374</v>
      </c>
      <c r="BQ7" t="s">
        <v>375</v>
      </c>
      <c r="BR7" t="s">
        <v>376</v>
      </c>
      <c r="BS7" t="s">
        <v>377</v>
      </c>
      <c r="BT7" t="s">
        <v>378</v>
      </c>
      <c r="BU7" t="s">
        <v>379</v>
      </c>
      <c r="BV7" t="s">
        <v>380</v>
      </c>
      <c r="BW7" t="s">
        <v>381</v>
      </c>
      <c r="BX7" t="s">
        <v>382</v>
      </c>
      <c r="BY7" t="s">
        <v>383</v>
      </c>
      <c r="BZ7" t="s">
        <v>384</v>
      </c>
      <c r="CA7" t="s">
        <v>385</v>
      </c>
      <c r="CB7" t="s">
        <v>386</v>
      </c>
      <c r="CC7" t="s">
        <v>387</v>
      </c>
      <c r="CD7" t="s">
        <v>388</v>
      </c>
      <c r="CE7" t="s">
        <v>389</v>
      </c>
      <c r="CF7" t="s">
        <v>390</v>
      </c>
      <c r="CG7" t="s">
        <v>391</v>
      </c>
      <c r="CH7" t="s">
        <v>392</v>
      </c>
      <c r="CI7">
        <v>16</v>
      </c>
      <c r="CJ7" t="s">
        <v>393</v>
      </c>
      <c r="CK7" t="s">
        <v>394</v>
      </c>
      <c r="CL7" t="s">
        <v>395</v>
      </c>
      <c r="CM7" t="s">
        <v>396</v>
      </c>
      <c r="CN7" t="s">
        <v>397</v>
      </c>
      <c r="CP7" t="s">
        <v>398</v>
      </c>
      <c r="CQ7" t="s">
        <v>399</v>
      </c>
      <c r="CR7" t="s">
        <v>400</v>
      </c>
      <c r="CS7" t="s">
        <v>401</v>
      </c>
    </row>
    <row r="8" spans="1:97" x14ac:dyDescent="0.25">
      <c r="A8">
        <v>10</v>
      </c>
      <c r="B8" t="s">
        <v>402</v>
      </c>
      <c r="C8">
        <v>41</v>
      </c>
      <c r="D8" t="s">
        <v>66</v>
      </c>
      <c r="E8" t="s">
        <v>403</v>
      </c>
      <c r="F8" t="s">
        <v>402</v>
      </c>
      <c r="G8" t="s">
        <v>404</v>
      </c>
      <c r="H8" t="s">
        <v>69</v>
      </c>
      <c r="I8" t="s">
        <v>357</v>
      </c>
      <c r="J8" t="s">
        <v>405</v>
      </c>
      <c r="K8" t="s">
        <v>158</v>
      </c>
      <c r="L8" t="s">
        <v>260</v>
      </c>
      <c r="M8" t="s">
        <v>74</v>
      </c>
      <c r="N8" t="s">
        <v>89</v>
      </c>
      <c r="O8" t="s">
        <v>76</v>
      </c>
      <c r="P8" t="s">
        <v>90</v>
      </c>
      <c r="Q8" t="s">
        <v>155</v>
      </c>
      <c r="R8" t="s">
        <v>92</v>
      </c>
      <c r="S8" t="s">
        <v>80</v>
      </c>
      <c r="T8" t="s">
        <v>81</v>
      </c>
      <c r="U8" t="s">
        <v>82</v>
      </c>
      <c r="V8" t="s">
        <v>83</v>
      </c>
      <c r="W8" t="s">
        <v>84</v>
      </c>
      <c r="X8" t="s">
        <v>209</v>
      </c>
      <c r="Y8" t="s">
        <v>310</v>
      </c>
      <c r="Z8" t="s">
        <v>87</v>
      </c>
      <c r="AA8" t="s">
        <v>88</v>
      </c>
      <c r="AB8" t="s">
        <v>157</v>
      </c>
      <c r="AC8" t="s">
        <v>90</v>
      </c>
      <c r="AD8" t="s">
        <v>154</v>
      </c>
      <c r="AE8" t="s">
        <v>92</v>
      </c>
      <c r="AF8" t="s">
        <v>360</v>
      </c>
      <c r="AG8" t="s">
        <v>94</v>
      </c>
      <c r="AH8" t="s">
        <v>211</v>
      </c>
      <c r="AI8" t="s">
        <v>96</v>
      </c>
      <c r="AJ8" t="s">
        <v>80</v>
      </c>
      <c r="AK8" t="s">
        <v>359</v>
      </c>
      <c r="AL8" t="s">
        <v>159</v>
      </c>
      <c r="AM8" t="s">
        <v>160</v>
      </c>
      <c r="AN8" t="s">
        <v>312</v>
      </c>
      <c r="AO8" t="s">
        <v>358</v>
      </c>
      <c r="AP8" t="s">
        <v>91</v>
      </c>
      <c r="AQ8" t="s">
        <v>101</v>
      </c>
      <c r="AR8" t="s">
        <v>102</v>
      </c>
      <c r="AS8" t="s">
        <v>103</v>
      </c>
      <c r="AT8">
        <v>4</v>
      </c>
      <c r="AU8">
        <v>22</v>
      </c>
      <c r="AV8" t="s">
        <v>361</v>
      </c>
      <c r="AW8" t="s">
        <v>406</v>
      </c>
      <c r="AX8">
        <v>0</v>
      </c>
      <c r="AZ8" t="s">
        <v>107</v>
      </c>
      <c r="BA8" t="s">
        <v>407</v>
      </c>
      <c r="BC8" t="s">
        <v>408</v>
      </c>
      <c r="BE8" t="s">
        <v>409</v>
      </c>
      <c r="BF8" t="s">
        <v>410</v>
      </c>
      <c r="BG8" t="s">
        <v>411</v>
      </c>
      <c r="BH8" t="s">
        <v>412</v>
      </c>
      <c r="BI8" t="s">
        <v>413</v>
      </c>
      <c r="BJ8" t="s">
        <v>414</v>
      </c>
      <c r="BK8" t="s">
        <v>415</v>
      </c>
      <c r="BL8" t="s">
        <v>416</v>
      </c>
      <c r="BM8" t="s">
        <v>417</v>
      </c>
      <c r="BN8" t="s">
        <v>418</v>
      </c>
      <c r="BO8" t="s">
        <v>419</v>
      </c>
      <c r="BP8" t="s">
        <v>420</v>
      </c>
      <c r="BQ8" t="s">
        <v>421</v>
      </c>
      <c r="BR8" t="s">
        <v>422</v>
      </c>
      <c r="BS8" t="s">
        <v>423</v>
      </c>
      <c r="BT8" t="s">
        <v>424</v>
      </c>
      <c r="BU8" t="s">
        <v>368</v>
      </c>
      <c r="BV8" t="s">
        <v>425</v>
      </c>
      <c r="BW8" t="s">
        <v>426</v>
      </c>
      <c r="BX8" t="s">
        <v>427</v>
      </c>
      <c r="BY8" t="s">
        <v>428</v>
      </c>
      <c r="BZ8" t="s">
        <v>420</v>
      </c>
      <c r="CA8" t="s">
        <v>429</v>
      </c>
      <c r="CB8" t="s">
        <v>430</v>
      </c>
      <c r="CC8" t="s">
        <v>328</v>
      </c>
      <c r="CD8" t="s">
        <v>431</v>
      </c>
      <c r="CE8" t="s">
        <v>432</v>
      </c>
      <c r="CF8" t="s">
        <v>433</v>
      </c>
      <c r="CG8" t="s">
        <v>434</v>
      </c>
      <c r="CH8" t="s">
        <v>435</v>
      </c>
      <c r="CI8" t="s">
        <v>436</v>
      </c>
      <c r="CJ8" t="s">
        <v>437</v>
      </c>
      <c r="CK8" t="s">
        <v>438</v>
      </c>
      <c r="CL8" t="s">
        <v>439</v>
      </c>
      <c r="CM8" t="s">
        <v>201</v>
      </c>
      <c r="CN8" t="s">
        <v>242</v>
      </c>
      <c r="CP8" t="s">
        <v>440</v>
      </c>
      <c r="CQ8" t="s">
        <v>441</v>
      </c>
      <c r="CR8" t="s">
        <v>110</v>
      </c>
      <c r="CS8" t="s">
        <v>442</v>
      </c>
    </row>
    <row r="9" spans="1:97" x14ac:dyDescent="0.25">
      <c r="A9">
        <v>11</v>
      </c>
      <c r="B9" t="s">
        <v>443</v>
      </c>
      <c r="C9">
        <v>41</v>
      </c>
      <c r="D9" t="s">
        <v>66</v>
      </c>
      <c r="E9" t="s">
        <v>444</v>
      </c>
      <c r="F9" t="s">
        <v>443</v>
      </c>
      <c r="G9" t="s">
        <v>445</v>
      </c>
      <c r="H9" t="s">
        <v>69</v>
      </c>
      <c r="I9" t="s">
        <v>357</v>
      </c>
      <c r="J9" t="s">
        <v>71</v>
      </c>
      <c r="K9" t="s">
        <v>152</v>
      </c>
      <c r="L9" t="s">
        <v>260</v>
      </c>
      <c r="M9" t="s">
        <v>74</v>
      </c>
      <c r="N9" t="s">
        <v>75</v>
      </c>
      <c r="O9" t="s">
        <v>76</v>
      </c>
      <c r="P9" t="s">
        <v>90</v>
      </c>
      <c r="Q9" t="s">
        <v>155</v>
      </c>
      <c r="R9" t="s">
        <v>92</v>
      </c>
      <c r="S9" t="s">
        <v>80</v>
      </c>
      <c r="T9" t="s">
        <v>81</v>
      </c>
      <c r="U9" t="s">
        <v>208</v>
      </c>
      <c r="V9" t="s">
        <v>88</v>
      </c>
      <c r="W9" t="s">
        <v>84</v>
      </c>
      <c r="X9" t="s">
        <v>85</v>
      </c>
      <c r="Y9" t="s">
        <v>86</v>
      </c>
      <c r="Z9" t="s">
        <v>87</v>
      </c>
      <c r="AA9" t="s">
        <v>446</v>
      </c>
      <c r="AB9" t="s">
        <v>447</v>
      </c>
      <c r="AC9" t="s">
        <v>90</v>
      </c>
      <c r="AD9" t="s">
        <v>154</v>
      </c>
      <c r="AE9" t="s">
        <v>92</v>
      </c>
      <c r="AF9" t="s">
        <v>210</v>
      </c>
      <c r="AG9" t="s">
        <v>94</v>
      </c>
      <c r="AH9" t="s">
        <v>95</v>
      </c>
      <c r="AI9" t="s">
        <v>96</v>
      </c>
      <c r="AJ9" t="s">
        <v>158</v>
      </c>
      <c r="AK9" t="s">
        <v>95</v>
      </c>
      <c r="AL9" t="s">
        <v>98</v>
      </c>
      <c r="AM9" t="s">
        <v>447</v>
      </c>
      <c r="AN9" t="s">
        <v>312</v>
      </c>
      <c r="AO9" t="s">
        <v>99</v>
      </c>
      <c r="AP9" t="s">
        <v>154</v>
      </c>
      <c r="AQ9" t="s">
        <v>101</v>
      </c>
      <c r="AR9" t="s">
        <v>102</v>
      </c>
      <c r="AS9" t="s">
        <v>103</v>
      </c>
      <c r="AT9">
        <v>4</v>
      </c>
      <c r="AU9">
        <v>18</v>
      </c>
      <c r="AV9" t="s">
        <v>262</v>
      </c>
      <c r="AW9" t="s">
        <v>448</v>
      </c>
      <c r="AX9">
        <v>2</v>
      </c>
      <c r="AY9" t="s">
        <v>449</v>
      </c>
      <c r="AZ9" t="s">
        <v>107</v>
      </c>
      <c r="BA9" t="s">
        <v>450</v>
      </c>
      <c r="BC9" t="s">
        <v>451</v>
      </c>
      <c r="BE9" t="s">
        <v>452</v>
      </c>
      <c r="BF9" t="s">
        <v>453</v>
      </c>
      <c r="BG9" t="s">
        <v>454</v>
      </c>
      <c r="BH9" t="s">
        <v>268</v>
      </c>
      <c r="BI9" t="s">
        <v>455</v>
      </c>
      <c r="BJ9" t="s">
        <v>456</v>
      </c>
      <c r="BK9" t="s">
        <v>457</v>
      </c>
      <c r="BL9" t="s">
        <v>458</v>
      </c>
      <c r="BM9" t="s">
        <v>459</v>
      </c>
      <c r="BN9" t="s">
        <v>460</v>
      </c>
      <c r="BO9" t="s">
        <v>461</v>
      </c>
      <c r="BP9" t="s">
        <v>462</v>
      </c>
      <c r="BQ9" t="s">
        <v>367</v>
      </c>
      <c r="BR9" t="s">
        <v>463</v>
      </c>
      <c r="BS9" t="s">
        <v>464</v>
      </c>
      <c r="BT9" t="s">
        <v>282</v>
      </c>
      <c r="BU9" t="s">
        <v>465</v>
      </c>
      <c r="BV9" t="s">
        <v>466</v>
      </c>
      <c r="BW9" t="s">
        <v>467</v>
      </c>
      <c r="BX9" t="s">
        <v>418</v>
      </c>
      <c r="BY9" t="s">
        <v>468</v>
      </c>
      <c r="BZ9" t="s">
        <v>469</v>
      </c>
      <c r="CA9" t="s">
        <v>457</v>
      </c>
      <c r="CB9" t="s">
        <v>470</v>
      </c>
      <c r="CC9" t="s">
        <v>471</v>
      </c>
      <c r="CD9" t="s">
        <v>472</v>
      </c>
      <c r="CE9" t="s">
        <v>235</v>
      </c>
      <c r="CF9" t="s">
        <v>473</v>
      </c>
      <c r="CG9" t="s">
        <v>241</v>
      </c>
      <c r="CH9" t="s">
        <v>474</v>
      </c>
      <c r="CI9" t="s">
        <v>475</v>
      </c>
      <c r="CJ9" t="s">
        <v>476</v>
      </c>
      <c r="CK9" t="s">
        <v>477</v>
      </c>
      <c r="CL9" t="s">
        <v>478</v>
      </c>
      <c r="CM9" t="s">
        <v>132</v>
      </c>
      <c r="CN9" t="s">
        <v>479</v>
      </c>
      <c r="CP9" t="s">
        <v>128</v>
      </c>
      <c r="CQ9" t="s">
        <v>480</v>
      </c>
      <c r="CR9" t="s">
        <v>481</v>
      </c>
      <c r="CS9" t="s">
        <v>482</v>
      </c>
    </row>
    <row r="10" spans="1:97" x14ac:dyDescent="0.25">
      <c r="A10">
        <v>12</v>
      </c>
      <c r="B10" t="s">
        <v>483</v>
      </c>
      <c r="C10">
        <v>41</v>
      </c>
      <c r="D10" t="s">
        <v>66</v>
      </c>
      <c r="E10" t="s">
        <v>484</v>
      </c>
      <c r="F10" t="s">
        <v>483</v>
      </c>
      <c r="G10" t="s">
        <v>485</v>
      </c>
      <c r="H10" t="s">
        <v>69</v>
      </c>
      <c r="I10" t="s">
        <v>357</v>
      </c>
      <c r="J10" t="s">
        <v>98</v>
      </c>
      <c r="K10" t="s">
        <v>152</v>
      </c>
      <c r="L10" t="s">
        <v>73</v>
      </c>
      <c r="M10" t="s">
        <v>74</v>
      </c>
      <c r="N10" t="s">
        <v>75</v>
      </c>
      <c r="O10" t="s">
        <v>358</v>
      </c>
      <c r="P10" t="s">
        <v>77</v>
      </c>
      <c r="Q10" t="s">
        <v>155</v>
      </c>
      <c r="R10" t="s">
        <v>92</v>
      </c>
      <c r="S10" t="s">
        <v>80</v>
      </c>
      <c r="T10" t="s">
        <v>81</v>
      </c>
      <c r="U10" t="s">
        <v>82</v>
      </c>
      <c r="V10" t="s">
        <v>83</v>
      </c>
      <c r="W10" t="s">
        <v>84</v>
      </c>
      <c r="X10" t="s">
        <v>85</v>
      </c>
      <c r="Y10" t="s">
        <v>86</v>
      </c>
      <c r="Z10" t="s">
        <v>87</v>
      </c>
      <c r="AA10" t="s">
        <v>88</v>
      </c>
      <c r="AB10" t="s">
        <v>157</v>
      </c>
      <c r="AC10" t="s">
        <v>486</v>
      </c>
      <c r="AD10" t="s">
        <v>154</v>
      </c>
      <c r="AE10" t="s">
        <v>92</v>
      </c>
      <c r="AF10" t="s">
        <v>210</v>
      </c>
      <c r="AG10" t="s">
        <v>94</v>
      </c>
      <c r="AH10" t="s">
        <v>211</v>
      </c>
      <c r="AI10" t="s">
        <v>96</v>
      </c>
      <c r="AJ10" t="s">
        <v>158</v>
      </c>
      <c r="AK10" t="s">
        <v>95</v>
      </c>
      <c r="AL10" t="s">
        <v>98</v>
      </c>
      <c r="AM10" t="s">
        <v>160</v>
      </c>
      <c r="AN10" t="s">
        <v>208</v>
      </c>
      <c r="AO10" t="s">
        <v>358</v>
      </c>
      <c r="AP10" t="s">
        <v>100</v>
      </c>
      <c r="AQ10" t="s">
        <v>101</v>
      </c>
      <c r="AR10" t="s">
        <v>102</v>
      </c>
      <c r="AS10" t="s">
        <v>103</v>
      </c>
      <c r="AT10">
        <v>5</v>
      </c>
      <c r="AU10">
        <v>21</v>
      </c>
      <c r="AV10" t="s">
        <v>104</v>
      </c>
      <c r="AW10" t="s">
        <v>487</v>
      </c>
      <c r="AX10">
        <v>2</v>
      </c>
      <c r="AY10" t="s">
        <v>488</v>
      </c>
      <c r="AZ10" t="s">
        <v>107</v>
      </c>
      <c r="BA10" t="s">
        <v>489</v>
      </c>
      <c r="BC10" t="s">
        <v>490</v>
      </c>
      <c r="BE10" t="s">
        <v>491</v>
      </c>
      <c r="BF10" t="s">
        <v>492</v>
      </c>
      <c r="BG10" t="s">
        <v>493</v>
      </c>
      <c r="BH10" t="s">
        <v>494</v>
      </c>
      <c r="BI10" t="s">
        <v>495</v>
      </c>
      <c r="BJ10" t="s">
        <v>319</v>
      </c>
      <c r="BK10" t="s">
        <v>496</v>
      </c>
      <c r="BL10" t="s">
        <v>497</v>
      </c>
      <c r="BM10" t="s">
        <v>498</v>
      </c>
      <c r="BN10" t="s">
        <v>499</v>
      </c>
      <c r="BO10" t="s">
        <v>329</v>
      </c>
      <c r="BP10" t="s">
        <v>500</v>
      </c>
      <c r="BQ10" t="s">
        <v>501</v>
      </c>
      <c r="BR10" t="s">
        <v>502</v>
      </c>
      <c r="BS10" t="s">
        <v>503</v>
      </c>
      <c r="BT10" t="s">
        <v>504</v>
      </c>
      <c r="BU10" t="s">
        <v>505</v>
      </c>
      <c r="BV10" t="s">
        <v>506</v>
      </c>
      <c r="BW10" t="s">
        <v>507</v>
      </c>
      <c r="BX10" t="s">
        <v>508</v>
      </c>
      <c r="BY10" t="s">
        <v>509</v>
      </c>
      <c r="BZ10" t="s">
        <v>348</v>
      </c>
      <c r="CA10" t="s">
        <v>510</v>
      </c>
      <c r="CB10" t="s">
        <v>511</v>
      </c>
      <c r="CC10" t="s">
        <v>478</v>
      </c>
      <c r="CD10" t="s">
        <v>512</v>
      </c>
      <c r="CE10" t="s">
        <v>513</v>
      </c>
      <c r="CF10" t="s">
        <v>329</v>
      </c>
      <c r="CG10" t="s">
        <v>514</v>
      </c>
      <c r="CH10" t="s">
        <v>337</v>
      </c>
      <c r="CI10" t="s">
        <v>515</v>
      </c>
      <c r="CJ10" t="s">
        <v>516</v>
      </c>
      <c r="CK10" t="s">
        <v>517</v>
      </c>
      <c r="CL10" t="s">
        <v>518</v>
      </c>
      <c r="CM10" t="s">
        <v>519</v>
      </c>
      <c r="CN10" t="s">
        <v>520</v>
      </c>
      <c r="CP10" t="s">
        <v>521</v>
      </c>
      <c r="CQ10" t="s">
        <v>522</v>
      </c>
      <c r="CR10" t="s">
        <v>523</v>
      </c>
      <c r="CS10" t="s">
        <v>524</v>
      </c>
    </row>
    <row r="11" spans="1:97" x14ac:dyDescent="0.25">
      <c r="A11">
        <v>13</v>
      </c>
      <c r="B11" t="s">
        <v>525</v>
      </c>
      <c r="C11">
        <v>41</v>
      </c>
      <c r="D11" t="s">
        <v>66</v>
      </c>
      <c r="E11" t="s">
        <v>526</v>
      </c>
      <c r="F11" t="s">
        <v>525</v>
      </c>
      <c r="G11" t="s">
        <v>527</v>
      </c>
      <c r="H11" t="s">
        <v>69</v>
      </c>
      <c r="I11" t="s">
        <v>70</v>
      </c>
      <c r="J11" t="s">
        <v>405</v>
      </c>
      <c r="K11" t="s">
        <v>309</v>
      </c>
      <c r="L11" t="s">
        <v>73</v>
      </c>
      <c r="M11" t="s">
        <v>74</v>
      </c>
      <c r="N11" t="s">
        <v>98</v>
      </c>
      <c r="O11" t="s">
        <v>76</v>
      </c>
      <c r="P11" t="s">
        <v>77</v>
      </c>
      <c r="Q11" t="s">
        <v>528</v>
      </c>
      <c r="R11" t="s">
        <v>92</v>
      </c>
      <c r="S11" t="s">
        <v>80</v>
      </c>
      <c r="T11" t="s">
        <v>81</v>
      </c>
      <c r="U11" t="s">
        <v>529</v>
      </c>
      <c r="V11" t="s">
        <v>88</v>
      </c>
      <c r="W11" t="s">
        <v>84</v>
      </c>
      <c r="X11" t="s">
        <v>530</v>
      </c>
      <c r="Y11" t="s">
        <v>310</v>
      </c>
      <c r="Z11" t="s">
        <v>359</v>
      </c>
      <c r="AA11" t="s">
        <v>88</v>
      </c>
      <c r="AB11" t="s">
        <v>157</v>
      </c>
      <c r="AC11" t="s">
        <v>90</v>
      </c>
      <c r="AD11" t="s">
        <v>154</v>
      </c>
      <c r="AE11" t="s">
        <v>92</v>
      </c>
      <c r="AF11" t="s">
        <v>360</v>
      </c>
      <c r="AG11" t="s">
        <v>78</v>
      </c>
      <c r="AH11" t="s">
        <v>531</v>
      </c>
      <c r="AI11" t="s">
        <v>96</v>
      </c>
      <c r="AJ11" t="s">
        <v>532</v>
      </c>
      <c r="AK11" t="s">
        <v>95</v>
      </c>
      <c r="AL11" t="s">
        <v>98</v>
      </c>
      <c r="AM11" t="s">
        <v>160</v>
      </c>
      <c r="AN11" t="s">
        <v>97</v>
      </c>
      <c r="AO11" t="s">
        <v>358</v>
      </c>
      <c r="AP11" t="s">
        <v>91</v>
      </c>
      <c r="AQ11" t="s">
        <v>101</v>
      </c>
      <c r="AR11" t="s">
        <v>313</v>
      </c>
      <c r="AS11" t="s">
        <v>103</v>
      </c>
      <c r="AT11">
        <v>5</v>
      </c>
      <c r="AU11">
        <v>21</v>
      </c>
      <c r="AV11" t="s">
        <v>104</v>
      </c>
      <c r="AW11" t="s">
        <v>533</v>
      </c>
      <c r="AX11">
        <v>0</v>
      </c>
      <c r="AY11" t="s">
        <v>534</v>
      </c>
      <c r="AZ11" t="s">
        <v>107</v>
      </c>
      <c r="BA11" t="s">
        <v>535</v>
      </c>
      <c r="BC11" t="s">
        <v>536</v>
      </c>
      <c r="BE11" t="s">
        <v>537</v>
      </c>
      <c r="BF11" t="s">
        <v>435</v>
      </c>
      <c r="BG11" t="s">
        <v>457</v>
      </c>
      <c r="BH11" t="s">
        <v>538</v>
      </c>
      <c r="BI11" t="s">
        <v>539</v>
      </c>
      <c r="BJ11" t="s">
        <v>540</v>
      </c>
      <c r="BK11" t="s">
        <v>541</v>
      </c>
      <c r="BL11" t="s">
        <v>542</v>
      </c>
      <c r="BM11" t="s">
        <v>543</v>
      </c>
      <c r="BN11" t="s">
        <v>544</v>
      </c>
      <c r="BO11" t="s">
        <v>545</v>
      </c>
      <c r="BP11" t="s">
        <v>546</v>
      </c>
      <c r="BQ11" t="s">
        <v>547</v>
      </c>
      <c r="BR11" t="s">
        <v>548</v>
      </c>
      <c r="BS11" t="s">
        <v>549</v>
      </c>
      <c r="BT11" t="s">
        <v>550</v>
      </c>
      <c r="BU11" t="s">
        <v>551</v>
      </c>
      <c r="BV11" t="s">
        <v>552</v>
      </c>
      <c r="BW11" t="s">
        <v>553</v>
      </c>
      <c r="BX11" t="s">
        <v>554</v>
      </c>
      <c r="BY11" t="s">
        <v>555</v>
      </c>
      <c r="BZ11" t="s">
        <v>556</v>
      </c>
      <c r="CA11" t="s">
        <v>557</v>
      </c>
      <c r="CB11" t="s">
        <v>373</v>
      </c>
      <c r="CC11" t="s">
        <v>558</v>
      </c>
      <c r="CD11" t="s">
        <v>372</v>
      </c>
      <c r="CE11" t="s">
        <v>559</v>
      </c>
      <c r="CF11" t="s">
        <v>560</v>
      </c>
      <c r="CG11" t="s">
        <v>561</v>
      </c>
      <c r="CH11" t="s">
        <v>562</v>
      </c>
      <c r="CI11" t="s">
        <v>563</v>
      </c>
      <c r="CJ11" t="s">
        <v>564</v>
      </c>
      <c r="CK11" t="s">
        <v>565</v>
      </c>
      <c r="CL11" t="s">
        <v>566</v>
      </c>
      <c r="CM11" t="s">
        <v>567</v>
      </c>
      <c r="CN11" t="s">
        <v>568</v>
      </c>
      <c r="CP11" t="s">
        <v>569</v>
      </c>
      <c r="CQ11" t="s">
        <v>570</v>
      </c>
      <c r="CR11" t="s">
        <v>571</v>
      </c>
      <c r="CS11" t="s">
        <v>572</v>
      </c>
    </row>
    <row r="12" spans="1:97" x14ac:dyDescent="0.25">
      <c r="A12">
        <v>15</v>
      </c>
      <c r="B12" t="s">
        <v>573</v>
      </c>
      <c r="C12">
        <v>41</v>
      </c>
      <c r="D12" t="s">
        <v>66</v>
      </c>
      <c r="E12" t="s">
        <v>574</v>
      </c>
      <c r="F12" t="s">
        <v>573</v>
      </c>
      <c r="G12" t="s">
        <v>575</v>
      </c>
      <c r="H12" t="s">
        <v>69</v>
      </c>
      <c r="I12" t="s">
        <v>70</v>
      </c>
      <c r="J12" t="s">
        <v>71</v>
      </c>
      <c r="K12" t="s">
        <v>152</v>
      </c>
      <c r="L12" t="s">
        <v>576</v>
      </c>
      <c r="M12" t="s">
        <v>74</v>
      </c>
      <c r="N12" t="s">
        <v>75</v>
      </c>
      <c r="O12" t="s">
        <v>154</v>
      </c>
      <c r="P12" t="s">
        <v>77</v>
      </c>
      <c r="Q12" t="s">
        <v>78</v>
      </c>
      <c r="R12" t="s">
        <v>92</v>
      </c>
      <c r="S12" t="s">
        <v>74</v>
      </c>
      <c r="T12" t="s">
        <v>81</v>
      </c>
      <c r="U12" t="s">
        <v>82</v>
      </c>
      <c r="V12" t="s">
        <v>156</v>
      </c>
      <c r="W12" t="s">
        <v>84</v>
      </c>
      <c r="X12" t="s">
        <v>85</v>
      </c>
      <c r="Y12" t="s">
        <v>310</v>
      </c>
      <c r="Z12" t="s">
        <v>87</v>
      </c>
      <c r="AA12" t="s">
        <v>88</v>
      </c>
      <c r="AB12" t="s">
        <v>157</v>
      </c>
      <c r="AC12" t="s">
        <v>90</v>
      </c>
      <c r="AD12" t="s">
        <v>91</v>
      </c>
      <c r="AE12" t="s">
        <v>74</v>
      </c>
      <c r="AF12" t="s">
        <v>210</v>
      </c>
      <c r="AG12" t="s">
        <v>94</v>
      </c>
      <c r="AH12" t="s">
        <v>95</v>
      </c>
      <c r="AI12" t="s">
        <v>358</v>
      </c>
      <c r="AJ12" t="s">
        <v>158</v>
      </c>
      <c r="AK12" t="s">
        <v>95</v>
      </c>
      <c r="AL12" t="s">
        <v>98</v>
      </c>
      <c r="AM12" t="s">
        <v>160</v>
      </c>
      <c r="AN12" t="s">
        <v>312</v>
      </c>
      <c r="AO12" t="s">
        <v>99</v>
      </c>
      <c r="AP12" t="s">
        <v>486</v>
      </c>
      <c r="AQ12" t="s">
        <v>101</v>
      </c>
      <c r="AR12" t="s">
        <v>102</v>
      </c>
      <c r="AS12" t="s">
        <v>577</v>
      </c>
      <c r="AT12">
        <v>5</v>
      </c>
      <c r="AU12">
        <v>21</v>
      </c>
      <c r="AV12" t="s">
        <v>161</v>
      </c>
      <c r="AW12" t="s">
        <v>448</v>
      </c>
      <c r="AX12">
        <v>1</v>
      </c>
      <c r="AY12" t="s">
        <v>578</v>
      </c>
      <c r="AZ12" t="s">
        <v>107</v>
      </c>
      <c r="BA12" t="s">
        <v>579</v>
      </c>
      <c r="BC12" t="s">
        <v>580</v>
      </c>
      <c r="BE12" t="s">
        <v>581</v>
      </c>
      <c r="BF12" t="s">
        <v>582</v>
      </c>
      <c r="BG12" t="s">
        <v>583</v>
      </c>
      <c r="BH12" t="s">
        <v>584</v>
      </c>
      <c r="BI12" t="s">
        <v>585</v>
      </c>
      <c r="BJ12" t="s">
        <v>586</v>
      </c>
      <c r="BK12" t="s">
        <v>580</v>
      </c>
      <c r="BL12" t="s">
        <v>587</v>
      </c>
      <c r="BM12" t="s">
        <v>588</v>
      </c>
      <c r="BN12" t="s">
        <v>589</v>
      </c>
      <c r="BO12" t="s">
        <v>200</v>
      </c>
      <c r="BP12" t="s">
        <v>590</v>
      </c>
      <c r="BQ12" t="s">
        <v>591</v>
      </c>
      <c r="BR12" t="s">
        <v>584</v>
      </c>
      <c r="BS12" t="s">
        <v>592</v>
      </c>
      <c r="BT12" t="s">
        <v>593</v>
      </c>
      <c r="BU12" t="s">
        <v>594</v>
      </c>
      <c r="BV12" t="s">
        <v>595</v>
      </c>
      <c r="BW12" t="s">
        <v>596</v>
      </c>
      <c r="BX12" t="s">
        <v>597</v>
      </c>
      <c r="BY12" t="s">
        <v>598</v>
      </c>
      <c r="BZ12" t="s">
        <v>599</v>
      </c>
      <c r="CA12" t="s">
        <v>600</v>
      </c>
      <c r="CB12" t="s">
        <v>601</v>
      </c>
      <c r="CC12" t="s">
        <v>602</v>
      </c>
      <c r="CD12" t="s">
        <v>266</v>
      </c>
      <c r="CE12" t="s">
        <v>603</v>
      </c>
      <c r="CF12" t="s">
        <v>505</v>
      </c>
      <c r="CG12" t="s">
        <v>604</v>
      </c>
      <c r="CH12" t="s">
        <v>600</v>
      </c>
      <c r="CI12">
        <v>12</v>
      </c>
      <c r="CJ12" t="s">
        <v>605</v>
      </c>
      <c r="CK12" t="s">
        <v>606</v>
      </c>
      <c r="CL12" t="s">
        <v>607</v>
      </c>
      <c r="CM12" t="s">
        <v>608</v>
      </c>
      <c r="CN12" t="s">
        <v>609</v>
      </c>
      <c r="CP12" t="s">
        <v>610</v>
      </c>
      <c r="CQ12" t="s">
        <v>611</v>
      </c>
      <c r="CR12" t="s">
        <v>612</v>
      </c>
      <c r="CS12" t="s">
        <v>613</v>
      </c>
    </row>
    <row r="13" spans="1:97" x14ac:dyDescent="0.25">
      <c r="A13">
        <v>16</v>
      </c>
      <c r="B13" t="s">
        <v>614</v>
      </c>
      <c r="C13">
        <v>41</v>
      </c>
      <c r="D13" t="s">
        <v>66</v>
      </c>
      <c r="E13" t="s">
        <v>615</v>
      </c>
      <c r="F13" t="s">
        <v>614</v>
      </c>
      <c r="G13" t="s">
        <v>616</v>
      </c>
      <c r="H13" t="s">
        <v>69</v>
      </c>
      <c r="I13" t="s">
        <v>70</v>
      </c>
      <c r="J13" t="s">
        <v>71</v>
      </c>
      <c r="K13" t="s">
        <v>72</v>
      </c>
      <c r="L13" t="s">
        <v>73</v>
      </c>
      <c r="M13" t="s">
        <v>74</v>
      </c>
      <c r="N13" t="s">
        <v>98</v>
      </c>
      <c r="O13" t="s">
        <v>76</v>
      </c>
      <c r="P13" t="s">
        <v>77</v>
      </c>
      <c r="Q13" t="s">
        <v>155</v>
      </c>
      <c r="R13" t="s">
        <v>92</v>
      </c>
      <c r="S13" t="s">
        <v>74</v>
      </c>
      <c r="T13" t="s">
        <v>81</v>
      </c>
      <c r="U13" t="s">
        <v>82</v>
      </c>
      <c r="V13" t="s">
        <v>156</v>
      </c>
      <c r="W13" t="s">
        <v>84</v>
      </c>
      <c r="X13" t="s">
        <v>85</v>
      </c>
      <c r="Y13" t="s">
        <v>86</v>
      </c>
      <c r="Z13" t="s">
        <v>359</v>
      </c>
      <c r="AA13" t="s">
        <v>88</v>
      </c>
      <c r="AB13" t="s">
        <v>157</v>
      </c>
      <c r="AC13" t="s">
        <v>90</v>
      </c>
      <c r="AD13" t="s">
        <v>91</v>
      </c>
      <c r="AE13" t="s">
        <v>92</v>
      </c>
      <c r="AF13" t="s">
        <v>210</v>
      </c>
      <c r="AG13" t="s">
        <v>94</v>
      </c>
      <c r="AH13" t="s">
        <v>211</v>
      </c>
      <c r="AI13" t="s">
        <v>96</v>
      </c>
      <c r="AJ13" t="s">
        <v>80</v>
      </c>
      <c r="AK13" t="s">
        <v>95</v>
      </c>
      <c r="AL13" t="s">
        <v>98</v>
      </c>
      <c r="AM13" t="s">
        <v>160</v>
      </c>
      <c r="AN13" t="s">
        <v>312</v>
      </c>
      <c r="AO13" t="s">
        <v>99</v>
      </c>
      <c r="AP13" t="s">
        <v>100</v>
      </c>
      <c r="AQ13" t="s">
        <v>101</v>
      </c>
      <c r="AR13" t="s">
        <v>102</v>
      </c>
      <c r="AS13" t="s">
        <v>103</v>
      </c>
      <c r="AT13">
        <v>5</v>
      </c>
      <c r="AU13">
        <v>22</v>
      </c>
      <c r="AV13" t="s">
        <v>361</v>
      </c>
      <c r="AW13" t="s">
        <v>617</v>
      </c>
      <c r="AX13">
        <v>0</v>
      </c>
      <c r="AZ13" t="s">
        <v>264</v>
      </c>
      <c r="BA13" t="s">
        <v>618</v>
      </c>
      <c r="BC13" t="s">
        <v>619</v>
      </c>
      <c r="BE13" t="s">
        <v>620</v>
      </c>
      <c r="BF13" t="s">
        <v>621</v>
      </c>
      <c r="BG13" t="s">
        <v>622</v>
      </c>
      <c r="BH13" t="s">
        <v>623</v>
      </c>
      <c r="BI13" t="s">
        <v>624</v>
      </c>
      <c r="BJ13" t="s">
        <v>625</v>
      </c>
      <c r="BK13" t="s">
        <v>626</v>
      </c>
      <c r="BL13">
        <v>30</v>
      </c>
      <c r="BM13" t="s">
        <v>627</v>
      </c>
      <c r="BN13" t="s">
        <v>628</v>
      </c>
      <c r="BO13" t="s">
        <v>273</v>
      </c>
      <c r="BP13" t="s">
        <v>629</v>
      </c>
      <c r="BQ13" t="s">
        <v>630</v>
      </c>
      <c r="BR13" t="s">
        <v>631</v>
      </c>
      <c r="BS13" t="s">
        <v>632</v>
      </c>
      <c r="BT13" t="s">
        <v>633</v>
      </c>
      <c r="BU13" t="s">
        <v>634</v>
      </c>
      <c r="BV13" t="s">
        <v>635</v>
      </c>
      <c r="BW13" t="s">
        <v>636</v>
      </c>
      <c r="BX13" t="s">
        <v>637</v>
      </c>
      <c r="BY13" t="s">
        <v>638</v>
      </c>
      <c r="BZ13" t="s">
        <v>639</v>
      </c>
      <c r="CA13" t="s">
        <v>512</v>
      </c>
      <c r="CB13" t="s">
        <v>640</v>
      </c>
      <c r="CC13" t="s">
        <v>244</v>
      </c>
      <c r="CD13" t="s">
        <v>641</v>
      </c>
      <c r="CE13" t="s">
        <v>642</v>
      </c>
      <c r="CF13" t="s">
        <v>643</v>
      </c>
      <c r="CG13" t="s">
        <v>644</v>
      </c>
      <c r="CH13" t="s">
        <v>645</v>
      </c>
      <c r="CI13" t="s">
        <v>454</v>
      </c>
      <c r="CJ13" t="s">
        <v>646</v>
      </c>
      <c r="CK13" t="s">
        <v>647</v>
      </c>
      <c r="CL13" t="s">
        <v>648</v>
      </c>
      <c r="CM13" t="s">
        <v>649</v>
      </c>
      <c r="CN13" t="s">
        <v>650</v>
      </c>
      <c r="CP13" t="s">
        <v>651</v>
      </c>
      <c r="CQ13" t="s">
        <v>652</v>
      </c>
      <c r="CR13" t="s">
        <v>653</v>
      </c>
      <c r="CS13" t="s">
        <v>654</v>
      </c>
    </row>
    <row r="14" spans="1:97" x14ac:dyDescent="0.25">
      <c r="A14">
        <v>17</v>
      </c>
      <c r="B14" t="s">
        <v>655</v>
      </c>
      <c r="C14">
        <v>41</v>
      </c>
      <c r="D14" t="s">
        <v>66</v>
      </c>
      <c r="E14" t="s">
        <v>656</v>
      </c>
      <c r="F14" t="s">
        <v>655</v>
      </c>
      <c r="G14" t="s">
        <v>657</v>
      </c>
      <c r="H14" t="s">
        <v>69</v>
      </c>
      <c r="I14" t="s">
        <v>357</v>
      </c>
      <c r="J14" t="s">
        <v>405</v>
      </c>
      <c r="K14" t="s">
        <v>152</v>
      </c>
      <c r="L14" t="s">
        <v>73</v>
      </c>
      <c r="M14" t="s">
        <v>74</v>
      </c>
      <c r="N14" t="s">
        <v>75</v>
      </c>
      <c r="O14" t="s">
        <v>154</v>
      </c>
      <c r="P14" t="s">
        <v>208</v>
      </c>
      <c r="Q14" t="s">
        <v>155</v>
      </c>
      <c r="R14" t="s">
        <v>92</v>
      </c>
      <c r="S14" t="s">
        <v>80</v>
      </c>
      <c r="T14" t="s">
        <v>81</v>
      </c>
      <c r="U14" t="s">
        <v>82</v>
      </c>
      <c r="V14" t="s">
        <v>83</v>
      </c>
      <c r="W14" t="s">
        <v>84</v>
      </c>
      <c r="X14" t="s">
        <v>85</v>
      </c>
      <c r="Y14" t="s">
        <v>86</v>
      </c>
      <c r="Z14" t="s">
        <v>87</v>
      </c>
      <c r="AA14" t="s">
        <v>88</v>
      </c>
      <c r="AB14" t="s">
        <v>157</v>
      </c>
      <c r="AC14" t="s">
        <v>90</v>
      </c>
      <c r="AD14" t="s">
        <v>91</v>
      </c>
      <c r="AE14" t="s">
        <v>92</v>
      </c>
      <c r="AF14" t="s">
        <v>210</v>
      </c>
      <c r="AG14" t="s">
        <v>94</v>
      </c>
      <c r="AH14" t="s">
        <v>211</v>
      </c>
      <c r="AI14" t="s">
        <v>358</v>
      </c>
      <c r="AJ14" t="s">
        <v>80</v>
      </c>
      <c r="AK14" t="s">
        <v>95</v>
      </c>
      <c r="AL14" t="s">
        <v>76</v>
      </c>
      <c r="AM14" t="s">
        <v>160</v>
      </c>
      <c r="AN14" t="s">
        <v>261</v>
      </c>
      <c r="AO14" t="s">
        <v>99</v>
      </c>
      <c r="AP14" t="s">
        <v>100</v>
      </c>
      <c r="AQ14" t="s">
        <v>72</v>
      </c>
      <c r="AR14" t="s">
        <v>102</v>
      </c>
      <c r="AS14" t="s">
        <v>103</v>
      </c>
      <c r="AT14">
        <v>5</v>
      </c>
      <c r="AU14">
        <v>23</v>
      </c>
      <c r="AV14" t="s">
        <v>104</v>
      </c>
      <c r="AW14" t="s">
        <v>658</v>
      </c>
      <c r="AX14">
        <v>2</v>
      </c>
      <c r="AY14" t="s">
        <v>659</v>
      </c>
      <c r="AZ14" t="s">
        <v>107</v>
      </c>
      <c r="BA14" t="s">
        <v>660</v>
      </c>
      <c r="BC14" t="s">
        <v>661</v>
      </c>
      <c r="BE14" t="s">
        <v>662</v>
      </c>
      <c r="BF14" t="s">
        <v>663</v>
      </c>
      <c r="BG14" t="s">
        <v>664</v>
      </c>
      <c r="BH14" t="s">
        <v>665</v>
      </c>
      <c r="BI14" t="s">
        <v>666</v>
      </c>
      <c r="BJ14" t="s">
        <v>302</v>
      </c>
      <c r="BK14" t="s">
        <v>667</v>
      </c>
      <c r="BL14" t="s">
        <v>668</v>
      </c>
      <c r="BM14" t="s">
        <v>669</v>
      </c>
      <c r="BN14" t="s">
        <v>670</v>
      </c>
      <c r="BO14" t="s">
        <v>671</v>
      </c>
      <c r="BP14" t="s">
        <v>672</v>
      </c>
      <c r="BQ14" t="s">
        <v>673</v>
      </c>
      <c r="BR14" t="s">
        <v>674</v>
      </c>
      <c r="BS14" t="s">
        <v>675</v>
      </c>
      <c r="BT14" t="s">
        <v>676</v>
      </c>
      <c r="BU14" t="s">
        <v>677</v>
      </c>
      <c r="BV14" t="s">
        <v>678</v>
      </c>
      <c r="BW14" t="s">
        <v>679</v>
      </c>
      <c r="BX14" t="s">
        <v>680</v>
      </c>
      <c r="BY14" t="s">
        <v>681</v>
      </c>
      <c r="BZ14" t="s">
        <v>682</v>
      </c>
      <c r="CA14" t="s">
        <v>683</v>
      </c>
      <c r="CB14" t="s">
        <v>580</v>
      </c>
      <c r="CC14" t="s">
        <v>684</v>
      </c>
      <c r="CD14" t="s">
        <v>685</v>
      </c>
      <c r="CE14" t="s">
        <v>686</v>
      </c>
      <c r="CF14">
        <v>27</v>
      </c>
      <c r="CG14" t="s">
        <v>687</v>
      </c>
      <c r="CH14" t="s">
        <v>688</v>
      </c>
      <c r="CI14" t="s">
        <v>689</v>
      </c>
      <c r="CJ14" t="s">
        <v>690</v>
      </c>
      <c r="CK14" t="s">
        <v>691</v>
      </c>
      <c r="CL14" t="s">
        <v>692</v>
      </c>
      <c r="CM14" t="s">
        <v>693</v>
      </c>
      <c r="CN14" t="s">
        <v>694</v>
      </c>
      <c r="CP14" t="s">
        <v>427</v>
      </c>
      <c r="CQ14" t="s">
        <v>695</v>
      </c>
      <c r="CR14" t="s">
        <v>696</v>
      </c>
      <c r="CS14" t="s">
        <v>697</v>
      </c>
    </row>
    <row r="15" spans="1:97" x14ac:dyDescent="0.25">
      <c r="A15">
        <v>18</v>
      </c>
      <c r="B15" t="s">
        <v>698</v>
      </c>
      <c r="C15">
        <v>41</v>
      </c>
      <c r="D15" t="s">
        <v>66</v>
      </c>
      <c r="E15" t="s">
        <v>699</v>
      </c>
      <c r="F15" t="s">
        <v>698</v>
      </c>
      <c r="G15" t="s">
        <v>700</v>
      </c>
      <c r="H15" t="s">
        <v>69</v>
      </c>
      <c r="I15" t="s">
        <v>70</v>
      </c>
      <c r="J15" t="s">
        <v>405</v>
      </c>
      <c r="K15" t="s">
        <v>152</v>
      </c>
      <c r="L15" t="s">
        <v>73</v>
      </c>
      <c r="M15" t="s">
        <v>74</v>
      </c>
      <c r="N15" t="s">
        <v>89</v>
      </c>
      <c r="O15" t="s">
        <v>154</v>
      </c>
      <c r="P15" t="s">
        <v>208</v>
      </c>
      <c r="Q15" t="s">
        <v>155</v>
      </c>
      <c r="R15" t="s">
        <v>92</v>
      </c>
      <c r="S15" t="s">
        <v>80</v>
      </c>
      <c r="T15" t="s">
        <v>81</v>
      </c>
      <c r="U15" t="s">
        <v>82</v>
      </c>
      <c r="V15" t="s">
        <v>156</v>
      </c>
      <c r="W15" t="s">
        <v>98</v>
      </c>
      <c r="X15" t="s">
        <v>85</v>
      </c>
      <c r="Y15" t="s">
        <v>86</v>
      </c>
      <c r="Z15" t="s">
        <v>446</v>
      </c>
      <c r="AA15" t="s">
        <v>701</v>
      </c>
      <c r="AB15" t="s">
        <v>157</v>
      </c>
      <c r="AC15" t="s">
        <v>90</v>
      </c>
      <c r="AD15" t="s">
        <v>91</v>
      </c>
      <c r="AE15" t="s">
        <v>92</v>
      </c>
      <c r="AF15" t="s">
        <v>210</v>
      </c>
      <c r="AG15" t="s">
        <v>94</v>
      </c>
      <c r="AH15" t="s">
        <v>95</v>
      </c>
      <c r="AI15" t="s">
        <v>96</v>
      </c>
      <c r="AJ15" t="s">
        <v>80</v>
      </c>
      <c r="AK15" t="s">
        <v>359</v>
      </c>
      <c r="AL15" t="s">
        <v>159</v>
      </c>
      <c r="AM15" t="s">
        <v>160</v>
      </c>
      <c r="AN15" t="s">
        <v>312</v>
      </c>
      <c r="AO15" t="s">
        <v>99</v>
      </c>
      <c r="AP15" t="s">
        <v>100</v>
      </c>
      <c r="AQ15" t="s">
        <v>101</v>
      </c>
      <c r="AR15" t="s">
        <v>102</v>
      </c>
      <c r="AS15" t="s">
        <v>103</v>
      </c>
      <c r="AT15">
        <v>5</v>
      </c>
      <c r="AU15">
        <v>23</v>
      </c>
      <c r="AV15" t="s">
        <v>361</v>
      </c>
      <c r="AW15" t="s">
        <v>658</v>
      </c>
      <c r="AX15">
        <v>2</v>
      </c>
      <c r="AY15" t="s">
        <v>702</v>
      </c>
      <c r="AZ15" t="s">
        <v>107</v>
      </c>
      <c r="BA15" t="s">
        <v>703</v>
      </c>
      <c r="BC15" t="s">
        <v>704</v>
      </c>
      <c r="BE15" t="s">
        <v>705</v>
      </c>
      <c r="BF15" t="s">
        <v>706</v>
      </c>
      <c r="BG15" t="s">
        <v>707</v>
      </c>
      <c r="BH15" t="s">
        <v>708</v>
      </c>
      <c r="BI15" t="s">
        <v>709</v>
      </c>
      <c r="BJ15" t="s">
        <v>710</v>
      </c>
      <c r="BK15" t="s">
        <v>255</v>
      </c>
      <c r="BL15" t="s">
        <v>252</v>
      </c>
      <c r="BM15" t="s">
        <v>711</v>
      </c>
      <c r="BN15" t="s">
        <v>712</v>
      </c>
      <c r="BO15" t="s">
        <v>539</v>
      </c>
      <c r="BP15" t="s">
        <v>713</v>
      </c>
      <c r="BQ15" t="s">
        <v>679</v>
      </c>
      <c r="BR15" t="s">
        <v>599</v>
      </c>
      <c r="BS15" t="s">
        <v>707</v>
      </c>
      <c r="BT15" t="s">
        <v>714</v>
      </c>
      <c r="BU15" t="s">
        <v>715</v>
      </c>
      <c r="BV15" t="s">
        <v>716</v>
      </c>
      <c r="BW15" t="s">
        <v>717</v>
      </c>
      <c r="BX15" t="s">
        <v>718</v>
      </c>
      <c r="BY15" t="s">
        <v>719</v>
      </c>
      <c r="BZ15" t="s">
        <v>720</v>
      </c>
      <c r="CA15" t="s">
        <v>721</v>
      </c>
      <c r="CB15" t="s">
        <v>554</v>
      </c>
      <c r="CC15" t="s">
        <v>722</v>
      </c>
      <c r="CD15" t="s">
        <v>723</v>
      </c>
      <c r="CE15" t="s">
        <v>724</v>
      </c>
      <c r="CF15" t="s">
        <v>725</v>
      </c>
      <c r="CG15" t="s">
        <v>726</v>
      </c>
      <c r="CH15" t="s">
        <v>727</v>
      </c>
      <c r="CI15" t="s">
        <v>728</v>
      </c>
      <c r="CJ15" t="s">
        <v>729</v>
      </c>
      <c r="CK15" t="s">
        <v>730</v>
      </c>
      <c r="CL15" t="s">
        <v>731</v>
      </c>
      <c r="CM15" t="s">
        <v>732</v>
      </c>
      <c r="CN15" t="s">
        <v>733</v>
      </c>
      <c r="CP15" t="s">
        <v>734</v>
      </c>
      <c r="CQ15" t="s">
        <v>735</v>
      </c>
      <c r="CR15" t="s">
        <v>736</v>
      </c>
      <c r="CS15" t="s">
        <v>737</v>
      </c>
    </row>
    <row r="16" spans="1:97" x14ac:dyDescent="0.25">
      <c r="A16">
        <v>19</v>
      </c>
      <c r="B16" t="s">
        <v>738</v>
      </c>
      <c r="C16">
        <v>41</v>
      </c>
      <c r="D16" t="s">
        <v>66</v>
      </c>
      <c r="E16" t="s">
        <v>739</v>
      </c>
      <c r="F16" t="s">
        <v>738</v>
      </c>
      <c r="G16" t="s">
        <v>740</v>
      </c>
      <c r="H16" t="s">
        <v>69</v>
      </c>
      <c r="I16" t="s">
        <v>357</v>
      </c>
      <c r="J16" t="s">
        <v>405</v>
      </c>
      <c r="K16" t="s">
        <v>152</v>
      </c>
      <c r="L16" t="s">
        <v>73</v>
      </c>
      <c r="M16" t="s">
        <v>74</v>
      </c>
      <c r="N16" t="s">
        <v>75</v>
      </c>
      <c r="O16" t="s">
        <v>76</v>
      </c>
      <c r="P16" t="s">
        <v>90</v>
      </c>
      <c r="Q16" t="s">
        <v>155</v>
      </c>
      <c r="R16" t="s">
        <v>92</v>
      </c>
      <c r="S16" t="s">
        <v>80</v>
      </c>
      <c r="T16" t="s">
        <v>81</v>
      </c>
      <c r="U16" t="s">
        <v>82</v>
      </c>
      <c r="V16" t="s">
        <v>83</v>
      </c>
      <c r="W16" t="s">
        <v>212</v>
      </c>
      <c r="X16" t="s">
        <v>576</v>
      </c>
      <c r="Y16" t="s">
        <v>86</v>
      </c>
      <c r="Z16" t="s">
        <v>87</v>
      </c>
      <c r="AA16" t="s">
        <v>88</v>
      </c>
      <c r="AB16" t="s">
        <v>447</v>
      </c>
      <c r="AC16" t="s">
        <v>90</v>
      </c>
      <c r="AD16" t="s">
        <v>91</v>
      </c>
      <c r="AE16" t="s">
        <v>741</v>
      </c>
      <c r="AF16" t="s">
        <v>210</v>
      </c>
      <c r="AG16" t="s">
        <v>94</v>
      </c>
      <c r="AH16" t="s">
        <v>95</v>
      </c>
      <c r="AI16" t="s">
        <v>96</v>
      </c>
      <c r="AJ16" t="s">
        <v>80</v>
      </c>
      <c r="AK16" t="s">
        <v>95</v>
      </c>
      <c r="AL16" t="s">
        <v>159</v>
      </c>
      <c r="AM16" t="s">
        <v>160</v>
      </c>
      <c r="AN16" t="s">
        <v>312</v>
      </c>
      <c r="AO16" t="s">
        <v>99</v>
      </c>
      <c r="AP16" t="s">
        <v>100</v>
      </c>
      <c r="AQ16" t="s">
        <v>101</v>
      </c>
      <c r="AR16" t="s">
        <v>102</v>
      </c>
      <c r="AS16" t="s">
        <v>103</v>
      </c>
      <c r="AT16">
        <v>4</v>
      </c>
      <c r="AU16">
        <v>25</v>
      </c>
      <c r="AV16" t="s">
        <v>262</v>
      </c>
      <c r="AW16" t="s">
        <v>742</v>
      </c>
      <c r="AX16">
        <v>2</v>
      </c>
      <c r="AY16" t="s">
        <v>743</v>
      </c>
      <c r="AZ16" t="s">
        <v>107</v>
      </c>
      <c r="BA16" t="s">
        <v>744</v>
      </c>
      <c r="BC16" t="s">
        <v>455</v>
      </c>
      <c r="BE16" t="s">
        <v>745</v>
      </c>
      <c r="BF16" t="s">
        <v>746</v>
      </c>
      <c r="BG16" t="s">
        <v>747</v>
      </c>
      <c r="BH16" t="s">
        <v>748</v>
      </c>
      <c r="BI16" t="s">
        <v>749</v>
      </c>
      <c r="BJ16" t="s">
        <v>750</v>
      </c>
      <c r="BK16" t="s">
        <v>751</v>
      </c>
      <c r="BL16" t="s">
        <v>752</v>
      </c>
      <c r="BM16" t="s">
        <v>753</v>
      </c>
      <c r="BN16" t="s">
        <v>754</v>
      </c>
      <c r="BO16" t="s">
        <v>755</v>
      </c>
      <c r="BP16" t="s">
        <v>756</v>
      </c>
      <c r="BQ16" t="s">
        <v>757</v>
      </c>
      <c r="BR16" t="s">
        <v>758</v>
      </c>
      <c r="BS16">
        <v>16</v>
      </c>
      <c r="BT16">
        <v>20</v>
      </c>
      <c r="BU16" t="s">
        <v>759</v>
      </c>
      <c r="BV16" t="s">
        <v>760</v>
      </c>
      <c r="BW16" t="s">
        <v>610</v>
      </c>
      <c r="BX16" t="s">
        <v>731</v>
      </c>
      <c r="BY16" t="s">
        <v>761</v>
      </c>
      <c r="BZ16" t="s">
        <v>463</v>
      </c>
      <c r="CA16" t="s">
        <v>762</v>
      </c>
      <c r="CB16" t="s">
        <v>289</v>
      </c>
      <c r="CC16" t="s">
        <v>763</v>
      </c>
      <c r="CD16" t="s">
        <v>116</v>
      </c>
      <c r="CE16" t="s">
        <v>764</v>
      </c>
      <c r="CF16" t="s">
        <v>765</v>
      </c>
      <c r="CG16" t="s">
        <v>346</v>
      </c>
      <c r="CH16" t="s">
        <v>299</v>
      </c>
      <c r="CI16" t="s">
        <v>766</v>
      </c>
      <c r="CJ16" t="s">
        <v>767</v>
      </c>
      <c r="CK16" t="s">
        <v>768</v>
      </c>
      <c r="CL16" t="s">
        <v>769</v>
      </c>
      <c r="CM16" t="s">
        <v>110</v>
      </c>
      <c r="CN16">
        <v>10</v>
      </c>
      <c r="CP16" t="s">
        <v>770</v>
      </c>
      <c r="CQ16" t="s">
        <v>771</v>
      </c>
      <c r="CR16" t="s">
        <v>772</v>
      </c>
      <c r="CS16" t="s">
        <v>773</v>
      </c>
    </row>
    <row r="17" spans="1:97" x14ac:dyDescent="0.25">
      <c r="A17">
        <v>21</v>
      </c>
      <c r="B17" t="s">
        <v>774</v>
      </c>
      <c r="C17">
        <v>41</v>
      </c>
      <c r="D17" t="s">
        <v>66</v>
      </c>
      <c r="E17" t="s">
        <v>775</v>
      </c>
      <c r="F17" t="s">
        <v>774</v>
      </c>
      <c r="G17" t="s">
        <v>776</v>
      </c>
      <c r="H17" t="s">
        <v>69</v>
      </c>
      <c r="I17" t="s">
        <v>357</v>
      </c>
      <c r="J17" t="s">
        <v>98</v>
      </c>
      <c r="K17" t="s">
        <v>152</v>
      </c>
      <c r="L17" t="s">
        <v>260</v>
      </c>
      <c r="M17" t="s">
        <v>74</v>
      </c>
      <c r="N17" t="s">
        <v>75</v>
      </c>
      <c r="O17" t="s">
        <v>358</v>
      </c>
      <c r="P17" t="s">
        <v>90</v>
      </c>
      <c r="Q17" t="s">
        <v>155</v>
      </c>
      <c r="R17" t="s">
        <v>92</v>
      </c>
      <c r="S17" t="s">
        <v>701</v>
      </c>
      <c r="T17" t="s">
        <v>81</v>
      </c>
      <c r="U17" t="s">
        <v>82</v>
      </c>
      <c r="V17" t="s">
        <v>83</v>
      </c>
      <c r="W17" t="s">
        <v>84</v>
      </c>
      <c r="X17" t="s">
        <v>530</v>
      </c>
      <c r="Y17" t="s">
        <v>86</v>
      </c>
      <c r="Z17" t="s">
        <v>87</v>
      </c>
      <c r="AA17" t="s">
        <v>88</v>
      </c>
      <c r="AB17" t="s">
        <v>157</v>
      </c>
      <c r="AC17" t="s">
        <v>90</v>
      </c>
      <c r="AD17" t="s">
        <v>154</v>
      </c>
      <c r="AE17" t="s">
        <v>92</v>
      </c>
      <c r="AF17" t="s">
        <v>360</v>
      </c>
      <c r="AG17" t="s">
        <v>94</v>
      </c>
      <c r="AH17" t="s">
        <v>211</v>
      </c>
      <c r="AI17" t="s">
        <v>96</v>
      </c>
      <c r="AJ17" t="s">
        <v>80</v>
      </c>
      <c r="AK17" t="s">
        <v>777</v>
      </c>
      <c r="AL17" t="s">
        <v>98</v>
      </c>
      <c r="AM17" t="s">
        <v>160</v>
      </c>
      <c r="AN17" t="s">
        <v>312</v>
      </c>
      <c r="AO17" t="s">
        <v>99</v>
      </c>
      <c r="AP17" t="s">
        <v>100</v>
      </c>
      <c r="AQ17" t="s">
        <v>778</v>
      </c>
      <c r="AR17" t="s">
        <v>85</v>
      </c>
      <c r="AS17" t="s">
        <v>103</v>
      </c>
      <c r="AT17">
        <v>5</v>
      </c>
      <c r="AU17">
        <v>23</v>
      </c>
      <c r="AV17" t="s">
        <v>161</v>
      </c>
      <c r="AW17" t="s">
        <v>105</v>
      </c>
      <c r="AX17">
        <v>5</v>
      </c>
      <c r="AY17" t="s">
        <v>779</v>
      </c>
      <c r="AZ17" t="s">
        <v>107</v>
      </c>
      <c r="BA17" t="s">
        <v>780</v>
      </c>
      <c r="BC17" t="s">
        <v>781</v>
      </c>
      <c r="BE17" t="s">
        <v>782</v>
      </c>
      <c r="BF17" t="s">
        <v>394</v>
      </c>
      <c r="BG17" t="s">
        <v>783</v>
      </c>
      <c r="BH17" t="s">
        <v>784</v>
      </c>
      <c r="BI17" t="s">
        <v>697</v>
      </c>
      <c r="BJ17" t="s">
        <v>284</v>
      </c>
      <c r="BK17" t="s">
        <v>785</v>
      </c>
      <c r="BL17" t="s">
        <v>786</v>
      </c>
      <c r="BM17" t="s">
        <v>787</v>
      </c>
      <c r="BN17" t="s">
        <v>788</v>
      </c>
      <c r="BO17" t="s">
        <v>613</v>
      </c>
      <c r="BP17" t="s">
        <v>789</v>
      </c>
      <c r="BQ17" t="s">
        <v>790</v>
      </c>
      <c r="BR17" t="s">
        <v>791</v>
      </c>
      <c r="BS17" t="s">
        <v>784</v>
      </c>
      <c r="BT17" t="s">
        <v>792</v>
      </c>
      <c r="BU17" t="s">
        <v>793</v>
      </c>
      <c r="BV17" t="s">
        <v>794</v>
      </c>
      <c r="BW17" t="s">
        <v>795</v>
      </c>
      <c r="BX17" t="s">
        <v>719</v>
      </c>
      <c r="BY17" t="s">
        <v>796</v>
      </c>
      <c r="BZ17" t="s">
        <v>797</v>
      </c>
      <c r="CA17" t="s">
        <v>798</v>
      </c>
      <c r="CB17" t="s">
        <v>609</v>
      </c>
      <c r="CC17" t="s">
        <v>799</v>
      </c>
      <c r="CD17" t="s">
        <v>800</v>
      </c>
      <c r="CE17" t="s">
        <v>801</v>
      </c>
      <c r="CF17" t="s">
        <v>802</v>
      </c>
      <c r="CG17" t="s">
        <v>803</v>
      </c>
      <c r="CH17" t="s">
        <v>370</v>
      </c>
      <c r="CI17" t="s">
        <v>804</v>
      </c>
      <c r="CJ17" t="s">
        <v>511</v>
      </c>
      <c r="CK17" t="s">
        <v>805</v>
      </c>
      <c r="CL17" t="s">
        <v>806</v>
      </c>
      <c r="CM17" t="s">
        <v>807</v>
      </c>
      <c r="CN17" t="s">
        <v>808</v>
      </c>
      <c r="CP17" t="s">
        <v>809</v>
      </c>
      <c r="CQ17" t="s">
        <v>810</v>
      </c>
      <c r="CR17" t="s">
        <v>811</v>
      </c>
      <c r="CS17" t="s">
        <v>812</v>
      </c>
    </row>
    <row r="18" spans="1:97" x14ac:dyDescent="0.25">
      <c r="A18">
        <v>22</v>
      </c>
      <c r="B18" t="s">
        <v>813</v>
      </c>
      <c r="C18">
        <v>41</v>
      </c>
      <c r="D18" t="s">
        <v>66</v>
      </c>
      <c r="E18" t="s">
        <v>814</v>
      </c>
      <c r="F18" t="s">
        <v>813</v>
      </c>
      <c r="G18" t="s">
        <v>815</v>
      </c>
      <c r="H18" t="s">
        <v>69</v>
      </c>
      <c r="I18" t="s">
        <v>70</v>
      </c>
      <c r="J18" t="s">
        <v>405</v>
      </c>
      <c r="K18" t="s">
        <v>72</v>
      </c>
      <c r="L18" t="s">
        <v>260</v>
      </c>
      <c r="M18" t="s">
        <v>74</v>
      </c>
      <c r="N18" t="s">
        <v>75</v>
      </c>
      <c r="O18" t="s">
        <v>76</v>
      </c>
      <c r="P18" t="s">
        <v>77</v>
      </c>
      <c r="Q18" t="s">
        <v>528</v>
      </c>
      <c r="R18" t="s">
        <v>92</v>
      </c>
      <c r="S18" t="s">
        <v>80</v>
      </c>
      <c r="T18" t="s">
        <v>81</v>
      </c>
      <c r="U18" t="s">
        <v>91</v>
      </c>
      <c r="V18" t="s">
        <v>156</v>
      </c>
      <c r="W18" t="s">
        <v>98</v>
      </c>
      <c r="X18" t="s">
        <v>85</v>
      </c>
      <c r="Y18" t="s">
        <v>86</v>
      </c>
      <c r="Z18" t="s">
        <v>359</v>
      </c>
      <c r="AA18" t="s">
        <v>88</v>
      </c>
      <c r="AB18" t="s">
        <v>157</v>
      </c>
      <c r="AC18" t="s">
        <v>90</v>
      </c>
      <c r="AD18" t="s">
        <v>91</v>
      </c>
      <c r="AE18" t="s">
        <v>92</v>
      </c>
      <c r="AF18" t="s">
        <v>360</v>
      </c>
      <c r="AG18" t="s">
        <v>78</v>
      </c>
      <c r="AH18" t="s">
        <v>95</v>
      </c>
      <c r="AI18" t="s">
        <v>96</v>
      </c>
      <c r="AJ18" t="s">
        <v>80</v>
      </c>
      <c r="AK18" t="s">
        <v>95</v>
      </c>
      <c r="AL18" t="s">
        <v>98</v>
      </c>
      <c r="AM18" t="s">
        <v>160</v>
      </c>
      <c r="AN18" t="s">
        <v>312</v>
      </c>
      <c r="AO18" t="s">
        <v>99</v>
      </c>
      <c r="AP18" t="s">
        <v>100</v>
      </c>
      <c r="AQ18" t="s">
        <v>101</v>
      </c>
      <c r="AR18" t="s">
        <v>102</v>
      </c>
      <c r="AS18" t="s">
        <v>103</v>
      </c>
      <c r="AT18">
        <v>4</v>
      </c>
      <c r="AU18">
        <v>22</v>
      </c>
      <c r="AV18" t="s">
        <v>104</v>
      </c>
      <c r="AW18" t="s">
        <v>816</v>
      </c>
      <c r="AX18">
        <v>1</v>
      </c>
      <c r="AY18" t="s">
        <v>817</v>
      </c>
      <c r="AZ18" t="s">
        <v>107</v>
      </c>
      <c r="BA18" t="s">
        <v>818</v>
      </c>
      <c r="BC18" t="s">
        <v>521</v>
      </c>
      <c r="BE18" t="s">
        <v>819</v>
      </c>
      <c r="BF18" t="s">
        <v>820</v>
      </c>
      <c r="BG18" t="s">
        <v>821</v>
      </c>
      <c r="BH18" t="s">
        <v>822</v>
      </c>
      <c r="BI18" t="s">
        <v>519</v>
      </c>
      <c r="BJ18" t="s">
        <v>823</v>
      </c>
      <c r="BK18" t="s">
        <v>824</v>
      </c>
      <c r="BL18" t="s">
        <v>825</v>
      </c>
      <c r="BM18" t="s">
        <v>720</v>
      </c>
      <c r="BN18" t="s">
        <v>429</v>
      </c>
      <c r="BO18" t="s">
        <v>826</v>
      </c>
      <c r="BP18" t="s">
        <v>827</v>
      </c>
      <c r="BQ18" t="s">
        <v>792</v>
      </c>
      <c r="BR18" t="s">
        <v>828</v>
      </c>
      <c r="BS18" t="s">
        <v>829</v>
      </c>
      <c r="BT18" t="s">
        <v>830</v>
      </c>
      <c r="BU18" t="s">
        <v>831</v>
      </c>
      <c r="BV18" t="s">
        <v>832</v>
      </c>
      <c r="BW18">
        <v>18</v>
      </c>
      <c r="BX18" t="s">
        <v>833</v>
      </c>
      <c r="BY18" t="s">
        <v>834</v>
      </c>
      <c r="BZ18" t="s">
        <v>835</v>
      </c>
      <c r="CA18" t="s">
        <v>836</v>
      </c>
      <c r="CB18" t="s">
        <v>733</v>
      </c>
      <c r="CC18" t="s">
        <v>837</v>
      </c>
      <c r="CD18" t="s">
        <v>838</v>
      </c>
      <c r="CE18" t="s">
        <v>839</v>
      </c>
      <c r="CF18" t="s">
        <v>840</v>
      </c>
      <c r="CG18" t="s">
        <v>841</v>
      </c>
      <c r="CH18" t="s">
        <v>842</v>
      </c>
      <c r="CI18" t="s">
        <v>843</v>
      </c>
      <c r="CJ18" t="s">
        <v>141</v>
      </c>
      <c r="CK18" t="s">
        <v>844</v>
      </c>
      <c r="CL18" t="s">
        <v>845</v>
      </c>
      <c r="CM18" t="s">
        <v>720</v>
      </c>
      <c r="CN18" t="s">
        <v>846</v>
      </c>
      <c r="CP18" t="s">
        <v>847</v>
      </c>
      <c r="CQ18" t="s">
        <v>848</v>
      </c>
      <c r="CR18" t="s">
        <v>456</v>
      </c>
      <c r="CS18" t="s">
        <v>849</v>
      </c>
    </row>
    <row r="19" spans="1:97" x14ac:dyDescent="0.25">
      <c r="A19">
        <v>26</v>
      </c>
      <c r="B19" t="s">
        <v>850</v>
      </c>
      <c r="C19">
        <v>41</v>
      </c>
      <c r="D19" t="s">
        <v>66</v>
      </c>
      <c r="E19" t="s">
        <v>851</v>
      </c>
      <c r="F19" t="s">
        <v>850</v>
      </c>
      <c r="G19" t="s">
        <v>852</v>
      </c>
      <c r="H19" t="s">
        <v>69</v>
      </c>
      <c r="I19" t="s">
        <v>70</v>
      </c>
      <c r="J19" t="s">
        <v>98</v>
      </c>
      <c r="K19" t="s">
        <v>152</v>
      </c>
      <c r="L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155</v>
      </c>
      <c r="R19" t="s">
        <v>92</v>
      </c>
      <c r="S19" t="s">
        <v>80</v>
      </c>
      <c r="T19" t="s">
        <v>81</v>
      </c>
      <c r="U19" t="s">
        <v>82</v>
      </c>
      <c r="V19" t="s">
        <v>156</v>
      </c>
      <c r="W19" t="s">
        <v>84</v>
      </c>
      <c r="X19" t="s">
        <v>85</v>
      </c>
      <c r="Y19" t="s">
        <v>86</v>
      </c>
      <c r="Z19" t="s">
        <v>87</v>
      </c>
      <c r="AA19" t="s">
        <v>88</v>
      </c>
      <c r="AB19" t="s">
        <v>157</v>
      </c>
      <c r="AC19" t="s">
        <v>90</v>
      </c>
      <c r="AD19" t="s">
        <v>91</v>
      </c>
      <c r="AE19" t="s">
        <v>92</v>
      </c>
      <c r="AF19" t="s">
        <v>210</v>
      </c>
      <c r="AG19" t="s">
        <v>94</v>
      </c>
      <c r="AH19" t="s">
        <v>211</v>
      </c>
      <c r="AI19" t="s">
        <v>96</v>
      </c>
      <c r="AJ19" t="s">
        <v>80</v>
      </c>
      <c r="AK19" t="s">
        <v>777</v>
      </c>
      <c r="AL19" t="s">
        <v>159</v>
      </c>
      <c r="AM19" t="s">
        <v>160</v>
      </c>
      <c r="AN19" t="s">
        <v>97</v>
      </c>
      <c r="AO19" t="s">
        <v>99</v>
      </c>
      <c r="AP19" t="s">
        <v>100</v>
      </c>
      <c r="AQ19" t="s">
        <v>101</v>
      </c>
      <c r="AR19" t="s">
        <v>102</v>
      </c>
      <c r="AS19" t="s">
        <v>103</v>
      </c>
      <c r="AT19">
        <v>5</v>
      </c>
      <c r="AU19">
        <v>20</v>
      </c>
      <c r="AV19" t="s">
        <v>104</v>
      </c>
      <c r="AW19" t="s">
        <v>658</v>
      </c>
      <c r="AX19">
        <v>3</v>
      </c>
      <c r="AY19" t="s">
        <v>853</v>
      </c>
      <c r="AZ19" t="s">
        <v>107</v>
      </c>
      <c r="BA19" t="s">
        <v>854</v>
      </c>
      <c r="BC19" t="s">
        <v>855</v>
      </c>
      <c r="BE19" t="s">
        <v>856</v>
      </c>
      <c r="BF19" t="s">
        <v>857</v>
      </c>
      <c r="BG19" t="s">
        <v>858</v>
      </c>
      <c r="BH19" t="s">
        <v>717</v>
      </c>
      <c r="BI19" t="s">
        <v>859</v>
      </c>
      <c r="BJ19" t="s">
        <v>860</v>
      </c>
      <c r="BK19" t="s">
        <v>335</v>
      </c>
      <c r="BL19" t="s">
        <v>861</v>
      </c>
      <c r="BM19" t="s">
        <v>862</v>
      </c>
      <c r="BN19" t="s">
        <v>863</v>
      </c>
      <c r="BO19" t="s">
        <v>864</v>
      </c>
      <c r="BP19" t="s">
        <v>865</v>
      </c>
      <c r="BQ19" t="s">
        <v>820</v>
      </c>
      <c r="BR19" t="s">
        <v>866</v>
      </c>
      <c r="BS19" t="s">
        <v>762</v>
      </c>
      <c r="BT19" t="s">
        <v>867</v>
      </c>
      <c r="BU19" t="s">
        <v>868</v>
      </c>
      <c r="BV19" t="s">
        <v>869</v>
      </c>
      <c r="BW19" t="s">
        <v>870</v>
      </c>
      <c r="BX19" t="s">
        <v>871</v>
      </c>
      <c r="BY19" t="s">
        <v>872</v>
      </c>
      <c r="BZ19" t="s">
        <v>873</v>
      </c>
      <c r="CA19" t="s">
        <v>874</v>
      </c>
      <c r="CB19" t="s">
        <v>875</v>
      </c>
      <c r="CC19" t="s">
        <v>876</v>
      </c>
      <c r="CD19" t="s">
        <v>877</v>
      </c>
      <c r="CE19" t="s">
        <v>878</v>
      </c>
      <c r="CF19" t="s">
        <v>879</v>
      </c>
      <c r="CG19" t="s">
        <v>880</v>
      </c>
      <c r="CH19" t="s">
        <v>881</v>
      </c>
      <c r="CI19" t="s">
        <v>882</v>
      </c>
      <c r="CJ19" t="s">
        <v>883</v>
      </c>
      <c r="CK19" t="s">
        <v>864</v>
      </c>
      <c r="CL19" t="s">
        <v>884</v>
      </c>
      <c r="CM19" t="s">
        <v>885</v>
      </c>
      <c r="CN19" t="s">
        <v>886</v>
      </c>
      <c r="CP19" t="s">
        <v>887</v>
      </c>
      <c r="CQ19" t="s">
        <v>888</v>
      </c>
      <c r="CR19" t="s">
        <v>889</v>
      </c>
      <c r="CS19" t="s">
        <v>124</v>
      </c>
    </row>
    <row r="20" spans="1:97" x14ac:dyDescent="0.25">
      <c r="A20">
        <v>29</v>
      </c>
      <c r="B20" t="s">
        <v>890</v>
      </c>
      <c r="C20">
        <v>41</v>
      </c>
      <c r="D20" t="s">
        <v>66</v>
      </c>
      <c r="E20" t="s">
        <v>891</v>
      </c>
      <c r="F20" t="s">
        <v>890</v>
      </c>
      <c r="G20" t="s">
        <v>892</v>
      </c>
      <c r="H20" t="s">
        <v>69</v>
      </c>
      <c r="I20" t="s">
        <v>357</v>
      </c>
      <c r="J20" t="s">
        <v>98</v>
      </c>
      <c r="K20" t="s">
        <v>152</v>
      </c>
      <c r="L20" t="s">
        <v>73</v>
      </c>
      <c r="M20" t="s">
        <v>74</v>
      </c>
      <c r="N20" t="s">
        <v>98</v>
      </c>
      <c r="O20" t="s">
        <v>154</v>
      </c>
      <c r="P20" t="s">
        <v>77</v>
      </c>
      <c r="Q20" t="s">
        <v>155</v>
      </c>
      <c r="R20" t="s">
        <v>92</v>
      </c>
      <c r="S20" t="s">
        <v>701</v>
      </c>
      <c r="T20" t="s">
        <v>81</v>
      </c>
      <c r="U20" t="s">
        <v>82</v>
      </c>
      <c r="V20" t="s">
        <v>83</v>
      </c>
      <c r="W20" t="s">
        <v>84</v>
      </c>
      <c r="X20" t="s">
        <v>85</v>
      </c>
      <c r="Y20" t="s">
        <v>310</v>
      </c>
      <c r="Z20" t="s">
        <v>359</v>
      </c>
      <c r="AA20" t="s">
        <v>88</v>
      </c>
      <c r="AB20" t="s">
        <v>157</v>
      </c>
      <c r="AC20" t="s">
        <v>311</v>
      </c>
      <c r="AD20" t="s">
        <v>154</v>
      </c>
      <c r="AE20" t="s">
        <v>92</v>
      </c>
      <c r="AF20" t="s">
        <v>777</v>
      </c>
      <c r="AG20" t="s">
        <v>94</v>
      </c>
      <c r="AH20" t="s">
        <v>211</v>
      </c>
      <c r="AI20" t="s">
        <v>893</v>
      </c>
      <c r="AJ20" t="s">
        <v>80</v>
      </c>
      <c r="AK20" t="s">
        <v>359</v>
      </c>
      <c r="AL20" t="s">
        <v>98</v>
      </c>
      <c r="AM20" t="s">
        <v>96</v>
      </c>
      <c r="AN20" t="s">
        <v>208</v>
      </c>
      <c r="AO20" t="s">
        <v>358</v>
      </c>
      <c r="AP20" t="s">
        <v>486</v>
      </c>
      <c r="AQ20" t="s">
        <v>101</v>
      </c>
      <c r="AR20" t="s">
        <v>102</v>
      </c>
      <c r="AS20" t="s">
        <v>103</v>
      </c>
      <c r="AT20">
        <v>5</v>
      </c>
      <c r="AU20">
        <v>24</v>
      </c>
      <c r="AV20" t="s">
        <v>104</v>
      </c>
      <c r="AW20" t="s">
        <v>658</v>
      </c>
      <c r="AX20">
        <v>1</v>
      </c>
      <c r="AY20" t="s">
        <v>894</v>
      </c>
      <c r="AZ20" t="s">
        <v>107</v>
      </c>
      <c r="BA20" t="s">
        <v>895</v>
      </c>
      <c r="BC20" t="s">
        <v>896</v>
      </c>
      <c r="BE20" t="s">
        <v>897</v>
      </c>
      <c r="BF20" t="s">
        <v>898</v>
      </c>
      <c r="BG20" t="s">
        <v>345</v>
      </c>
      <c r="BH20" t="s">
        <v>899</v>
      </c>
      <c r="BI20" t="s">
        <v>509</v>
      </c>
      <c r="BJ20" t="s">
        <v>900</v>
      </c>
      <c r="BK20" t="s">
        <v>901</v>
      </c>
      <c r="BL20" t="s">
        <v>902</v>
      </c>
      <c r="BM20" t="s">
        <v>903</v>
      </c>
      <c r="BN20" t="s">
        <v>556</v>
      </c>
      <c r="BO20" t="s">
        <v>904</v>
      </c>
      <c r="BP20" t="s">
        <v>905</v>
      </c>
      <c r="BQ20" t="s">
        <v>906</v>
      </c>
      <c r="BR20" t="s">
        <v>907</v>
      </c>
      <c r="BS20" t="s">
        <v>908</v>
      </c>
      <c r="BT20" t="s">
        <v>130</v>
      </c>
      <c r="BU20" t="s">
        <v>251</v>
      </c>
      <c r="BV20" t="s">
        <v>909</v>
      </c>
      <c r="BW20" t="s">
        <v>910</v>
      </c>
      <c r="BX20" t="s">
        <v>911</v>
      </c>
      <c r="BY20" t="s">
        <v>912</v>
      </c>
      <c r="BZ20" t="s">
        <v>913</v>
      </c>
      <c r="CA20" t="s">
        <v>914</v>
      </c>
      <c r="CB20" t="s">
        <v>821</v>
      </c>
      <c r="CC20" t="s">
        <v>459</v>
      </c>
      <c r="CD20" t="s">
        <v>915</v>
      </c>
      <c r="CE20" t="s">
        <v>136</v>
      </c>
      <c r="CF20" t="s">
        <v>916</v>
      </c>
      <c r="CG20" t="s">
        <v>917</v>
      </c>
      <c r="CH20" t="s">
        <v>284</v>
      </c>
      <c r="CI20" t="s">
        <v>918</v>
      </c>
      <c r="CJ20" t="s">
        <v>919</v>
      </c>
      <c r="CK20" t="s">
        <v>920</v>
      </c>
      <c r="CL20" t="s">
        <v>921</v>
      </c>
      <c r="CM20" t="s">
        <v>922</v>
      </c>
      <c r="CN20" t="s">
        <v>369</v>
      </c>
      <c r="CP20" t="s">
        <v>923</v>
      </c>
      <c r="CQ20" t="s">
        <v>924</v>
      </c>
      <c r="CR20" t="s">
        <v>925</v>
      </c>
      <c r="CS20" t="s">
        <v>926</v>
      </c>
    </row>
    <row r="21" spans="1:97" x14ac:dyDescent="0.25">
      <c r="A21">
        <v>30</v>
      </c>
      <c r="B21" t="s">
        <v>927</v>
      </c>
      <c r="C21">
        <v>41</v>
      </c>
      <c r="D21" t="s">
        <v>66</v>
      </c>
      <c r="E21" t="s">
        <v>928</v>
      </c>
      <c r="F21" t="s">
        <v>927</v>
      </c>
      <c r="G21" t="s">
        <v>929</v>
      </c>
      <c r="H21" t="s">
        <v>69</v>
      </c>
      <c r="I21" t="s">
        <v>70</v>
      </c>
      <c r="J21" t="s">
        <v>701</v>
      </c>
      <c r="K21" t="s">
        <v>152</v>
      </c>
      <c r="L21" t="s">
        <v>73</v>
      </c>
      <c r="M21" t="s">
        <v>74</v>
      </c>
      <c r="N21" t="s">
        <v>98</v>
      </c>
      <c r="O21" t="s">
        <v>76</v>
      </c>
      <c r="P21" t="s">
        <v>77</v>
      </c>
      <c r="Q21" t="s">
        <v>155</v>
      </c>
      <c r="R21" t="s">
        <v>92</v>
      </c>
      <c r="S21" t="s">
        <v>80</v>
      </c>
      <c r="T21" t="s">
        <v>81</v>
      </c>
      <c r="U21" t="s">
        <v>82</v>
      </c>
      <c r="V21" t="s">
        <v>88</v>
      </c>
      <c r="W21" t="s">
        <v>84</v>
      </c>
      <c r="X21" t="s">
        <v>85</v>
      </c>
      <c r="Y21" t="s">
        <v>86</v>
      </c>
      <c r="Z21" t="s">
        <v>87</v>
      </c>
      <c r="AA21" t="s">
        <v>446</v>
      </c>
      <c r="AB21" t="s">
        <v>157</v>
      </c>
      <c r="AC21" t="s">
        <v>90</v>
      </c>
      <c r="AD21" t="s">
        <v>91</v>
      </c>
      <c r="AE21" t="s">
        <v>92</v>
      </c>
      <c r="AF21" t="s">
        <v>210</v>
      </c>
      <c r="AG21" t="s">
        <v>94</v>
      </c>
      <c r="AH21" t="s">
        <v>95</v>
      </c>
      <c r="AI21" t="s">
        <v>96</v>
      </c>
      <c r="AJ21" t="s">
        <v>532</v>
      </c>
      <c r="AK21" t="s">
        <v>95</v>
      </c>
      <c r="AL21" t="s">
        <v>98</v>
      </c>
      <c r="AM21" t="s">
        <v>160</v>
      </c>
      <c r="AN21" t="s">
        <v>97</v>
      </c>
      <c r="AO21" t="s">
        <v>99</v>
      </c>
      <c r="AP21" t="s">
        <v>100</v>
      </c>
      <c r="AQ21" t="s">
        <v>72</v>
      </c>
      <c r="AR21" t="s">
        <v>313</v>
      </c>
      <c r="AS21" t="s">
        <v>103</v>
      </c>
      <c r="AT21">
        <v>4</v>
      </c>
      <c r="AU21">
        <v>23</v>
      </c>
      <c r="AV21" t="s">
        <v>104</v>
      </c>
      <c r="AW21" t="s">
        <v>930</v>
      </c>
      <c r="AX21">
        <v>2</v>
      </c>
      <c r="AY21" t="s">
        <v>931</v>
      </c>
      <c r="AZ21" t="s">
        <v>107</v>
      </c>
      <c r="BA21" t="s">
        <v>932</v>
      </c>
      <c r="BC21" t="s">
        <v>933</v>
      </c>
      <c r="BE21" t="s">
        <v>934</v>
      </c>
      <c r="BF21">
        <v>11</v>
      </c>
      <c r="BG21" t="s">
        <v>935</v>
      </c>
      <c r="BH21" t="s">
        <v>936</v>
      </c>
      <c r="BI21" t="s">
        <v>434</v>
      </c>
      <c r="BJ21" t="s">
        <v>290</v>
      </c>
      <c r="BK21" t="s">
        <v>641</v>
      </c>
      <c r="BL21" t="s">
        <v>348</v>
      </c>
      <c r="BM21" t="s">
        <v>937</v>
      </c>
      <c r="BN21" t="s">
        <v>453</v>
      </c>
      <c r="BO21" t="s">
        <v>938</v>
      </c>
      <c r="BP21" t="s">
        <v>939</v>
      </c>
      <c r="BQ21" t="s">
        <v>940</v>
      </c>
      <c r="BR21" t="s">
        <v>556</v>
      </c>
      <c r="BS21" t="s">
        <v>941</v>
      </c>
      <c r="BT21" t="s">
        <v>942</v>
      </c>
      <c r="BU21" t="s">
        <v>943</v>
      </c>
      <c r="BV21" t="s">
        <v>944</v>
      </c>
      <c r="BW21" t="s">
        <v>945</v>
      </c>
      <c r="BX21" t="s">
        <v>722</v>
      </c>
      <c r="BY21" t="s">
        <v>769</v>
      </c>
      <c r="BZ21" t="s">
        <v>946</v>
      </c>
      <c r="CA21" t="s">
        <v>947</v>
      </c>
      <c r="CB21" t="s">
        <v>524</v>
      </c>
      <c r="CC21" t="s">
        <v>948</v>
      </c>
      <c r="CD21" t="s">
        <v>242</v>
      </c>
      <c r="CE21" t="s">
        <v>275</v>
      </c>
      <c r="CF21" t="s">
        <v>949</v>
      </c>
      <c r="CG21" t="s">
        <v>517</v>
      </c>
      <c r="CH21" t="s">
        <v>668</v>
      </c>
      <c r="CI21" t="s">
        <v>950</v>
      </c>
      <c r="CJ21" t="s">
        <v>951</v>
      </c>
      <c r="CK21" t="s">
        <v>952</v>
      </c>
      <c r="CL21" t="s">
        <v>953</v>
      </c>
      <c r="CM21" t="s">
        <v>954</v>
      </c>
      <c r="CN21" t="s">
        <v>955</v>
      </c>
      <c r="CP21" t="s">
        <v>490</v>
      </c>
      <c r="CQ21" t="s">
        <v>956</v>
      </c>
      <c r="CR21">
        <v>47</v>
      </c>
      <c r="CS21" t="s">
        <v>957</v>
      </c>
    </row>
    <row r="22" spans="1:97" x14ac:dyDescent="0.25">
      <c r="A22">
        <v>33</v>
      </c>
      <c r="B22" t="s">
        <v>958</v>
      </c>
      <c r="C22">
        <v>41</v>
      </c>
      <c r="D22" t="s">
        <v>66</v>
      </c>
      <c r="E22" t="s">
        <v>959</v>
      </c>
      <c r="F22" t="s">
        <v>958</v>
      </c>
      <c r="G22" t="s">
        <v>960</v>
      </c>
      <c r="H22" t="s">
        <v>69</v>
      </c>
      <c r="I22" t="s">
        <v>70</v>
      </c>
      <c r="J22" t="s">
        <v>405</v>
      </c>
      <c r="K22" t="s">
        <v>152</v>
      </c>
      <c r="L22" t="s">
        <v>73</v>
      </c>
      <c r="M22" t="s">
        <v>74</v>
      </c>
      <c r="N22" t="s">
        <v>75</v>
      </c>
      <c r="O22" t="s">
        <v>154</v>
      </c>
      <c r="P22" t="s">
        <v>77</v>
      </c>
      <c r="Q22" t="s">
        <v>155</v>
      </c>
      <c r="R22" t="s">
        <v>92</v>
      </c>
      <c r="S22" t="s">
        <v>80</v>
      </c>
      <c r="T22" t="s">
        <v>81</v>
      </c>
      <c r="U22" t="s">
        <v>82</v>
      </c>
      <c r="V22" t="s">
        <v>83</v>
      </c>
      <c r="W22" t="s">
        <v>84</v>
      </c>
      <c r="X22" t="s">
        <v>85</v>
      </c>
      <c r="Y22" t="s">
        <v>86</v>
      </c>
      <c r="Z22" t="s">
        <v>87</v>
      </c>
      <c r="AA22" t="s">
        <v>88</v>
      </c>
      <c r="AB22" t="s">
        <v>157</v>
      </c>
      <c r="AC22" t="s">
        <v>90</v>
      </c>
      <c r="AD22" t="s">
        <v>154</v>
      </c>
      <c r="AE22" t="s">
        <v>92</v>
      </c>
      <c r="AF22" t="s">
        <v>210</v>
      </c>
      <c r="AG22" t="s">
        <v>94</v>
      </c>
      <c r="AH22" t="s">
        <v>95</v>
      </c>
      <c r="AI22" t="s">
        <v>96</v>
      </c>
      <c r="AJ22" t="s">
        <v>80</v>
      </c>
      <c r="AK22" t="s">
        <v>95</v>
      </c>
      <c r="AL22" t="s">
        <v>159</v>
      </c>
      <c r="AM22" t="s">
        <v>160</v>
      </c>
      <c r="AN22" t="s">
        <v>312</v>
      </c>
      <c r="AO22" t="s">
        <v>99</v>
      </c>
      <c r="AP22" t="s">
        <v>100</v>
      </c>
      <c r="AQ22" t="s">
        <v>101</v>
      </c>
      <c r="AR22" t="s">
        <v>102</v>
      </c>
      <c r="AS22" t="s">
        <v>103</v>
      </c>
      <c r="AT22">
        <v>5</v>
      </c>
      <c r="AU22">
        <v>21</v>
      </c>
      <c r="AV22" t="s">
        <v>361</v>
      </c>
      <c r="AW22" t="s">
        <v>961</v>
      </c>
      <c r="AX22">
        <v>1</v>
      </c>
      <c r="AY22" t="s">
        <v>962</v>
      </c>
      <c r="AZ22" t="s">
        <v>107</v>
      </c>
      <c r="BA22" t="s">
        <v>963</v>
      </c>
      <c r="BC22" t="s">
        <v>964</v>
      </c>
      <c r="BE22">
        <v>22</v>
      </c>
      <c r="BF22" t="s">
        <v>965</v>
      </c>
      <c r="BG22" t="s">
        <v>966</v>
      </c>
      <c r="BH22" t="s">
        <v>967</v>
      </c>
      <c r="BI22" t="s">
        <v>968</v>
      </c>
      <c r="BJ22" t="s">
        <v>969</v>
      </c>
      <c r="BK22" t="s">
        <v>970</v>
      </c>
      <c r="BL22" t="s">
        <v>971</v>
      </c>
      <c r="BM22" t="s">
        <v>972</v>
      </c>
      <c r="BN22" t="s">
        <v>973</v>
      </c>
      <c r="BO22" t="s">
        <v>974</v>
      </c>
      <c r="BP22" t="s">
        <v>975</v>
      </c>
      <c r="BQ22" t="s">
        <v>976</v>
      </c>
      <c r="BR22" t="s">
        <v>977</v>
      </c>
      <c r="BS22" t="s">
        <v>978</v>
      </c>
      <c r="BT22" t="s">
        <v>979</v>
      </c>
      <c r="BU22" t="s">
        <v>980</v>
      </c>
      <c r="BV22" t="s">
        <v>981</v>
      </c>
      <c r="BW22">
        <v>264</v>
      </c>
      <c r="BX22" t="s">
        <v>982</v>
      </c>
      <c r="BY22" t="s">
        <v>983</v>
      </c>
      <c r="BZ22" t="s">
        <v>984</v>
      </c>
      <c r="CA22" t="s">
        <v>985</v>
      </c>
      <c r="CB22" t="s">
        <v>986</v>
      </c>
      <c r="CC22" t="s">
        <v>987</v>
      </c>
      <c r="CD22" t="s">
        <v>988</v>
      </c>
      <c r="CE22" t="s">
        <v>592</v>
      </c>
      <c r="CF22" t="s">
        <v>989</v>
      </c>
      <c r="CG22" t="s">
        <v>990</v>
      </c>
      <c r="CH22" t="s">
        <v>991</v>
      </c>
      <c r="CI22" t="s">
        <v>992</v>
      </c>
      <c r="CJ22" t="s">
        <v>993</v>
      </c>
      <c r="CK22" t="s">
        <v>994</v>
      </c>
      <c r="CL22" t="s">
        <v>995</v>
      </c>
      <c r="CM22" t="s">
        <v>996</v>
      </c>
      <c r="CN22" t="s">
        <v>997</v>
      </c>
      <c r="CP22" t="s">
        <v>998</v>
      </c>
      <c r="CQ22" t="s">
        <v>999</v>
      </c>
      <c r="CR22" t="s">
        <v>1000</v>
      </c>
      <c r="CS22" t="s">
        <v>340</v>
      </c>
    </row>
    <row r="23" spans="1:97" x14ac:dyDescent="0.25">
      <c r="A23">
        <v>36</v>
      </c>
      <c r="B23" t="s">
        <v>1001</v>
      </c>
      <c r="C23">
        <v>41</v>
      </c>
      <c r="D23" t="s">
        <v>66</v>
      </c>
      <c r="E23" t="s">
        <v>1002</v>
      </c>
      <c r="F23" t="s">
        <v>1001</v>
      </c>
      <c r="G23" t="s">
        <v>1003</v>
      </c>
      <c r="H23" t="s">
        <v>69</v>
      </c>
      <c r="I23" t="s">
        <v>70</v>
      </c>
      <c r="J23" t="s">
        <v>71</v>
      </c>
      <c r="K23" t="s">
        <v>152</v>
      </c>
      <c r="L23" t="s">
        <v>260</v>
      </c>
      <c r="M23" t="s">
        <v>74</v>
      </c>
      <c r="N23" t="s">
        <v>75</v>
      </c>
      <c r="O23" t="s">
        <v>76</v>
      </c>
      <c r="P23" t="s">
        <v>77</v>
      </c>
      <c r="Q23" t="s">
        <v>78</v>
      </c>
      <c r="R23" t="s">
        <v>92</v>
      </c>
      <c r="S23" t="s">
        <v>701</v>
      </c>
      <c r="T23" t="s">
        <v>81</v>
      </c>
      <c r="U23" t="s">
        <v>82</v>
      </c>
      <c r="V23" t="s">
        <v>156</v>
      </c>
      <c r="W23" t="s">
        <v>84</v>
      </c>
      <c r="X23" t="s">
        <v>85</v>
      </c>
      <c r="Y23" t="s">
        <v>86</v>
      </c>
      <c r="Z23" t="s">
        <v>87</v>
      </c>
      <c r="AA23" t="s">
        <v>88</v>
      </c>
      <c r="AB23" t="s">
        <v>157</v>
      </c>
      <c r="AC23" t="s">
        <v>90</v>
      </c>
      <c r="AD23" t="s">
        <v>91</v>
      </c>
      <c r="AE23" t="s">
        <v>92</v>
      </c>
      <c r="AF23" t="s">
        <v>360</v>
      </c>
      <c r="AG23" t="s">
        <v>94</v>
      </c>
      <c r="AH23" t="s">
        <v>211</v>
      </c>
      <c r="AI23" t="s">
        <v>96</v>
      </c>
      <c r="AJ23" t="s">
        <v>80</v>
      </c>
      <c r="AK23" t="s">
        <v>95</v>
      </c>
      <c r="AL23" t="s">
        <v>98</v>
      </c>
      <c r="AM23" t="s">
        <v>160</v>
      </c>
      <c r="AN23" t="s">
        <v>97</v>
      </c>
      <c r="AO23" t="s">
        <v>213</v>
      </c>
      <c r="AP23" t="s">
        <v>100</v>
      </c>
      <c r="AQ23" t="s">
        <v>101</v>
      </c>
      <c r="AR23" t="s">
        <v>102</v>
      </c>
      <c r="AS23" t="s">
        <v>103</v>
      </c>
      <c r="AT23">
        <v>5</v>
      </c>
      <c r="AU23">
        <v>21</v>
      </c>
      <c r="AV23" t="s">
        <v>262</v>
      </c>
      <c r="AW23" t="s">
        <v>448</v>
      </c>
      <c r="AX23">
        <v>0</v>
      </c>
      <c r="AY23" t="s">
        <v>1004</v>
      </c>
      <c r="AZ23" t="s">
        <v>107</v>
      </c>
      <c r="BA23" t="s">
        <v>1005</v>
      </c>
      <c r="BC23" t="s">
        <v>1006</v>
      </c>
      <c r="BE23" t="s">
        <v>1007</v>
      </c>
      <c r="BF23" t="s">
        <v>1008</v>
      </c>
      <c r="BG23" t="s">
        <v>183</v>
      </c>
      <c r="BH23" t="s">
        <v>1009</v>
      </c>
      <c r="BI23" t="s">
        <v>1010</v>
      </c>
      <c r="BJ23" t="s">
        <v>1011</v>
      </c>
      <c r="BK23" t="s">
        <v>1012</v>
      </c>
      <c r="BL23" t="s">
        <v>1013</v>
      </c>
      <c r="BM23" t="s">
        <v>1014</v>
      </c>
      <c r="BN23" t="s">
        <v>1015</v>
      </c>
      <c r="BO23" t="s">
        <v>1016</v>
      </c>
      <c r="BP23" t="s">
        <v>1017</v>
      </c>
      <c r="BQ23" t="s">
        <v>113</v>
      </c>
      <c r="BR23" t="s">
        <v>717</v>
      </c>
      <c r="BS23" t="s">
        <v>1018</v>
      </c>
      <c r="BT23" t="s">
        <v>1019</v>
      </c>
      <c r="BU23" t="s">
        <v>480</v>
      </c>
      <c r="BV23" t="s">
        <v>1020</v>
      </c>
      <c r="BW23" t="s">
        <v>198</v>
      </c>
      <c r="BX23" t="s">
        <v>567</v>
      </c>
      <c r="BY23" t="s">
        <v>1021</v>
      </c>
      <c r="BZ23" t="s">
        <v>1022</v>
      </c>
      <c r="CA23" t="s">
        <v>1023</v>
      </c>
      <c r="CB23" t="s">
        <v>1024</v>
      </c>
      <c r="CC23" t="s">
        <v>553</v>
      </c>
      <c r="CD23" t="s">
        <v>1025</v>
      </c>
      <c r="CE23" t="s">
        <v>1026</v>
      </c>
      <c r="CF23" t="s">
        <v>506</v>
      </c>
      <c r="CG23">
        <v>8</v>
      </c>
      <c r="CH23" t="s">
        <v>1027</v>
      </c>
      <c r="CI23" t="s">
        <v>1028</v>
      </c>
      <c r="CJ23" t="s">
        <v>1029</v>
      </c>
      <c r="CK23" t="s">
        <v>869</v>
      </c>
      <c r="CL23" t="s">
        <v>1030</v>
      </c>
      <c r="CM23" t="s">
        <v>203</v>
      </c>
      <c r="CN23" t="s">
        <v>1031</v>
      </c>
      <c r="CP23" t="s">
        <v>1032</v>
      </c>
      <c r="CQ23" t="s">
        <v>1033</v>
      </c>
      <c r="CR23" t="s">
        <v>1034</v>
      </c>
      <c r="CS23" t="s">
        <v>1035</v>
      </c>
    </row>
    <row r="24" spans="1:97" x14ac:dyDescent="0.25">
      <c r="A24">
        <v>37</v>
      </c>
      <c r="B24" t="s">
        <v>1036</v>
      </c>
      <c r="C24">
        <v>41</v>
      </c>
      <c r="D24" t="s">
        <v>66</v>
      </c>
      <c r="E24" t="s">
        <v>1037</v>
      </c>
      <c r="F24" t="s">
        <v>1036</v>
      </c>
      <c r="G24" t="s">
        <v>1038</v>
      </c>
      <c r="H24" t="s">
        <v>69</v>
      </c>
      <c r="I24" t="s">
        <v>70</v>
      </c>
      <c r="J24" t="s">
        <v>405</v>
      </c>
      <c r="K24" t="s">
        <v>152</v>
      </c>
      <c r="L24" t="s">
        <v>73</v>
      </c>
      <c r="M24" t="s">
        <v>74</v>
      </c>
      <c r="N24" t="s">
        <v>75</v>
      </c>
      <c r="O24" t="s">
        <v>76</v>
      </c>
      <c r="P24" t="s">
        <v>208</v>
      </c>
      <c r="Q24" t="s">
        <v>78</v>
      </c>
      <c r="R24" t="s">
        <v>92</v>
      </c>
      <c r="S24" t="s">
        <v>446</v>
      </c>
      <c r="T24" t="s">
        <v>81</v>
      </c>
      <c r="U24" t="s">
        <v>82</v>
      </c>
      <c r="V24" t="s">
        <v>1039</v>
      </c>
      <c r="W24" t="s">
        <v>98</v>
      </c>
      <c r="X24" t="s">
        <v>85</v>
      </c>
      <c r="Y24" t="s">
        <v>86</v>
      </c>
      <c r="Z24" t="s">
        <v>87</v>
      </c>
      <c r="AA24" t="s">
        <v>88</v>
      </c>
      <c r="AB24" t="s">
        <v>157</v>
      </c>
      <c r="AC24" t="s">
        <v>90</v>
      </c>
      <c r="AD24" t="s">
        <v>91</v>
      </c>
      <c r="AE24" t="s">
        <v>92</v>
      </c>
      <c r="AF24" t="s">
        <v>360</v>
      </c>
      <c r="AG24" t="s">
        <v>96</v>
      </c>
      <c r="AH24" t="s">
        <v>95</v>
      </c>
      <c r="AI24" t="s">
        <v>893</v>
      </c>
      <c r="AJ24" t="s">
        <v>80</v>
      </c>
      <c r="AK24" t="s">
        <v>95</v>
      </c>
      <c r="AL24" t="s">
        <v>98</v>
      </c>
      <c r="AM24" t="s">
        <v>447</v>
      </c>
      <c r="AN24" t="s">
        <v>312</v>
      </c>
      <c r="AO24" t="s">
        <v>99</v>
      </c>
      <c r="AP24" t="s">
        <v>486</v>
      </c>
      <c r="AQ24" t="s">
        <v>101</v>
      </c>
      <c r="AR24" t="s">
        <v>102</v>
      </c>
      <c r="AS24" t="s">
        <v>577</v>
      </c>
      <c r="AT24">
        <v>5</v>
      </c>
      <c r="AU24">
        <v>22</v>
      </c>
      <c r="AV24" t="s">
        <v>161</v>
      </c>
      <c r="AW24" t="s">
        <v>658</v>
      </c>
      <c r="AX24">
        <v>1</v>
      </c>
      <c r="AY24" t="s">
        <v>1040</v>
      </c>
      <c r="AZ24" t="s">
        <v>107</v>
      </c>
      <c r="BA24" t="s">
        <v>1041</v>
      </c>
      <c r="BC24" t="s">
        <v>1042</v>
      </c>
      <c r="BE24" t="s">
        <v>1043</v>
      </c>
      <c r="BF24" t="s">
        <v>1044</v>
      </c>
      <c r="BG24" t="s">
        <v>1045</v>
      </c>
      <c r="BH24" t="s">
        <v>1046</v>
      </c>
      <c r="BI24" t="s">
        <v>1047</v>
      </c>
      <c r="BJ24" t="s">
        <v>1048</v>
      </c>
      <c r="BK24" t="s">
        <v>330</v>
      </c>
      <c r="BL24" t="s">
        <v>1049</v>
      </c>
      <c r="BM24" t="s">
        <v>455</v>
      </c>
      <c r="BN24" t="s">
        <v>1050</v>
      </c>
      <c r="BO24" t="s">
        <v>1051</v>
      </c>
      <c r="BP24" t="s">
        <v>490</v>
      </c>
      <c r="BQ24" t="s">
        <v>1052</v>
      </c>
      <c r="BR24" t="s">
        <v>1053</v>
      </c>
      <c r="BS24" t="s">
        <v>766</v>
      </c>
      <c r="BT24" t="s">
        <v>1054</v>
      </c>
      <c r="BU24" t="s">
        <v>635</v>
      </c>
      <c r="BV24" t="s">
        <v>1055</v>
      </c>
      <c r="BW24" t="s">
        <v>1056</v>
      </c>
      <c r="BX24" t="s">
        <v>1057</v>
      </c>
      <c r="BY24" t="s">
        <v>180</v>
      </c>
      <c r="BZ24" t="s">
        <v>1058</v>
      </c>
      <c r="CA24" t="s">
        <v>820</v>
      </c>
      <c r="CB24" t="s">
        <v>1059</v>
      </c>
      <c r="CC24" t="s">
        <v>1060</v>
      </c>
      <c r="CD24" t="s">
        <v>1061</v>
      </c>
      <c r="CE24" t="s">
        <v>1062</v>
      </c>
      <c r="CF24" t="s">
        <v>472</v>
      </c>
      <c r="CG24" t="s">
        <v>299</v>
      </c>
      <c r="CH24" t="s">
        <v>1063</v>
      </c>
      <c r="CI24" t="s">
        <v>1064</v>
      </c>
      <c r="CJ24" t="s">
        <v>1065</v>
      </c>
      <c r="CK24" t="s">
        <v>1066</v>
      </c>
      <c r="CL24" t="s">
        <v>940</v>
      </c>
      <c r="CM24" t="s">
        <v>1067</v>
      </c>
      <c r="CN24" t="s">
        <v>1068</v>
      </c>
      <c r="CP24" t="s">
        <v>1069</v>
      </c>
      <c r="CQ24" t="s">
        <v>587</v>
      </c>
      <c r="CR24" t="s">
        <v>1070</v>
      </c>
      <c r="CS24" t="s">
        <v>1044</v>
      </c>
    </row>
    <row r="25" spans="1:97" x14ac:dyDescent="0.25">
      <c r="A25">
        <v>38</v>
      </c>
      <c r="B25" t="s">
        <v>1071</v>
      </c>
      <c r="C25">
        <v>41</v>
      </c>
      <c r="D25" t="s">
        <v>66</v>
      </c>
      <c r="E25" t="s">
        <v>1072</v>
      </c>
      <c r="F25" t="s">
        <v>1071</v>
      </c>
      <c r="G25" t="s">
        <v>1073</v>
      </c>
      <c r="H25" t="s">
        <v>69</v>
      </c>
      <c r="I25" t="s">
        <v>70</v>
      </c>
      <c r="J25" t="s">
        <v>405</v>
      </c>
      <c r="K25" t="s">
        <v>152</v>
      </c>
      <c r="L25" t="s">
        <v>73</v>
      </c>
      <c r="M25" t="s">
        <v>74</v>
      </c>
      <c r="N25" t="s">
        <v>75</v>
      </c>
      <c r="O25" t="s">
        <v>154</v>
      </c>
      <c r="P25" t="s">
        <v>77</v>
      </c>
      <c r="Q25" t="s">
        <v>155</v>
      </c>
      <c r="R25" t="s">
        <v>92</v>
      </c>
      <c r="S25" t="s">
        <v>80</v>
      </c>
      <c r="T25" t="s">
        <v>81</v>
      </c>
      <c r="U25" t="s">
        <v>82</v>
      </c>
      <c r="V25" t="s">
        <v>156</v>
      </c>
      <c r="W25" t="s">
        <v>84</v>
      </c>
      <c r="X25" t="s">
        <v>85</v>
      </c>
      <c r="Y25" t="s">
        <v>310</v>
      </c>
      <c r="Z25" t="s">
        <v>87</v>
      </c>
      <c r="AA25" t="s">
        <v>88</v>
      </c>
      <c r="AB25" t="s">
        <v>157</v>
      </c>
      <c r="AC25" t="s">
        <v>90</v>
      </c>
      <c r="AD25" t="s">
        <v>91</v>
      </c>
      <c r="AE25" t="s">
        <v>92</v>
      </c>
      <c r="AF25" t="s">
        <v>210</v>
      </c>
      <c r="AG25" t="s">
        <v>94</v>
      </c>
      <c r="AH25" t="s">
        <v>211</v>
      </c>
      <c r="AI25" t="s">
        <v>96</v>
      </c>
      <c r="AJ25" t="s">
        <v>80</v>
      </c>
      <c r="AK25" t="s">
        <v>359</v>
      </c>
      <c r="AL25" t="s">
        <v>159</v>
      </c>
      <c r="AM25" t="s">
        <v>160</v>
      </c>
      <c r="AN25" t="s">
        <v>208</v>
      </c>
      <c r="AO25" t="s">
        <v>358</v>
      </c>
      <c r="AP25" t="s">
        <v>91</v>
      </c>
      <c r="AQ25" t="s">
        <v>72</v>
      </c>
      <c r="AR25" t="s">
        <v>313</v>
      </c>
      <c r="AS25" t="s">
        <v>103</v>
      </c>
      <c r="AT25">
        <v>5</v>
      </c>
      <c r="AU25">
        <v>21</v>
      </c>
      <c r="AV25" t="s">
        <v>361</v>
      </c>
      <c r="AW25" t="s">
        <v>448</v>
      </c>
      <c r="AX25">
        <v>2</v>
      </c>
      <c r="AY25" t="s">
        <v>1074</v>
      </c>
      <c r="AZ25" t="s">
        <v>107</v>
      </c>
      <c r="BA25" t="s">
        <v>1075</v>
      </c>
      <c r="BC25" t="s">
        <v>1076</v>
      </c>
      <c r="BE25" t="s">
        <v>1077</v>
      </c>
      <c r="BF25" t="s">
        <v>1060</v>
      </c>
      <c r="BG25" t="s">
        <v>1078</v>
      </c>
      <c r="BH25" t="s">
        <v>1079</v>
      </c>
      <c r="BI25" t="s">
        <v>513</v>
      </c>
      <c r="BJ25" t="s">
        <v>1080</v>
      </c>
      <c r="BK25" t="s">
        <v>437</v>
      </c>
      <c r="BL25" t="s">
        <v>1081</v>
      </c>
      <c r="BM25" t="s">
        <v>1082</v>
      </c>
      <c r="BN25" t="s">
        <v>1083</v>
      </c>
      <c r="BO25" t="s">
        <v>1084</v>
      </c>
      <c r="BP25" t="s">
        <v>1085</v>
      </c>
      <c r="BQ25" t="s">
        <v>1086</v>
      </c>
      <c r="BR25" t="s">
        <v>862</v>
      </c>
      <c r="BS25" t="s">
        <v>1087</v>
      </c>
      <c r="BT25" t="s">
        <v>798</v>
      </c>
      <c r="BU25" t="s">
        <v>1088</v>
      </c>
      <c r="BV25" t="s">
        <v>1089</v>
      </c>
      <c r="BW25" t="s">
        <v>863</v>
      </c>
      <c r="BX25" t="s">
        <v>398</v>
      </c>
      <c r="BY25" t="s">
        <v>1090</v>
      </c>
      <c r="BZ25" t="s">
        <v>1091</v>
      </c>
      <c r="CA25" t="s">
        <v>1092</v>
      </c>
      <c r="CB25" t="s">
        <v>1082</v>
      </c>
      <c r="CC25" t="s">
        <v>1093</v>
      </c>
      <c r="CD25" t="s">
        <v>1094</v>
      </c>
      <c r="CE25" t="s">
        <v>915</v>
      </c>
      <c r="CF25" t="s">
        <v>1095</v>
      </c>
      <c r="CG25" t="s">
        <v>1096</v>
      </c>
      <c r="CH25" t="s">
        <v>1097</v>
      </c>
      <c r="CI25">
        <v>14</v>
      </c>
      <c r="CJ25" t="s">
        <v>1098</v>
      </c>
      <c r="CK25" t="s">
        <v>1099</v>
      </c>
      <c r="CL25" t="s">
        <v>1100</v>
      </c>
      <c r="CM25" t="s">
        <v>331</v>
      </c>
      <c r="CN25" t="s">
        <v>1095</v>
      </c>
      <c r="CP25" t="s">
        <v>1101</v>
      </c>
      <c r="CQ25" t="s">
        <v>1102</v>
      </c>
      <c r="CR25" t="s">
        <v>1103</v>
      </c>
      <c r="CS25" t="s">
        <v>335</v>
      </c>
    </row>
    <row r="26" spans="1:97" x14ac:dyDescent="0.25">
      <c r="A26">
        <v>42</v>
      </c>
      <c r="B26" t="s">
        <v>1104</v>
      </c>
      <c r="C26">
        <v>41</v>
      </c>
      <c r="D26" t="s">
        <v>66</v>
      </c>
      <c r="E26" t="s">
        <v>1105</v>
      </c>
      <c r="F26" t="s">
        <v>1104</v>
      </c>
      <c r="G26" t="s">
        <v>1106</v>
      </c>
      <c r="H26" t="s">
        <v>69</v>
      </c>
      <c r="I26" t="s">
        <v>70</v>
      </c>
      <c r="J26" t="s">
        <v>405</v>
      </c>
      <c r="K26" t="s">
        <v>152</v>
      </c>
      <c r="L26" t="s">
        <v>73</v>
      </c>
      <c r="M26" t="s">
        <v>74</v>
      </c>
      <c r="N26" t="s">
        <v>75</v>
      </c>
      <c r="O26" t="s">
        <v>154</v>
      </c>
      <c r="P26" t="s">
        <v>77</v>
      </c>
      <c r="Q26" t="s">
        <v>155</v>
      </c>
      <c r="R26" t="s">
        <v>92</v>
      </c>
      <c r="S26" t="s">
        <v>446</v>
      </c>
      <c r="T26" t="s">
        <v>81</v>
      </c>
      <c r="U26" t="s">
        <v>82</v>
      </c>
      <c r="V26" t="s">
        <v>83</v>
      </c>
      <c r="W26" t="s">
        <v>84</v>
      </c>
      <c r="X26" t="s">
        <v>209</v>
      </c>
      <c r="Y26" t="s">
        <v>98</v>
      </c>
      <c r="Z26" t="s">
        <v>446</v>
      </c>
      <c r="AA26" t="s">
        <v>701</v>
      </c>
      <c r="AB26" t="s">
        <v>157</v>
      </c>
      <c r="AC26" t="s">
        <v>90</v>
      </c>
      <c r="AD26" t="s">
        <v>91</v>
      </c>
      <c r="AE26" t="s">
        <v>92</v>
      </c>
      <c r="AF26" t="s">
        <v>210</v>
      </c>
      <c r="AG26" t="s">
        <v>94</v>
      </c>
      <c r="AH26" t="s">
        <v>211</v>
      </c>
      <c r="AI26" t="s">
        <v>96</v>
      </c>
      <c r="AJ26" t="s">
        <v>80</v>
      </c>
      <c r="AK26" t="s">
        <v>777</v>
      </c>
      <c r="AL26" t="s">
        <v>159</v>
      </c>
      <c r="AM26" t="s">
        <v>160</v>
      </c>
      <c r="AN26" t="s">
        <v>312</v>
      </c>
      <c r="AO26" t="s">
        <v>213</v>
      </c>
      <c r="AP26" t="s">
        <v>100</v>
      </c>
      <c r="AQ26" t="s">
        <v>72</v>
      </c>
      <c r="AR26" t="s">
        <v>102</v>
      </c>
      <c r="AS26" t="s">
        <v>103</v>
      </c>
      <c r="AT26">
        <v>5</v>
      </c>
      <c r="AU26">
        <v>20</v>
      </c>
      <c r="AV26" t="s">
        <v>361</v>
      </c>
      <c r="AW26" t="s">
        <v>1107</v>
      </c>
      <c r="AX26">
        <v>1</v>
      </c>
      <c r="AY26" t="s">
        <v>1108</v>
      </c>
      <c r="AZ26" t="s">
        <v>107</v>
      </c>
      <c r="BA26" t="s">
        <v>1109</v>
      </c>
      <c r="BC26" t="s">
        <v>1091</v>
      </c>
      <c r="BE26" t="s">
        <v>196</v>
      </c>
      <c r="BF26" t="s">
        <v>1110</v>
      </c>
      <c r="BG26" t="s">
        <v>330</v>
      </c>
      <c r="BH26" t="s">
        <v>876</v>
      </c>
      <c r="BI26" t="s">
        <v>563</v>
      </c>
      <c r="BJ26" t="s">
        <v>788</v>
      </c>
      <c r="BK26" t="s">
        <v>715</v>
      </c>
      <c r="BL26" t="s">
        <v>1111</v>
      </c>
      <c r="BM26" t="s">
        <v>1056</v>
      </c>
      <c r="BN26" t="s">
        <v>1112</v>
      </c>
      <c r="BO26" t="s">
        <v>1113</v>
      </c>
      <c r="BP26" t="s">
        <v>1114</v>
      </c>
      <c r="BQ26" t="s">
        <v>459</v>
      </c>
      <c r="BR26" t="s">
        <v>1115</v>
      </c>
      <c r="BS26" t="s">
        <v>1116</v>
      </c>
      <c r="BT26" t="s">
        <v>1095</v>
      </c>
      <c r="BU26" t="s">
        <v>1117</v>
      </c>
      <c r="BV26" t="s">
        <v>1118</v>
      </c>
      <c r="BW26" t="s">
        <v>1119</v>
      </c>
      <c r="BX26" t="s">
        <v>709</v>
      </c>
      <c r="BY26" t="s">
        <v>721</v>
      </c>
      <c r="BZ26" t="s">
        <v>1120</v>
      </c>
      <c r="CA26" t="s">
        <v>1121</v>
      </c>
      <c r="CB26" t="s">
        <v>1122</v>
      </c>
      <c r="CC26" t="s">
        <v>1010</v>
      </c>
      <c r="CD26" t="s">
        <v>482</v>
      </c>
      <c r="CE26" t="s">
        <v>419</v>
      </c>
      <c r="CF26" t="s">
        <v>511</v>
      </c>
      <c r="CG26" t="s">
        <v>1123</v>
      </c>
      <c r="CH26" t="s">
        <v>278</v>
      </c>
      <c r="CI26" t="s">
        <v>1111</v>
      </c>
      <c r="CJ26" t="s">
        <v>505</v>
      </c>
      <c r="CK26" t="s">
        <v>369</v>
      </c>
      <c r="CL26" t="s">
        <v>945</v>
      </c>
      <c r="CM26" t="s">
        <v>715</v>
      </c>
      <c r="CN26" t="s">
        <v>1124</v>
      </c>
      <c r="CP26" t="s">
        <v>862</v>
      </c>
      <c r="CQ26" t="s">
        <v>1125</v>
      </c>
      <c r="CR26" t="s">
        <v>1126</v>
      </c>
      <c r="CS26" t="s">
        <v>1123</v>
      </c>
    </row>
    <row r="27" spans="1:97" x14ac:dyDescent="0.25">
      <c r="A27">
        <v>43</v>
      </c>
      <c r="B27" t="s">
        <v>1127</v>
      </c>
      <c r="C27">
        <v>41</v>
      </c>
      <c r="D27" t="s">
        <v>66</v>
      </c>
      <c r="E27" t="s">
        <v>1128</v>
      </c>
      <c r="F27" t="s">
        <v>1127</v>
      </c>
      <c r="G27" t="s">
        <v>1129</v>
      </c>
      <c r="H27" t="s">
        <v>69</v>
      </c>
      <c r="I27" t="s">
        <v>70</v>
      </c>
      <c r="J27" t="s">
        <v>71</v>
      </c>
      <c r="K27" t="s">
        <v>152</v>
      </c>
      <c r="L27" t="s">
        <v>73</v>
      </c>
      <c r="M27" t="s">
        <v>74</v>
      </c>
      <c r="N27" t="s">
        <v>75</v>
      </c>
      <c r="O27" t="s">
        <v>446</v>
      </c>
      <c r="P27" t="s">
        <v>77</v>
      </c>
      <c r="Q27" t="s">
        <v>155</v>
      </c>
      <c r="R27" t="s">
        <v>79</v>
      </c>
      <c r="S27" t="s">
        <v>701</v>
      </c>
      <c r="T27" t="s">
        <v>72</v>
      </c>
      <c r="U27" t="s">
        <v>82</v>
      </c>
      <c r="V27" t="s">
        <v>156</v>
      </c>
      <c r="W27" t="s">
        <v>84</v>
      </c>
      <c r="X27" t="s">
        <v>85</v>
      </c>
      <c r="Y27" t="s">
        <v>98</v>
      </c>
      <c r="Z27" t="s">
        <v>446</v>
      </c>
      <c r="AA27" t="s">
        <v>88</v>
      </c>
      <c r="AB27" t="s">
        <v>157</v>
      </c>
      <c r="AC27" t="s">
        <v>90</v>
      </c>
      <c r="AD27" t="s">
        <v>154</v>
      </c>
      <c r="AE27" t="s">
        <v>741</v>
      </c>
      <c r="AF27" t="s">
        <v>210</v>
      </c>
      <c r="AG27" t="s">
        <v>94</v>
      </c>
      <c r="AH27" t="s">
        <v>211</v>
      </c>
      <c r="AI27" t="s">
        <v>96</v>
      </c>
      <c r="AJ27" t="s">
        <v>80</v>
      </c>
      <c r="AK27" t="s">
        <v>95</v>
      </c>
      <c r="AL27" t="s">
        <v>446</v>
      </c>
      <c r="AM27" t="s">
        <v>160</v>
      </c>
      <c r="AN27" t="s">
        <v>97</v>
      </c>
      <c r="AO27" t="s">
        <v>99</v>
      </c>
      <c r="AP27" t="s">
        <v>486</v>
      </c>
      <c r="AQ27" t="s">
        <v>101</v>
      </c>
      <c r="AR27" t="s">
        <v>102</v>
      </c>
      <c r="AS27" t="s">
        <v>103</v>
      </c>
      <c r="AT27">
        <v>5</v>
      </c>
      <c r="AU27">
        <v>28</v>
      </c>
      <c r="AV27" t="s">
        <v>262</v>
      </c>
      <c r="AW27" t="s">
        <v>1130</v>
      </c>
      <c r="AX27">
        <v>0</v>
      </c>
      <c r="AY27" t="s">
        <v>1131</v>
      </c>
      <c r="AZ27" t="s">
        <v>107</v>
      </c>
      <c r="BA27" t="s">
        <v>1132</v>
      </c>
      <c r="BC27" t="s">
        <v>1133</v>
      </c>
      <c r="BE27" t="s">
        <v>1134</v>
      </c>
      <c r="BF27" t="s">
        <v>1135</v>
      </c>
      <c r="BG27" t="s">
        <v>1136</v>
      </c>
      <c r="BH27" t="s">
        <v>1137</v>
      </c>
      <c r="BI27" t="s">
        <v>1138</v>
      </c>
      <c r="BJ27" t="s">
        <v>1139</v>
      </c>
      <c r="BK27" t="s">
        <v>1140</v>
      </c>
      <c r="BL27" t="s">
        <v>1141</v>
      </c>
      <c r="BM27" t="s">
        <v>1142</v>
      </c>
      <c r="BN27" t="s">
        <v>1143</v>
      </c>
      <c r="BO27" t="s">
        <v>1144</v>
      </c>
      <c r="BP27" t="s">
        <v>1145</v>
      </c>
      <c r="BQ27" t="s">
        <v>1146</v>
      </c>
      <c r="BR27" t="s">
        <v>1147</v>
      </c>
      <c r="BS27" t="s">
        <v>664</v>
      </c>
      <c r="BT27" t="s">
        <v>1148</v>
      </c>
      <c r="BU27" t="s">
        <v>1149</v>
      </c>
      <c r="BV27" t="s">
        <v>1150</v>
      </c>
      <c r="BW27" t="s">
        <v>191</v>
      </c>
      <c r="BX27" t="s">
        <v>1151</v>
      </c>
      <c r="BY27" t="s">
        <v>1152</v>
      </c>
      <c r="BZ27" t="s">
        <v>1153</v>
      </c>
      <c r="CA27" t="s">
        <v>1154</v>
      </c>
      <c r="CB27" t="s">
        <v>1155</v>
      </c>
      <c r="CC27" t="s">
        <v>1156</v>
      </c>
      <c r="CD27" t="s">
        <v>1006</v>
      </c>
      <c r="CE27" t="s">
        <v>1157</v>
      </c>
      <c r="CF27" t="s">
        <v>1158</v>
      </c>
      <c r="CG27" t="s">
        <v>1159</v>
      </c>
      <c r="CH27" t="s">
        <v>1160</v>
      </c>
      <c r="CI27" t="s">
        <v>786</v>
      </c>
      <c r="CJ27" t="s">
        <v>1031</v>
      </c>
      <c r="CK27" t="s">
        <v>1161</v>
      </c>
      <c r="CL27" t="s">
        <v>670</v>
      </c>
      <c r="CM27" t="s">
        <v>1162</v>
      </c>
      <c r="CN27" t="s">
        <v>1163</v>
      </c>
      <c r="CP27" t="s">
        <v>1164</v>
      </c>
      <c r="CQ27" t="s">
        <v>1165</v>
      </c>
      <c r="CR27" t="s">
        <v>1166</v>
      </c>
      <c r="CS27" t="s">
        <v>1167</v>
      </c>
    </row>
    <row r="28" spans="1:97" x14ac:dyDescent="0.25">
      <c r="A28">
        <v>45</v>
      </c>
      <c r="B28" t="s">
        <v>1168</v>
      </c>
      <c r="C28">
        <v>41</v>
      </c>
      <c r="D28" t="s">
        <v>66</v>
      </c>
      <c r="E28" t="s">
        <v>1169</v>
      </c>
      <c r="F28" t="s">
        <v>1168</v>
      </c>
      <c r="G28" t="s">
        <v>1170</v>
      </c>
      <c r="H28" t="s">
        <v>69</v>
      </c>
      <c r="I28" t="s">
        <v>357</v>
      </c>
      <c r="J28" t="s">
        <v>405</v>
      </c>
      <c r="K28" t="s">
        <v>152</v>
      </c>
      <c r="L28" t="s">
        <v>260</v>
      </c>
      <c r="M28" t="s">
        <v>74</v>
      </c>
      <c r="N28" t="s">
        <v>75</v>
      </c>
      <c r="O28" t="s">
        <v>358</v>
      </c>
      <c r="P28" t="s">
        <v>77</v>
      </c>
      <c r="Q28" t="s">
        <v>155</v>
      </c>
      <c r="R28" t="s">
        <v>309</v>
      </c>
      <c r="S28" t="s">
        <v>80</v>
      </c>
      <c r="T28" t="s">
        <v>81</v>
      </c>
      <c r="U28" t="s">
        <v>529</v>
      </c>
      <c r="V28" t="s">
        <v>156</v>
      </c>
      <c r="W28" t="s">
        <v>84</v>
      </c>
      <c r="X28" t="s">
        <v>576</v>
      </c>
      <c r="Y28" t="s">
        <v>310</v>
      </c>
      <c r="Z28" t="s">
        <v>446</v>
      </c>
      <c r="AA28" t="s">
        <v>88</v>
      </c>
      <c r="AB28" t="s">
        <v>157</v>
      </c>
      <c r="AC28" t="s">
        <v>311</v>
      </c>
      <c r="AD28" t="s">
        <v>154</v>
      </c>
      <c r="AE28" t="s">
        <v>92</v>
      </c>
      <c r="AF28" t="s">
        <v>210</v>
      </c>
      <c r="AG28" t="s">
        <v>94</v>
      </c>
      <c r="AH28" t="s">
        <v>155</v>
      </c>
      <c r="AI28" t="s">
        <v>96</v>
      </c>
      <c r="AJ28" t="s">
        <v>158</v>
      </c>
      <c r="AK28" t="s">
        <v>95</v>
      </c>
      <c r="AL28" t="s">
        <v>159</v>
      </c>
      <c r="AM28" t="s">
        <v>160</v>
      </c>
      <c r="AN28" t="s">
        <v>97</v>
      </c>
      <c r="AO28" t="s">
        <v>99</v>
      </c>
      <c r="AP28" t="s">
        <v>486</v>
      </c>
      <c r="AQ28" t="s">
        <v>72</v>
      </c>
      <c r="AR28" t="s">
        <v>102</v>
      </c>
      <c r="AS28" t="s">
        <v>103</v>
      </c>
      <c r="AT28">
        <v>5</v>
      </c>
      <c r="AU28">
        <v>25</v>
      </c>
      <c r="AV28" t="s">
        <v>361</v>
      </c>
      <c r="AW28" t="s">
        <v>1171</v>
      </c>
      <c r="AX28">
        <v>1</v>
      </c>
      <c r="AY28" t="s">
        <v>1172</v>
      </c>
      <c r="AZ28" t="s">
        <v>107</v>
      </c>
      <c r="BA28" t="s">
        <v>1173</v>
      </c>
      <c r="BC28" t="s">
        <v>1174</v>
      </c>
      <c r="BE28" t="s">
        <v>1175</v>
      </c>
      <c r="BF28" t="s">
        <v>1176</v>
      </c>
      <c r="BG28" t="s">
        <v>1177</v>
      </c>
      <c r="BH28" t="s">
        <v>1178</v>
      </c>
      <c r="BI28" t="s">
        <v>939</v>
      </c>
      <c r="BJ28" t="s">
        <v>425</v>
      </c>
      <c r="BK28" t="s">
        <v>1179</v>
      </c>
      <c r="BL28" t="s">
        <v>1180</v>
      </c>
      <c r="BM28" t="s">
        <v>1178</v>
      </c>
      <c r="BN28" t="s">
        <v>1181</v>
      </c>
      <c r="BO28" t="s">
        <v>567</v>
      </c>
      <c r="BP28" t="s">
        <v>806</v>
      </c>
      <c r="BQ28" t="s">
        <v>792</v>
      </c>
      <c r="BR28" t="s">
        <v>1182</v>
      </c>
      <c r="BS28" t="s">
        <v>1183</v>
      </c>
      <c r="BT28" t="s">
        <v>1184</v>
      </c>
      <c r="BU28" t="s">
        <v>1185</v>
      </c>
      <c r="BV28" t="s">
        <v>1186</v>
      </c>
      <c r="BW28" t="s">
        <v>1187</v>
      </c>
      <c r="BX28" t="s">
        <v>917</v>
      </c>
      <c r="BY28" t="s">
        <v>115</v>
      </c>
      <c r="BZ28" t="s">
        <v>1188</v>
      </c>
      <c r="CA28" t="s">
        <v>1189</v>
      </c>
      <c r="CB28" t="s">
        <v>539</v>
      </c>
      <c r="CC28" t="s">
        <v>1119</v>
      </c>
      <c r="CD28" t="s">
        <v>1190</v>
      </c>
      <c r="CE28" t="s">
        <v>1191</v>
      </c>
      <c r="CF28" t="s">
        <v>111</v>
      </c>
      <c r="CG28" t="s">
        <v>1192</v>
      </c>
      <c r="CH28" t="s">
        <v>1193</v>
      </c>
      <c r="CI28" t="s">
        <v>1194</v>
      </c>
      <c r="CJ28" t="s">
        <v>1195</v>
      </c>
      <c r="CK28" t="s">
        <v>832</v>
      </c>
      <c r="CL28" t="s">
        <v>1035</v>
      </c>
      <c r="CM28" t="s">
        <v>1196</v>
      </c>
      <c r="CN28" t="s">
        <v>1197</v>
      </c>
      <c r="CP28" t="s">
        <v>1198</v>
      </c>
      <c r="CQ28" t="s">
        <v>1199</v>
      </c>
      <c r="CR28" t="s">
        <v>470</v>
      </c>
      <c r="CS28" t="s">
        <v>1200</v>
      </c>
    </row>
    <row r="29" spans="1:97" x14ac:dyDescent="0.25">
      <c r="A29">
        <v>47</v>
      </c>
      <c r="B29" t="s">
        <v>1201</v>
      </c>
      <c r="C29">
        <v>41</v>
      </c>
      <c r="D29" t="s">
        <v>66</v>
      </c>
      <c r="E29" t="s">
        <v>1202</v>
      </c>
      <c r="F29" t="s">
        <v>1201</v>
      </c>
      <c r="G29" t="s">
        <v>1203</v>
      </c>
      <c r="H29" t="s">
        <v>69</v>
      </c>
      <c r="I29" t="s">
        <v>70</v>
      </c>
      <c r="J29" t="s">
        <v>98</v>
      </c>
      <c r="K29" t="s">
        <v>152</v>
      </c>
      <c r="L29" t="s">
        <v>73</v>
      </c>
      <c r="M29" t="s">
        <v>74</v>
      </c>
      <c r="N29" t="s">
        <v>75</v>
      </c>
      <c r="O29" t="s">
        <v>76</v>
      </c>
      <c r="P29" t="s">
        <v>208</v>
      </c>
      <c r="Q29" t="s">
        <v>155</v>
      </c>
      <c r="R29" t="s">
        <v>92</v>
      </c>
      <c r="S29" t="s">
        <v>74</v>
      </c>
      <c r="T29" t="s">
        <v>72</v>
      </c>
      <c r="U29" t="s">
        <v>82</v>
      </c>
      <c r="V29" t="s">
        <v>83</v>
      </c>
      <c r="W29" t="s">
        <v>84</v>
      </c>
      <c r="X29" t="s">
        <v>85</v>
      </c>
      <c r="Y29" t="s">
        <v>86</v>
      </c>
      <c r="Z29" t="s">
        <v>446</v>
      </c>
      <c r="AA29" t="s">
        <v>88</v>
      </c>
      <c r="AB29" t="s">
        <v>157</v>
      </c>
      <c r="AC29" t="s">
        <v>90</v>
      </c>
      <c r="AD29" t="s">
        <v>91</v>
      </c>
      <c r="AE29" t="s">
        <v>92</v>
      </c>
      <c r="AF29" t="s">
        <v>210</v>
      </c>
      <c r="AG29" t="s">
        <v>94</v>
      </c>
      <c r="AH29" t="s">
        <v>95</v>
      </c>
      <c r="AI29" t="s">
        <v>156</v>
      </c>
      <c r="AJ29" t="s">
        <v>158</v>
      </c>
      <c r="AK29" t="s">
        <v>95</v>
      </c>
      <c r="AL29" t="s">
        <v>98</v>
      </c>
      <c r="AM29" t="s">
        <v>160</v>
      </c>
      <c r="AN29" t="s">
        <v>312</v>
      </c>
      <c r="AO29" t="s">
        <v>99</v>
      </c>
      <c r="AP29" t="s">
        <v>100</v>
      </c>
      <c r="AQ29" t="s">
        <v>101</v>
      </c>
      <c r="AR29" t="s">
        <v>102</v>
      </c>
      <c r="AS29" t="s">
        <v>103</v>
      </c>
      <c r="AT29">
        <v>5</v>
      </c>
      <c r="AU29">
        <v>25</v>
      </c>
      <c r="AV29" t="s">
        <v>161</v>
      </c>
      <c r="AW29" t="s">
        <v>487</v>
      </c>
      <c r="AX29">
        <v>1</v>
      </c>
      <c r="AZ29" t="s">
        <v>107</v>
      </c>
      <c r="BA29" t="s">
        <v>1204</v>
      </c>
      <c r="BC29" t="s">
        <v>1205</v>
      </c>
      <c r="BE29" t="s">
        <v>1206</v>
      </c>
      <c r="BF29" t="s">
        <v>1207</v>
      </c>
      <c r="BG29" t="s">
        <v>783</v>
      </c>
      <c r="BH29" t="s">
        <v>1208</v>
      </c>
      <c r="BI29" t="s">
        <v>1209</v>
      </c>
      <c r="BJ29" t="s">
        <v>1210</v>
      </c>
      <c r="BK29" t="s">
        <v>1211</v>
      </c>
      <c r="BL29" t="s">
        <v>1212</v>
      </c>
      <c r="BM29" t="s">
        <v>1213</v>
      </c>
      <c r="BN29" t="s">
        <v>1214</v>
      </c>
      <c r="BO29" t="s">
        <v>1215</v>
      </c>
      <c r="BP29" t="s">
        <v>283</v>
      </c>
      <c r="BQ29" t="s">
        <v>1216</v>
      </c>
      <c r="BR29" t="s">
        <v>1079</v>
      </c>
      <c r="BS29" t="s">
        <v>1159</v>
      </c>
      <c r="BT29" t="s">
        <v>1217</v>
      </c>
      <c r="BU29" t="s">
        <v>1218</v>
      </c>
      <c r="BV29" t="s">
        <v>224</v>
      </c>
      <c r="BW29" t="s">
        <v>1219</v>
      </c>
      <c r="BX29" t="s">
        <v>399</v>
      </c>
      <c r="BY29" t="s">
        <v>914</v>
      </c>
      <c r="BZ29" t="s">
        <v>1220</v>
      </c>
      <c r="CA29" t="s">
        <v>284</v>
      </c>
      <c r="CB29" t="s">
        <v>217</v>
      </c>
      <c r="CC29" t="s">
        <v>1221</v>
      </c>
      <c r="CD29" t="s">
        <v>1222</v>
      </c>
      <c r="CE29" t="s">
        <v>766</v>
      </c>
      <c r="CF29" t="s">
        <v>640</v>
      </c>
      <c r="CG29" t="s">
        <v>422</v>
      </c>
      <c r="CH29" t="s">
        <v>1223</v>
      </c>
      <c r="CI29" t="s">
        <v>1224</v>
      </c>
      <c r="CJ29" t="s">
        <v>1225</v>
      </c>
      <c r="CK29" t="s">
        <v>1226</v>
      </c>
      <c r="CL29" t="s">
        <v>1227</v>
      </c>
      <c r="CM29" t="s">
        <v>1228</v>
      </c>
      <c r="CN29" t="s">
        <v>193</v>
      </c>
      <c r="CP29" t="s">
        <v>714</v>
      </c>
      <c r="CQ29" t="s">
        <v>182</v>
      </c>
      <c r="CR29" t="s">
        <v>1229</v>
      </c>
      <c r="CS29" t="s">
        <v>1230</v>
      </c>
    </row>
    <row r="30" spans="1:97" x14ac:dyDescent="0.25">
      <c r="A30">
        <v>53</v>
      </c>
      <c r="B30" t="s">
        <v>1231</v>
      </c>
      <c r="C30">
        <v>41</v>
      </c>
      <c r="D30" t="s">
        <v>66</v>
      </c>
      <c r="E30" t="s">
        <v>1232</v>
      </c>
      <c r="F30" t="s">
        <v>1231</v>
      </c>
      <c r="G30" t="s">
        <v>1233</v>
      </c>
      <c r="H30" t="s">
        <v>69</v>
      </c>
      <c r="I30" t="s">
        <v>70</v>
      </c>
      <c r="J30" t="s">
        <v>405</v>
      </c>
      <c r="K30" t="s">
        <v>152</v>
      </c>
      <c r="L30" t="s">
        <v>73</v>
      </c>
      <c r="M30" t="s">
        <v>74</v>
      </c>
      <c r="N30" t="s">
        <v>75</v>
      </c>
      <c r="O30" t="s">
        <v>154</v>
      </c>
      <c r="P30" t="s">
        <v>77</v>
      </c>
      <c r="Q30" t="s">
        <v>155</v>
      </c>
      <c r="R30" t="s">
        <v>79</v>
      </c>
      <c r="S30" t="s">
        <v>80</v>
      </c>
      <c r="T30" t="s">
        <v>81</v>
      </c>
      <c r="U30" t="s">
        <v>82</v>
      </c>
      <c r="V30" t="s">
        <v>88</v>
      </c>
      <c r="W30" t="s">
        <v>84</v>
      </c>
      <c r="X30" t="s">
        <v>576</v>
      </c>
      <c r="Y30" t="s">
        <v>86</v>
      </c>
      <c r="Z30" t="s">
        <v>359</v>
      </c>
      <c r="AA30" t="s">
        <v>88</v>
      </c>
      <c r="AB30" t="s">
        <v>158</v>
      </c>
      <c r="AC30" t="s">
        <v>90</v>
      </c>
      <c r="AD30" t="s">
        <v>91</v>
      </c>
      <c r="AE30" t="s">
        <v>92</v>
      </c>
      <c r="AF30" t="s">
        <v>360</v>
      </c>
      <c r="AG30" t="s">
        <v>94</v>
      </c>
      <c r="AH30" t="s">
        <v>211</v>
      </c>
      <c r="AI30" t="s">
        <v>96</v>
      </c>
      <c r="AJ30" t="s">
        <v>158</v>
      </c>
      <c r="AK30" t="s">
        <v>95</v>
      </c>
      <c r="AL30" t="s">
        <v>98</v>
      </c>
      <c r="AM30" t="s">
        <v>160</v>
      </c>
      <c r="AN30" t="s">
        <v>312</v>
      </c>
      <c r="AO30" t="s">
        <v>99</v>
      </c>
      <c r="AP30" t="s">
        <v>100</v>
      </c>
      <c r="AQ30" t="s">
        <v>101</v>
      </c>
      <c r="AR30" t="s">
        <v>313</v>
      </c>
      <c r="AS30" t="s">
        <v>103</v>
      </c>
      <c r="AT30">
        <v>5</v>
      </c>
      <c r="AU30">
        <v>23</v>
      </c>
      <c r="AV30" t="s">
        <v>361</v>
      </c>
      <c r="AW30" t="s">
        <v>214</v>
      </c>
      <c r="AX30">
        <v>2</v>
      </c>
      <c r="AY30" t="s">
        <v>1234</v>
      </c>
      <c r="AZ30" t="s">
        <v>107</v>
      </c>
      <c r="BA30" t="s">
        <v>1235</v>
      </c>
      <c r="BC30" t="s">
        <v>953</v>
      </c>
      <c r="BE30" t="s">
        <v>1236</v>
      </c>
      <c r="BF30" t="s">
        <v>1237</v>
      </c>
      <c r="BG30" t="s">
        <v>711</v>
      </c>
      <c r="BH30" t="s">
        <v>1238</v>
      </c>
      <c r="BI30" t="s">
        <v>1239</v>
      </c>
      <c r="BJ30" t="s">
        <v>1240</v>
      </c>
      <c r="BK30" t="s">
        <v>1241</v>
      </c>
      <c r="BL30" t="s">
        <v>1242</v>
      </c>
      <c r="BM30" t="s">
        <v>1243</v>
      </c>
      <c r="BN30" t="s">
        <v>1244</v>
      </c>
      <c r="BO30" t="s">
        <v>1245</v>
      </c>
      <c r="BP30" t="s">
        <v>1246</v>
      </c>
      <c r="BQ30" t="s">
        <v>1247</v>
      </c>
      <c r="BR30" t="s">
        <v>1248</v>
      </c>
      <c r="BS30" t="s">
        <v>343</v>
      </c>
      <c r="BT30" t="s">
        <v>781</v>
      </c>
      <c r="BU30" t="s">
        <v>1249</v>
      </c>
      <c r="BV30" t="s">
        <v>1250</v>
      </c>
      <c r="BW30" t="s">
        <v>602</v>
      </c>
      <c r="BX30" t="s">
        <v>1251</v>
      </c>
      <c r="BY30" t="s">
        <v>1252</v>
      </c>
      <c r="BZ30" t="s">
        <v>752</v>
      </c>
      <c r="CA30" t="s">
        <v>805</v>
      </c>
      <c r="CB30" t="s">
        <v>1253</v>
      </c>
      <c r="CC30" t="s">
        <v>1254</v>
      </c>
      <c r="CD30" t="s">
        <v>1255</v>
      </c>
      <c r="CE30" t="s">
        <v>1101</v>
      </c>
      <c r="CF30" t="s">
        <v>954</v>
      </c>
      <c r="CG30" t="s">
        <v>1256</v>
      </c>
      <c r="CH30" t="s">
        <v>1257</v>
      </c>
      <c r="CI30" t="s">
        <v>597</v>
      </c>
      <c r="CJ30" t="s">
        <v>1258</v>
      </c>
      <c r="CK30" t="s">
        <v>1219</v>
      </c>
      <c r="CL30" t="s">
        <v>513</v>
      </c>
      <c r="CM30" t="s">
        <v>1259</v>
      </c>
      <c r="CN30" t="s">
        <v>907</v>
      </c>
      <c r="CP30" t="s">
        <v>1095</v>
      </c>
      <c r="CQ30" t="s">
        <v>674</v>
      </c>
      <c r="CR30" t="s">
        <v>453</v>
      </c>
      <c r="CS30" t="s">
        <v>1260</v>
      </c>
    </row>
    <row r="31" spans="1:97" x14ac:dyDescent="0.25">
      <c r="A31">
        <v>54</v>
      </c>
      <c r="B31" t="s">
        <v>1261</v>
      </c>
      <c r="C31">
        <v>41</v>
      </c>
      <c r="D31" t="s">
        <v>66</v>
      </c>
      <c r="E31" t="s">
        <v>1262</v>
      </c>
      <c r="F31" t="s">
        <v>1261</v>
      </c>
      <c r="G31" t="s">
        <v>1263</v>
      </c>
      <c r="H31" t="s">
        <v>69</v>
      </c>
      <c r="I31" t="s">
        <v>357</v>
      </c>
      <c r="J31" t="s">
        <v>701</v>
      </c>
      <c r="K31" t="s">
        <v>152</v>
      </c>
      <c r="L31" t="s">
        <v>73</v>
      </c>
      <c r="M31" t="s">
        <v>74</v>
      </c>
      <c r="N31" t="s">
        <v>75</v>
      </c>
      <c r="O31" t="s">
        <v>154</v>
      </c>
      <c r="P31" t="s">
        <v>77</v>
      </c>
      <c r="Q31" t="s">
        <v>155</v>
      </c>
      <c r="R31" t="s">
        <v>92</v>
      </c>
      <c r="S31" t="s">
        <v>74</v>
      </c>
      <c r="T31" t="s">
        <v>81</v>
      </c>
      <c r="U31" t="s">
        <v>82</v>
      </c>
      <c r="V31" t="s">
        <v>156</v>
      </c>
      <c r="W31" t="s">
        <v>84</v>
      </c>
      <c r="X31" t="s">
        <v>85</v>
      </c>
      <c r="Y31" t="s">
        <v>86</v>
      </c>
      <c r="Z31" t="s">
        <v>359</v>
      </c>
      <c r="AA31" t="s">
        <v>88</v>
      </c>
      <c r="AB31" t="s">
        <v>157</v>
      </c>
      <c r="AC31" t="s">
        <v>311</v>
      </c>
      <c r="AD31" t="s">
        <v>154</v>
      </c>
      <c r="AE31" t="s">
        <v>92</v>
      </c>
      <c r="AF31" t="s">
        <v>210</v>
      </c>
      <c r="AG31" t="s">
        <v>94</v>
      </c>
      <c r="AH31" t="s">
        <v>211</v>
      </c>
      <c r="AI31" t="s">
        <v>96</v>
      </c>
      <c r="AJ31" t="s">
        <v>80</v>
      </c>
      <c r="AK31" t="s">
        <v>95</v>
      </c>
      <c r="AL31" t="s">
        <v>159</v>
      </c>
      <c r="AM31" t="s">
        <v>160</v>
      </c>
      <c r="AN31" t="s">
        <v>312</v>
      </c>
      <c r="AO31" t="s">
        <v>99</v>
      </c>
      <c r="AP31" t="s">
        <v>100</v>
      </c>
      <c r="AQ31" t="s">
        <v>101</v>
      </c>
      <c r="AR31" t="s">
        <v>74</v>
      </c>
      <c r="AS31" t="s">
        <v>103</v>
      </c>
      <c r="AT31">
        <v>5</v>
      </c>
      <c r="AU31">
        <v>20</v>
      </c>
      <c r="AV31" t="s">
        <v>361</v>
      </c>
      <c r="AW31" t="s">
        <v>1264</v>
      </c>
      <c r="AX31">
        <v>0</v>
      </c>
      <c r="AY31" t="s">
        <v>1265</v>
      </c>
      <c r="AZ31" t="s">
        <v>107</v>
      </c>
      <c r="BA31" t="s">
        <v>1266</v>
      </c>
      <c r="BC31" t="s">
        <v>1267</v>
      </c>
      <c r="BE31" t="s">
        <v>1268</v>
      </c>
      <c r="BF31" t="s">
        <v>1269</v>
      </c>
      <c r="BG31" t="s">
        <v>1270</v>
      </c>
      <c r="BH31" t="s">
        <v>1271</v>
      </c>
      <c r="BI31" t="s">
        <v>1272</v>
      </c>
      <c r="BJ31" t="s">
        <v>1273</v>
      </c>
      <c r="BK31" t="s">
        <v>1274</v>
      </c>
      <c r="BL31" t="s">
        <v>1275</v>
      </c>
      <c r="BM31" t="s">
        <v>1276</v>
      </c>
      <c r="BN31" t="s">
        <v>1277</v>
      </c>
      <c r="BO31" t="s">
        <v>1278</v>
      </c>
      <c r="BP31" t="s">
        <v>1279</v>
      </c>
      <c r="BQ31" t="s">
        <v>1280</v>
      </c>
      <c r="BR31" t="s">
        <v>1281</v>
      </c>
      <c r="BS31" t="s">
        <v>1282</v>
      </c>
      <c r="BT31" t="s">
        <v>1283</v>
      </c>
      <c r="BU31" t="s">
        <v>1284</v>
      </c>
      <c r="BV31" t="s">
        <v>1285</v>
      </c>
      <c r="BW31" t="s">
        <v>1286</v>
      </c>
      <c r="BX31" t="s">
        <v>1287</v>
      </c>
      <c r="BY31" t="s">
        <v>1288</v>
      </c>
      <c r="BZ31" t="s">
        <v>1289</v>
      </c>
      <c r="CA31" t="s">
        <v>1290</v>
      </c>
      <c r="CB31" t="s">
        <v>1291</v>
      </c>
      <c r="CC31" t="s">
        <v>1292</v>
      </c>
      <c r="CD31" t="s">
        <v>1293</v>
      </c>
      <c r="CE31" t="s">
        <v>1294</v>
      </c>
      <c r="CF31" t="s">
        <v>1295</v>
      </c>
      <c r="CG31" t="s">
        <v>1296</v>
      </c>
      <c r="CH31" t="s">
        <v>1297</v>
      </c>
      <c r="CI31" t="s">
        <v>1298</v>
      </c>
      <c r="CJ31" t="s">
        <v>1299</v>
      </c>
      <c r="CK31" t="s">
        <v>467</v>
      </c>
      <c r="CL31" t="s">
        <v>1300</v>
      </c>
      <c r="CM31" t="s">
        <v>1301</v>
      </c>
      <c r="CN31" t="s">
        <v>1302</v>
      </c>
      <c r="CP31" t="s">
        <v>130</v>
      </c>
      <c r="CQ31" t="s">
        <v>668</v>
      </c>
      <c r="CR31" t="s">
        <v>1303</v>
      </c>
      <c r="CS31" t="s">
        <v>1304</v>
      </c>
    </row>
    <row r="32" spans="1:97" x14ac:dyDescent="0.25">
      <c r="A32">
        <v>55</v>
      </c>
      <c r="B32" t="s">
        <v>1305</v>
      </c>
      <c r="C32">
        <v>41</v>
      </c>
      <c r="D32" t="s">
        <v>66</v>
      </c>
      <c r="E32" t="s">
        <v>1306</v>
      </c>
      <c r="F32" t="s">
        <v>1305</v>
      </c>
      <c r="G32" t="s">
        <v>1307</v>
      </c>
      <c r="H32" t="s">
        <v>69</v>
      </c>
      <c r="I32" t="s">
        <v>70</v>
      </c>
      <c r="J32" t="s">
        <v>405</v>
      </c>
      <c r="K32" t="s">
        <v>152</v>
      </c>
      <c r="L32" t="s">
        <v>260</v>
      </c>
      <c r="M32" t="s">
        <v>74</v>
      </c>
      <c r="N32" t="s">
        <v>75</v>
      </c>
      <c r="O32" t="s">
        <v>154</v>
      </c>
      <c r="P32" t="s">
        <v>77</v>
      </c>
      <c r="Q32" t="s">
        <v>78</v>
      </c>
      <c r="R32" t="s">
        <v>92</v>
      </c>
      <c r="S32" t="s">
        <v>80</v>
      </c>
      <c r="T32" t="s">
        <v>81</v>
      </c>
      <c r="U32" t="s">
        <v>82</v>
      </c>
      <c r="V32" t="s">
        <v>83</v>
      </c>
      <c r="W32" t="s">
        <v>84</v>
      </c>
      <c r="X32" t="s">
        <v>209</v>
      </c>
      <c r="Y32" t="s">
        <v>86</v>
      </c>
      <c r="Z32" t="s">
        <v>87</v>
      </c>
      <c r="AA32" t="s">
        <v>701</v>
      </c>
      <c r="AB32" t="s">
        <v>157</v>
      </c>
      <c r="AC32" t="s">
        <v>90</v>
      </c>
      <c r="AD32" t="s">
        <v>154</v>
      </c>
      <c r="AE32" t="s">
        <v>92</v>
      </c>
      <c r="AF32" t="s">
        <v>360</v>
      </c>
      <c r="AG32" t="s">
        <v>94</v>
      </c>
      <c r="AH32" t="s">
        <v>211</v>
      </c>
      <c r="AI32" t="s">
        <v>893</v>
      </c>
      <c r="AJ32" t="s">
        <v>80</v>
      </c>
      <c r="AK32" t="s">
        <v>95</v>
      </c>
      <c r="AL32" t="s">
        <v>98</v>
      </c>
      <c r="AM32" t="s">
        <v>160</v>
      </c>
      <c r="AN32" t="s">
        <v>312</v>
      </c>
      <c r="AO32" t="s">
        <v>99</v>
      </c>
      <c r="AP32" t="s">
        <v>91</v>
      </c>
      <c r="AQ32" t="s">
        <v>101</v>
      </c>
      <c r="AR32" t="s">
        <v>85</v>
      </c>
      <c r="AS32" t="s">
        <v>103</v>
      </c>
      <c r="AT32">
        <v>5</v>
      </c>
      <c r="AU32">
        <v>19</v>
      </c>
      <c r="AV32" t="s">
        <v>361</v>
      </c>
      <c r="AW32" t="s">
        <v>105</v>
      </c>
      <c r="AX32">
        <v>1</v>
      </c>
      <c r="AY32" t="s">
        <v>1308</v>
      </c>
      <c r="AZ32" t="s">
        <v>107</v>
      </c>
      <c r="BA32" t="s">
        <v>1309</v>
      </c>
      <c r="BC32" t="s">
        <v>1310</v>
      </c>
      <c r="BE32" t="s">
        <v>1311</v>
      </c>
      <c r="BF32" t="s">
        <v>1312</v>
      </c>
      <c r="BG32" t="s">
        <v>1313</v>
      </c>
      <c r="BH32" t="s">
        <v>1314</v>
      </c>
      <c r="BI32" t="s">
        <v>200</v>
      </c>
      <c r="BJ32" t="s">
        <v>1315</v>
      </c>
      <c r="BK32" t="s">
        <v>1316</v>
      </c>
      <c r="BL32" t="s">
        <v>1317</v>
      </c>
      <c r="BM32" t="s">
        <v>1318</v>
      </c>
      <c r="BN32" t="s">
        <v>1319</v>
      </c>
      <c r="BO32" t="s">
        <v>1320</v>
      </c>
      <c r="BP32" t="s">
        <v>1321</v>
      </c>
      <c r="BQ32" t="s">
        <v>1322</v>
      </c>
      <c r="BR32" t="s">
        <v>1323</v>
      </c>
      <c r="BS32" t="s">
        <v>171</v>
      </c>
      <c r="BT32" t="s">
        <v>1324</v>
      </c>
      <c r="BU32" t="s">
        <v>603</v>
      </c>
      <c r="BV32" t="s">
        <v>1325</v>
      </c>
      <c r="BW32" t="s">
        <v>868</v>
      </c>
      <c r="BX32" t="s">
        <v>841</v>
      </c>
      <c r="BY32" t="s">
        <v>707</v>
      </c>
      <c r="BZ32" t="s">
        <v>1326</v>
      </c>
      <c r="CA32" t="s">
        <v>1327</v>
      </c>
      <c r="CB32" t="s">
        <v>1328</v>
      </c>
      <c r="CC32" t="s">
        <v>1329</v>
      </c>
      <c r="CD32" t="s">
        <v>1228</v>
      </c>
      <c r="CE32" t="s">
        <v>119</v>
      </c>
      <c r="CF32" t="s">
        <v>1330</v>
      </c>
      <c r="CG32" t="s">
        <v>1331</v>
      </c>
      <c r="CH32" t="s">
        <v>1332</v>
      </c>
      <c r="CI32" t="s">
        <v>640</v>
      </c>
      <c r="CJ32" t="s">
        <v>292</v>
      </c>
      <c r="CK32" t="s">
        <v>1333</v>
      </c>
      <c r="CL32" t="s">
        <v>1334</v>
      </c>
      <c r="CM32" t="s">
        <v>1335</v>
      </c>
      <c r="CN32" t="s">
        <v>1336</v>
      </c>
      <c r="CP32" t="s">
        <v>1337</v>
      </c>
      <c r="CQ32" t="s">
        <v>1338</v>
      </c>
      <c r="CR32" t="s">
        <v>1339</v>
      </c>
      <c r="CS32" t="s">
        <v>1340</v>
      </c>
    </row>
    <row r="33" spans="1:97" x14ac:dyDescent="0.25">
      <c r="A33">
        <v>56</v>
      </c>
      <c r="B33" t="s">
        <v>1341</v>
      </c>
      <c r="C33">
        <v>41</v>
      </c>
      <c r="D33" t="s">
        <v>66</v>
      </c>
      <c r="E33" t="s">
        <v>1342</v>
      </c>
      <c r="F33" t="s">
        <v>1341</v>
      </c>
      <c r="G33" t="s">
        <v>1343</v>
      </c>
      <c r="H33" t="s">
        <v>69</v>
      </c>
      <c r="I33" t="s">
        <v>70</v>
      </c>
      <c r="J33" t="s">
        <v>71</v>
      </c>
      <c r="K33" t="s">
        <v>152</v>
      </c>
      <c r="L33" t="s">
        <v>576</v>
      </c>
      <c r="M33" t="s">
        <v>74</v>
      </c>
      <c r="N33" t="s">
        <v>75</v>
      </c>
      <c r="O33" t="s">
        <v>76</v>
      </c>
      <c r="P33" t="s">
        <v>77</v>
      </c>
      <c r="Q33" t="s">
        <v>155</v>
      </c>
      <c r="R33" t="s">
        <v>92</v>
      </c>
      <c r="S33" t="s">
        <v>446</v>
      </c>
      <c r="T33" t="s">
        <v>160</v>
      </c>
      <c r="U33" t="s">
        <v>82</v>
      </c>
      <c r="V33" t="s">
        <v>83</v>
      </c>
      <c r="W33" t="s">
        <v>84</v>
      </c>
      <c r="X33" t="s">
        <v>85</v>
      </c>
      <c r="Y33" t="s">
        <v>86</v>
      </c>
      <c r="Z33" t="s">
        <v>87</v>
      </c>
      <c r="AA33" t="s">
        <v>88</v>
      </c>
      <c r="AB33" t="s">
        <v>157</v>
      </c>
      <c r="AC33" t="s">
        <v>90</v>
      </c>
      <c r="AD33" t="s">
        <v>154</v>
      </c>
      <c r="AE33" t="s">
        <v>92</v>
      </c>
      <c r="AF33" t="s">
        <v>210</v>
      </c>
      <c r="AG33" t="s">
        <v>94</v>
      </c>
      <c r="AH33" t="s">
        <v>155</v>
      </c>
      <c r="AI33" t="s">
        <v>96</v>
      </c>
      <c r="AJ33" t="s">
        <v>80</v>
      </c>
      <c r="AK33" t="s">
        <v>95</v>
      </c>
      <c r="AL33" t="s">
        <v>98</v>
      </c>
      <c r="AM33" t="s">
        <v>96</v>
      </c>
      <c r="AN33" t="s">
        <v>261</v>
      </c>
      <c r="AO33" t="s">
        <v>99</v>
      </c>
      <c r="AP33" t="s">
        <v>100</v>
      </c>
      <c r="AQ33" t="s">
        <v>101</v>
      </c>
      <c r="AR33" t="s">
        <v>102</v>
      </c>
      <c r="AS33" t="s">
        <v>103</v>
      </c>
      <c r="AT33">
        <v>5</v>
      </c>
      <c r="AU33">
        <v>25</v>
      </c>
      <c r="AV33" t="s">
        <v>361</v>
      </c>
      <c r="AW33" t="s">
        <v>1344</v>
      </c>
      <c r="AX33">
        <v>1</v>
      </c>
      <c r="AY33" t="s">
        <v>1345</v>
      </c>
      <c r="AZ33" t="s">
        <v>107</v>
      </c>
      <c r="BA33" t="s">
        <v>1346</v>
      </c>
      <c r="BC33" t="s">
        <v>1347</v>
      </c>
      <c r="BE33" t="s">
        <v>1348</v>
      </c>
      <c r="BF33" t="s">
        <v>1349</v>
      </c>
      <c r="BG33" t="s">
        <v>1350</v>
      </c>
      <c r="BH33" t="s">
        <v>1097</v>
      </c>
      <c r="BI33" t="s">
        <v>500</v>
      </c>
      <c r="BJ33" t="s">
        <v>1351</v>
      </c>
      <c r="BK33" t="s">
        <v>1352</v>
      </c>
      <c r="BL33">
        <v>22</v>
      </c>
      <c r="BM33" t="s">
        <v>344</v>
      </c>
      <c r="BN33" t="s">
        <v>1353</v>
      </c>
      <c r="BO33" t="s">
        <v>593</v>
      </c>
      <c r="BP33" t="s">
        <v>345</v>
      </c>
      <c r="BQ33" t="s">
        <v>421</v>
      </c>
      <c r="BR33" t="s">
        <v>1354</v>
      </c>
      <c r="BS33" t="s">
        <v>513</v>
      </c>
      <c r="BT33" t="s">
        <v>731</v>
      </c>
      <c r="BU33" t="s">
        <v>1355</v>
      </c>
      <c r="BV33" t="s">
        <v>1356</v>
      </c>
      <c r="BW33" t="s">
        <v>787</v>
      </c>
      <c r="BX33" t="s">
        <v>1024</v>
      </c>
      <c r="BY33" t="s">
        <v>1357</v>
      </c>
      <c r="BZ33" t="s">
        <v>1358</v>
      </c>
      <c r="CA33" t="s">
        <v>1359</v>
      </c>
      <c r="CB33" t="s">
        <v>1360</v>
      </c>
      <c r="CC33" t="s">
        <v>1248</v>
      </c>
      <c r="CD33" t="s">
        <v>1361</v>
      </c>
      <c r="CE33" t="s">
        <v>494</v>
      </c>
      <c r="CF33" t="s">
        <v>1362</v>
      </c>
      <c r="CG33" t="s">
        <v>191</v>
      </c>
      <c r="CH33" t="s">
        <v>1363</v>
      </c>
      <c r="CI33" t="s">
        <v>1300</v>
      </c>
      <c r="CJ33" t="s">
        <v>758</v>
      </c>
      <c r="CK33" t="s">
        <v>1364</v>
      </c>
      <c r="CL33" t="s">
        <v>1365</v>
      </c>
      <c r="CM33" t="s">
        <v>1366</v>
      </c>
      <c r="CN33" t="s">
        <v>1367</v>
      </c>
      <c r="CP33" t="s">
        <v>1368</v>
      </c>
      <c r="CQ33" t="s">
        <v>1369</v>
      </c>
      <c r="CR33" t="s">
        <v>1370</v>
      </c>
      <c r="CS33" t="s">
        <v>1055</v>
      </c>
    </row>
    <row r="34" spans="1:97" x14ac:dyDescent="0.25">
      <c r="A34">
        <v>57</v>
      </c>
      <c r="B34" t="s">
        <v>1371</v>
      </c>
      <c r="C34">
        <v>41</v>
      </c>
      <c r="D34" t="s">
        <v>66</v>
      </c>
      <c r="E34" t="s">
        <v>1372</v>
      </c>
      <c r="F34" t="s">
        <v>1371</v>
      </c>
      <c r="G34" t="s">
        <v>1373</v>
      </c>
      <c r="H34" t="s">
        <v>69</v>
      </c>
      <c r="I34" t="s">
        <v>70</v>
      </c>
      <c r="J34" t="s">
        <v>98</v>
      </c>
      <c r="K34" t="s">
        <v>72</v>
      </c>
      <c r="L34" t="s">
        <v>73</v>
      </c>
      <c r="M34" t="s">
        <v>74</v>
      </c>
      <c r="N34" t="s">
        <v>89</v>
      </c>
      <c r="O34" t="s">
        <v>154</v>
      </c>
      <c r="P34" t="s">
        <v>208</v>
      </c>
      <c r="Q34" t="s">
        <v>155</v>
      </c>
      <c r="R34" t="s">
        <v>92</v>
      </c>
      <c r="S34" t="s">
        <v>80</v>
      </c>
      <c r="T34" t="s">
        <v>81</v>
      </c>
      <c r="U34" t="s">
        <v>82</v>
      </c>
      <c r="V34" t="s">
        <v>156</v>
      </c>
      <c r="W34" t="s">
        <v>84</v>
      </c>
      <c r="X34" t="s">
        <v>85</v>
      </c>
      <c r="Y34" t="s">
        <v>86</v>
      </c>
      <c r="Z34" t="s">
        <v>87</v>
      </c>
      <c r="AA34" t="s">
        <v>88</v>
      </c>
      <c r="AB34" t="s">
        <v>158</v>
      </c>
      <c r="AC34" t="s">
        <v>90</v>
      </c>
      <c r="AD34" t="s">
        <v>154</v>
      </c>
      <c r="AE34" t="s">
        <v>92</v>
      </c>
      <c r="AF34" t="s">
        <v>93</v>
      </c>
      <c r="AG34" t="s">
        <v>94</v>
      </c>
      <c r="AH34" t="s">
        <v>211</v>
      </c>
      <c r="AI34" t="s">
        <v>96</v>
      </c>
      <c r="AJ34" t="s">
        <v>158</v>
      </c>
      <c r="AK34" t="s">
        <v>97</v>
      </c>
      <c r="AL34" t="s">
        <v>98</v>
      </c>
      <c r="AM34" t="s">
        <v>160</v>
      </c>
      <c r="AN34" t="s">
        <v>97</v>
      </c>
      <c r="AO34" t="s">
        <v>99</v>
      </c>
      <c r="AP34" t="s">
        <v>100</v>
      </c>
      <c r="AQ34" t="s">
        <v>101</v>
      </c>
      <c r="AR34" t="s">
        <v>102</v>
      </c>
      <c r="AS34" t="s">
        <v>103</v>
      </c>
      <c r="AT34">
        <v>4</v>
      </c>
      <c r="AU34">
        <v>19</v>
      </c>
      <c r="AV34" t="s">
        <v>262</v>
      </c>
      <c r="AW34" t="s">
        <v>658</v>
      </c>
      <c r="AX34">
        <v>0</v>
      </c>
      <c r="AY34" t="s">
        <v>1374</v>
      </c>
      <c r="AZ34" t="s">
        <v>107</v>
      </c>
      <c r="BA34" t="s">
        <v>1375</v>
      </c>
      <c r="BC34" t="s">
        <v>995</v>
      </c>
      <c r="BE34" t="s">
        <v>1376</v>
      </c>
      <c r="BF34" t="s">
        <v>679</v>
      </c>
      <c r="BG34" t="s">
        <v>1333</v>
      </c>
      <c r="BH34" t="s">
        <v>1377</v>
      </c>
      <c r="BI34" t="s">
        <v>558</v>
      </c>
      <c r="BJ34" t="s">
        <v>519</v>
      </c>
      <c r="BK34" t="s">
        <v>788</v>
      </c>
      <c r="BL34" t="s">
        <v>1378</v>
      </c>
      <c r="BM34" t="s">
        <v>794</v>
      </c>
      <c r="BN34" t="s">
        <v>248</v>
      </c>
      <c r="BO34" t="s">
        <v>1379</v>
      </c>
      <c r="BP34" t="s">
        <v>1320</v>
      </c>
      <c r="BQ34" t="s">
        <v>1380</v>
      </c>
      <c r="BR34" t="s">
        <v>1381</v>
      </c>
      <c r="BS34" t="s">
        <v>337</v>
      </c>
      <c r="BT34" t="s">
        <v>706</v>
      </c>
      <c r="BU34" t="s">
        <v>1238</v>
      </c>
      <c r="BV34" t="s">
        <v>374</v>
      </c>
      <c r="BW34" t="s">
        <v>1382</v>
      </c>
      <c r="BX34" t="s">
        <v>1383</v>
      </c>
      <c r="BY34">
        <v>24</v>
      </c>
      <c r="BZ34" t="s">
        <v>1384</v>
      </c>
      <c r="CA34" t="s">
        <v>194</v>
      </c>
      <c r="CB34" t="s">
        <v>1385</v>
      </c>
      <c r="CC34" t="s">
        <v>1386</v>
      </c>
      <c r="CD34" t="s">
        <v>714</v>
      </c>
      <c r="CE34" t="s">
        <v>1387</v>
      </c>
      <c r="CF34" t="s">
        <v>1357</v>
      </c>
      <c r="CG34" t="s">
        <v>721</v>
      </c>
      <c r="CH34" t="s">
        <v>1388</v>
      </c>
      <c r="CI34" t="s">
        <v>1389</v>
      </c>
      <c r="CJ34" t="s">
        <v>880</v>
      </c>
      <c r="CK34" t="s">
        <v>1388</v>
      </c>
      <c r="CL34" t="s">
        <v>1390</v>
      </c>
      <c r="CM34" t="s">
        <v>1391</v>
      </c>
      <c r="CN34" t="s">
        <v>881</v>
      </c>
      <c r="CP34">
        <v>13</v>
      </c>
      <c r="CQ34" t="s">
        <v>1392</v>
      </c>
      <c r="CR34" t="s">
        <v>1393</v>
      </c>
      <c r="CS34" t="s">
        <v>721</v>
      </c>
    </row>
    <row r="35" spans="1:97" x14ac:dyDescent="0.25">
      <c r="A35">
        <v>59</v>
      </c>
      <c r="B35" t="s">
        <v>1394</v>
      </c>
      <c r="C35">
        <v>41</v>
      </c>
      <c r="D35" t="s">
        <v>66</v>
      </c>
      <c r="E35" t="s">
        <v>1395</v>
      </c>
      <c r="F35" t="s">
        <v>1394</v>
      </c>
      <c r="G35" t="s">
        <v>1263</v>
      </c>
      <c r="H35" t="s">
        <v>69</v>
      </c>
      <c r="I35" t="s">
        <v>70</v>
      </c>
      <c r="J35" t="s">
        <v>98</v>
      </c>
      <c r="K35" t="s">
        <v>152</v>
      </c>
      <c r="L35" t="s">
        <v>73</v>
      </c>
      <c r="M35" t="s">
        <v>74</v>
      </c>
      <c r="N35" t="s">
        <v>75</v>
      </c>
      <c r="O35" t="s">
        <v>76</v>
      </c>
      <c r="P35" t="s">
        <v>77</v>
      </c>
      <c r="Q35" t="s">
        <v>78</v>
      </c>
      <c r="R35" t="s">
        <v>92</v>
      </c>
      <c r="S35" t="s">
        <v>80</v>
      </c>
      <c r="T35" t="s">
        <v>81</v>
      </c>
      <c r="U35" t="s">
        <v>82</v>
      </c>
      <c r="V35" t="s">
        <v>83</v>
      </c>
      <c r="W35" t="s">
        <v>84</v>
      </c>
      <c r="X35" t="s">
        <v>85</v>
      </c>
      <c r="Y35" t="s">
        <v>86</v>
      </c>
      <c r="Z35" t="s">
        <v>87</v>
      </c>
      <c r="AA35" t="s">
        <v>88</v>
      </c>
      <c r="AB35" t="s">
        <v>157</v>
      </c>
      <c r="AC35" t="s">
        <v>90</v>
      </c>
      <c r="AD35" t="s">
        <v>91</v>
      </c>
      <c r="AE35" t="s">
        <v>92</v>
      </c>
      <c r="AF35" t="s">
        <v>210</v>
      </c>
      <c r="AG35" t="s">
        <v>94</v>
      </c>
      <c r="AH35" t="s">
        <v>95</v>
      </c>
      <c r="AI35" t="s">
        <v>96</v>
      </c>
      <c r="AJ35" t="s">
        <v>158</v>
      </c>
      <c r="AK35" t="s">
        <v>95</v>
      </c>
      <c r="AL35" t="s">
        <v>159</v>
      </c>
      <c r="AM35" t="s">
        <v>96</v>
      </c>
      <c r="AN35" t="s">
        <v>312</v>
      </c>
      <c r="AO35" t="s">
        <v>99</v>
      </c>
      <c r="AP35" t="s">
        <v>100</v>
      </c>
      <c r="AQ35" t="s">
        <v>101</v>
      </c>
      <c r="AR35" t="s">
        <v>102</v>
      </c>
      <c r="AS35" t="s">
        <v>103</v>
      </c>
      <c r="AT35">
        <v>5</v>
      </c>
      <c r="AU35">
        <v>22</v>
      </c>
      <c r="AV35" t="s">
        <v>361</v>
      </c>
      <c r="AW35" t="s">
        <v>658</v>
      </c>
      <c r="AX35">
        <v>1</v>
      </c>
      <c r="AY35" t="s">
        <v>1396</v>
      </c>
      <c r="AZ35" t="s">
        <v>107</v>
      </c>
      <c r="BA35" t="s">
        <v>1397</v>
      </c>
      <c r="BC35" t="s">
        <v>1398</v>
      </c>
      <c r="BE35" t="s">
        <v>1399</v>
      </c>
      <c r="BF35" t="s">
        <v>1400</v>
      </c>
      <c r="BG35" t="s">
        <v>222</v>
      </c>
      <c r="BH35" t="s">
        <v>498</v>
      </c>
      <c r="BI35" t="s">
        <v>1401</v>
      </c>
      <c r="BJ35" t="s">
        <v>1402</v>
      </c>
      <c r="BK35" t="s">
        <v>462</v>
      </c>
      <c r="BL35" t="s">
        <v>1403</v>
      </c>
      <c r="BM35" t="s">
        <v>1057</v>
      </c>
      <c r="BN35" t="s">
        <v>470</v>
      </c>
      <c r="BO35" t="s">
        <v>1404</v>
      </c>
      <c r="BP35" t="s">
        <v>1213</v>
      </c>
      <c r="BQ35" t="s">
        <v>134</v>
      </c>
      <c r="BR35" t="s">
        <v>1405</v>
      </c>
      <c r="BS35" t="s">
        <v>546</v>
      </c>
      <c r="BT35" t="s">
        <v>1406</v>
      </c>
      <c r="BU35" t="s">
        <v>1407</v>
      </c>
      <c r="BV35" t="s">
        <v>1408</v>
      </c>
      <c r="BW35" t="s">
        <v>1409</v>
      </c>
      <c r="BX35" t="s">
        <v>1410</v>
      </c>
      <c r="BY35" t="s">
        <v>1411</v>
      </c>
      <c r="BZ35" t="s">
        <v>148</v>
      </c>
      <c r="CA35" t="s">
        <v>1412</v>
      </c>
      <c r="CB35" t="s">
        <v>1413</v>
      </c>
      <c r="CC35" t="s">
        <v>1414</v>
      </c>
      <c r="CD35" t="s">
        <v>682</v>
      </c>
      <c r="CE35" t="s">
        <v>1415</v>
      </c>
      <c r="CF35" t="s">
        <v>1416</v>
      </c>
      <c r="CG35" t="s">
        <v>553</v>
      </c>
      <c r="CH35" t="s">
        <v>1417</v>
      </c>
      <c r="CI35" t="s">
        <v>1418</v>
      </c>
      <c r="CJ35" t="s">
        <v>296</v>
      </c>
      <c r="CK35" t="s">
        <v>1419</v>
      </c>
      <c r="CL35" t="s">
        <v>1238</v>
      </c>
      <c r="CM35" t="s">
        <v>1251</v>
      </c>
      <c r="CN35" t="s">
        <v>1420</v>
      </c>
      <c r="CP35" t="s">
        <v>430</v>
      </c>
      <c r="CQ35" t="s">
        <v>1408</v>
      </c>
      <c r="CR35" t="s">
        <v>1421</v>
      </c>
      <c r="CS35" t="s">
        <v>134</v>
      </c>
    </row>
    <row r="36" spans="1:97" x14ac:dyDescent="0.25">
      <c r="A36">
        <v>60</v>
      </c>
      <c r="B36" t="s">
        <v>1422</v>
      </c>
      <c r="C36">
        <v>41</v>
      </c>
      <c r="D36" t="s">
        <v>66</v>
      </c>
      <c r="E36" t="s">
        <v>1423</v>
      </c>
      <c r="F36" t="s">
        <v>1422</v>
      </c>
      <c r="G36" t="s">
        <v>1424</v>
      </c>
      <c r="H36" t="s">
        <v>69</v>
      </c>
      <c r="I36" t="s">
        <v>357</v>
      </c>
      <c r="J36" t="s">
        <v>98</v>
      </c>
      <c r="K36" t="s">
        <v>152</v>
      </c>
      <c r="L36" t="s">
        <v>73</v>
      </c>
      <c r="M36" t="s">
        <v>74</v>
      </c>
      <c r="N36" t="s">
        <v>75</v>
      </c>
      <c r="O36" t="s">
        <v>446</v>
      </c>
      <c r="P36" t="s">
        <v>77</v>
      </c>
      <c r="Q36" t="s">
        <v>155</v>
      </c>
      <c r="R36" t="s">
        <v>92</v>
      </c>
      <c r="S36" t="s">
        <v>446</v>
      </c>
      <c r="T36" t="s">
        <v>72</v>
      </c>
      <c r="U36" t="s">
        <v>91</v>
      </c>
      <c r="V36" t="s">
        <v>83</v>
      </c>
      <c r="W36" t="s">
        <v>84</v>
      </c>
      <c r="X36" t="s">
        <v>85</v>
      </c>
      <c r="Y36" t="s">
        <v>86</v>
      </c>
      <c r="Z36" t="s">
        <v>446</v>
      </c>
      <c r="AA36" t="s">
        <v>88</v>
      </c>
      <c r="AB36" t="s">
        <v>157</v>
      </c>
      <c r="AC36" t="s">
        <v>311</v>
      </c>
      <c r="AD36" t="s">
        <v>154</v>
      </c>
      <c r="AE36" t="s">
        <v>92</v>
      </c>
      <c r="AF36" t="s">
        <v>360</v>
      </c>
      <c r="AG36" t="s">
        <v>94</v>
      </c>
      <c r="AH36" t="s">
        <v>95</v>
      </c>
      <c r="AI36" t="s">
        <v>96</v>
      </c>
      <c r="AJ36" t="s">
        <v>80</v>
      </c>
      <c r="AK36" t="s">
        <v>95</v>
      </c>
      <c r="AL36" t="s">
        <v>159</v>
      </c>
      <c r="AM36" t="s">
        <v>160</v>
      </c>
      <c r="AN36" t="s">
        <v>312</v>
      </c>
      <c r="AO36" t="s">
        <v>99</v>
      </c>
      <c r="AP36" t="s">
        <v>100</v>
      </c>
      <c r="AQ36" t="s">
        <v>72</v>
      </c>
      <c r="AR36" t="s">
        <v>102</v>
      </c>
      <c r="AS36" t="s">
        <v>103</v>
      </c>
      <c r="AT36">
        <v>5</v>
      </c>
      <c r="AU36">
        <v>26</v>
      </c>
      <c r="AV36" t="s">
        <v>104</v>
      </c>
      <c r="AW36" t="s">
        <v>1425</v>
      </c>
      <c r="AX36">
        <v>1</v>
      </c>
      <c r="AZ36" t="s">
        <v>107</v>
      </c>
      <c r="BA36" t="s">
        <v>1426</v>
      </c>
      <c r="BC36" t="s">
        <v>1427</v>
      </c>
      <c r="BE36" t="s">
        <v>1428</v>
      </c>
      <c r="BF36">
        <v>33</v>
      </c>
      <c r="BG36" t="s">
        <v>1429</v>
      </c>
      <c r="BH36" t="s">
        <v>1430</v>
      </c>
      <c r="BI36" t="s">
        <v>1431</v>
      </c>
      <c r="BJ36" t="s">
        <v>1432</v>
      </c>
      <c r="BK36" t="s">
        <v>1433</v>
      </c>
      <c r="BL36" t="s">
        <v>1434</v>
      </c>
      <c r="BM36" t="s">
        <v>568</v>
      </c>
      <c r="BN36" t="s">
        <v>1435</v>
      </c>
      <c r="BO36" t="s">
        <v>383</v>
      </c>
      <c r="BP36" t="s">
        <v>1436</v>
      </c>
      <c r="BQ36" t="s">
        <v>1032</v>
      </c>
      <c r="BR36" t="s">
        <v>945</v>
      </c>
      <c r="BS36" t="s">
        <v>1437</v>
      </c>
      <c r="BT36" t="s">
        <v>1438</v>
      </c>
      <c r="BU36" t="s">
        <v>1439</v>
      </c>
      <c r="BV36" t="s">
        <v>1046</v>
      </c>
      <c r="BW36" t="s">
        <v>1086</v>
      </c>
      <c r="BX36" t="s">
        <v>1440</v>
      </c>
      <c r="BY36" t="s">
        <v>1044</v>
      </c>
      <c r="BZ36" t="s">
        <v>498</v>
      </c>
      <c r="CA36" t="s">
        <v>1441</v>
      </c>
      <c r="CB36" t="s">
        <v>1442</v>
      </c>
      <c r="CC36" t="s">
        <v>1250</v>
      </c>
      <c r="CD36" t="s">
        <v>1443</v>
      </c>
      <c r="CE36" t="s">
        <v>1444</v>
      </c>
      <c r="CF36" t="s">
        <v>1445</v>
      </c>
      <c r="CG36" t="s">
        <v>1446</v>
      </c>
      <c r="CH36" t="s">
        <v>1447</v>
      </c>
      <c r="CI36" t="s">
        <v>843</v>
      </c>
      <c r="CJ36" t="s">
        <v>1448</v>
      </c>
      <c r="CK36" t="s">
        <v>282</v>
      </c>
      <c r="CL36" t="s">
        <v>1449</v>
      </c>
      <c r="CM36" t="s">
        <v>1450</v>
      </c>
      <c r="CN36" t="s">
        <v>909</v>
      </c>
      <c r="CP36" t="s">
        <v>1451</v>
      </c>
      <c r="CQ36" t="s">
        <v>1452</v>
      </c>
      <c r="CR36" t="s">
        <v>1453</v>
      </c>
      <c r="CS36" t="s">
        <v>1454</v>
      </c>
    </row>
    <row r="37" spans="1:97" x14ac:dyDescent="0.25">
      <c r="A37">
        <v>61</v>
      </c>
      <c r="B37" t="s">
        <v>1455</v>
      </c>
      <c r="C37">
        <v>41</v>
      </c>
      <c r="D37" t="s">
        <v>66</v>
      </c>
      <c r="E37" t="s">
        <v>1456</v>
      </c>
      <c r="F37" t="s">
        <v>1455</v>
      </c>
      <c r="G37" t="s">
        <v>1457</v>
      </c>
      <c r="H37" t="s">
        <v>69</v>
      </c>
      <c r="I37" t="s">
        <v>70</v>
      </c>
      <c r="J37" t="s">
        <v>71</v>
      </c>
      <c r="K37" t="s">
        <v>152</v>
      </c>
      <c r="L37" t="s">
        <v>73</v>
      </c>
      <c r="M37" t="s">
        <v>74</v>
      </c>
      <c r="N37" t="s">
        <v>75</v>
      </c>
      <c r="O37" t="s">
        <v>76</v>
      </c>
      <c r="P37" t="s">
        <v>77</v>
      </c>
      <c r="Q37" t="s">
        <v>155</v>
      </c>
      <c r="R37" t="s">
        <v>92</v>
      </c>
      <c r="S37" t="s">
        <v>80</v>
      </c>
      <c r="T37" t="s">
        <v>81</v>
      </c>
      <c r="U37" t="s">
        <v>82</v>
      </c>
      <c r="V37" t="s">
        <v>83</v>
      </c>
      <c r="W37" t="s">
        <v>84</v>
      </c>
      <c r="X37" t="s">
        <v>576</v>
      </c>
      <c r="Y37" t="s">
        <v>86</v>
      </c>
      <c r="Z37" t="s">
        <v>446</v>
      </c>
      <c r="AA37" t="s">
        <v>88</v>
      </c>
      <c r="AB37" t="s">
        <v>157</v>
      </c>
      <c r="AC37" t="s">
        <v>90</v>
      </c>
      <c r="AD37" t="s">
        <v>91</v>
      </c>
      <c r="AE37" t="s">
        <v>741</v>
      </c>
      <c r="AF37" t="s">
        <v>210</v>
      </c>
      <c r="AG37" t="s">
        <v>78</v>
      </c>
      <c r="AH37" t="s">
        <v>95</v>
      </c>
      <c r="AI37" t="s">
        <v>96</v>
      </c>
      <c r="AJ37" t="s">
        <v>80</v>
      </c>
      <c r="AK37" t="s">
        <v>95</v>
      </c>
      <c r="AL37" t="s">
        <v>98</v>
      </c>
      <c r="AM37" t="s">
        <v>160</v>
      </c>
      <c r="AN37" t="s">
        <v>208</v>
      </c>
      <c r="AO37" t="s">
        <v>358</v>
      </c>
      <c r="AP37" t="s">
        <v>100</v>
      </c>
      <c r="AQ37" t="s">
        <v>101</v>
      </c>
      <c r="AR37" t="s">
        <v>102</v>
      </c>
      <c r="AS37" t="s">
        <v>103</v>
      </c>
      <c r="AT37">
        <v>5</v>
      </c>
      <c r="AU37">
        <v>23</v>
      </c>
      <c r="AV37" t="s">
        <v>361</v>
      </c>
      <c r="AW37" t="s">
        <v>1264</v>
      </c>
      <c r="AX37">
        <v>2</v>
      </c>
      <c r="AY37" t="s">
        <v>1458</v>
      </c>
      <c r="AZ37" t="s">
        <v>107</v>
      </c>
      <c r="BA37" t="s">
        <v>1459</v>
      </c>
      <c r="BC37" t="s">
        <v>416</v>
      </c>
      <c r="BE37" t="s">
        <v>1460</v>
      </c>
      <c r="BF37" t="s">
        <v>351</v>
      </c>
      <c r="BG37" t="s">
        <v>799</v>
      </c>
      <c r="BH37" t="s">
        <v>808</v>
      </c>
      <c r="BI37" t="s">
        <v>1461</v>
      </c>
      <c r="BJ37" t="s">
        <v>1462</v>
      </c>
      <c r="BK37" t="s">
        <v>320</v>
      </c>
      <c r="BL37" t="s">
        <v>1051</v>
      </c>
      <c r="BM37" t="s">
        <v>1463</v>
      </c>
      <c r="BN37" t="s">
        <v>1464</v>
      </c>
      <c r="BO37" t="s">
        <v>1465</v>
      </c>
      <c r="BP37" t="s">
        <v>1466</v>
      </c>
      <c r="BQ37" t="s">
        <v>1467</v>
      </c>
      <c r="BR37" t="s">
        <v>557</v>
      </c>
      <c r="BS37" t="s">
        <v>1468</v>
      </c>
      <c r="BT37" t="s">
        <v>1469</v>
      </c>
      <c r="BU37" t="s">
        <v>1470</v>
      </c>
      <c r="BV37" t="s">
        <v>791</v>
      </c>
      <c r="BW37" t="s">
        <v>1471</v>
      </c>
      <c r="BX37" t="s">
        <v>1472</v>
      </c>
      <c r="BY37" t="s">
        <v>1057</v>
      </c>
      <c r="BZ37" t="s">
        <v>1473</v>
      </c>
      <c r="CA37" t="s">
        <v>1474</v>
      </c>
      <c r="CB37" t="s">
        <v>1475</v>
      </c>
      <c r="CC37" t="s">
        <v>1476</v>
      </c>
      <c r="CD37" t="s">
        <v>712</v>
      </c>
      <c r="CE37" t="s">
        <v>1477</v>
      </c>
      <c r="CF37" t="s">
        <v>1360</v>
      </c>
      <c r="CG37" t="s">
        <v>1126</v>
      </c>
      <c r="CH37" t="s">
        <v>1355</v>
      </c>
      <c r="CI37" t="s">
        <v>1478</v>
      </c>
      <c r="CJ37" t="s">
        <v>379</v>
      </c>
      <c r="CK37" t="s">
        <v>871</v>
      </c>
      <c r="CL37" t="s">
        <v>1025</v>
      </c>
      <c r="CM37" t="s">
        <v>347</v>
      </c>
      <c r="CN37" t="s">
        <v>412</v>
      </c>
      <c r="CP37" t="s">
        <v>1052</v>
      </c>
      <c r="CQ37" t="s">
        <v>1479</v>
      </c>
      <c r="CR37" t="s">
        <v>1480</v>
      </c>
      <c r="CS37" t="s">
        <v>499</v>
      </c>
    </row>
    <row r="38" spans="1:97" x14ac:dyDescent="0.25">
      <c r="A38">
        <v>62</v>
      </c>
      <c r="B38" t="s">
        <v>1481</v>
      </c>
      <c r="C38">
        <v>41</v>
      </c>
      <c r="D38" t="s">
        <v>66</v>
      </c>
      <c r="E38" t="s">
        <v>1482</v>
      </c>
      <c r="F38" t="s">
        <v>1481</v>
      </c>
      <c r="G38" t="s">
        <v>1483</v>
      </c>
      <c r="H38" t="s">
        <v>69</v>
      </c>
      <c r="I38" t="s">
        <v>357</v>
      </c>
      <c r="J38" t="s">
        <v>405</v>
      </c>
      <c r="K38" t="s">
        <v>72</v>
      </c>
      <c r="L38" t="s">
        <v>73</v>
      </c>
      <c r="M38" t="s">
        <v>74</v>
      </c>
      <c r="N38" t="s">
        <v>75</v>
      </c>
      <c r="O38" t="s">
        <v>154</v>
      </c>
      <c r="P38" t="s">
        <v>77</v>
      </c>
      <c r="Q38" t="s">
        <v>155</v>
      </c>
      <c r="R38" t="s">
        <v>92</v>
      </c>
      <c r="S38" t="s">
        <v>80</v>
      </c>
      <c r="T38" t="s">
        <v>81</v>
      </c>
      <c r="U38" t="s">
        <v>82</v>
      </c>
      <c r="V38" t="s">
        <v>156</v>
      </c>
      <c r="W38" t="s">
        <v>98</v>
      </c>
      <c r="X38" t="s">
        <v>85</v>
      </c>
      <c r="Y38" t="s">
        <v>86</v>
      </c>
      <c r="Z38" t="s">
        <v>87</v>
      </c>
      <c r="AA38" t="s">
        <v>88</v>
      </c>
      <c r="AB38" t="s">
        <v>158</v>
      </c>
      <c r="AC38" t="s">
        <v>90</v>
      </c>
      <c r="AD38" t="s">
        <v>154</v>
      </c>
      <c r="AE38" t="s">
        <v>92</v>
      </c>
      <c r="AF38" t="s">
        <v>360</v>
      </c>
      <c r="AG38" t="s">
        <v>78</v>
      </c>
      <c r="AH38" t="s">
        <v>95</v>
      </c>
      <c r="AI38" t="s">
        <v>96</v>
      </c>
      <c r="AJ38" t="s">
        <v>158</v>
      </c>
      <c r="AK38" t="s">
        <v>95</v>
      </c>
      <c r="AL38" t="s">
        <v>98</v>
      </c>
      <c r="AM38" t="s">
        <v>160</v>
      </c>
      <c r="AN38" t="s">
        <v>261</v>
      </c>
      <c r="AO38" t="s">
        <v>99</v>
      </c>
      <c r="AP38" t="s">
        <v>100</v>
      </c>
      <c r="AQ38" t="s">
        <v>101</v>
      </c>
      <c r="AR38" t="s">
        <v>102</v>
      </c>
      <c r="AS38" t="s">
        <v>103</v>
      </c>
      <c r="AT38">
        <v>4</v>
      </c>
      <c r="AU38">
        <v>22</v>
      </c>
      <c r="AV38" t="s">
        <v>104</v>
      </c>
      <c r="AW38" t="s">
        <v>658</v>
      </c>
      <c r="AX38">
        <v>0</v>
      </c>
      <c r="AZ38" t="s">
        <v>107</v>
      </c>
      <c r="BA38" t="s">
        <v>1484</v>
      </c>
      <c r="BC38" t="s">
        <v>747</v>
      </c>
      <c r="BE38" t="s">
        <v>1485</v>
      </c>
      <c r="BF38" t="s">
        <v>1486</v>
      </c>
      <c r="BG38" t="s">
        <v>1084</v>
      </c>
      <c r="BH38" t="s">
        <v>256</v>
      </c>
      <c r="BI38" t="s">
        <v>1487</v>
      </c>
      <c r="BJ38" t="s">
        <v>1488</v>
      </c>
      <c r="BK38" t="s">
        <v>1337</v>
      </c>
      <c r="BL38" t="s">
        <v>605</v>
      </c>
      <c r="BM38" t="s">
        <v>1238</v>
      </c>
      <c r="BN38" t="s">
        <v>148</v>
      </c>
      <c r="BO38" t="s">
        <v>725</v>
      </c>
      <c r="BP38" t="s">
        <v>939</v>
      </c>
      <c r="BQ38" t="s">
        <v>1390</v>
      </c>
      <c r="BR38" t="s">
        <v>912</v>
      </c>
      <c r="BS38" t="s">
        <v>1489</v>
      </c>
      <c r="BT38" t="s">
        <v>1490</v>
      </c>
      <c r="BU38" t="s">
        <v>1491</v>
      </c>
      <c r="BV38" t="s">
        <v>1492</v>
      </c>
      <c r="BW38" t="s">
        <v>420</v>
      </c>
      <c r="BX38" t="s">
        <v>1065</v>
      </c>
      <c r="BY38" t="s">
        <v>1493</v>
      </c>
      <c r="BZ38" t="s">
        <v>1494</v>
      </c>
      <c r="CA38" t="s">
        <v>935</v>
      </c>
      <c r="CB38" t="s">
        <v>1495</v>
      </c>
      <c r="CC38" t="s">
        <v>1496</v>
      </c>
      <c r="CD38" t="s">
        <v>1391</v>
      </c>
      <c r="CE38" t="s">
        <v>1497</v>
      </c>
      <c r="CF38" t="s">
        <v>1498</v>
      </c>
      <c r="CG38" t="s">
        <v>1499</v>
      </c>
      <c r="CH38" t="s">
        <v>1500</v>
      </c>
      <c r="CI38" t="s">
        <v>915</v>
      </c>
      <c r="CJ38" t="s">
        <v>599</v>
      </c>
      <c r="CK38" t="s">
        <v>1501</v>
      </c>
      <c r="CL38" t="s">
        <v>1220</v>
      </c>
      <c r="CM38" t="s">
        <v>1502</v>
      </c>
      <c r="CN38" t="s">
        <v>288</v>
      </c>
      <c r="CP38" t="s">
        <v>115</v>
      </c>
      <c r="CQ38" t="s">
        <v>1503</v>
      </c>
      <c r="CR38" t="s">
        <v>1200</v>
      </c>
      <c r="CS38" t="s">
        <v>823</v>
      </c>
    </row>
    <row r="39" spans="1:97" x14ac:dyDescent="0.25">
      <c r="A39">
        <v>63</v>
      </c>
      <c r="B39" t="s">
        <v>1504</v>
      </c>
      <c r="C39">
        <v>41</v>
      </c>
      <c r="D39" t="s">
        <v>66</v>
      </c>
      <c r="E39" t="s">
        <v>1505</v>
      </c>
      <c r="F39" t="s">
        <v>1504</v>
      </c>
      <c r="G39" t="s">
        <v>1506</v>
      </c>
      <c r="H39" t="s">
        <v>69</v>
      </c>
      <c r="I39" t="s">
        <v>70</v>
      </c>
      <c r="J39" t="s">
        <v>71</v>
      </c>
      <c r="K39" t="s">
        <v>152</v>
      </c>
      <c r="L39" t="s">
        <v>73</v>
      </c>
      <c r="M39" t="s">
        <v>74</v>
      </c>
      <c r="N39" t="s">
        <v>75</v>
      </c>
      <c r="O39" t="s">
        <v>154</v>
      </c>
      <c r="P39" t="s">
        <v>77</v>
      </c>
      <c r="Q39" t="s">
        <v>155</v>
      </c>
      <c r="R39" t="s">
        <v>92</v>
      </c>
      <c r="S39" t="s">
        <v>701</v>
      </c>
      <c r="T39" t="s">
        <v>81</v>
      </c>
      <c r="U39" t="s">
        <v>82</v>
      </c>
      <c r="V39" t="s">
        <v>83</v>
      </c>
      <c r="W39" t="s">
        <v>84</v>
      </c>
      <c r="X39" t="s">
        <v>85</v>
      </c>
      <c r="Y39" t="s">
        <v>310</v>
      </c>
      <c r="Z39" t="s">
        <v>87</v>
      </c>
      <c r="AA39" t="s">
        <v>88</v>
      </c>
      <c r="AB39" t="s">
        <v>157</v>
      </c>
      <c r="AC39" t="s">
        <v>90</v>
      </c>
      <c r="AD39" t="s">
        <v>91</v>
      </c>
      <c r="AE39" t="s">
        <v>92</v>
      </c>
      <c r="AF39" t="s">
        <v>360</v>
      </c>
      <c r="AG39" t="s">
        <v>94</v>
      </c>
      <c r="AH39" t="s">
        <v>531</v>
      </c>
      <c r="AI39" t="s">
        <v>96</v>
      </c>
      <c r="AJ39" t="s">
        <v>80</v>
      </c>
      <c r="AK39" t="s">
        <v>95</v>
      </c>
      <c r="AL39" t="s">
        <v>159</v>
      </c>
      <c r="AM39" t="s">
        <v>160</v>
      </c>
      <c r="AN39" t="s">
        <v>312</v>
      </c>
      <c r="AO39" t="s">
        <v>99</v>
      </c>
      <c r="AP39" t="s">
        <v>91</v>
      </c>
      <c r="AQ39" t="s">
        <v>101</v>
      </c>
      <c r="AR39" t="s">
        <v>102</v>
      </c>
      <c r="AS39" t="s">
        <v>103</v>
      </c>
      <c r="AT39">
        <v>5</v>
      </c>
      <c r="AU39">
        <v>26</v>
      </c>
      <c r="AV39" t="s">
        <v>104</v>
      </c>
      <c r="AW39" t="s">
        <v>214</v>
      </c>
      <c r="AX39">
        <v>2</v>
      </c>
      <c r="AZ39" t="s">
        <v>107</v>
      </c>
      <c r="BA39" t="s">
        <v>1507</v>
      </c>
      <c r="BC39" t="s">
        <v>248</v>
      </c>
      <c r="BE39">
        <v>19</v>
      </c>
      <c r="BF39" t="s">
        <v>164</v>
      </c>
      <c r="BG39" t="s">
        <v>298</v>
      </c>
      <c r="BH39" t="s">
        <v>1508</v>
      </c>
      <c r="BI39" t="s">
        <v>1509</v>
      </c>
      <c r="BJ39" t="s">
        <v>1510</v>
      </c>
      <c r="BK39" t="s">
        <v>1511</v>
      </c>
      <c r="BL39" t="s">
        <v>336</v>
      </c>
      <c r="BM39" t="s">
        <v>1115</v>
      </c>
      <c r="BN39" t="s">
        <v>1512</v>
      </c>
      <c r="BO39" t="s">
        <v>194</v>
      </c>
      <c r="BP39" t="s">
        <v>1513</v>
      </c>
      <c r="BQ39" t="s">
        <v>1514</v>
      </c>
      <c r="BR39" t="s">
        <v>1515</v>
      </c>
      <c r="BS39" t="s">
        <v>864</v>
      </c>
      <c r="BT39" t="s">
        <v>1510</v>
      </c>
      <c r="BU39" t="s">
        <v>1516</v>
      </c>
      <c r="BV39" t="s">
        <v>1517</v>
      </c>
      <c r="BW39" t="s">
        <v>887</v>
      </c>
      <c r="BX39" t="s">
        <v>1518</v>
      </c>
      <c r="BY39" t="s">
        <v>599</v>
      </c>
      <c r="BZ39" t="s">
        <v>141</v>
      </c>
      <c r="CA39" t="s">
        <v>1184</v>
      </c>
      <c r="CB39" t="s">
        <v>792</v>
      </c>
      <c r="CC39" t="s">
        <v>1111</v>
      </c>
      <c r="CD39" t="s">
        <v>1519</v>
      </c>
      <c r="CE39">
        <v>8</v>
      </c>
      <c r="CF39" t="s">
        <v>1520</v>
      </c>
      <c r="CG39" t="s">
        <v>1521</v>
      </c>
      <c r="CH39" t="s">
        <v>1229</v>
      </c>
      <c r="CI39" t="s">
        <v>916</v>
      </c>
      <c r="CJ39" t="s">
        <v>837</v>
      </c>
      <c r="CK39" t="s">
        <v>1522</v>
      </c>
      <c r="CL39" t="s">
        <v>1523</v>
      </c>
      <c r="CM39" t="s">
        <v>392</v>
      </c>
      <c r="CN39" t="s">
        <v>1524</v>
      </c>
      <c r="CP39" t="s">
        <v>1513</v>
      </c>
      <c r="CQ39" t="s">
        <v>951</v>
      </c>
      <c r="CR39" t="s">
        <v>135</v>
      </c>
      <c r="CS39" t="s">
        <v>595</v>
      </c>
    </row>
    <row r="40" spans="1:97" x14ac:dyDescent="0.25">
      <c r="A40">
        <v>64</v>
      </c>
      <c r="B40" t="s">
        <v>1525</v>
      </c>
      <c r="C40">
        <v>41</v>
      </c>
      <c r="D40" t="s">
        <v>66</v>
      </c>
      <c r="E40" t="s">
        <v>1526</v>
      </c>
      <c r="F40" t="s">
        <v>1525</v>
      </c>
      <c r="G40" t="s">
        <v>1527</v>
      </c>
      <c r="H40" t="s">
        <v>69</v>
      </c>
      <c r="I40" t="s">
        <v>70</v>
      </c>
      <c r="J40" t="s">
        <v>71</v>
      </c>
      <c r="K40" t="s">
        <v>152</v>
      </c>
      <c r="L40" t="s">
        <v>73</v>
      </c>
      <c r="M40" t="s">
        <v>74</v>
      </c>
      <c r="N40" t="s">
        <v>75</v>
      </c>
      <c r="O40" t="s">
        <v>154</v>
      </c>
      <c r="P40" t="s">
        <v>77</v>
      </c>
      <c r="Q40" t="s">
        <v>155</v>
      </c>
      <c r="R40" t="s">
        <v>92</v>
      </c>
      <c r="S40" t="s">
        <v>80</v>
      </c>
      <c r="T40" t="s">
        <v>81</v>
      </c>
      <c r="U40" t="s">
        <v>82</v>
      </c>
      <c r="V40" t="s">
        <v>83</v>
      </c>
      <c r="W40" t="s">
        <v>84</v>
      </c>
      <c r="X40" t="s">
        <v>85</v>
      </c>
      <c r="Y40" t="s">
        <v>86</v>
      </c>
      <c r="Z40" t="s">
        <v>359</v>
      </c>
      <c r="AA40" t="s">
        <v>88</v>
      </c>
      <c r="AB40" t="s">
        <v>157</v>
      </c>
      <c r="AC40" t="s">
        <v>90</v>
      </c>
      <c r="AD40" t="s">
        <v>154</v>
      </c>
      <c r="AE40" t="s">
        <v>92</v>
      </c>
      <c r="AF40" t="s">
        <v>210</v>
      </c>
      <c r="AG40" t="s">
        <v>94</v>
      </c>
      <c r="AH40" t="s">
        <v>95</v>
      </c>
      <c r="AI40" t="s">
        <v>96</v>
      </c>
      <c r="AJ40" t="s">
        <v>80</v>
      </c>
      <c r="AK40" t="s">
        <v>95</v>
      </c>
      <c r="AL40" t="s">
        <v>159</v>
      </c>
      <c r="AM40" t="s">
        <v>160</v>
      </c>
      <c r="AN40" t="s">
        <v>261</v>
      </c>
      <c r="AO40" t="s">
        <v>99</v>
      </c>
      <c r="AP40" t="s">
        <v>100</v>
      </c>
      <c r="AQ40" t="s">
        <v>101</v>
      </c>
      <c r="AR40" t="s">
        <v>102</v>
      </c>
      <c r="AS40" t="s">
        <v>103</v>
      </c>
      <c r="AT40">
        <v>5</v>
      </c>
      <c r="AU40">
        <v>22</v>
      </c>
      <c r="AV40" t="s">
        <v>104</v>
      </c>
      <c r="AW40" t="s">
        <v>658</v>
      </c>
      <c r="AX40">
        <v>2</v>
      </c>
      <c r="AZ40" t="s">
        <v>107</v>
      </c>
      <c r="BA40" t="s">
        <v>1528</v>
      </c>
      <c r="BC40" t="s">
        <v>1469</v>
      </c>
      <c r="BE40" t="s">
        <v>1529</v>
      </c>
      <c r="BF40" t="s">
        <v>1530</v>
      </c>
      <c r="BG40" t="s">
        <v>1531</v>
      </c>
      <c r="BH40" t="s">
        <v>463</v>
      </c>
      <c r="BI40" t="s">
        <v>951</v>
      </c>
      <c r="BJ40" t="s">
        <v>1532</v>
      </c>
      <c r="BK40" t="s">
        <v>1146</v>
      </c>
      <c r="BL40" t="s">
        <v>1533</v>
      </c>
      <c r="BM40" t="s">
        <v>1534</v>
      </c>
      <c r="BN40" t="s">
        <v>1241</v>
      </c>
      <c r="BO40" t="s">
        <v>843</v>
      </c>
      <c r="BP40" t="s">
        <v>1535</v>
      </c>
      <c r="BQ40" t="s">
        <v>1536</v>
      </c>
      <c r="BR40" t="s">
        <v>1537</v>
      </c>
      <c r="BS40" t="s">
        <v>1538</v>
      </c>
      <c r="BT40" t="s">
        <v>1539</v>
      </c>
      <c r="BU40" t="s">
        <v>424</v>
      </c>
      <c r="BV40" t="s">
        <v>718</v>
      </c>
      <c r="BW40" t="s">
        <v>1540</v>
      </c>
      <c r="BX40" t="s">
        <v>398</v>
      </c>
      <c r="BY40" t="s">
        <v>1541</v>
      </c>
      <c r="BZ40" t="s">
        <v>1083</v>
      </c>
      <c r="CA40" t="s">
        <v>1542</v>
      </c>
      <c r="CB40" t="s">
        <v>512</v>
      </c>
      <c r="CC40" t="s">
        <v>558</v>
      </c>
      <c r="CD40" t="s">
        <v>1543</v>
      </c>
      <c r="CE40" t="s">
        <v>1518</v>
      </c>
      <c r="CF40" t="s">
        <v>1544</v>
      </c>
      <c r="CG40" t="s">
        <v>1545</v>
      </c>
      <c r="CH40" t="s">
        <v>1546</v>
      </c>
      <c r="CI40" t="s">
        <v>482</v>
      </c>
      <c r="CJ40" t="s">
        <v>955</v>
      </c>
      <c r="CK40" t="s">
        <v>1547</v>
      </c>
      <c r="CL40" t="s">
        <v>905</v>
      </c>
      <c r="CM40" t="s">
        <v>439</v>
      </c>
      <c r="CN40" t="s">
        <v>1412</v>
      </c>
      <c r="CP40" t="s">
        <v>1548</v>
      </c>
      <c r="CQ40" t="s">
        <v>1549</v>
      </c>
      <c r="CR40" t="s">
        <v>1332</v>
      </c>
      <c r="CS40" t="s">
        <v>1314</v>
      </c>
    </row>
    <row r="41" spans="1:97" x14ac:dyDescent="0.25">
      <c r="A41">
        <v>65</v>
      </c>
      <c r="B41" t="s">
        <v>1550</v>
      </c>
      <c r="C41">
        <v>41</v>
      </c>
      <c r="D41" t="s">
        <v>66</v>
      </c>
      <c r="E41" t="s">
        <v>1551</v>
      </c>
      <c r="F41" t="s">
        <v>1550</v>
      </c>
      <c r="G41" t="s">
        <v>1552</v>
      </c>
      <c r="H41" t="s">
        <v>69</v>
      </c>
      <c r="I41" t="s">
        <v>70</v>
      </c>
      <c r="J41" t="s">
        <v>405</v>
      </c>
      <c r="K41" t="s">
        <v>72</v>
      </c>
      <c r="L41" t="s">
        <v>73</v>
      </c>
      <c r="M41" t="s">
        <v>153</v>
      </c>
      <c r="N41" t="s">
        <v>98</v>
      </c>
      <c r="O41" t="s">
        <v>154</v>
      </c>
      <c r="P41" t="s">
        <v>77</v>
      </c>
      <c r="Q41" t="s">
        <v>155</v>
      </c>
      <c r="R41" t="s">
        <v>92</v>
      </c>
      <c r="S41" t="s">
        <v>74</v>
      </c>
      <c r="T41" t="s">
        <v>81</v>
      </c>
      <c r="U41" t="s">
        <v>82</v>
      </c>
      <c r="V41" t="s">
        <v>83</v>
      </c>
      <c r="W41" t="s">
        <v>84</v>
      </c>
      <c r="X41" t="s">
        <v>85</v>
      </c>
      <c r="Y41" t="s">
        <v>86</v>
      </c>
      <c r="Z41" t="s">
        <v>359</v>
      </c>
      <c r="AA41" t="s">
        <v>88</v>
      </c>
      <c r="AB41" t="s">
        <v>157</v>
      </c>
      <c r="AC41" t="s">
        <v>90</v>
      </c>
      <c r="AD41" t="s">
        <v>91</v>
      </c>
      <c r="AE41" t="s">
        <v>92</v>
      </c>
      <c r="AF41" t="s">
        <v>210</v>
      </c>
      <c r="AG41" t="s">
        <v>94</v>
      </c>
      <c r="AH41" t="s">
        <v>95</v>
      </c>
      <c r="AI41" t="s">
        <v>96</v>
      </c>
      <c r="AJ41" t="s">
        <v>80</v>
      </c>
      <c r="AK41" t="s">
        <v>95</v>
      </c>
      <c r="AL41" t="s">
        <v>159</v>
      </c>
      <c r="AM41" t="s">
        <v>447</v>
      </c>
      <c r="AN41" t="s">
        <v>97</v>
      </c>
      <c r="AO41" t="s">
        <v>358</v>
      </c>
      <c r="AP41" t="s">
        <v>100</v>
      </c>
      <c r="AQ41" t="s">
        <v>101</v>
      </c>
      <c r="AR41" t="s">
        <v>102</v>
      </c>
      <c r="AS41" t="s">
        <v>103</v>
      </c>
      <c r="AT41">
        <v>5</v>
      </c>
      <c r="AU41">
        <v>20</v>
      </c>
      <c r="AV41" t="s">
        <v>361</v>
      </c>
      <c r="AW41" t="s">
        <v>448</v>
      </c>
      <c r="AX41">
        <v>1</v>
      </c>
      <c r="AY41" t="s">
        <v>1553</v>
      </c>
      <c r="AZ41" t="s">
        <v>107</v>
      </c>
      <c r="BA41" t="s">
        <v>1554</v>
      </c>
      <c r="BC41" t="s">
        <v>1555</v>
      </c>
      <c r="BE41" t="s">
        <v>1556</v>
      </c>
      <c r="BF41" t="s">
        <v>245</v>
      </c>
      <c r="BG41" t="s">
        <v>1557</v>
      </c>
      <c r="BH41" t="s">
        <v>1488</v>
      </c>
      <c r="BI41" t="s">
        <v>224</v>
      </c>
      <c r="BJ41" t="s">
        <v>1558</v>
      </c>
      <c r="BK41" t="s">
        <v>1559</v>
      </c>
      <c r="BL41" t="s">
        <v>1560</v>
      </c>
      <c r="BM41" t="s">
        <v>881</v>
      </c>
      <c r="BN41" t="s">
        <v>840</v>
      </c>
      <c r="BO41" t="s">
        <v>1561</v>
      </c>
      <c r="BP41" t="s">
        <v>1562</v>
      </c>
      <c r="BQ41" t="s">
        <v>823</v>
      </c>
      <c r="BR41" t="s">
        <v>1563</v>
      </c>
      <c r="BS41" t="s">
        <v>712</v>
      </c>
      <c r="BT41" t="s">
        <v>878</v>
      </c>
      <c r="BU41" t="s">
        <v>1097</v>
      </c>
      <c r="BV41" t="s">
        <v>383</v>
      </c>
      <c r="BW41" t="s">
        <v>1093</v>
      </c>
      <c r="BX41" t="s">
        <v>881</v>
      </c>
      <c r="BY41" t="s">
        <v>1564</v>
      </c>
      <c r="BZ41" t="s">
        <v>241</v>
      </c>
      <c r="CA41" t="s">
        <v>1565</v>
      </c>
      <c r="CB41" t="s">
        <v>1011</v>
      </c>
      <c r="CC41" t="s">
        <v>1180</v>
      </c>
      <c r="CD41" t="s">
        <v>830</v>
      </c>
      <c r="CE41" t="s">
        <v>1097</v>
      </c>
      <c r="CF41" t="s">
        <v>831</v>
      </c>
      <c r="CG41" t="s">
        <v>301</v>
      </c>
      <c r="CH41" t="s">
        <v>1566</v>
      </c>
      <c r="CI41" t="s">
        <v>111</v>
      </c>
      <c r="CJ41" t="s">
        <v>869</v>
      </c>
      <c r="CK41" t="s">
        <v>1558</v>
      </c>
      <c r="CL41" t="s">
        <v>880</v>
      </c>
      <c r="CM41" t="s">
        <v>1189</v>
      </c>
      <c r="CN41" t="s">
        <v>864</v>
      </c>
      <c r="CP41" t="s">
        <v>1567</v>
      </c>
      <c r="CQ41" t="s">
        <v>1568</v>
      </c>
      <c r="CR41" t="s">
        <v>1366</v>
      </c>
      <c r="CS41" t="s">
        <v>1242</v>
      </c>
    </row>
    <row r="42" spans="1:97" x14ac:dyDescent="0.25">
      <c r="A42">
        <v>66</v>
      </c>
      <c r="B42" t="s">
        <v>1569</v>
      </c>
      <c r="C42">
        <v>41</v>
      </c>
      <c r="D42" t="s">
        <v>66</v>
      </c>
      <c r="E42" t="s">
        <v>1570</v>
      </c>
      <c r="F42" t="s">
        <v>1569</v>
      </c>
      <c r="G42" t="s">
        <v>1571</v>
      </c>
      <c r="H42" t="s">
        <v>69</v>
      </c>
      <c r="I42" t="s">
        <v>357</v>
      </c>
      <c r="J42" t="s">
        <v>405</v>
      </c>
      <c r="K42" t="s">
        <v>158</v>
      </c>
      <c r="L42" t="s">
        <v>260</v>
      </c>
      <c r="M42" t="s">
        <v>74</v>
      </c>
      <c r="N42" t="s">
        <v>89</v>
      </c>
      <c r="O42" t="s">
        <v>446</v>
      </c>
      <c r="P42" t="s">
        <v>77</v>
      </c>
      <c r="Q42" t="s">
        <v>78</v>
      </c>
      <c r="R42" t="s">
        <v>1572</v>
      </c>
      <c r="S42" t="s">
        <v>80</v>
      </c>
      <c r="T42" t="s">
        <v>81</v>
      </c>
      <c r="U42" t="s">
        <v>82</v>
      </c>
      <c r="V42" t="s">
        <v>83</v>
      </c>
      <c r="W42" t="s">
        <v>84</v>
      </c>
      <c r="X42" t="s">
        <v>85</v>
      </c>
      <c r="Y42" t="s">
        <v>86</v>
      </c>
      <c r="Z42" t="s">
        <v>359</v>
      </c>
      <c r="AA42" t="s">
        <v>88</v>
      </c>
      <c r="AB42" t="s">
        <v>157</v>
      </c>
      <c r="AC42" t="s">
        <v>90</v>
      </c>
      <c r="AD42" t="s">
        <v>91</v>
      </c>
      <c r="AE42" t="s">
        <v>92</v>
      </c>
      <c r="AF42" t="s">
        <v>210</v>
      </c>
      <c r="AG42" t="s">
        <v>94</v>
      </c>
      <c r="AH42" t="s">
        <v>95</v>
      </c>
      <c r="AI42" t="s">
        <v>358</v>
      </c>
      <c r="AJ42" t="s">
        <v>80</v>
      </c>
      <c r="AK42" t="s">
        <v>95</v>
      </c>
      <c r="AL42" t="s">
        <v>159</v>
      </c>
      <c r="AM42" t="s">
        <v>96</v>
      </c>
      <c r="AN42" t="s">
        <v>312</v>
      </c>
      <c r="AO42" t="s">
        <v>99</v>
      </c>
      <c r="AP42" t="s">
        <v>100</v>
      </c>
      <c r="AQ42" t="s">
        <v>101</v>
      </c>
      <c r="AR42" t="s">
        <v>85</v>
      </c>
      <c r="AS42" t="s">
        <v>103</v>
      </c>
      <c r="AT42">
        <v>5</v>
      </c>
      <c r="AU42">
        <v>24</v>
      </c>
      <c r="AV42" t="s">
        <v>361</v>
      </c>
      <c r="AW42" t="s">
        <v>1573</v>
      </c>
      <c r="AX42">
        <v>2</v>
      </c>
      <c r="AY42" t="s">
        <v>1574</v>
      </c>
      <c r="AZ42" t="s">
        <v>107</v>
      </c>
      <c r="BA42" t="s">
        <v>1575</v>
      </c>
      <c r="BC42" t="s">
        <v>812</v>
      </c>
      <c r="BE42" t="s">
        <v>1576</v>
      </c>
      <c r="BF42" t="s">
        <v>1577</v>
      </c>
      <c r="BG42" t="s">
        <v>1578</v>
      </c>
      <c r="BH42" t="s">
        <v>1579</v>
      </c>
      <c r="BI42" t="s">
        <v>1082</v>
      </c>
      <c r="BJ42" t="s">
        <v>1580</v>
      </c>
      <c r="BK42" t="s">
        <v>1581</v>
      </c>
      <c r="BL42" t="s">
        <v>290</v>
      </c>
      <c r="BM42" t="s">
        <v>1582</v>
      </c>
      <c r="BN42" t="s">
        <v>747</v>
      </c>
      <c r="BO42" t="s">
        <v>124</v>
      </c>
      <c r="BP42" t="s">
        <v>482</v>
      </c>
      <c r="BQ42" t="s">
        <v>1583</v>
      </c>
      <c r="BR42" t="s">
        <v>718</v>
      </c>
      <c r="BS42" t="s">
        <v>1584</v>
      </c>
      <c r="BT42" t="s">
        <v>784</v>
      </c>
      <c r="BU42" t="s">
        <v>1585</v>
      </c>
      <c r="BV42" t="s">
        <v>1545</v>
      </c>
      <c r="BW42" t="s">
        <v>1586</v>
      </c>
      <c r="BX42" t="s">
        <v>572</v>
      </c>
      <c r="BY42" t="s">
        <v>1065</v>
      </c>
      <c r="BZ42" t="s">
        <v>719</v>
      </c>
      <c r="CA42" t="s">
        <v>1094</v>
      </c>
      <c r="CB42" t="s">
        <v>438</v>
      </c>
      <c r="CC42" t="s">
        <v>1587</v>
      </c>
      <c r="CD42" t="s">
        <v>1588</v>
      </c>
      <c r="CE42" t="s">
        <v>1029</v>
      </c>
      <c r="CF42" t="s">
        <v>1589</v>
      </c>
      <c r="CG42" t="s">
        <v>1590</v>
      </c>
      <c r="CH42" t="s">
        <v>1225</v>
      </c>
      <c r="CI42" t="s">
        <v>885</v>
      </c>
      <c r="CJ42" t="s">
        <v>1591</v>
      </c>
      <c r="CK42" t="s">
        <v>1225</v>
      </c>
      <c r="CL42" t="s">
        <v>953</v>
      </c>
      <c r="CM42" t="s">
        <v>1592</v>
      </c>
      <c r="CN42" t="s">
        <v>1515</v>
      </c>
      <c r="CP42" t="s">
        <v>1026</v>
      </c>
      <c r="CQ42" t="s">
        <v>1593</v>
      </c>
      <c r="CR42" t="s">
        <v>170</v>
      </c>
      <c r="CS42" t="s">
        <v>1594</v>
      </c>
    </row>
    <row r="43" spans="1:97" x14ac:dyDescent="0.25">
      <c r="A43">
        <v>67</v>
      </c>
      <c r="B43" t="s">
        <v>1595</v>
      </c>
      <c r="C43">
        <v>41</v>
      </c>
      <c r="D43" t="s">
        <v>66</v>
      </c>
      <c r="E43" t="s">
        <v>1596</v>
      </c>
      <c r="F43" t="s">
        <v>1595</v>
      </c>
      <c r="G43" t="s">
        <v>1597</v>
      </c>
      <c r="H43" t="s">
        <v>69</v>
      </c>
      <c r="I43" t="s">
        <v>70</v>
      </c>
      <c r="J43" t="s">
        <v>405</v>
      </c>
      <c r="K43" t="s">
        <v>72</v>
      </c>
      <c r="L43" t="s">
        <v>73</v>
      </c>
      <c r="M43" t="s">
        <v>74</v>
      </c>
      <c r="N43" t="s">
        <v>75</v>
      </c>
      <c r="O43" t="s">
        <v>154</v>
      </c>
      <c r="P43" t="s">
        <v>90</v>
      </c>
      <c r="Q43" t="s">
        <v>155</v>
      </c>
      <c r="R43" t="s">
        <v>92</v>
      </c>
      <c r="S43" t="s">
        <v>80</v>
      </c>
      <c r="T43" t="s">
        <v>81</v>
      </c>
      <c r="U43" t="s">
        <v>91</v>
      </c>
      <c r="V43" t="s">
        <v>156</v>
      </c>
      <c r="W43" t="s">
        <v>84</v>
      </c>
      <c r="X43" t="s">
        <v>85</v>
      </c>
      <c r="Y43" t="s">
        <v>86</v>
      </c>
      <c r="Z43" t="s">
        <v>87</v>
      </c>
      <c r="AA43" t="s">
        <v>88</v>
      </c>
      <c r="AB43" t="s">
        <v>157</v>
      </c>
      <c r="AC43" t="s">
        <v>90</v>
      </c>
      <c r="AD43" t="s">
        <v>91</v>
      </c>
      <c r="AE43" t="s">
        <v>92</v>
      </c>
      <c r="AF43" t="s">
        <v>210</v>
      </c>
      <c r="AG43" t="s">
        <v>94</v>
      </c>
      <c r="AH43" t="s">
        <v>95</v>
      </c>
      <c r="AI43" t="s">
        <v>96</v>
      </c>
      <c r="AJ43" t="s">
        <v>80</v>
      </c>
      <c r="AK43" t="s">
        <v>95</v>
      </c>
      <c r="AL43" t="s">
        <v>98</v>
      </c>
      <c r="AM43" t="s">
        <v>160</v>
      </c>
      <c r="AN43" t="s">
        <v>97</v>
      </c>
      <c r="AO43" t="s">
        <v>213</v>
      </c>
      <c r="AP43" t="s">
        <v>91</v>
      </c>
      <c r="AQ43" t="s">
        <v>101</v>
      </c>
      <c r="AR43" t="s">
        <v>102</v>
      </c>
      <c r="AS43" t="s">
        <v>103</v>
      </c>
      <c r="AT43">
        <v>4</v>
      </c>
      <c r="AU43">
        <v>30</v>
      </c>
      <c r="AV43" t="s">
        <v>361</v>
      </c>
      <c r="AW43" t="s">
        <v>1598</v>
      </c>
      <c r="AX43">
        <v>0</v>
      </c>
      <c r="AY43" t="s">
        <v>1599</v>
      </c>
      <c r="AZ43" t="s">
        <v>107</v>
      </c>
      <c r="BA43" t="s">
        <v>1600</v>
      </c>
      <c r="BC43" t="s">
        <v>1601</v>
      </c>
      <c r="BE43" t="s">
        <v>1602</v>
      </c>
      <c r="BF43" t="s">
        <v>1451</v>
      </c>
      <c r="BG43" t="s">
        <v>1469</v>
      </c>
      <c r="BH43" t="s">
        <v>494</v>
      </c>
      <c r="BI43" t="s">
        <v>1603</v>
      </c>
      <c r="BJ43" t="s">
        <v>1604</v>
      </c>
      <c r="BK43" t="s">
        <v>1486</v>
      </c>
      <c r="BL43" t="s">
        <v>1605</v>
      </c>
      <c r="BM43" t="s">
        <v>900</v>
      </c>
      <c r="BN43" t="s">
        <v>1606</v>
      </c>
      <c r="BO43" t="s">
        <v>1547</v>
      </c>
      <c r="BP43" t="s">
        <v>1177</v>
      </c>
      <c r="BQ43" t="s">
        <v>1607</v>
      </c>
      <c r="BR43" t="s">
        <v>412</v>
      </c>
      <c r="BS43" t="s">
        <v>1608</v>
      </c>
      <c r="BT43" t="s">
        <v>1609</v>
      </c>
      <c r="BU43" t="s">
        <v>784</v>
      </c>
      <c r="BV43" t="s">
        <v>1610</v>
      </c>
      <c r="BW43" t="s">
        <v>1611</v>
      </c>
      <c r="BX43" t="s">
        <v>1612</v>
      </c>
      <c r="BY43" t="s">
        <v>1613</v>
      </c>
      <c r="BZ43" t="s">
        <v>1388</v>
      </c>
      <c r="CA43" t="s">
        <v>781</v>
      </c>
      <c r="CB43" t="s">
        <v>1614</v>
      </c>
      <c r="CC43" t="s">
        <v>1521</v>
      </c>
      <c r="CD43" t="s">
        <v>1615</v>
      </c>
      <c r="CE43" t="s">
        <v>1616</v>
      </c>
      <c r="CF43" t="s">
        <v>1617</v>
      </c>
      <c r="CG43" t="s">
        <v>1618</v>
      </c>
      <c r="CH43" t="s">
        <v>1219</v>
      </c>
      <c r="CI43" t="s">
        <v>1490</v>
      </c>
      <c r="CJ43" t="s">
        <v>305</v>
      </c>
      <c r="CK43" t="s">
        <v>572</v>
      </c>
      <c r="CL43" t="s">
        <v>1619</v>
      </c>
      <c r="CM43" t="s">
        <v>996</v>
      </c>
      <c r="CN43" t="s">
        <v>544</v>
      </c>
      <c r="CP43" t="s">
        <v>1187</v>
      </c>
      <c r="CQ43" t="s">
        <v>454</v>
      </c>
      <c r="CR43" t="s">
        <v>1620</v>
      </c>
      <c r="CS43" t="s">
        <v>1601</v>
      </c>
    </row>
    <row r="44" spans="1:97" x14ac:dyDescent="0.25">
      <c r="A44">
        <v>69</v>
      </c>
      <c r="B44" t="s">
        <v>1621</v>
      </c>
      <c r="C44">
        <v>41</v>
      </c>
      <c r="D44" t="s">
        <v>66</v>
      </c>
      <c r="E44" t="s">
        <v>1622</v>
      </c>
      <c r="F44" t="s">
        <v>1621</v>
      </c>
      <c r="G44" t="s">
        <v>1623</v>
      </c>
      <c r="H44" t="s">
        <v>69</v>
      </c>
      <c r="I44" t="s">
        <v>70</v>
      </c>
      <c r="J44" t="s">
        <v>98</v>
      </c>
      <c r="K44" t="s">
        <v>72</v>
      </c>
      <c r="L44" t="s">
        <v>73</v>
      </c>
      <c r="M44" t="s">
        <v>74</v>
      </c>
      <c r="N44" t="s">
        <v>75</v>
      </c>
      <c r="O44" t="s">
        <v>76</v>
      </c>
      <c r="P44" t="s">
        <v>90</v>
      </c>
      <c r="Q44" t="s">
        <v>155</v>
      </c>
      <c r="R44" t="s">
        <v>92</v>
      </c>
      <c r="S44" t="s">
        <v>80</v>
      </c>
      <c r="T44" t="s">
        <v>81</v>
      </c>
      <c r="U44" t="s">
        <v>82</v>
      </c>
      <c r="V44" t="s">
        <v>83</v>
      </c>
      <c r="W44" t="s">
        <v>98</v>
      </c>
      <c r="X44" t="s">
        <v>85</v>
      </c>
      <c r="Y44" t="s">
        <v>86</v>
      </c>
      <c r="Z44" t="s">
        <v>359</v>
      </c>
      <c r="AA44" t="s">
        <v>88</v>
      </c>
      <c r="AB44" t="s">
        <v>157</v>
      </c>
      <c r="AC44" t="s">
        <v>90</v>
      </c>
      <c r="AD44" t="s">
        <v>154</v>
      </c>
      <c r="AE44" t="s">
        <v>92</v>
      </c>
      <c r="AF44" t="s">
        <v>210</v>
      </c>
      <c r="AG44" t="s">
        <v>94</v>
      </c>
      <c r="AH44" t="s">
        <v>211</v>
      </c>
      <c r="AI44" t="s">
        <v>96</v>
      </c>
      <c r="AJ44" t="s">
        <v>158</v>
      </c>
      <c r="AK44" t="s">
        <v>95</v>
      </c>
      <c r="AL44" t="s">
        <v>98</v>
      </c>
      <c r="AM44" t="s">
        <v>160</v>
      </c>
      <c r="AN44" t="s">
        <v>312</v>
      </c>
      <c r="AO44" t="s">
        <v>99</v>
      </c>
      <c r="AP44" t="s">
        <v>100</v>
      </c>
      <c r="AQ44" t="s">
        <v>778</v>
      </c>
      <c r="AR44" t="s">
        <v>313</v>
      </c>
      <c r="AS44" t="s">
        <v>103</v>
      </c>
      <c r="AT44">
        <v>5</v>
      </c>
      <c r="AU44">
        <v>22</v>
      </c>
      <c r="AV44" t="s">
        <v>104</v>
      </c>
      <c r="AW44" t="s">
        <v>1624</v>
      </c>
      <c r="AX44">
        <v>1</v>
      </c>
      <c r="AY44" t="s">
        <v>1625</v>
      </c>
      <c r="AZ44" t="s">
        <v>107</v>
      </c>
      <c r="BA44" t="s">
        <v>1626</v>
      </c>
      <c r="BC44" t="s">
        <v>1627</v>
      </c>
      <c r="BE44" t="s">
        <v>1628</v>
      </c>
      <c r="BF44" t="s">
        <v>1629</v>
      </c>
      <c r="BG44" t="s">
        <v>1630</v>
      </c>
      <c r="BH44" t="s">
        <v>1631</v>
      </c>
      <c r="BI44" t="s">
        <v>1632</v>
      </c>
      <c r="BJ44" t="s">
        <v>1633</v>
      </c>
      <c r="BK44" t="s">
        <v>451</v>
      </c>
      <c r="BL44" t="s">
        <v>1634</v>
      </c>
      <c r="BM44" t="s">
        <v>1635</v>
      </c>
      <c r="BN44" t="s">
        <v>1636</v>
      </c>
      <c r="BO44" t="s">
        <v>1637</v>
      </c>
      <c r="BP44" t="s">
        <v>1638</v>
      </c>
      <c r="BQ44" t="s">
        <v>1639</v>
      </c>
      <c r="BR44" t="s">
        <v>542</v>
      </c>
      <c r="BS44" t="s">
        <v>281</v>
      </c>
      <c r="BT44" t="s">
        <v>1640</v>
      </c>
      <c r="BU44" t="s">
        <v>1641</v>
      </c>
      <c r="BV44" t="s">
        <v>190</v>
      </c>
      <c r="BW44" t="s">
        <v>935</v>
      </c>
      <c r="BX44" t="s">
        <v>1240</v>
      </c>
      <c r="BY44" t="s">
        <v>1642</v>
      </c>
      <c r="BZ44" t="s">
        <v>997</v>
      </c>
      <c r="CA44" t="s">
        <v>522</v>
      </c>
      <c r="CB44" t="s">
        <v>1643</v>
      </c>
      <c r="CC44" t="s">
        <v>1644</v>
      </c>
      <c r="CD44" t="s">
        <v>1645</v>
      </c>
      <c r="CE44" t="s">
        <v>939</v>
      </c>
      <c r="CF44" t="s">
        <v>1646</v>
      </c>
      <c r="CG44" t="s">
        <v>1647</v>
      </c>
      <c r="CH44" t="s">
        <v>1648</v>
      </c>
      <c r="CI44" t="s">
        <v>1649</v>
      </c>
      <c r="CJ44" t="s">
        <v>1361</v>
      </c>
      <c r="CK44" t="s">
        <v>1650</v>
      </c>
      <c r="CL44" t="s">
        <v>1651</v>
      </c>
      <c r="CM44" t="s">
        <v>1652</v>
      </c>
      <c r="CN44" t="s">
        <v>1653</v>
      </c>
      <c r="CP44" t="s">
        <v>1242</v>
      </c>
      <c r="CQ44" t="s">
        <v>1614</v>
      </c>
      <c r="CR44" t="s">
        <v>972</v>
      </c>
      <c r="CS44" t="s">
        <v>1654</v>
      </c>
    </row>
    <row r="45" spans="1:97" x14ac:dyDescent="0.25">
      <c r="A45">
        <v>70</v>
      </c>
      <c r="B45" t="s">
        <v>1655</v>
      </c>
      <c r="C45">
        <v>41</v>
      </c>
      <c r="D45" t="s">
        <v>66</v>
      </c>
      <c r="E45" t="s">
        <v>1656</v>
      </c>
      <c r="F45" t="s">
        <v>1655</v>
      </c>
      <c r="G45" t="s">
        <v>1657</v>
      </c>
      <c r="H45" t="s">
        <v>69</v>
      </c>
      <c r="I45" t="s">
        <v>70</v>
      </c>
      <c r="J45" t="s">
        <v>71</v>
      </c>
      <c r="K45" t="s">
        <v>152</v>
      </c>
      <c r="L45" t="s">
        <v>73</v>
      </c>
      <c r="M45" t="s">
        <v>74</v>
      </c>
      <c r="N45" t="s">
        <v>89</v>
      </c>
      <c r="O45" t="s">
        <v>154</v>
      </c>
      <c r="P45" t="s">
        <v>77</v>
      </c>
      <c r="Q45" t="s">
        <v>155</v>
      </c>
      <c r="R45" t="s">
        <v>79</v>
      </c>
      <c r="S45" t="s">
        <v>701</v>
      </c>
      <c r="T45" t="s">
        <v>81</v>
      </c>
      <c r="U45" t="s">
        <v>529</v>
      </c>
      <c r="V45" t="s">
        <v>83</v>
      </c>
      <c r="W45" t="s">
        <v>84</v>
      </c>
      <c r="X45" t="s">
        <v>85</v>
      </c>
      <c r="Y45" t="s">
        <v>86</v>
      </c>
      <c r="Z45" t="s">
        <v>87</v>
      </c>
      <c r="AA45" t="s">
        <v>88</v>
      </c>
      <c r="AB45" t="s">
        <v>447</v>
      </c>
      <c r="AC45" t="s">
        <v>90</v>
      </c>
      <c r="AD45" t="s">
        <v>154</v>
      </c>
      <c r="AE45" t="s">
        <v>92</v>
      </c>
      <c r="AF45" t="s">
        <v>210</v>
      </c>
      <c r="AG45" t="s">
        <v>78</v>
      </c>
      <c r="AH45" t="s">
        <v>211</v>
      </c>
      <c r="AI45" t="s">
        <v>96</v>
      </c>
      <c r="AJ45" t="s">
        <v>80</v>
      </c>
      <c r="AK45" t="s">
        <v>97</v>
      </c>
      <c r="AL45" t="s">
        <v>98</v>
      </c>
      <c r="AM45" t="s">
        <v>160</v>
      </c>
      <c r="AN45" t="s">
        <v>97</v>
      </c>
      <c r="AO45" t="s">
        <v>99</v>
      </c>
      <c r="AP45" t="s">
        <v>100</v>
      </c>
      <c r="AQ45" t="s">
        <v>101</v>
      </c>
      <c r="AR45" t="s">
        <v>102</v>
      </c>
      <c r="AS45" t="s">
        <v>103</v>
      </c>
      <c r="AT45">
        <v>4</v>
      </c>
      <c r="AU45">
        <v>20</v>
      </c>
      <c r="AV45" t="s">
        <v>361</v>
      </c>
      <c r="AW45" t="s">
        <v>658</v>
      </c>
      <c r="AX45">
        <v>1</v>
      </c>
      <c r="AZ45" t="s">
        <v>264</v>
      </c>
      <c r="BA45" t="s">
        <v>1658</v>
      </c>
      <c r="BC45" t="s">
        <v>1501</v>
      </c>
      <c r="BE45" t="s">
        <v>1659</v>
      </c>
      <c r="BF45" t="s">
        <v>949</v>
      </c>
      <c r="BG45" t="s">
        <v>562</v>
      </c>
      <c r="BH45" t="s">
        <v>949</v>
      </c>
      <c r="BI45" t="s">
        <v>1564</v>
      </c>
      <c r="BJ45" t="s">
        <v>1660</v>
      </c>
      <c r="BK45" t="s">
        <v>1661</v>
      </c>
      <c r="BL45" t="s">
        <v>1110</v>
      </c>
      <c r="BM45" t="s">
        <v>1065</v>
      </c>
      <c r="BN45" t="s">
        <v>459</v>
      </c>
      <c r="BO45" t="s">
        <v>1662</v>
      </c>
      <c r="BP45" t="s">
        <v>164</v>
      </c>
      <c r="BQ45" t="s">
        <v>1663</v>
      </c>
      <c r="BR45" t="s">
        <v>114</v>
      </c>
      <c r="BS45" t="s">
        <v>907</v>
      </c>
      <c r="BT45" t="s">
        <v>1664</v>
      </c>
      <c r="BU45" t="s">
        <v>1665</v>
      </c>
      <c r="BV45" t="s">
        <v>251</v>
      </c>
      <c r="BW45" t="s">
        <v>1666</v>
      </c>
      <c r="BX45" t="s">
        <v>1667</v>
      </c>
      <c r="BY45" t="s">
        <v>1668</v>
      </c>
      <c r="BZ45" t="s">
        <v>824</v>
      </c>
      <c r="CA45" t="s">
        <v>1011</v>
      </c>
      <c r="CB45" t="s">
        <v>1669</v>
      </c>
      <c r="CC45" t="s">
        <v>1670</v>
      </c>
      <c r="CD45" t="s">
        <v>1671</v>
      </c>
      <c r="CE45" t="s">
        <v>907</v>
      </c>
      <c r="CF45" t="s">
        <v>1088</v>
      </c>
      <c r="CG45" t="s">
        <v>1611</v>
      </c>
      <c r="CH45" t="s">
        <v>1672</v>
      </c>
      <c r="CI45" t="s">
        <v>552</v>
      </c>
      <c r="CJ45" t="s">
        <v>1611</v>
      </c>
      <c r="CK45" t="s">
        <v>1667</v>
      </c>
      <c r="CL45" t="s">
        <v>1585</v>
      </c>
      <c r="CM45" t="s">
        <v>1673</v>
      </c>
      <c r="CN45" t="s">
        <v>1524</v>
      </c>
      <c r="CP45" t="s">
        <v>124</v>
      </c>
      <c r="CQ45" t="s">
        <v>550</v>
      </c>
      <c r="CR45" t="s">
        <v>1674</v>
      </c>
      <c r="CS45" t="s">
        <v>721</v>
      </c>
    </row>
    <row r="46" spans="1:97" x14ac:dyDescent="0.25">
      <c r="A46">
        <v>72</v>
      </c>
      <c r="B46" t="s">
        <v>1675</v>
      </c>
      <c r="C46">
        <v>41</v>
      </c>
      <c r="D46" t="s">
        <v>66</v>
      </c>
      <c r="E46" t="s">
        <v>1676</v>
      </c>
      <c r="F46" t="s">
        <v>1675</v>
      </c>
      <c r="G46" t="s">
        <v>1677</v>
      </c>
      <c r="H46" t="s">
        <v>69</v>
      </c>
      <c r="I46" t="s">
        <v>357</v>
      </c>
      <c r="J46" t="s">
        <v>98</v>
      </c>
      <c r="K46" t="s">
        <v>152</v>
      </c>
      <c r="L46" t="s">
        <v>73</v>
      </c>
      <c r="M46" t="s">
        <v>74</v>
      </c>
      <c r="N46" t="s">
        <v>89</v>
      </c>
      <c r="O46" t="s">
        <v>358</v>
      </c>
      <c r="P46" t="s">
        <v>93</v>
      </c>
      <c r="Q46" t="s">
        <v>155</v>
      </c>
      <c r="R46" t="s">
        <v>92</v>
      </c>
      <c r="S46" t="s">
        <v>80</v>
      </c>
      <c r="T46" t="s">
        <v>81</v>
      </c>
      <c r="U46" t="s">
        <v>82</v>
      </c>
      <c r="V46" t="s">
        <v>156</v>
      </c>
      <c r="W46" t="s">
        <v>84</v>
      </c>
      <c r="X46" t="s">
        <v>85</v>
      </c>
      <c r="Y46" t="s">
        <v>86</v>
      </c>
      <c r="Z46" t="s">
        <v>87</v>
      </c>
      <c r="AA46" t="s">
        <v>88</v>
      </c>
      <c r="AB46" t="s">
        <v>157</v>
      </c>
      <c r="AC46" t="s">
        <v>486</v>
      </c>
      <c r="AD46" t="s">
        <v>154</v>
      </c>
      <c r="AE46" t="s">
        <v>92</v>
      </c>
      <c r="AF46" t="s">
        <v>93</v>
      </c>
      <c r="AG46" t="s">
        <v>94</v>
      </c>
      <c r="AH46" t="s">
        <v>95</v>
      </c>
      <c r="AI46" t="s">
        <v>96</v>
      </c>
      <c r="AJ46" t="s">
        <v>158</v>
      </c>
      <c r="AK46" t="s">
        <v>359</v>
      </c>
      <c r="AL46" t="s">
        <v>159</v>
      </c>
      <c r="AM46" t="s">
        <v>160</v>
      </c>
      <c r="AN46" t="s">
        <v>97</v>
      </c>
      <c r="AO46" t="s">
        <v>99</v>
      </c>
      <c r="AP46" t="s">
        <v>100</v>
      </c>
      <c r="AQ46" t="s">
        <v>778</v>
      </c>
      <c r="AR46" t="s">
        <v>102</v>
      </c>
      <c r="AS46" t="s">
        <v>103</v>
      </c>
      <c r="AT46">
        <v>5</v>
      </c>
      <c r="AU46">
        <v>23</v>
      </c>
      <c r="AV46" t="s">
        <v>361</v>
      </c>
      <c r="AW46" t="s">
        <v>742</v>
      </c>
      <c r="AX46">
        <v>0</v>
      </c>
      <c r="AY46" t="s">
        <v>1678</v>
      </c>
      <c r="AZ46" t="s">
        <v>107</v>
      </c>
      <c r="BA46" t="s">
        <v>1679</v>
      </c>
      <c r="BC46" t="s">
        <v>1502</v>
      </c>
      <c r="BE46" t="s">
        <v>1680</v>
      </c>
      <c r="BF46" t="s">
        <v>1681</v>
      </c>
      <c r="BG46" t="s">
        <v>1112</v>
      </c>
      <c r="BH46" t="s">
        <v>1558</v>
      </c>
      <c r="BI46" t="s">
        <v>1682</v>
      </c>
      <c r="BJ46" t="s">
        <v>521</v>
      </c>
      <c r="BK46" t="s">
        <v>1683</v>
      </c>
      <c r="BL46" t="s">
        <v>793</v>
      </c>
      <c r="BM46" t="s">
        <v>1356</v>
      </c>
      <c r="BN46" t="s">
        <v>1684</v>
      </c>
      <c r="BO46" t="s">
        <v>1685</v>
      </c>
      <c r="BP46" t="s">
        <v>336</v>
      </c>
      <c r="BQ46" t="s">
        <v>430</v>
      </c>
      <c r="BR46" t="s">
        <v>1362</v>
      </c>
      <c r="BS46" t="s">
        <v>1331</v>
      </c>
      <c r="BT46" t="s">
        <v>996</v>
      </c>
      <c r="BU46" t="s">
        <v>1225</v>
      </c>
      <c r="BV46" t="s">
        <v>841</v>
      </c>
      <c r="BW46" t="s">
        <v>1686</v>
      </c>
      <c r="BX46" t="s">
        <v>1687</v>
      </c>
      <c r="BY46" t="s">
        <v>1688</v>
      </c>
      <c r="BZ46" t="s">
        <v>194</v>
      </c>
      <c r="CA46" t="s">
        <v>118</v>
      </c>
      <c r="CB46" t="s">
        <v>1495</v>
      </c>
      <c r="CC46" t="s">
        <v>1689</v>
      </c>
      <c r="CD46" t="s">
        <v>836</v>
      </c>
      <c r="CE46" t="s">
        <v>1018</v>
      </c>
      <c r="CF46" t="s">
        <v>1668</v>
      </c>
      <c r="CG46" t="s">
        <v>1687</v>
      </c>
      <c r="CH46" t="s">
        <v>862</v>
      </c>
      <c r="CI46" t="s">
        <v>1690</v>
      </c>
      <c r="CJ46" t="s">
        <v>1304</v>
      </c>
      <c r="CK46" t="s">
        <v>798</v>
      </c>
      <c r="CL46" t="s">
        <v>1691</v>
      </c>
      <c r="CM46" t="s">
        <v>286</v>
      </c>
      <c r="CN46" t="s">
        <v>945</v>
      </c>
      <c r="CP46" t="s">
        <v>1660</v>
      </c>
      <c r="CQ46" t="s">
        <v>1469</v>
      </c>
      <c r="CR46" t="s">
        <v>184</v>
      </c>
      <c r="CS46" t="s">
        <v>1088</v>
      </c>
    </row>
    <row r="47" spans="1:97" x14ac:dyDescent="0.25">
      <c r="A47">
        <v>73</v>
      </c>
      <c r="B47" t="s">
        <v>1692</v>
      </c>
      <c r="C47">
        <v>41</v>
      </c>
      <c r="D47" t="s">
        <v>66</v>
      </c>
      <c r="E47" t="s">
        <v>1693</v>
      </c>
      <c r="F47" t="s">
        <v>1692</v>
      </c>
      <c r="G47" t="s">
        <v>1694</v>
      </c>
      <c r="H47" t="s">
        <v>69</v>
      </c>
      <c r="I47" t="s">
        <v>357</v>
      </c>
      <c r="J47" t="s">
        <v>405</v>
      </c>
      <c r="K47" t="s">
        <v>152</v>
      </c>
      <c r="L47" t="s">
        <v>73</v>
      </c>
      <c r="M47" t="s">
        <v>530</v>
      </c>
      <c r="N47" t="s">
        <v>98</v>
      </c>
      <c r="O47" t="s">
        <v>154</v>
      </c>
      <c r="P47" t="s">
        <v>77</v>
      </c>
      <c r="Q47" t="s">
        <v>155</v>
      </c>
      <c r="R47" t="s">
        <v>92</v>
      </c>
      <c r="S47" t="s">
        <v>74</v>
      </c>
      <c r="T47" t="s">
        <v>81</v>
      </c>
      <c r="U47" t="s">
        <v>82</v>
      </c>
      <c r="V47" t="s">
        <v>83</v>
      </c>
      <c r="W47" t="s">
        <v>84</v>
      </c>
      <c r="X47" t="s">
        <v>85</v>
      </c>
      <c r="Y47" t="s">
        <v>86</v>
      </c>
      <c r="Z47" t="s">
        <v>87</v>
      </c>
      <c r="AA47" t="s">
        <v>88</v>
      </c>
      <c r="AB47" t="s">
        <v>157</v>
      </c>
      <c r="AC47" t="s">
        <v>90</v>
      </c>
      <c r="AD47" t="s">
        <v>154</v>
      </c>
      <c r="AE47" t="s">
        <v>92</v>
      </c>
      <c r="AF47" t="s">
        <v>210</v>
      </c>
      <c r="AG47" t="s">
        <v>94</v>
      </c>
      <c r="AH47" t="s">
        <v>95</v>
      </c>
      <c r="AI47" t="s">
        <v>96</v>
      </c>
      <c r="AJ47" t="s">
        <v>80</v>
      </c>
      <c r="AK47" t="s">
        <v>95</v>
      </c>
      <c r="AL47" t="s">
        <v>98</v>
      </c>
      <c r="AM47" t="s">
        <v>160</v>
      </c>
      <c r="AN47" t="s">
        <v>97</v>
      </c>
      <c r="AO47" t="s">
        <v>99</v>
      </c>
      <c r="AP47" t="s">
        <v>100</v>
      </c>
      <c r="AQ47" t="s">
        <v>778</v>
      </c>
      <c r="AR47" t="s">
        <v>102</v>
      </c>
      <c r="AS47" t="s">
        <v>103</v>
      </c>
      <c r="AT47">
        <v>5</v>
      </c>
      <c r="AU47">
        <v>19</v>
      </c>
      <c r="AV47" t="s">
        <v>262</v>
      </c>
      <c r="AW47" t="s">
        <v>1695</v>
      </c>
      <c r="AX47">
        <v>1</v>
      </c>
      <c r="AY47" t="s">
        <v>1696</v>
      </c>
      <c r="AZ47" t="s">
        <v>107</v>
      </c>
      <c r="BA47" t="s">
        <v>1697</v>
      </c>
      <c r="BC47" t="s">
        <v>731</v>
      </c>
      <c r="BE47" t="s">
        <v>478</v>
      </c>
      <c r="BF47" t="s">
        <v>781</v>
      </c>
      <c r="BG47" t="s">
        <v>909</v>
      </c>
      <c r="BH47" t="s">
        <v>146</v>
      </c>
      <c r="BI47" t="s">
        <v>564</v>
      </c>
      <c r="BJ47" t="s">
        <v>1561</v>
      </c>
      <c r="BK47" t="s">
        <v>798</v>
      </c>
      <c r="BL47" t="s">
        <v>1648</v>
      </c>
      <c r="BM47" t="s">
        <v>716</v>
      </c>
      <c r="BN47" t="s">
        <v>1112</v>
      </c>
      <c r="BO47" t="s">
        <v>1514</v>
      </c>
      <c r="BP47" t="s">
        <v>1698</v>
      </c>
      <c r="BQ47" t="s">
        <v>472</v>
      </c>
      <c r="BR47" t="s">
        <v>1356</v>
      </c>
      <c r="BS47" t="s">
        <v>919</v>
      </c>
      <c r="BT47" t="s">
        <v>1495</v>
      </c>
      <c r="BU47" t="s">
        <v>242</v>
      </c>
      <c r="BV47" t="s">
        <v>1666</v>
      </c>
      <c r="BW47" t="s">
        <v>118</v>
      </c>
      <c r="BX47" t="s">
        <v>1699</v>
      </c>
      <c r="BY47" t="s">
        <v>1700</v>
      </c>
      <c r="BZ47" t="s">
        <v>338</v>
      </c>
      <c r="CA47" t="s">
        <v>1379</v>
      </c>
      <c r="CB47" t="s">
        <v>1701</v>
      </c>
      <c r="CC47" t="s">
        <v>1702</v>
      </c>
      <c r="CD47" t="s">
        <v>432</v>
      </c>
      <c r="CE47" t="s">
        <v>721</v>
      </c>
      <c r="CF47" t="s">
        <v>707</v>
      </c>
      <c r="CG47" t="s">
        <v>1703</v>
      </c>
      <c r="CH47" t="s">
        <v>1185</v>
      </c>
      <c r="CI47" t="s">
        <v>1704</v>
      </c>
      <c r="CJ47" t="s">
        <v>803</v>
      </c>
      <c r="CK47" t="s">
        <v>1377</v>
      </c>
      <c r="CL47" t="s">
        <v>1705</v>
      </c>
      <c r="CM47" t="s">
        <v>1706</v>
      </c>
      <c r="CN47" t="s">
        <v>1707</v>
      </c>
      <c r="CP47" t="s">
        <v>1708</v>
      </c>
      <c r="CQ47" t="s">
        <v>1709</v>
      </c>
      <c r="CR47" t="s">
        <v>916</v>
      </c>
      <c r="CS47" t="s">
        <v>1710</v>
      </c>
    </row>
    <row r="48" spans="1:97" x14ac:dyDescent="0.25">
      <c r="A48">
        <v>74</v>
      </c>
      <c r="B48" t="s">
        <v>1711</v>
      </c>
      <c r="C48">
        <v>41</v>
      </c>
      <c r="D48" t="s">
        <v>66</v>
      </c>
      <c r="E48" t="s">
        <v>1712</v>
      </c>
      <c r="F48" t="s">
        <v>1711</v>
      </c>
      <c r="G48" t="s">
        <v>1713</v>
      </c>
      <c r="H48" t="s">
        <v>69</v>
      </c>
      <c r="I48" t="s">
        <v>70</v>
      </c>
      <c r="J48" t="s">
        <v>701</v>
      </c>
      <c r="K48" t="s">
        <v>152</v>
      </c>
      <c r="L48" t="s">
        <v>97</v>
      </c>
      <c r="M48" t="s">
        <v>74</v>
      </c>
      <c r="N48" t="s">
        <v>75</v>
      </c>
      <c r="O48" t="s">
        <v>76</v>
      </c>
      <c r="P48" t="s">
        <v>77</v>
      </c>
      <c r="Q48" t="s">
        <v>155</v>
      </c>
      <c r="R48" t="s">
        <v>79</v>
      </c>
      <c r="S48" t="s">
        <v>80</v>
      </c>
      <c r="T48" t="s">
        <v>72</v>
      </c>
      <c r="U48" t="s">
        <v>82</v>
      </c>
      <c r="V48" t="s">
        <v>83</v>
      </c>
      <c r="W48" t="s">
        <v>84</v>
      </c>
      <c r="X48" t="s">
        <v>85</v>
      </c>
      <c r="Y48" t="s">
        <v>98</v>
      </c>
      <c r="Z48" t="s">
        <v>359</v>
      </c>
      <c r="AA48" t="s">
        <v>88</v>
      </c>
      <c r="AB48" t="s">
        <v>157</v>
      </c>
      <c r="AC48" t="s">
        <v>311</v>
      </c>
      <c r="AD48" t="s">
        <v>531</v>
      </c>
      <c r="AE48" t="s">
        <v>92</v>
      </c>
      <c r="AF48" t="s">
        <v>210</v>
      </c>
      <c r="AG48" t="s">
        <v>78</v>
      </c>
      <c r="AH48" t="s">
        <v>95</v>
      </c>
      <c r="AI48" t="s">
        <v>96</v>
      </c>
      <c r="AJ48" t="s">
        <v>158</v>
      </c>
      <c r="AK48" t="s">
        <v>359</v>
      </c>
      <c r="AL48" t="s">
        <v>159</v>
      </c>
      <c r="AM48" t="s">
        <v>160</v>
      </c>
      <c r="AN48" t="s">
        <v>208</v>
      </c>
      <c r="AO48" t="s">
        <v>99</v>
      </c>
      <c r="AP48" t="s">
        <v>91</v>
      </c>
      <c r="AQ48" t="s">
        <v>72</v>
      </c>
      <c r="AR48" t="s">
        <v>102</v>
      </c>
      <c r="AS48" t="s">
        <v>103</v>
      </c>
      <c r="AT48">
        <v>4</v>
      </c>
      <c r="AU48">
        <v>20</v>
      </c>
      <c r="AV48" t="s">
        <v>104</v>
      </c>
      <c r="AW48" t="s">
        <v>658</v>
      </c>
      <c r="AX48">
        <v>1</v>
      </c>
      <c r="AY48" t="s">
        <v>1714</v>
      </c>
      <c r="AZ48" t="s">
        <v>107</v>
      </c>
      <c r="BA48" t="s">
        <v>1715</v>
      </c>
      <c r="BC48" t="s">
        <v>1716</v>
      </c>
      <c r="BE48" t="s">
        <v>1717</v>
      </c>
      <c r="BF48" t="s">
        <v>1718</v>
      </c>
      <c r="BG48" t="s">
        <v>1719</v>
      </c>
      <c r="BH48" t="s">
        <v>1200</v>
      </c>
      <c r="BI48" t="s">
        <v>1720</v>
      </c>
      <c r="BJ48" t="s">
        <v>1116</v>
      </c>
      <c r="BK48" t="s">
        <v>1721</v>
      </c>
      <c r="BL48" t="s">
        <v>1722</v>
      </c>
      <c r="BM48" t="s">
        <v>1723</v>
      </c>
      <c r="BN48" t="s">
        <v>1724</v>
      </c>
      <c r="BO48" t="s">
        <v>836</v>
      </c>
      <c r="BP48" t="s">
        <v>1725</v>
      </c>
      <c r="BQ48" t="s">
        <v>1186</v>
      </c>
      <c r="BR48" t="s">
        <v>1123</v>
      </c>
      <c r="BS48" t="s">
        <v>1726</v>
      </c>
      <c r="BT48" t="s">
        <v>1187</v>
      </c>
      <c r="BU48" t="s">
        <v>1727</v>
      </c>
      <c r="BV48" t="s">
        <v>1728</v>
      </c>
      <c r="BW48" t="s">
        <v>828</v>
      </c>
      <c r="BX48" t="s">
        <v>1670</v>
      </c>
      <c r="BY48" t="s">
        <v>828</v>
      </c>
      <c r="BZ48" t="s">
        <v>1729</v>
      </c>
      <c r="CA48" t="s">
        <v>1730</v>
      </c>
      <c r="CB48" t="s">
        <v>1731</v>
      </c>
      <c r="CC48" t="s">
        <v>1328</v>
      </c>
      <c r="CD48" t="s">
        <v>396</v>
      </c>
      <c r="CE48" t="s">
        <v>123</v>
      </c>
      <c r="CF48" t="s">
        <v>1732</v>
      </c>
      <c r="CG48" t="s">
        <v>1733</v>
      </c>
      <c r="CH48" t="s">
        <v>1734</v>
      </c>
      <c r="CI48" t="s">
        <v>1162</v>
      </c>
      <c r="CJ48" t="s">
        <v>901</v>
      </c>
      <c r="CK48" t="s">
        <v>887</v>
      </c>
      <c r="CL48" t="s">
        <v>1735</v>
      </c>
      <c r="CM48" t="s">
        <v>1328</v>
      </c>
      <c r="CN48" t="s">
        <v>1194</v>
      </c>
      <c r="CP48" t="s">
        <v>1736</v>
      </c>
      <c r="CQ48" t="s">
        <v>1407</v>
      </c>
      <c r="CR48" t="s">
        <v>342</v>
      </c>
      <c r="CS48" t="s">
        <v>867</v>
      </c>
    </row>
    <row r="49" spans="1:97" x14ac:dyDescent="0.25">
      <c r="A49">
        <v>75</v>
      </c>
      <c r="B49" t="s">
        <v>1737</v>
      </c>
      <c r="C49">
        <v>41</v>
      </c>
      <c r="D49" t="s">
        <v>66</v>
      </c>
      <c r="E49" t="s">
        <v>1738</v>
      </c>
      <c r="F49" t="s">
        <v>1737</v>
      </c>
      <c r="G49" t="s">
        <v>1739</v>
      </c>
      <c r="H49" t="s">
        <v>69</v>
      </c>
      <c r="I49" t="s">
        <v>357</v>
      </c>
      <c r="J49" t="s">
        <v>71</v>
      </c>
      <c r="K49" t="s">
        <v>152</v>
      </c>
      <c r="L49" t="s">
        <v>73</v>
      </c>
      <c r="M49" t="s">
        <v>74</v>
      </c>
      <c r="N49" t="s">
        <v>75</v>
      </c>
      <c r="O49" t="s">
        <v>154</v>
      </c>
      <c r="P49" t="s">
        <v>208</v>
      </c>
      <c r="Q49" t="s">
        <v>155</v>
      </c>
      <c r="R49" t="s">
        <v>92</v>
      </c>
      <c r="S49" t="s">
        <v>446</v>
      </c>
      <c r="T49" t="s">
        <v>81</v>
      </c>
      <c r="U49" t="s">
        <v>82</v>
      </c>
      <c r="V49" t="s">
        <v>83</v>
      </c>
      <c r="W49" t="s">
        <v>84</v>
      </c>
      <c r="X49" t="s">
        <v>85</v>
      </c>
      <c r="Y49" t="s">
        <v>310</v>
      </c>
      <c r="Z49" t="s">
        <v>87</v>
      </c>
      <c r="AA49" t="s">
        <v>530</v>
      </c>
      <c r="AB49" t="s">
        <v>158</v>
      </c>
      <c r="AC49" t="s">
        <v>90</v>
      </c>
      <c r="AD49" t="s">
        <v>154</v>
      </c>
      <c r="AE49" t="s">
        <v>92</v>
      </c>
      <c r="AF49" t="s">
        <v>210</v>
      </c>
      <c r="AG49" t="s">
        <v>94</v>
      </c>
      <c r="AH49" t="s">
        <v>211</v>
      </c>
      <c r="AI49" t="s">
        <v>96</v>
      </c>
      <c r="AJ49" t="s">
        <v>80</v>
      </c>
      <c r="AK49" t="s">
        <v>95</v>
      </c>
      <c r="AL49" t="s">
        <v>159</v>
      </c>
      <c r="AM49" t="s">
        <v>160</v>
      </c>
      <c r="AN49" t="s">
        <v>312</v>
      </c>
      <c r="AO49" t="s">
        <v>261</v>
      </c>
      <c r="AP49" t="s">
        <v>100</v>
      </c>
      <c r="AQ49" t="s">
        <v>778</v>
      </c>
      <c r="AR49" t="s">
        <v>102</v>
      </c>
      <c r="AS49" t="s">
        <v>103</v>
      </c>
      <c r="AT49">
        <v>5</v>
      </c>
      <c r="AU49">
        <v>26</v>
      </c>
      <c r="AV49" t="s">
        <v>104</v>
      </c>
      <c r="AW49" t="s">
        <v>1425</v>
      </c>
      <c r="AX49">
        <v>2</v>
      </c>
      <c r="AY49" t="s">
        <v>1740</v>
      </c>
      <c r="AZ49" t="s">
        <v>107</v>
      </c>
      <c r="BA49" t="s">
        <v>1741</v>
      </c>
      <c r="BC49" t="s">
        <v>228</v>
      </c>
      <c r="BE49" t="s">
        <v>1742</v>
      </c>
      <c r="BF49" t="s">
        <v>1743</v>
      </c>
      <c r="BG49" t="s">
        <v>338</v>
      </c>
      <c r="BH49" t="s">
        <v>1744</v>
      </c>
      <c r="BI49" t="s">
        <v>148</v>
      </c>
      <c r="BJ49" t="s">
        <v>1745</v>
      </c>
      <c r="BK49" t="s">
        <v>1746</v>
      </c>
      <c r="BL49" t="s">
        <v>1747</v>
      </c>
      <c r="BM49" t="s">
        <v>222</v>
      </c>
      <c r="BN49" t="s">
        <v>1748</v>
      </c>
      <c r="BO49" t="s">
        <v>1716</v>
      </c>
      <c r="BP49" t="s">
        <v>1749</v>
      </c>
      <c r="BQ49" t="s">
        <v>1750</v>
      </c>
      <c r="BR49" t="s">
        <v>1406</v>
      </c>
      <c r="BS49" t="s">
        <v>291</v>
      </c>
      <c r="BT49" t="s">
        <v>1304</v>
      </c>
      <c r="BU49" t="s">
        <v>1751</v>
      </c>
      <c r="BV49" t="s">
        <v>1752</v>
      </c>
      <c r="BW49" t="s">
        <v>1753</v>
      </c>
      <c r="BX49" t="s">
        <v>1336</v>
      </c>
      <c r="BY49" t="s">
        <v>1754</v>
      </c>
      <c r="BZ49" t="s">
        <v>1755</v>
      </c>
      <c r="CA49" t="s">
        <v>1756</v>
      </c>
      <c r="CB49" t="s">
        <v>1757</v>
      </c>
      <c r="CC49" t="s">
        <v>605</v>
      </c>
      <c r="CD49" t="s">
        <v>252</v>
      </c>
      <c r="CE49" t="s">
        <v>1758</v>
      </c>
      <c r="CF49" t="s">
        <v>1225</v>
      </c>
      <c r="CG49" t="s">
        <v>1759</v>
      </c>
      <c r="CH49" t="s">
        <v>1379</v>
      </c>
      <c r="CI49" t="s">
        <v>708</v>
      </c>
      <c r="CJ49" t="s">
        <v>1378</v>
      </c>
      <c r="CK49" t="s">
        <v>1760</v>
      </c>
      <c r="CL49" t="s">
        <v>1761</v>
      </c>
      <c r="CM49" t="s">
        <v>804</v>
      </c>
      <c r="CN49" t="s">
        <v>1762</v>
      </c>
      <c r="CP49" t="s">
        <v>1763</v>
      </c>
      <c r="CQ49" t="s">
        <v>1764</v>
      </c>
      <c r="CR49" t="s">
        <v>1765</v>
      </c>
      <c r="CS49" t="s">
        <v>597</v>
      </c>
    </row>
    <row r="50" spans="1:97" x14ac:dyDescent="0.25">
      <c r="A50">
        <v>76</v>
      </c>
      <c r="B50" t="s">
        <v>1766</v>
      </c>
      <c r="C50">
        <v>41</v>
      </c>
      <c r="D50" t="s">
        <v>66</v>
      </c>
      <c r="E50" t="s">
        <v>1767</v>
      </c>
      <c r="F50" t="s">
        <v>1766</v>
      </c>
      <c r="G50" t="s">
        <v>1768</v>
      </c>
      <c r="H50" t="s">
        <v>69</v>
      </c>
      <c r="I50" t="s">
        <v>70</v>
      </c>
      <c r="J50" t="s">
        <v>405</v>
      </c>
      <c r="K50" t="s">
        <v>72</v>
      </c>
      <c r="L50" t="s">
        <v>73</v>
      </c>
      <c r="M50" t="s">
        <v>97</v>
      </c>
      <c r="N50" t="s">
        <v>75</v>
      </c>
      <c r="O50" t="s">
        <v>154</v>
      </c>
      <c r="P50" t="s">
        <v>90</v>
      </c>
      <c r="Q50" t="s">
        <v>155</v>
      </c>
      <c r="R50" t="s">
        <v>92</v>
      </c>
      <c r="S50" t="s">
        <v>74</v>
      </c>
      <c r="T50" t="s">
        <v>81</v>
      </c>
      <c r="U50" t="s">
        <v>529</v>
      </c>
      <c r="V50" t="s">
        <v>156</v>
      </c>
      <c r="W50" t="s">
        <v>98</v>
      </c>
      <c r="X50" t="s">
        <v>85</v>
      </c>
      <c r="Y50" t="s">
        <v>86</v>
      </c>
      <c r="Z50" t="s">
        <v>446</v>
      </c>
      <c r="AA50" t="s">
        <v>88</v>
      </c>
      <c r="AB50" t="s">
        <v>157</v>
      </c>
      <c r="AC50" t="s">
        <v>90</v>
      </c>
      <c r="AD50" t="s">
        <v>154</v>
      </c>
      <c r="AE50" t="s">
        <v>74</v>
      </c>
      <c r="AF50" t="s">
        <v>210</v>
      </c>
      <c r="AG50" t="s">
        <v>94</v>
      </c>
      <c r="AH50" t="s">
        <v>95</v>
      </c>
      <c r="AI50" t="s">
        <v>96</v>
      </c>
      <c r="AJ50" t="s">
        <v>158</v>
      </c>
      <c r="AK50" t="s">
        <v>95</v>
      </c>
      <c r="AL50" t="s">
        <v>98</v>
      </c>
      <c r="AM50" t="s">
        <v>447</v>
      </c>
      <c r="AN50" t="s">
        <v>312</v>
      </c>
      <c r="AO50" t="s">
        <v>99</v>
      </c>
      <c r="AP50" t="s">
        <v>100</v>
      </c>
      <c r="AQ50" t="s">
        <v>101</v>
      </c>
      <c r="AR50" t="s">
        <v>313</v>
      </c>
      <c r="AS50" t="s">
        <v>103</v>
      </c>
      <c r="AT50">
        <v>5</v>
      </c>
      <c r="AU50">
        <v>22</v>
      </c>
      <c r="AV50" t="s">
        <v>361</v>
      </c>
      <c r="AW50" t="s">
        <v>1425</v>
      </c>
      <c r="AX50">
        <v>0</v>
      </c>
      <c r="AZ50" t="s">
        <v>107</v>
      </c>
      <c r="BA50" t="s">
        <v>1769</v>
      </c>
      <c r="BC50" t="s">
        <v>747</v>
      </c>
      <c r="BE50" t="s">
        <v>1770</v>
      </c>
      <c r="BF50" t="s">
        <v>1771</v>
      </c>
      <c r="BG50" t="s">
        <v>1772</v>
      </c>
      <c r="BH50" t="s">
        <v>1199</v>
      </c>
      <c r="BI50" t="s">
        <v>1773</v>
      </c>
      <c r="BJ50" t="s">
        <v>398</v>
      </c>
      <c r="BK50">
        <v>12</v>
      </c>
      <c r="BL50" t="s">
        <v>118</v>
      </c>
      <c r="BM50" t="s">
        <v>1756</v>
      </c>
      <c r="BN50" t="s">
        <v>1774</v>
      </c>
      <c r="BO50" t="s">
        <v>1775</v>
      </c>
      <c r="BP50" t="s">
        <v>503</v>
      </c>
      <c r="BQ50" t="s">
        <v>1776</v>
      </c>
      <c r="BR50" t="s">
        <v>883</v>
      </c>
      <c r="BS50" t="s">
        <v>1777</v>
      </c>
      <c r="BT50" t="s">
        <v>1778</v>
      </c>
      <c r="BU50" t="s">
        <v>1687</v>
      </c>
      <c r="BV50" t="s">
        <v>1779</v>
      </c>
      <c r="BW50" t="s">
        <v>1088</v>
      </c>
      <c r="BX50" t="s">
        <v>274</v>
      </c>
      <c r="BY50" t="s">
        <v>1664</v>
      </c>
      <c r="BZ50" t="s">
        <v>1780</v>
      </c>
      <c r="CA50" t="s">
        <v>1509</v>
      </c>
      <c r="CB50" t="s">
        <v>1781</v>
      </c>
      <c r="CC50" t="s">
        <v>1782</v>
      </c>
      <c r="CD50" t="s">
        <v>1783</v>
      </c>
      <c r="CE50" t="s">
        <v>1732</v>
      </c>
      <c r="CF50" t="s">
        <v>1784</v>
      </c>
      <c r="CG50" t="s">
        <v>1785</v>
      </c>
      <c r="CH50" t="s">
        <v>514</v>
      </c>
      <c r="CI50" t="s">
        <v>1786</v>
      </c>
      <c r="CJ50" t="s">
        <v>538</v>
      </c>
      <c r="CK50" t="s">
        <v>1787</v>
      </c>
      <c r="CL50" t="s">
        <v>294</v>
      </c>
      <c r="CM50" t="s">
        <v>1057</v>
      </c>
      <c r="CN50" t="s">
        <v>1788</v>
      </c>
      <c r="CP50" t="s">
        <v>253</v>
      </c>
      <c r="CQ50" t="s">
        <v>1789</v>
      </c>
      <c r="CR50" t="s">
        <v>584</v>
      </c>
      <c r="CS50" t="s">
        <v>1580</v>
      </c>
    </row>
    <row r="51" spans="1:97" x14ac:dyDescent="0.25">
      <c r="A51">
        <v>77</v>
      </c>
      <c r="B51" t="s">
        <v>1790</v>
      </c>
      <c r="C51">
        <v>41</v>
      </c>
      <c r="D51" t="s">
        <v>66</v>
      </c>
      <c r="E51" t="s">
        <v>1791</v>
      </c>
      <c r="F51" t="s">
        <v>1790</v>
      </c>
      <c r="G51" t="s">
        <v>1792</v>
      </c>
      <c r="H51" t="s">
        <v>69</v>
      </c>
      <c r="I51" t="s">
        <v>70</v>
      </c>
      <c r="J51" t="s">
        <v>98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77</v>
      </c>
      <c r="Q51" t="s">
        <v>155</v>
      </c>
      <c r="R51" t="s">
        <v>92</v>
      </c>
      <c r="S51" t="s">
        <v>80</v>
      </c>
      <c r="T51" t="s">
        <v>81</v>
      </c>
      <c r="U51" t="s">
        <v>82</v>
      </c>
      <c r="V51" t="s">
        <v>156</v>
      </c>
      <c r="W51" t="s">
        <v>84</v>
      </c>
      <c r="X51" t="s">
        <v>85</v>
      </c>
      <c r="Y51" t="s">
        <v>98</v>
      </c>
      <c r="Z51" t="s">
        <v>87</v>
      </c>
      <c r="AA51" t="s">
        <v>88</v>
      </c>
      <c r="AB51" t="s">
        <v>158</v>
      </c>
      <c r="AC51" t="s">
        <v>486</v>
      </c>
      <c r="AD51" t="s">
        <v>1793</v>
      </c>
      <c r="AE51" t="s">
        <v>92</v>
      </c>
      <c r="AF51" t="s">
        <v>210</v>
      </c>
      <c r="AG51" t="s">
        <v>94</v>
      </c>
      <c r="AH51" t="s">
        <v>531</v>
      </c>
      <c r="AI51" t="s">
        <v>96</v>
      </c>
      <c r="AJ51" t="s">
        <v>158</v>
      </c>
      <c r="AK51" t="s">
        <v>95</v>
      </c>
      <c r="AL51" t="s">
        <v>98</v>
      </c>
      <c r="AM51" t="s">
        <v>96</v>
      </c>
      <c r="AN51" t="s">
        <v>208</v>
      </c>
      <c r="AO51" t="s">
        <v>358</v>
      </c>
      <c r="AP51" t="s">
        <v>100</v>
      </c>
      <c r="AQ51" t="s">
        <v>101</v>
      </c>
      <c r="AR51" t="s">
        <v>102</v>
      </c>
      <c r="AS51" t="s">
        <v>103</v>
      </c>
      <c r="AT51">
        <v>5</v>
      </c>
      <c r="AU51">
        <v>24</v>
      </c>
      <c r="AV51" t="s">
        <v>104</v>
      </c>
      <c r="AW51" t="s">
        <v>1794</v>
      </c>
      <c r="AX51">
        <v>1</v>
      </c>
      <c r="AY51" t="s">
        <v>1795</v>
      </c>
      <c r="AZ51" t="s">
        <v>107</v>
      </c>
      <c r="BA51" t="s">
        <v>1796</v>
      </c>
      <c r="BC51" t="s">
        <v>538</v>
      </c>
      <c r="BE51" t="s">
        <v>1797</v>
      </c>
      <c r="BF51" t="s">
        <v>1798</v>
      </c>
      <c r="BG51" t="s">
        <v>1799</v>
      </c>
      <c r="BH51" t="s">
        <v>1800</v>
      </c>
      <c r="BI51" t="s">
        <v>1801</v>
      </c>
      <c r="BJ51" t="s">
        <v>941</v>
      </c>
      <c r="BK51" t="s">
        <v>536</v>
      </c>
      <c r="BL51" t="s">
        <v>899</v>
      </c>
      <c r="BM51" t="s">
        <v>868</v>
      </c>
      <c r="BN51" t="s">
        <v>1802</v>
      </c>
      <c r="BO51" t="s">
        <v>337</v>
      </c>
      <c r="BP51" t="s">
        <v>1111</v>
      </c>
      <c r="BQ51" t="s">
        <v>876</v>
      </c>
      <c r="BR51">
        <v>8</v>
      </c>
      <c r="BS51" t="s">
        <v>164</v>
      </c>
      <c r="BT51" t="s">
        <v>1771</v>
      </c>
      <c r="BU51" t="s">
        <v>1082</v>
      </c>
      <c r="BV51" t="s">
        <v>251</v>
      </c>
      <c r="BW51" t="s">
        <v>1355</v>
      </c>
      <c r="BX51" t="s">
        <v>1083</v>
      </c>
      <c r="BY51" t="s">
        <v>196</v>
      </c>
      <c r="BZ51" t="s">
        <v>1803</v>
      </c>
      <c r="CA51" t="s">
        <v>1804</v>
      </c>
      <c r="CB51" t="s">
        <v>1805</v>
      </c>
      <c r="CC51" t="s">
        <v>1644</v>
      </c>
      <c r="CD51" t="s">
        <v>439</v>
      </c>
      <c r="CE51" t="s">
        <v>1564</v>
      </c>
      <c r="CF51" t="s">
        <v>917</v>
      </c>
      <c r="CG51" t="s">
        <v>1489</v>
      </c>
      <c r="CH51" t="s">
        <v>940</v>
      </c>
      <c r="CI51" t="s">
        <v>335</v>
      </c>
      <c r="CJ51" t="s">
        <v>224</v>
      </c>
      <c r="CK51" t="s">
        <v>727</v>
      </c>
      <c r="CL51" t="s">
        <v>771</v>
      </c>
      <c r="CM51" t="s">
        <v>173</v>
      </c>
      <c r="CN51" t="s">
        <v>734</v>
      </c>
      <c r="CP51" t="s">
        <v>385</v>
      </c>
      <c r="CQ51" t="s">
        <v>1806</v>
      </c>
      <c r="CR51" t="s">
        <v>592</v>
      </c>
      <c r="CS51" t="s">
        <v>1807</v>
      </c>
    </row>
    <row r="52" spans="1:97" x14ac:dyDescent="0.25">
      <c r="A52">
        <v>78</v>
      </c>
      <c r="B52" t="s">
        <v>1808</v>
      </c>
      <c r="C52">
        <v>41</v>
      </c>
      <c r="D52" t="s">
        <v>66</v>
      </c>
      <c r="E52" t="s">
        <v>1809</v>
      </c>
      <c r="F52" t="s">
        <v>1808</v>
      </c>
      <c r="G52" t="s">
        <v>1810</v>
      </c>
      <c r="H52" t="s">
        <v>69</v>
      </c>
      <c r="I52" t="s">
        <v>70</v>
      </c>
      <c r="J52" t="s">
        <v>98</v>
      </c>
      <c r="K52" t="s">
        <v>152</v>
      </c>
      <c r="L52" t="s">
        <v>73</v>
      </c>
      <c r="M52" t="s">
        <v>74</v>
      </c>
      <c r="N52" t="s">
        <v>75</v>
      </c>
      <c r="O52" t="s">
        <v>76</v>
      </c>
      <c r="P52" t="s">
        <v>77</v>
      </c>
      <c r="Q52" t="s">
        <v>155</v>
      </c>
      <c r="R52" t="s">
        <v>92</v>
      </c>
      <c r="S52" t="s">
        <v>80</v>
      </c>
      <c r="T52" t="s">
        <v>81</v>
      </c>
      <c r="U52" t="s">
        <v>82</v>
      </c>
      <c r="V52" t="s">
        <v>83</v>
      </c>
      <c r="W52" t="s">
        <v>84</v>
      </c>
      <c r="X52" t="s">
        <v>85</v>
      </c>
      <c r="Y52" t="s">
        <v>86</v>
      </c>
      <c r="Z52" t="s">
        <v>87</v>
      </c>
      <c r="AA52" t="s">
        <v>88</v>
      </c>
      <c r="AB52" t="s">
        <v>157</v>
      </c>
      <c r="AC52" t="s">
        <v>90</v>
      </c>
      <c r="AD52" t="s">
        <v>154</v>
      </c>
      <c r="AE52" t="s">
        <v>92</v>
      </c>
      <c r="AF52" t="s">
        <v>210</v>
      </c>
      <c r="AG52" t="s">
        <v>94</v>
      </c>
      <c r="AH52" t="s">
        <v>211</v>
      </c>
      <c r="AI52" t="s">
        <v>96</v>
      </c>
      <c r="AJ52" t="s">
        <v>80</v>
      </c>
      <c r="AK52" t="s">
        <v>95</v>
      </c>
      <c r="AL52" t="s">
        <v>98</v>
      </c>
      <c r="AM52" t="s">
        <v>160</v>
      </c>
      <c r="AN52" t="s">
        <v>312</v>
      </c>
      <c r="AO52" t="s">
        <v>99</v>
      </c>
      <c r="AP52" t="s">
        <v>100</v>
      </c>
      <c r="AQ52" t="s">
        <v>101</v>
      </c>
      <c r="AR52" t="s">
        <v>102</v>
      </c>
      <c r="AS52" t="s">
        <v>103</v>
      </c>
      <c r="AT52">
        <v>5</v>
      </c>
      <c r="AU52">
        <v>24</v>
      </c>
      <c r="AV52" t="s">
        <v>361</v>
      </c>
      <c r="AW52" t="s">
        <v>1811</v>
      </c>
      <c r="AX52">
        <v>2</v>
      </c>
      <c r="AY52" t="s">
        <v>1812</v>
      </c>
      <c r="AZ52" t="s">
        <v>107</v>
      </c>
      <c r="BA52" t="s">
        <v>1813</v>
      </c>
      <c r="BC52" t="s">
        <v>1814</v>
      </c>
      <c r="BE52" t="s">
        <v>365</v>
      </c>
      <c r="BF52" t="s">
        <v>1815</v>
      </c>
      <c r="BG52" t="s">
        <v>1816</v>
      </c>
      <c r="BH52" t="s">
        <v>1601</v>
      </c>
      <c r="BI52" t="s">
        <v>296</v>
      </c>
      <c r="BJ52" t="s">
        <v>245</v>
      </c>
      <c r="BK52" t="s">
        <v>558</v>
      </c>
      <c r="BL52" t="s">
        <v>1817</v>
      </c>
      <c r="BM52" t="s">
        <v>1818</v>
      </c>
      <c r="BN52" t="s">
        <v>1819</v>
      </c>
      <c r="BO52" t="s">
        <v>1069</v>
      </c>
      <c r="BP52" t="s">
        <v>319</v>
      </c>
      <c r="BQ52">
        <v>9</v>
      </c>
      <c r="BR52" t="s">
        <v>1820</v>
      </c>
      <c r="BS52" t="s">
        <v>188</v>
      </c>
      <c r="BT52" t="s">
        <v>572</v>
      </c>
      <c r="BU52" t="s">
        <v>1351</v>
      </c>
      <c r="BV52" t="s">
        <v>912</v>
      </c>
      <c r="BW52" t="s">
        <v>1777</v>
      </c>
      <c r="BX52" t="s">
        <v>381</v>
      </c>
      <c r="BY52" t="s">
        <v>1560</v>
      </c>
      <c r="BZ52" t="s">
        <v>1257</v>
      </c>
      <c r="CA52" t="s">
        <v>1821</v>
      </c>
      <c r="CB52" t="s">
        <v>1363</v>
      </c>
      <c r="CC52" t="s">
        <v>465</v>
      </c>
      <c r="CD52" t="s">
        <v>794</v>
      </c>
      <c r="CE52" t="s">
        <v>539</v>
      </c>
      <c r="CF52" t="s">
        <v>1755</v>
      </c>
      <c r="CG52" t="s">
        <v>1332</v>
      </c>
      <c r="CH52" t="s">
        <v>1822</v>
      </c>
      <c r="CI52" t="s">
        <v>869</v>
      </c>
      <c r="CJ52" t="s">
        <v>1537</v>
      </c>
      <c r="CK52" t="s">
        <v>1057</v>
      </c>
      <c r="CL52" t="s">
        <v>724</v>
      </c>
      <c r="CM52" t="s">
        <v>1823</v>
      </c>
      <c r="CN52">
        <v>7</v>
      </c>
      <c r="CP52" t="s">
        <v>1824</v>
      </c>
      <c r="CQ52" t="s">
        <v>115</v>
      </c>
      <c r="CR52" t="s">
        <v>752</v>
      </c>
      <c r="CS52" t="s">
        <v>1100</v>
      </c>
    </row>
    <row r="53" spans="1:97" x14ac:dyDescent="0.25">
      <c r="A53">
        <v>80</v>
      </c>
      <c r="B53" t="s">
        <v>1825</v>
      </c>
      <c r="C53">
        <v>41</v>
      </c>
      <c r="D53" t="s">
        <v>66</v>
      </c>
      <c r="E53" t="s">
        <v>1826</v>
      </c>
      <c r="F53" t="s">
        <v>1825</v>
      </c>
      <c r="G53" t="s">
        <v>1827</v>
      </c>
      <c r="H53" t="s">
        <v>69</v>
      </c>
      <c r="I53" t="s">
        <v>70</v>
      </c>
      <c r="J53" t="s">
        <v>71</v>
      </c>
      <c r="K53" t="s">
        <v>152</v>
      </c>
      <c r="L53" t="s">
        <v>73</v>
      </c>
      <c r="M53" t="s">
        <v>74</v>
      </c>
      <c r="N53" t="s">
        <v>75</v>
      </c>
      <c r="O53" t="s">
        <v>154</v>
      </c>
      <c r="P53" t="s">
        <v>77</v>
      </c>
      <c r="Q53" t="s">
        <v>155</v>
      </c>
      <c r="R53" t="s">
        <v>92</v>
      </c>
      <c r="S53" t="s">
        <v>80</v>
      </c>
      <c r="T53" t="s">
        <v>81</v>
      </c>
      <c r="U53" t="s">
        <v>82</v>
      </c>
      <c r="V53" t="s">
        <v>88</v>
      </c>
      <c r="W53" t="s">
        <v>98</v>
      </c>
      <c r="X53" t="s">
        <v>85</v>
      </c>
      <c r="Y53" t="s">
        <v>86</v>
      </c>
      <c r="Z53" t="s">
        <v>87</v>
      </c>
      <c r="AA53" t="s">
        <v>88</v>
      </c>
      <c r="AB53" t="s">
        <v>157</v>
      </c>
      <c r="AC53" t="s">
        <v>90</v>
      </c>
      <c r="AD53" t="s">
        <v>91</v>
      </c>
      <c r="AE53" t="s">
        <v>92</v>
      </c>
      <c r="AF53" t="s">
        <v>210</v>
      </c>
      <c r="AG53" t="s">
        <v>94</v>
      </c>
      <c r="AH53" t="s">
        <v>211</v>
      </c>
      <c r="AI53" t="s">
        <v>96</v>
      </c>
      <c r="AJ53" t="s">
        <v>158</v>
      </c>
      <c r="AK53" t="s">
        <v>777</v>
      </c>
      <c r="AL53" t="s">
        <v>98</v>
      </c>
      <c r="AM53" t="s">
        <v>447</v>
      </c>
      <c r="AN53" t="s">
        <v>312</v>
      </c>
      <c r="AO53" t="s">
        <v>99</v>
      </c>
      <c r="AP53" t="s">
        <v>100</v>
      </c>
      <c r="AQ53" t="s">
        <v>101</v>
      </c>
      <c r="AR53" t="s">
        <v>102</v>
      </c>
      <c r="AS53" t="s">
        <v>103</v>
      </c>
      <c r="AT53">
        <v>5</v>
      </c>
      <c r="AU53">
        <v>22</v>
      </c>
      <c r="AV53" t="s">
        <v>1828</v>
      </c>
      <c r="AW53" t="s">
        <v>1695</v>
      </c>
      <c r="AX53">
        <v>2</v>
      </c>
      <c r="AY53" t="s">
        <v>1829</v>
      </c>
      <c r="AZ53" t="s">
        <v>107</v>
      </c>
      <c r="BA53" t="s">
        <v>1830</v>
      </c>
      <c r="BC53" t="s">
        <v>1831</v>
      </c>
      <c r="BE53">
        <v>17</v>
      </c>
      <c r="BF53" t="s">
        <v>647</v>
      </c>
      <c r="BG53">
        <v>14</v>
      </c>
      <c r="BH53" t="s">
        <v>164</v>
      </c>
      <c r="BI53" t="s">
        <v>1832</v>
      </c>
      <c r="BJ53" t="s">
        <v>608</v>
      </c>
      <c r="BK53" t="s">
        <v>1833</v>
      </c>
      <c r="BL53" t="s">
        <v>1834</v>
      </c>
      <c r="BM53" t="s">
        <v>136</v>
      </c>
      <c r="BN53" t="s">
        <v>1835</v>
      </c>
      <c r="BO53" t="s">
        <v>1836</v>
      </c>
      <c r="BP53" t="s">
        <v>1660</v>
      </c>
      <c r="BQ53" t="s">
        <v>1668</v>
      </c>
      <c r="BR53" t="s">
        <v>1670</v>
      </c>
      <c r="BS53" t="s">
        <v>1837</v>
      </c>
      <c r="BT53" t="s">
        <v>465</v>
      </c>
      <c r="BU53" t="s">
        <v>1634</v>
      </c>
      <c r="BV53" t="s">
        <v>610</v>
      </c>
      <c r="BW53" t="s">
        <v>1838</v>
      </c>
      <c r="BX53" t="s">
        <v>1759</v>
      </c>
      <c r="BY53" t="s">
        <v>353</v>
      </c>
      <c r="BZ53" t="s">
        <v>826</v>
      </c>
      <c r="CA53" t="s">
        <v>1605</v>
      </c>
      <c r="CB53" t="s">
        <v>1182</v>
      </c>
      <c r="CC53" t="s">
        <v>843</v>
      </c>
      <c r="CD53" t="s">
        <v>133</v>
      </c>
      <c r="CE53" t="s">
        <v>1339</v>
      </c>
      <c r="CF53" t="s">
        <v>1253</v>
      </c>
      <c r="CG53" t="s">
        <v>1839</v>
      </c>
      <c r="CH53" t="s">
        <v>1537</v>
      </c>
      <c r="CI53" t="s">
        <v>1098</v>
      </c>
      <c r="CJ53" t="s">
        <v>423</v>
      </c>
      <c r="CK53" t="s">
        <v>1115</v>
      </c>
      <c r="CL53" t="s">
        <v>1492</v>
      </c>
      <c r="CM53" t="s">
        <v>1025</v>
      </c>
      <c r="CN53" t="s">
        <v>1818</v>
      </c>
      <c r="CP53" t="s">
        <v>787</v>
      </c>
      <c r="CQ53" t="s">
        <v>1840</v>
      </c>
      <c r="CR53" t="s">
        <v>472</v>
      </c>
      <c r="CS53" t="s">
        <v>1230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workbookViewId="0">
      <selection activeCell="E6" sqref="E6"/>
    </sheetView>
  </sheetViews>
  <sheetFormatPr baseColWidth="10" defaultRowHeight="13.2" x14ac:dyDescent="0.25"/>
  <sheetData>
    <row r="1" spans="1:39" x14ac:dyDescent="0.25">
      <c r="A1" t="s">
        <v>1841</v>
      </c>
      <c r="B1" t="s">
        <v>71</v>
      </c>
      <c r="D1" t="s">
        <v>71</v>
      </c>
      <c r="E1" t="s">
        <v>152</v>
      </c>
      <c r="F1" t="s">
        <v>73</v>
      </c>
      <c r="G1" t="s">
        <v>74</v>
      </c>
      <c r="H1" t="s">
        <v>75</v>
      </c>
      <c r="I1" t="s">
        <v>154</v>
      </c>
      <c r="J1" t="s">
        <v>77</v>
      </c>
      <c r="K1" t="s">
        <v>155</v>
      </c>
      <c r="L1" t="str">
        <f xml:space="preserve"> "geistesabwesend"</f>
        <v>geistesabwesend</v>
      </c>
      <c r="M1" t="str">
        <f xml:space="preserve"> "vorsichtig"</f>
        <v>vorsichtig</v>
      </c>
      <c r="N1" t="str">
        <f xml:space="preserve"> "bedauernd"</f>
        <v>bedauernd</v>
      </c>
      <c r="O1" t="str">
        <f xml:space="preserve"> "skeptisch"</f>
        <v>skeptisch</v>
      </c>
      <c r="P1" t="str">
        <f xml:space="preserve"> "vorausahnend"</f>
        <v>vorausahnend</v>
      </c>
      <c r="Q1" t="str">
        <f xml:space="preserve"> "beschuldigend"</f>
        <v>beschuldigend</v>
      </c>
      <c r="R1" t="str">
        <f xml:space="preserve"> "besinnlich"</f>
        <v>besinnlich</v>
      </c>
      <c r="S1" t="str">
        <f xml:space="preserve"> "nachdenklich"</f>
        <v>nachdenklich</v>
      </c>
      <c r="T1" t="str">
        <f xml:space="preserve"> "bezweifelnd"</f>
        <v>bezweifelnd</v>
      </c>
      <c r="U1" t="str">
        <f xml:space="preserve"> "entschieden"</f>
        <v>entschieden</v>
      </c>
      <c r="V1" t="str">
        <f xml:space="preserve"> "zögerlich"</f>
        <v>zögerlich</v>
      </c>
      <c r="W1" t="str">
        <f xml:space="preserve"> "freundlich"</f>
        <v>freundlich</v>
      </c>
      <c r="X1" t="str">
        <f xml:space="preserve"> "tagträumend"</f>
        <v>tagträumend</v>
      </c>
      <c r="Y1" t="str">
        <f xml:space="preserve"> "geistesabwesend"</f>
        <v>geistesabwesend</v>
      </c>
      <c r="Z1" t="str">
        <f xml:space="preserve"> "aufsässig"</f>
        <v>aufsässig</v>
      </c>
      <c r="AA1" t="str">
        <f xml:space="preserve"> "nachsinnend"</f>
        <v>nachsinnend</v>
      </c>
      <c r="AB1" t="str">
        <f xml:space="preserve"> "interessiert"</f>
        <v>interessiert</v>
      </c>
      <c r="AC1" t="str">
        <f xml:space="preserve"> "feindselig"</f>
        <v>feindselig</v>
      </c>
      <c r="AD1" t="str">
        <f xml:space="preserve"> "vorsichtig"</f>
        <v>vorsichtig</v>
      </c>
      <c r="AE1" t="str">
        <f xml:space="preserve"> "interessiert"</f>
        <v>interessiert</v>
      </c>
      <c r="AF1" t="str">
        <f xml:space="preserve"> "tiefsinnig"</f>
        <v>tiefsinnig</v>
      </c>
      <c r="AG1" t="str">
        <f xml:space="preserve"> "kokett"</f>
        <v>kokett</v>
      </c>
      <c r="AH1" t="str">
        <f xml:space="preserve"> "zuversichtlich"</f>
        <v>zuversichtlich</v>
      </c>
      <c r="AI1" t="str">
        <f xml:space="preserve"> "ernst"</f>
        <v>ernst</v>
      </c>
      <c r="AJ1" t="str">
        <f xml:space="preserve"> "beunruhigt"</f>
        <v>beunruhigt</v>
      </c>
      <c r="AK1" t="str">
        <f xml:space="preserve"> "misstrauisch"</f>
        <v>misstrauisch</v>
      </c>
      <c r="AL1" t="str">
        <f xml:space="preserve"> "nervös"</f>
        <v>nervös</v>
      </c>
      <c r="AM1" t="str">
        <f xml:space="preserve"> "argwöhnisch"</f>
        <v>argwöhnisch</v>
      </c>
    </row>
    <row r="2" spans="1:39" x14ac:dyDescent="0.25">
      <c r="A2" t="s">
        <v>1842</v>
      </c>
      <c r="B2" t="s">
        <v>152</v>
      </c>
    </row>
    <row r="3" spans="1:39" x14ac:dyDescent="0.25">
      <c r="A3" t="s">
        <v>1843</v>
      </c>
      <c r="B3" t="s">
        <v>73</v>
      </c>
    </row>
    <row r="4" spans="1:39" x14ac:dyDescent="0.25">
      <c r="A4" t="s">
        <v>1844</v>
      </c>
      <c r="B4" t="s">
        <v>74</v>
      </c>
    </row>
    <row r="5" spans="1:39" x14ac:dyDescent="0.25">
      <c r="A5" t="s">
        <v>1845</v>
      </c>
      <c r="B5" t="s">
        <v>75</v>
      </c>
    </row>
    <row r="6" spans="1:39" x14ac:dyDescent="0.25">
      <c r="A6" t="s">
        <v>1846</v>
      </c>
      <c r="B6" t="s">
        <v>154</v>
      </c>
    </row>
    <row r="7" spans="1:39" x14ac:dyDescent="0.25">
      <c r="A7" t="s">
        <v>1847</v>
      </c>
      <c r="B7" t="s">
        <v>77</v>
      </c>
    </row>
    <row r="8" spans="1:39" x14ac:dyDescent="0.25">
      <c r="A8" t="s">
        <v>1848</v>
      </c>
      <c r="B8" t="s">
        <v>155</v>
      </c>
    </row>
    <row r="9" spans="1:39" x14ac:dyDescent="0.25">
      <c r="A9" t="s">
        <v>1849</v>
      </c>
      <c r="B9" t="str">
        <f xml:space="preserve"> "geistesabwesend"</f>
        <v>geistesabwesend</v>
      </c>
    </row>
    <row r="10" spans="1:39" x14ac:dyDescent="0.25">
      <c r="A10" t="s">
        <v>1850</v>
      </c>
      <c r="B10" t="str">
        <f xml:space="preserve"> "vorsichtig"</f>
        <v>vorsichtig</v>
      </c>
    </row>
    <row r="11" spans="1:39" x14ac:dyDescent="0.25">
      <c r="A11" t="s">
        <v>1851</v>
      </c>
      <c r="B11" t="str">
        <f xml:space="preserve"> "bedauernd"</f>
        <v>bedauernd</v>
      </c>
    </row>
    <row r="12" spans="1:39" x14ac:dyDescent="0.25">
      <c r="A12" t="s">
        <v>1852</v>
      </c>
      <c r="B12" t="str">
        <f xml:space="preserve"> "skeptisch"</f>
        <v>skeptisch</v>
      </c>
    </row>
    <row r="13" spans="1:39" x14ac:dyDescent="0.25">
      <c r="A13" t="s">
        <v>1853</v>
      </c>
      <c r="B13" t="str">
        <f xml:space="preserve"> "vorausahnend"</f>
        <v>vorausahnend</v>
      </c>
    </row>
    <row r="14" spans="1:39" x14ac:dyDescent="0.25">
      <c r="A14" t="s">
        <v>1854</v>
      </c>
      <c r="B14" t="str">
        <f xml:space="preserve"> "beschuldigend"</f>
        <v>beschuldigend</v>
      </c>
    </row>
    <row r="15" spans="1:39" x14ac:dyDescent="0.25">
      <c r="A15" t="s">
        <v>1855</v>
      </c>
      <c r="B15" t="str">
        <f xml:space="preserve"> "besinnlich"</f>
        <v>besinnlich</v>
      </c>
    </row>
    <row r="16" spans="1:39" x14ac:dyDescent="0.25">
      <c r="A16" t="s">
        <v>1856</v>
      </c>
      <c r="B16" t="str">
        <f xml:space="preserve"> "nachdenklich"</f>
        <v>nachdenklich</v>
      </c>
    </row>
    <row r="17" spans="1:2" x14ac:dyDescent="0.25">
      <c r="A17" t="s">
        <v>1857</v>
      </c>
      <c r="B17" t="str">
        <f xml:space="preserve"> "bezweifelnd"</f>
        <v>bezweifelnd</v>
      </c>
    </row>
    <row r="18" spans="1:2" x14ac:dyDescent="0.25">
      <c r="A18" t="s">
        <v>1858</v>
      </c>
      <c r="B18" t="str">
        <f xml:space="preserve"> "entschieden"</f>
        <v>entschieden</v>
      </c>
    </row>
    <row r="19" spans="1:2" x14ac:dyDescent="0.25">
      <c r="A19" t="s">
        <v>1859</v>
      </c>
      <c r="B19" t="str">
        <f xml:space="preserve"> "zögerlich"</f>
        <v>zögerlich</v>
      </c>
    </row>
    <row r="20" spans="1:2" x14ac:dyDescent="0.25">
      <c r="A20" t="s">
        <v>1860</v>
      </c>
      <c r="B20" t="str">
        <f xml:space="preserve"> "freundlich"</f>
        <v>freundlich</v>
      </c>
    </row>
    <row r="21" spans="1:2" x14ac:dyDescent="0.25">
      <c r="A21" t="s">
        <v>1861</v>
      </c>
      <c r="B21" t="str">
        <f xml:space="preserve"> "tagträumend"</f>
        <v>tagträumend</v>
      </c>
    </row>
    <row r="22" spans="1:2" x14ac:dyDescent="0.25">
      <c r="A22" t="s">
        <v>1862</v>
      </c>
      <c r="B22" t="str">
        <f xml:space="preserve"> "geistesabwesend"</f>
        <v>geistesabwesend</v>
      </c>
    </row>
    <row r="23" spans="1:2" x14ac:dyDescent="0.25">
      <c r="A23" t="s">
        <v>1863</v>
      </c>
      <c r="B23" t="str">
        <f xml:space="preserve"> "aufsässig"</f>
        <v>aufsässig</v>
      </c>
    </row>
    <row r="24" spans="1:2" x14ac:dyDescent="0.25">
      <c r="A24" t="s">
        <v>1864</v>
      </c>
      <c r="B24" t="str">
        <f xml:space="preserve"> "nachsinnend"</f>
        <v>nachsinnend</v>
      </c>
    </row>
    <row r="25" spans="1:2" x14ac:dyDescent="0.25">
      <c r="A25" t="s">
        <v>1865</v>
      </c>
      <c r="B25" t="str">
        <f xml:space="preserve"> "interessiert"</f>
        <v>interessiert</v>
      </c>
    </row>
    <row r="26" spans="1:2" x14ac:dyDescent="0.25">
      <c r="A26" t="s">
        <v>1866</v>
      </c>
      <c r="B26" t="str">
        <f xml:space="preserve"> "feindselig"</f>
        <v>feindselig</v>
      </c>
    </row>
    <row r="27" spans="1:2" x14ac:dyDescent="0.25">
      <c r="A27" t="s">
        <v>1867</v>
      </c>
      <c r="B27" t="str">
        <f xml:space="preserve"> "vorsichtig"</f>
        <v>vorsichtig</v>
      </c>
    </row>
    <row r="28" spans="1:2" x14ac:dyDescent="0.25">
      <c r="A28" t="s">
        <v>1868</v>
      </c>
      <c r="B28" t="str">
        <f xml:space="preserve"> "interessiert"</f>
        <v>interessiert</v>
      </c>
    </row>
    <row r="29" spans="1:2" x14ac:dyDescent="0.25">
      <c r="A29" t="s">
        <v>1869</v>
      </c>
      <c r="B29" t="str">
        <f xml:space="preserve"> "tiefsinnig"</f>
        <v>tiefsinnig</v>
      </c>
    </row>
    <row r="30" spans="1:2" x14ac:dyDescent="0.25">
      <c r="A30" t="s">
        <v>1870</v>
      </c>
      <c r="B30" t="str">
        <f xml:space="preserve"> "kokett"</f>
        <v>kokett</v>
      </c>
    </row>
    <row r="31" spans="1:2" x14ac:dyDescent="0.25">
      <c r="A31" t="s">
        <v>1871</v>
      </c>
      <c r="B31" t="str">
        <f xml:space="preserve"> "zuversichtlich"</f>
        <v>zuversichtlich</v>
      </c>
    </row>
    <row r="32" spans="1:2" x14ac:dyDescent="0.25">
      <c r="A32" t="s">
        <v>1872</v>
      </c>
      <c r="B32" t="str">
        <f xml:space="preserve"> "ernst"</f>
        <v>ernst</v>
      </c>
    </row>
    <row r="33" spans="1:2" x14ac:dyDescent="0.25">
      <c r="A33" t="s">
        <v>1873</v>
      </c>
      <c r="B33" t="str">
        <f xml:space="preserve"> "beunruhigt"</f>
        <v>beunruhigt</v>
      </c>
    </row>
    <row r="34" spans="1:2" x14ac:dyDescent="0.25">
      <c r="A34" t="s">
        <v>1874</v>
      </c>
      <c r="B34" t="str">
        <f xml:space="preserve"> "misstrauisch"</f>
        <v>misstrauisch</v>
      </c>
    </row>
    <row r="35" spans="1:2" x14ac:dyDescent="0.25">
      <c r="A35" t="s">
        <v>1875</v>
      </c>
      <c r="B35" t="str">
        <f xml:space="preserve"> "nervös"</f>
        <v>nervös</v>
      </c>
    </row>
    <row r="36" spans="1:2" x14ac:dyDescent="0.25">
      <c r="A36" t="s">
        <v>1876</v>
      </c>
      <c r="B36" t="str">
        <f xml:space="preserve"> "argwöhnisch"</f>
        <v>argwöhnisch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0"/>
  <sheetViews>
    <sheetView workbookViewId="0">
      <selection activeCell="G10" sqref="G10"/>
    </sheetView>
  </sheetViews>
  <sheetFormatPr baseColWidth="10" defaultRowHeight="13.2" x14ac:dyDescent="0.25"/>
  <sheetData>
    <row r="1" spans="2:43" x14ac:dyDescent="0.25">
      <c r="B1" t="s">
        <v>1916</v>
      </c>
      <c r="C1" t="s">
        <v>1921</v>
      </c>
      <c r="D1" t="s">
        <v>1877</v>
      </c>
      <c r="F1" t="s">
        <v>1925</v>
      </c>
      <c r="H1" t="s">
        <v>1878</v>
      </c>
      <c r="I1" t="s">
        <v>1879</v>
      </c>
      <c r="J1" t="s">
        <v>1880</v>
      </c>
      <c r="K1" t="s">
        <v>1881</v>
      </c>
      <c r="L1" t="s">
        <v>1882</v>
      </c>
      <c r="M1" t="s">
        <v>1883</v>
      </c>
      <c r="N1" t="s">
        <v>1884</v>
      </c>
      <c r="O1" t="s">
        <v>1885</v>
      </c>
      <c r="P1" t="s">
        <v>1886</v>
      </c>
      <c r="Q1" t="s">
        <v>1887</v>
      </c>
      <c r="R1" t="s">
        <v>1888</v>
      </c>
      <c r="S1" t="s">
        <v>1889</v>
      </c>
      <c r="T1" t="s">
        <v>1890</v>
      </c>
      <c r="U1" t="s">
        <v>1891</v>
      </c>
      <c r="V1" t="s">
        <v>1892</v>
      </c>
      <c r="W1" t="s">
        <v>1893</v>
      </c>
      <c r="X1" t="s">
        <v>1894</v>
      </c>
      <c r="Y1" t="s">
        <v>1895</v>
      </c>
      <c r="Z1" t="s">
        <v>1896</v>
      </c>
      <c r="AA1" t="s">
        <v>1897</v>
      </c>
      <c r="AB1" t="s">
        <v>1898</v>
      </c>
      <c r="AC1" t="s">
        <v>1899</v>
      </c>
      <c r="AD1" t="s">
        <v>1900</v>
      </c>
      <c r="AE1" t="s">
        <v>1901</v>
      </c>
      <c r="AF1" t="s">
        <v>1902</v>
      </c>
      <c r="AG1" t="s">
        <v>1903</v>
      </c>
      <c r="AH1" t="s">
        <v>1904</v>
      </c>
      <c r="AI1" t="s">
        <v>1905</v>
      </c>
      <c r="AJ1" t="s">
        <v>1906</v>
      </c>
      <c r="AK1" t="s">
        <v>1907</v>
      </c>
      <c r="AL1" t="s">
        <v>1908</v>
      </c>
      <c r="AM1" t="s">
        <v>1909</v>
      </c>
      <c r="AN1" t="s">
        <v>1910</v>
      </c>
      <c r="AO1" t="s">
        <v>1911</v>
      </c>
      <c r="AP1" t="s">
        <v>1912</v>
      </c>
      <c r="AQ1" t="s">
        <v>1913</v>
      </c>
    </row>
    <row r="2" spans="2:43" x14ac:dyDescent="0.25">
      <c r="B2">
        <v>1</v>
      </c>
      <c r="C2">
        <f>'EyesTest_KG '!AU2</f>
        <v>24</v>
      </c>
      <c r="D2">
        <f>SUM($H2:$BE2)</f>
        <v>25</v>
      </c>
      <c r="E2" t="str">
        <f>IF('EyesTest_KG '!AV2="w","w","m")</f>
        <v>w</v>
      </c>
      <c r="F2">
        <f>COUNTIF('EyesTest_KG '!AV2:AV53,"w*")</f>
        <v>26</v>
      </c>
      <c r="H2">
        <f>IF('EyesTest_KG '!J2=Tabelle1!D$1,1,0)</f>
        <v>1</v>
      </c>
      <c r="I2">
        <f>IF('EyesTest_KG '!K2=Tabelle1!E$1,1,0)</f>
        <v>0</v>
      </c>
      <c r="J2">
        <f>IF('EyesTest_KG '!L2=Tabelle1!F$1,1,0)</f>
        <v>1</v>
      </c>
      <c r="K2">
        <f>IF('EyesTest_KG '!M2=Tabelle1!G$1,1,0)</f>
        <v>1</v>
      </c>
      <c r="L2">
        <f>IF('EyesTest_KG '!N2=Tabelle1!H$1,1,0)</f>
        <v>1</v>
      </c>
      <c r="M2">
        <f>IF('EyesTest_KG '!O2=Tabelle1!I$1,1,0)</f>
        <v>0</v>
      </c>
      <c r="N2">
        <f>IF('EyesTest_KG '!P2=Tabelle1!J$1,1,0)</f>
        <v>1</v>
      </c>
      <c r="O2">
        <f>IF('EyesTest_KG '!Q2=Tabelle1!K$1,1,0)</f>
        <v>0</v>
      </c>
      <c r="P2">
        <f>IF('EyesTest_KG '!R2=Tabelle1!L$1,1,0)</f>
        <v>0</v>
      </c>
      <c r="Q2">
        <f>IF('EyesTest_KG '!S2=Tabelle1!M$1,1,0)</f>
        <v>1</v>
      </c>
      <c r="R2">
        <f>IF('EyesTest_KG '!T2=Tabelle1!N$1,1,0)</f>
        <v>1</v>
      </c>
      <c r="S2">
        <f>IF('EyesTest_KG '!U2=Tabelle1!O$1,1,0)</f>
        <v>1</v>
      </c>
      <c r="T2">
        <f>IF('EyesTest_KG '!V2=Tabelle1!P$1,1,0)</f>
        <v>1</v>
      </c>
      <c r="U2">
        <f>IF('EyesTest_KG '!W2=Tabelle1!Q$1,1,0)</f>
        <v>1</v>
      </c>
      <c r="V2">
        <f>IF('EyesTest_KG '!X2=Tabelle1!R$1,1,0)</f>
        <v>1</v>
      </c>
      <c r="W2">
        <f>IF('EyesTest_KG '!Y2=Tabelle1!S$1,1,0)</f>
        <v>1</v>
      </c>
      <c r="X2">
        <f>IF('EyesTest_KG '!Z2=Tabelle1!T$1,1,0)</f>
        <v>1</v>
      </c>
      <c r="Y2">
        <f>IF('EyesTest_KG '!AA2=Tabelle1!U$1,1,0)</f>
        <v>1</v>
      </c>
      <c r="Z2">
        <f>IF('EyesTest_KG '!AB2=Tabelle1!V$1,1,0)</f>
        <v>0</v>
      </c>
      <c r="AA2">
        <f>IF('EyesTest_KG '!AC2=Tabelle1!W$1,1,0)</f>
        <v>1</v>
      </c>
      <c r="AB2">
        <f>IF('EyesTest_KG '!AD2=Tabelle1!X$1,1,0)</f>
        <v>0</v>
      </c>
      <c r="AC2">
        <f>IF('EyesTest_KG '!AE2=Tabelle1!Y$1,1,0)</f>
        <v>1</v>
      </c>
      <c r="AD2">
        <f>IF('EyesTest_KG '!AF2=Tabelle1!Z$1,1,0)</f>
        <v>0</v>
      </c>
      <c r="AE2">
        <f>IF('EyesTest_KG '!AG2=Tabelle1!AA$1,1,0)</f>
        <v>1</v>
      </c>
      <c r="AF2">
        <f>IF('EyesTest_KG '!AH2=Tabelle1!AB$1,1,0)</f>
        <v>1</v>
      </c>
      <c r="AG2">
        <f>IF('EyesTest_KG '!AI2=Tabelle1!AC$1,1,0)</f>
        <v>1</v>
      </c>
      <c r="AH2">
        <f>IF('EyesTest_KG '!AJ2=Tabelle1!AD$1,1,0)</f>
        <v>1</v>
      </c>
      <c r="AI2">
        <f>IF('EyesTest_KG '!AK2=Tabelle1!AE$1,1,0)</f>
        <v>0</v>
      </c>
      <c r="AJ2">
        <f>IF('EyesTest_KG '!AL2=Tabelle1!AF$1,1,0)</f>
        <v>0</v>
      </c>
      <c r="AK2">
        <f>IF('EyesTest_KG '!AM2=Tabelle1!AG$1,1,0)</f>
        <v>0</v>
      </c>
      <c r="AL2">
        <f>IF('EyesTest_KG '!AN2=Tabelle1!AH$1,1,0)</f>
        <v>0</v>
      </c>
      <c r="AM2">
        <f>IF('EyesTest_KG '!AO2=Tabelle1!AI$1,1,0)</f>
        <v>1</v>
      </c>
      <c r="AN2">
        <f>IF('EyesTest_KG '!AP2=Tabelle1!AJ$1,1,0)</f>
        <v>1</v>
      </c>
      <c r="AO2">
        <f>IF('EyesTest_KG '!AQ2=Tabelle1!AK$1,1,0)</f>
        <v>1</v>
      </c>
      <c r="AP2">
        <f>IF('EyesTest_KG '!AR2=Tabelle1!AL$1,1,0)</f>
        <v>1</v>
      </c>
      <c r="AQ2">
        <f>IF('EyesTest_KG '!AS2=Tabelle1!AM$1,1,0)</f>
        <v>1</v>
      </c>
    </row>
    <row r="3" spans="2:43" x14ac:dyDescent="0.25">
      <c r="B3">
        <v>2</v>
      </c>
      <c r="C3">
        <f>'EyesTest_KG '!AU3</f>
        <v>23</v>
      </c>
      <c r="D3">
        <f t="shared" ref="D3:D18" si="0">SUM($H3:$BE3)</f>
        <v>30</v>
      </c>
      <c r="E3" t="str">
        <f>IF('EyesTest_KG '!AV3="w","w","m")</f>
        <v>m</v>
      </c>
      <c r="F3" t="s">
        <v>1926</v>
      </c>
      <c r="H3">
        <f>IF('EyesTest_KG '!J3=Tabelle1!D$1,1,0)</f>
        <v>1</v>
      </c>
      <c r="I3">
        <f>IF('EyesTest_KG '!K3=Tabelle1!E$1,1,0)</f>
        <v>1</v>
      </c>
      <c r="J3">
        <f>IF('EyesTest_KG '!L3=Tabelle1!F$1,1,0)</f>
        <v>1</v>
      </c>
      <c r="K3">
        <f>IF('EyesTest_KG '!M3=Tabelle1!G$1,1,0)</f>
        <v>0</v>
      </c>
      <c r="L3">
        <f>IF('EyesTest_KG '!N3=Tabelle1!H$1,1,0)</f>
        <v>1</v>
      </c>
      <c r="M3">
        <f>IF('EyesTest_KG '!O3=Tabelle1!I$1,1,0)</f>
        <v>1</v>
      </c>
      <c r="N3">
        <f>IF('EyesTest_KG '!P3=Tabelle1!J$1,1,0)</f>
        <v>1</v>
      </c>
      <c r="O3">
        <f>IF('EyesTest_KG '!Q3=Tabelle1!K$1,1,0)</f>
        <v>1</v>
      </c>
      <c r="P3">
        <f>IF('EyesTest_KG '!R3=Tabelle1!L$1,1,0)</f>
        <v>1</v>
      </c>
      <c r="Q3">
        <f>IF('EyesTest_KG '!S3=Tabelle1!M$1,1,0)</f>
        <v>1</v>
      </c>
      <c r="R3">
        <f>IF('EyesTest_KG '!T3=Tabelle1!N$1,1,0)</f>
        <v>1</v>
      </c>
      <c r="S3">
        <f>IF('EyesTest_KG '!U3=Tabelle1!O$1,1,0)</f>
        <v>1</v>
      </c>
      <c r="T3">
        <f>IF('EyesTest_KG '!V3=Tabelle1!P$1,1,0)</f>
        <v>0</v>
      </c>
      <c r="U3">
        <f>IF('EyesTest_KG '!W3=Tabelle1!Q$1,1,0)</f>
        <v>1</v>
      </c>
      <c r="V3">
        <f>IF('EyesTest_KG '!X3=Tabelle1!R$1,1,0)</f>
        <v>1</v>
      </c>
      <c r="W3">
        <f>IF('EyesTest_KG '!Y3=Tabelle1!S$1,1,0)</f>
        <v>1</v>
      </c>
      <c r="X3">
        <f>IF('EyesTest_KG '!Z3=Tabelle1!T$1,1,0)</f>
        <v>1</v>
      </c>
      <c r="Y3">
        <f>IF('EyesTest_KG '!AA3=Tabelle1!U$1,1,0)</f>
        <v>1</v>
      </c>
      <c r="Z3">
        <f>IF('EyesTest_KG '!AB3=Tabelle1!V$1,1,0)</f>
        <v>1</v>
      </c>
      <c r="AA3">
        <f>IF('EyesTest_KG '!AC3=Tabelle1!W$1,1,0)</f>
        <v>1</v>
      </c>
      <c r="AB3">
        <f>IF('EyesTest_KG '!AD3=Tabelle1!X$1,1,0)</f>
        <v>0</v>
      </c>
      <c r="AC3">
        <f>IF('EyesTest_KG '!AE3=Tabelle1!Y$1,1,0)</f>
        <v>1</v>
      </c>
      <c r="AD3">
        <f>IF('EyesTest_KG '!AF3=Tabelle1!Z$1,1,0)</f>
        <v>0</v>
      </c>
      <c r="AE3">
        <f>IF('EyesTest_KG '!AG3=Tabelle1!AA$1,1,0)</f>
        <v>1</v>
      </c>
      <c r="AF3">
        <f>IF('EyesTest_KG '!AH3=Tabelle1!AB$1,1,0)</f>
        <v>1</v>
      </c>
      <c r="AG3">
        <f>IF('EyesTest_KG '!AI3=Tabelle1!AC$1,1,0)</f>
        <v>1</v>
      </c>
      <c r="AH3">
        <f>IF('EyesTest_KG '!AJ3=Tabelle1!AD$1,1,0)</f>
        <v>0</v>
      </c>
      <c r="AI3">
        <f>IF('EyesTest_KG '!AK3=Tabelle1!AE$1,1,0)</f>
        <v>1</v>
      </c>
      <c r="AJ3">
        <f>IF('EyesTest_KG '!AL3=Tabelle1!AF$1,1,0)</f>
        <v>1</v>
      </c>
      <c r="AK3">
        <f>IF('EyesTest_KG '!AM3=Tabelle1!AG$1,1,0)</f>
        <v>1</v>
      </c>
      <c r="AL3">
        <f>IF('EyesTest_KG '!AN3=Tabelle1!AH$1,1,0)</f>
        <v>0</v>
      </c>
      <c r="AM3">
        <f>IF('EyesTest_KG '!AO3=Tabelle1!AI$1,1,0)</f>
        <v>1</v>
      </c>
      <c r="AN3">
        <f>IF('EyesTest_KG '!AP3=Tabelle1!AJ$1,1,0)</f>
        <v>1</v>
      </c>
      <c r="AO3">
        <f>IF('EyesTest_KG '!AQ3=Tabelle1!AK$1,1,0)</f>
        <v>1</v>
      </c>
      <c r="AP3">
        <f>IF('EyesTest_KG '!AR3=Tabelle1!AL$1,1,0)</f>
        <v>1</v>
      </c>
      <c r="AQ3">
        <f>IF('EyesTest_KG '!AS3=Tabelle1!AM$1,1,0)</f>
        <v>1</v>
      </c>
    </row>
    <row r="4" spans="2:43" x14ac:dyDescent="0.25">
      <c r="B4">
        <v>3</v>
      </c>
      <c r="C4">
        <f>'EyesTest_KG '!AU4</f>
        <v>27</v>
      </c>
      <c r="D4">
        <f t="shared" si="0"/>
        <v>28</v>
      </c>
      <c r="E4" t="str">
        <f>IF('EyesTest_KG '!AV4="w","w","m")</f>
        <v>w</v>
      </c>
      <c r="F4">
        <f>COUNTIF('EyesTest_KG '!AV2:AV53,"m*")</f>
        <v>26</v>
      </c>
      <c r="H4">
        <f>IF('EyesTest_KG '!J4=Tabelle1!D$1,1,0)</f>
        <v>1</v>
      </c>
      <c r="I4">
        <f>IF('EyesTest_KG '!K4=Tabelle1!E$1,1,0)</f>
        <v>1</v>
      </c>
      <c r="J4">
        <f>IF('EyesTest_KG '!L4=Tabelle1!F$1,1,0)</f>
        <v>1</v>
      </c>
      <c r="K4">
        <f>IF('EyesTest_KG '!M4=Tabelle1!G$1,1,0)</f>
        <v>1</v>
      </c>
      <c r="L4">
        <f>IF('EyesTest_KG '!N4=Tabelle1!H$1,1,0)</f>
        <v>1</v>
      </c>
      <c r="M4">
        <f>IF('EyesTest_KG '!O4=Tabelle1!I$1,1,0)</f>
        <v>1</v>
      </c>
      <c r="N4">
        <f>IF('EyesTest_KG '!P4=Tabelle1!J$1,1,0)</f>
        <v>0</v>
      </c>
      <c r="O4">
        <f>IF('EyesTest_KG '!Q4=Tabelle1!K$1,1,0)</f>
        <v>1</v>
      </c>
      <c r="P4">
        <f>IF('EyesTest_KG '!R4=Tabelle1!L$1,1,0)</f>
        <v>1</v>
      </c>
      <c r="Q4">
        <f>IF('EyesTest_KG '!S4=Tabelle1!M$1,1,0)</f>
        <v>1</v>
      </c>
      <c r="R4">
        <f>IF('EyesTest_KG '!T4=Tabelle1!N$1,1,0)</f>
        <v>1</v>
      </c>
      <c r="S4">
        <f>IF('EyesTest_KG '!U4=Tabelle1!O$1,1,0)</f>
        <v>1</v>
      </c>
      <c r="T4">
        <f>IF('EyesTest_KG '!V4=Tabelle1!P$1,1,0)</f>
        <v>0</v>
      </c>
      <c r="U4">
        <f>IF('EyesTest_KG '!W4=Tabelle1!Q$1,1,0)</f>
        <v>1</v>
      </c>
      <c r="V4">
        <f>IF('EyesTest_KG '!X4=Tabelle1!R$1,1,0)</f>
        <v>0</v>
      </c>
      <c r="W4">
        <f>IF('EyesTest_KG '!Y4=Tabelle1!S$1,1,0)</f>
        <v>1</v>
      </c>
      <c r="X4">
        <f>IF('EyesTest_KG '!Z4=Tabelle1!T$1,1,0)</f>
        <v>1</v>
      </c>
      <c r="Y4">
        <f>IF('EyesTest_KG '!AA4=Tabelle1!U$1,1,0)</f>
        <v>1</v>
      </c>
      <c r="Z4">
        <f>IF('EyesTest_KG '!AB4=Tabelle1!V$1,1,0)</f>
        <v>1</v>
      </c>
      <c r="AA4">
        <f>IF('EyesTest_KG '!AC4=Tabelle1!W$1,1,0)</f>
        <v>1</v>
      </c>
      <c r="AB4">
        <f>IF('EyesTest_KG '!AD4=Tabelle1!X$1,1,0)</f>
        <v>0</v>
      </c>
      <c r="AC4">
        <f>IF('EyesTest_KG '!AE4=Tabelle1!Y$1,1,0)</f>
        <v>1</v>
      </c>
      <c r="AD4">
        <f>IF('EyesTest_KG '!AF4=Tabelle1!Z$1,1,0)</f>
        <v>1</v>
      </c>
      <c r="AE4">
        <f>IF('EyesTest_KG '!AG4=Tabelle1!AA$1,1,0)</f>
        <v>1</v>
      </c>
      <c r="AF4">
        <f>IF('EyesTest_KG '!AH4=Tabelle1!AB$1,1,0)</f>
        <v>0</v>
      </c>
      <c r="AG4">
        <f>IF('EyesTest_KG '!AI4=Tabelle1!AC$1,1,0)</f>
        <v>1</v>
      </c>
      <c r="AH4">
        <f>IF('EyesTest_KG '!AJ4=Tabelle1!AD$1,1,0)</f>
        <v>1</v>
      </c>
      <c r="AI4">
        <f>IF('EyesTest_KG '!AK4=Tabelle1!AE$1,1,0)</f>
        <v>1</v>
      </c>
      <c r="AJ4">
        <f>IF('EyesTest_KG '!AL4=Tabelle1!AF$1,1,0)</f>
        <v>1</v>
      </c>
      <c r="AK4">
        <f>IF('EyesTest_KG '!AM4=Tabelle1!AG$1,1,0)</f>
        <v>0</v>
      </c>
      <c r="AL4">
        <f>IF('EyesTest_KG '!AN4=Tabelle1!AH$1,1,0)</f>
        <v>0</v>
      </c>
      <c r="AM4">
        <f>IF('EyesTest_KG '!AO4=Tabelle1!AI$1,1,0)</f>
        <v>0</v>
      </c>
      <c r="AN4">
        <f>IF('EyesTest_KG '!AP4=Tabelle1!AJ$1,1,0)</f>
        <v>1</v>
      </c>
      <c r="AO4">
        <f>IF('EyesTest_KG '!AQ4=Tabelle1!AK$1,1,0)</f>
        <v>1</v>
      </c>
      <c r="AP4">
        <f>IF('EyesTest_KG '!AR4=Tabelle1!AL$1,1,0)</f>
        <v>1</v>
      </c>
      <c r="AQ4">
        <f>IF('EyesTest_KG '!AS4=Tabelle1!AM$1,1,0)</f>
        <v>1</v>
      </c>
    </row>
    <row r="5" spans="2:43" x14ac:dyDescent="0.25">
      <c r="B5">
        <v>4</v>
      </c>
      <c r="C5">
        <f>'EyesTest_KG '!AU5</f>
        <v>23</v>
      </c>
      <c r="D5">
        <f t="shared" si="0"/>
        <v>29</v>
      </c>
      <c r="E5" t="str">
        <f>IF('EyesTest_KG '!AV5="w","w","m")</f>
        <v>w</v>
      </c>
      <c r="H5">
        <f>IF('EyesTest_KG '!J5=Tabelle1!D$1,1,0)</f>
        <v>1</v>
      </c>
      <c r="I5">
        <f>IF('EyesTest_KG '!K5=Tabelle1!E$1,1,0)</f>
        <v>1</v>
      </c>
      <c r="J5">
        <f>IF('EyesTest_KG '!L5=Tabelle1!F$1,1,0)</f>
        <v>0</v>
      </c>
      <c r="K5">
        <f>IF('EyesTest_KG '!M5=Tabelle1!G$1,1,0)</f>
        <v>1</v>
      </c>
      <c r="L5">
        <f>IF('EyesTest_KG '!N5=Tabelle1!H$1,1,0)</f>
        <v>1</v>
      </c>
      <c r="M5">
        <f>IF('EyesTest_KG '!O5=Tabelle1!I$1,1,0)</f>
        <v>1</v>
      </c>
      <c r="N5">
        <f>IF('EyesTest_KG '!P5=Tabelle1!J$1,1,0)</f>
        <v>1</v>
      </c>
      <c r="O5">
        <f>IF('EyesTest_KG '!Q5=Tabelle1!K$1,1,0)</f>
        <v>1</v>
      </c>
      <c r="P5">
        <f>IF('EyesTest_KG '!R5=Tabelle1!L$1,1,0)</f>
        <v>1</v>
      </c>
      <c r="Q5">
        <f>IF('EyesTest_KG '!S5=Tabelle1!M$1,1,0)</f>
        <v>1</v>
      </c>
      <c r="R5">
        <f>IF('EyesTest_KG '!T5=Tabelle1!N$1,1,0)</f>
        <v>1</v>
      </c>
      <c r="S5">
        <f>IF('EyesTest_KG '!U5=Tabelle1!O$1,1,0)</f>
        <v>1</v>
      </c>
      <c r="T5">
        <f>IF('EyesTest_KG '!V5=Tabelle1!P$1,1,0)</f>
        <v>0</v>
      </c>
      <c r="U5">
        <f>IF('EyesTest_KG '!W5=Tabelle1!Q$1,1,0)</f>
        <v>1</v>
      </c>
      <c r="V5">
        <f>IF('EyesTest_KG '!X5=Tabelle1!R$1,1,0)</f>
        <v>1</v>
      </c>
      <c r="W5">
        <f>IF('EyesTest_KG '!Y5=Tabelle1!S$1,1,0)</f>
        <v>1</v>
      </c>
      <c r="X5">
        <f>IF('EyesTest_KG '!Z5=Tabelle1!T$1,1,0)</f>
        <v>1</v>
      </c>
      <c r="Y5">
        <f>IF('EyesTest_KG '!AA5=Tabelle1!U$1,1,0)</f>
        <v>1</v>
      </c>
      <c r="Z5">
        <f>IF('EyesTest_KG '!AB5=Tabelle1!V$1,1,0)</f>
        <v>1</v>
      </c>
      <c r="AA5">
        <f>IF('EyesTest_KG '!AC5=Tabelle1!W$1,1,0)</f>
        <v>1</v>
      </c>
      <c r="AB5">
        <f>IF('EyesTest_KG '!AD5=Tabelle1!X$1,1,0)</f>
        <v>0</v>
      </c>
      <c r="AC5">
        <f>IF('EyesTest_KG '!AE5=Tabelle1!Y$1,1,0)</f>
        <v>1</v>
      </c>
      <c r="AD5">
        <f>IF('EyesTest_KG '!AF5=Tabelle1!Z$1,1,0)</f>
        <v>0</v>
      </c>
      <c r="AE5">
        <f>IF('EyesTest_KG '!AG5=Tabelle1!AA$1,1,0)</f>
        <v>1</v>
      </c>
      <c r="AF5">
        <f>IF('EyesTest_KG '!AH5=Tabelle1!AB$1,1,0)</f>
        <v>0</v>
      </c>
      <c r="AG5">
        <f>IF('EyesTest_KG '!AI5=Tabelle1!AC$1,1,0)</f>
        <v>1</v>
      </c>
      <c r="AH5">
        <f>IF('EyesTest_KG '!AJ5=Tabelle1!AD$1,1,0)</f>
        <v>1</v>
      </c>
      <c r="AI5">
        <f>IF('EyesTest_KG '!AK5=Tabelle1!AE$1,1,0)</f>
        <v>1</v>
      </c>
      <c r="AJ5">
        <f>IF('EyesTest_KG '!AL5=Tabelle1!AF$1,1,0)</f>
        <v>0</v>
      </c>
      <c r="AK5">
        <f>IF('EyesTest_KG '!AM5=Tabelle1!AG$1,1,0)</f>
        <v>1</v>
      </c>
      <c r="AL5">
        <f>IF('EyesTest_KG '!AN5=Tabelle1!AH$1,1,0)</f>
        <v>0</v>
      </c>
      <c r="AM5">
        <f>IF('EyesTest_KG '!AO5=Tabelle1!AI$1,1,0)</f>
        <v>1</v>
      </c>
      <c r="AN5">
        <f>IF('EyesTest_KG '!AP5=Tabelle1!AJ$1,1,0)</f>
        <v>1</v>
      </c>
      <c r="AO5">
        <f>IF('EyesTest_KG '!AQ5=Tabelle1!AK$1,1,0)</f>
        <v>1</v>
      </c>
      <c r="AP5">
        <f>IF('EyesTest_KG '!AR5=Tabelle1!AL$1,1,0)</f>
        <v>1</v>
      </c>
      <c r="AQ5">
        <f>IF('EyesTest_KG '!AS5=Tabelle1!AM$1,1,0)</f>
        <v>1</v>
      </c>
    </row>
    <row r="6" spans="2:43" x14ac:dyDescent="0.25">
      <c r="B6">
        <v>5</v>
      </c>
      <c r="C6">
        <f>'EyesTest_KG '!AU6</f>
        <v>23</v>
      </c>
      <c r="D6">
        <f t="shared" si="0"/>
        <v>26</v>
      </c>
      <c r="E6" t="str">
        <f>IF('EyesTest_KG '!AV6="w","w","m")</f>
        <v>w</v>
      </c>
      <c r="H6">
        <f>IF('EyesTest_KG '!J6=Tabelle1!D$1,1,0)</f>
        <v>1</v>
      </c>
      <c r="I6">
        <f>IF('EyesTest_KG '!K6=Tabelle1!E$1,1,0)</f>
        <v>0</v>
      </c>
      <c r="J6">
        <f>IF('EyesTest_KG '!L6=Tabelle1!F$1,1,0)</f>
        <v>1</v>
      </c>
      <c r="K6">
        <f>IF('EyesTest_KG '!M6=Tabelle1!G$1,1,0)</f>
        <v>1</v>
      </c>
      <c r="L6">
        <f>IF('EyesTest_KG '!N6=Tabelle1!H$1,1,0)</f>
        <v>0</v>
      </c>
      <c r="M6">
        <f>IF('EyesTest_KG '!O6=Tabelle1!I$1,1,0)</f>
        <v>1</v>
      </c>
      <c r="N6">
        <f>IF('EyesTest_KG '!P6=Tabelle1!J$1,1,0)</f>
        <v>1</v>
      </c>
      <c r="O6">
        <f>IF('EyesTest_KG '!Q6=Tabelle1!K$1,1,0)</f>
        <v>1</v>
      </c>
      <c r="P6">
        <f>IF('EyesTest_KG '!R6=Tabelle1!L$1,1,0)</f>
        <v>1</v>
      </c>
      <c r="Q6">
        <f>IF('EyesTest_KG '!S6=Tabelle1!M$1,1,0)</f>
        <v>1</v>
      </c>
      <c r="R6">
        <f>IF('EyesTest_KG '!T6=Tabelle1!N$1,1,0)</f>
        <v>1</v>
      </c>
      <c r="S6">
        <f>IF('EyesTest_KG '!U6=Tabelle1!O$1,1,0)</f>
        <v>1</v>
      </c>
      <c r="T6">
        <f>IF('EyesTest_KG '!V6=Tabelle1!P$1,1,0)</f>
        <v>0</v>
      </c>
      <c r="U6">
        <f>IF('EyesTest_KG '!W6=Tabelle1!Q$1,1,0)</f>
        <v>1</v>
      </c>
      <c r="V6">
        <f>IF('EyesTest_KG '!X6=Tabelle1!R$1,1,0)</f>
        <v>1</v>
      </c>
      <c r="W6">
        <f>IF('EyesTest_KG '!Y6=Tabelle1!S$1,1,0)</f>
        <v>0</v>
      </c>
      <c r="X6">
        <f>IF('EyesTest_KG '!Z6=Tabelle1!T$1,1,0)</f>
        <v>1</v>
      </c>
      <c r="Y6">
        <f>IF('EyesTest_KG '!AA6=Tabelle1!U$1,1,0)</f>
        <v>1</v>
      </c>
      <c r="Z6">
        <f>IF('EyesTest_KG '!AB6=Tabelle1!V$1,1,0)</f>
        <v>0</v>
      </c>
      <c r="AA6">
        <f>IF('EyesTest_KG '!AC6=Tabelle1!W$1,1,0)</f>
        <v>0</v>
      </c>
      <c r="AB6">
        <f>IF('EyesTest_KG '!AD6=Tabelle1!X$1,1,0)</f>
        <v>1</v>
      </c>
      <c r="AC6">
        <f>IF('EyesTest_KG '!AE6=Tabelle1!Y$1,1,0)</f>
        <v>1</v>
      </c>
      <c r="AD6">
        <f>IF('EyesTest_KG '!AF6=Tabelle1!Z$1,1,0)</f>
        <v>1</v>
      </c>
      <c r="AE6">
        <f>IF('EyesTest_KG '!AG6=Tabelle1!AA$1,1,0)</f>
        <v>0</v>
      </c>
      <c r="AF6">
        <f>IF('EyesTest_KG '!AH6=Tabelle1!AB$1,1,0)</f>
        <v>0</v>
      </c>
      <c r="AG6">
        <f>IF('EyesTest_KG '!AI6=Tabelle1!AC$1,1,0)</f>
        <v>1</v>
      </c>
      <c r="AH6">
        <f>IF('EyesTest_KG '!AJ6=Tabelle1!AD$1,1,0)</f>
        <v>1</v>
      </c>
      <c r="AI6">
        <f>IF('EyesTest_KG '!AK6=Tabelle1!AE$1,1,0)</f>
        <v>1</v>
      </c>
      <c r="AJ6">
        <f>IF('EyesTest_KG '!AL6=Tabelle1!AF$1,1,0)</f>
        <v>1</v>
      </c>
      <c r="AK6">
        <f>IF('EyesTest_KG '!AM6=Tabelle1!AG$1,1,0)</f>
        <v>1</v>
      </c>
      <c r="AL6">
        <f>IF('EyesTest_KG '!AN6=Tabelle1!AH$1,1,0)</f>
        <v>1</v>
      </c>
      <c r="AM6">
        <f>IF('EyesTest_KG '!AO6=Tabelle1!AI$1,1,0)</f>
        <v>1</v>
      </c>
      <c r="AN6">
        <f>IF('EyesTest_KG '!AP6=Tabelle1!AJ$1,1,0)</f>
        <v>1</v>
      </c>
      <c r="AO6">
        <f>IF('EyesTest_KG '!AQ6=Tabelle1!AK$1,1,0)</f>
        <v>0</v>
      </c>
      <c r="AP6">
        <f>IF('EyesTest_KG '!AR6=Tabelle1!AL$1,1,0)</f>
        <v>0</v>
      </c>
      <c r="AQ6">
        <f>IF('EyesTest_KG '!AS6=Tabelle1!AM$1,1,0)</f>
        <v>1</v>
      </c>
    </row>
    <row r="7" spans="2:43" x14ac:dyDescent="0.25">
      <c r="B7">
        <v>6</v>
      </c>
      <c r="C7">
        <f>'EyesTest_KG '!AU7</f>
        <v>26</v>
      </c>
      <c r="D7">
        <f t="shared" si="0"/>
        <v>27</v>
      </c>
      <c r="E7" t="str">
        <f>IF('EyesTest_KG '!AV7="w","w","m")</f>
        <v>m</v>
      </c>
      <c r="H7">
        <f>IF('EyesTest_KG '!J7=Tabelle1!D$1,1,0)</f>
        <v>1</v>
      </c>
      <c r="I7">
        <f>IF('EyesTest_KG '!K7=Tabelle1!E$1,1,0)</f>
        <v>0</v>
      </c>
      <c r="J7">
        <f>IF('EyesTest_KG '!L7=Tabelle1!F$1,1,0)</f>
        <v>0</v>
      </c>
      <c r="K7">
        <f>IF('EyesTest_KG '!M7=Tabelle1!G$1,1,0)</f>
        <v>1</v>
      </c>
      <c r="L7">
        <f>IF('EyesTest_KG '!N7=Tabelle1!H$1,1,0)</f>
        <v>1</v>
      </c>
      <c r="M7">
        <f>IF('EyesTest_KG '!O7=Tabelle1!I$1,1,0)</f>
        <v>0</v>
      </c>
      <c r="N7">
        <f>IF('EyesTest_KG '!P7=Tabelle1!J$1,1,0)</f>
        <v>1</v>
      </c>
      <c r="O7">
        <f>IF('EyesTest_KG '!Q7=Tabelle1!K$1,1,0)</f>
        <v>1</v>
      </c>
      <c r="P7">
        <f>IF('EyesTest_KG '!R7=Tabelle1!L$1,1,0)</f>
        <v>1</v>
      </c>
      <c r="Q7">
        <f>IF('EyesTest_KG '!S7=Tabelle1!M$1,1,0)</f>
        <v>1</v>
      </c>
      <c r="R7">
        <f>IF('EyesTest_KG '!T7=Tabelle1!N$1,1,0)</f>
        <v>0</v>
      </c>
      <c r="S7">
        <f>IF('EyesTest_KG '!U7=Tabelle1!O$1,1,0)</f>
        <v>1</v>
      </c>
      <c r="T7">
        <f>IF('EyesTest_KG '!V7=Tabelle1!P$1,1,0)</f>
        <v>1</v>
      </c>
      <c r="U7">
        <f>IF('EyesTest_KG '!W7=Tabelle1!Q$1,1,0)</f>
        <v>0</v>
      </c>
      <c r="V7">
        <f>IF('EyesTest_KG '!X7=Tabelle1!R$1,1,0)</f>
        <v>1</v>
      </c>
      <c r="W7">
        <f>IF('EyesTest_KG '!Y7=Tabelle1!S$1,1,0)</f>
        <v>1</v>
      </c>
      <c r="X7">
        <f>IF('EyesTest_KG '!Z7=Tabelle1!T$1,1,0)</f>
        <v>0</v>
      </c>
      <c r="Y7">
        <f>IF('EyesTest_KG '!AA7=Tabelle1!U$1,1,0)</f>
        <v>1</v>
      </c>
      <c r="Z7">
        <f>IF('EyesTest_KG '!AB7=Tabelle1!V$1,1,0)</f>
        <v>1</v>
      </c>
      <c r="AA7">
        <f>IF('EyesTest_KG '!AC7=Tabelle1!W$1,1,0)</f>
        <v>1</v>
      </c>
      <c r="AB7">
        <f>IF('EyesTest_KG '!AD7=Tabelle1!X$1,1,0)</f>
        <v>1</v>
      </c>
      <c r="AC7">
        <f>IF('EyesTest_KG '!AE7=Tabelle1!Y$1,1,0)</f>
        <v>1</v>
      </c>
      <c r="AD7">
        <f>IF('EyesTest_KG '!AF7=Tabelle1!Z$1,1,0)</f>
        <v>0</v>
      </c>
      <c r="AE7">
        <f>IF('EyesTest_KG '!AG7=Tabelle1!AA$1,1,0)</f>
        <v>1</v>
      </c>
      <c r="AF7">
        <f>IF('EyesTest_KG '!AH7=Tabelle1!AB$1,1,0)</f>
        <v>1</v>
      </c>
      <c r="AG7">
        <f>IF('EyesTest_KG '!AI7=Tabelle1!AC$1,1,0)</f>
        <v>1</v>
      </c>
      <c r="AH7">
        <f>IF('EyesTest_KG '!AJ7=Tabelle1!AD$1,1,0)</f>
        <v>1</v>
      </c>
      <c r="AI7">
        <f>IF('EyesTest_KG '!AK7=Tabelle1!AE$1,1,0)</f>
        <v>1</v>
      </c>
      <c r="AJ7">
        <f>IF('EyesTest_KG '!AL7=Tabelle1!AF$1,1,0)</f>
        <v>1</v>
      </c>
      <c r="AK7">
        <f>IF('EyesTest_KG '!AM7=Tabelle1!AG$1,1,0)</f>
        <v>1</v>
      </c>
      <c r="AL7">
        <f>IF('EyesTest_KG '!AN7=Tabelle1!AH$1,1,0)</f>
        <v>0</v>
      </c>
      <c r="AM7">
        <f>IF('EyesTest_KG '!AO7=Tabelle1!AI$1,1,0)</f>
        <v>0</v>
      </c>
      <c r="AN7">
        <f>IF('EyesTest_KG '!AP7=Tabelle1!AJ$1,1,0)</f>
        <v>1</v>
      </c>
      <c r="AO7">
        <f>IF('EyesTest_KG '!AQ7=Tabelle1!AK$1,1,0)</f>
        <v>1</v>
      </c>
      <c r="AP7">
        <f>IF('EyesTest_KG '!AR7=Tabelle1!AL$1,1,0)</f>
        <v>1</v>
      </c>
      <c r="AQ7">
        <f>IF('EyesTest_KG '!AS7=Tabelle1!AM$1,1,0)</f>
        <v>1</v>
      </c>
    </row>
    <row r="8" spans="2:43" x14ac:dyDescent="0.25">
      <c r="B8">
        <v>7</v>
      </c>
      <c r="C8">
        <f>'EyesTest_KG '!AU8</f>
        <v>22</v>
      </c>
      <c r="D8">
        <f t="shared" si="0"/>
        <v>23</v>
      </c>
      <c r="E8" t="str">
        <f>IF('EyesTest_KG '!AV8="w","w","m")</f>
        <v>m</v>
      </c>
      <c r="H8">
        <f>IF('EyesTest_KG '!J8=Tabelle1!D$1,1,0)</f>
        <v>0</v>
      </c>
      <c r="I8">
        <f>IF('EyesTest_KG '!K8=Tabelle1!E$1,1,0)</f>
        <v>0</v>
      </c>
      <c r="J8">
        <f>IF('EyesTest_KG '!L8=Tabelle1!F$1,1,0)</f>
        <v>0</v>
      </c>
      <c r="K8">
        <f>IF('EyesTest_KG '!M8=Tabelle1!G$1,1,0)</f>
        <v>1</v>
      </c>
      <c r="L8">
        <f>IF('EyesTest_KG '!N8=Tabelle1!H$1,1,0)</f>
        <v>0</v>
      </c>
      <c r="M8">
        <f>IF('EyesTest_KG '!O8=Tabelle1!I$1,1,0)</f>
        <v>0</v>
      </c>
      <c r="N8">
        <f>IF('EyesTest_KG '!P8=Tabelle1!J$1,1,0)</f>
        <v>0</v>
      </c>
      <c r="O8">
        <f>IF('EyesTest_KG '!Q8=Tabelle1!K$1,1,0)</f>
        <v>1</v>
      </c>
      <c r="P8">
        <f>IF('EyesTest_KG '!R8=Tabelle1!L$1,1,0)</f>
        <v>1</v>
      </c>
      <c r="Q8">
        <f>IF('EyesTest_KG '!S8=Tabelle1!M$1,1,0)</f>
        <v>1</v>
      </c>
      <c r="R8">
        <f>IF('EyesTest_KG '!T8=Tabelle1!N$1,1,0)</f>
        <v>1</v>
      </c>
      <c r="S8">
        <f>IF('EyesTest_KG '!U8=Tabelle1!O$1,1,0)</f>
        <v>1</v>
      </c>
      <c r="T8">
        <f>IF('EyesTest_KG '!V8=Tabelle1!P$1,1,0)</f>
        <v>1</v>
      </c>
      <c r="U8">
        <f>IF('EyesTest_KG '!W8=Tabelle1!Q$1,1,0)</f>
        <v>1</v>
      </c>
      <c r="V8">
        <f>IF('EyesTest_KG '!X8=Tabelle1!R$1,1,0)</f>
        <v>0</v>
      </c>
      <c r="W8">
        <f>IF('EyesTest_KG '!Y8=Tabelle1!S$1,1,0)</f>
        <v>0</v>
      </c>
      <c r="X8">
        <f>IF('EyesTest_KG '!Z8=Tabelle1!T$1,1,0)</f>
        <v>1</v>
      </c>
      <c r="Y8">
        <f>IF('EyesTest_KG '!AA8=Tabelle1!U$1,1,0)</f>
        <v>1</v>
      </c>
      <c r="Z8">
        <f>IF('EyesTest_KG '!AB8=Tabelle1!V$1,1,0)</f>
        <v>1</v>
      </c>
      <c r="AA8">
        <f>IF('EyesTest_KG '!AC8=Tabelle1!W$1,1,0)</f>
        <v>1</v>
      </c>
      <c r="AB8">
        <f>IF('EyesTest_KG '!AD8=Tabelle1!X$1,1,0)</f>
        <v>1</v>
      </c>
      <c r="AC8">
        <f>IF('EyesTest_KG '!AE8=Tabelle1!Y$1,1,0)</f>
        <v>1</v>
      </c>
      <c r="AD8">
        <f>IF('EyesTest_KG '!AF8=Tabelle1!Z$1,1,0)</f>
        <v>0</v>
      </c>
      <c r="AE8">
        <f>IF('EyesTest_KG '!AG8=Tabelle1!AA$1,1,0)</f>
        <v>1</v>
      </c>
      <c r="AF8">
        <f>IF('EyesTest_KG '!AH8=Tabelle1!AB$1,1,0)</f>
        <v>0</v>
      </c>
      <c r="AG8">
        <f>IF('EyesTest_KG '!AI8=Tabelle1!AC$1,1,0)</f>
        <v>1</v>
      </c>
      <c r="AH8">
        <f>IF('EyesTest_KG '!AJ8=Tabelle1!AD$1,1,0)</f>
        <v>1</v>
      </c>
      <c r="AI8">
        <f>IF('EyesTest_KG '!AK8=Tabelle1!AE$1,1,0)</f>
        <v>0</v>
      </c>
      <c r="AJ8">
        <f>IF('EyesTest_KG '!AL8=Tabelle1!AF$1,1,0)</f>
        <v>1</v>
      </c>
      <c r="AK8">
        <f>IF('EyesTest_KG '!AM8=Tabelle1!AG$1,1,0)</f>
        <v>1</v>
      </c>
      <c r="AL8">
        <f>IF('EyesTest_KG '!AN8=Tabelle1!AH$1,1,0)</f>
        <v>1</v>
      </c>
      <c r="AM8">
        <f>IF('EyesTest_KG '!AO8=Tabelle1!AI$1,1,0)</f>
        <v>0</v>
      </c>
      <c r="AN8">
        <f>IF('EyesTest_KG '!AP8=Tabelle1!AJ$1,1,0)</f>
        <v>0</v>
      </c>
      <c r="AO8">
        <f>IF('EyesTest_KG '!AQ8=Tabelle1!AK$1,1,0)</f>
        <v>1</v>
      </c>
      <c r="AP8">
        <f>IF('EyesTest_KG '!AR8=Tabelle1!AL$1,1,0)</f>
        <v>1</v>
      </c>
      <c r="AQ8">
        <f>IF('EyesTest_KG '!AS8=Tabelle1!AM$1,1,0)</f>
        <v>1</v>
      </c>
    </row>
    <row r="9" spans="2:43" x14ac:dyDescent="0.25">
      <c r="B9">
        <v>8</v>
      </c>
      <c r="C9">
        <f>'EyesTest_KG '!AU9</f>
        <v>18</v>
      </c>
      <c r="D9">
        <f t="shared" si="0"/>
        <v>25</v>
      </c>
      <c r="E9" t="str">
        <f>IF('EyesTest_KG '!AV9="w","w","m")</f>
        <v>w</v>
      </c>
      <c r="H9">
        <f>IF('EyesTest_KG '!J9=Tabelle1!D$1,1,0)</f>
        <v>1</v>
      </c>
      <c r="I9">
        <f>IF('EyesTest_KG '!K9=Tabelle1!E$1,1,0)</f>
        <v>1</v>
      </c>
      <c r="J9">
        <f>IF('EyesTest_KG '!L9=Tabelle1!F$1,1,0)</f>
        <v>0</v>
      </c>
      <c r="K9">
        <f>IF('EyesTest_KG '!M9=Tabelle1!G$1,1,0)</f>
        <v>1</v>
      </c>
      <c r="L9">
        <f>IF('EyesTest_KG '!N9=Tabelle1!H$1,1,0)</f>
        <v>1</v>
      </c>
      <c r="M9">
        <f>IF('EyesTest_KG '!O9=Tabelle1!I$1,1,0)</f>
        <v>0</v>
      </c>
      <c r="N9">
        <f>IF('EyesTest_KG '!P9=Tabelle1!J$1,1,0)</f>
        <v>0</v>
      </c>
      <c r="O9">
        <f>IF('EyesTest_KG '!Q9=Tabelle1!K$1,1,0)</f>
        <v>1</v>
      </c>
      <c r="P9">
        <f>IF('EyesTest_KG '!R9=Tabelle1!L$1,1,0)</f>
        <v>1</v>
      </c>
      <c r="Q9">
        <f>IF('EyesTest_KG '!S9=Tabelle1!M$1,1,0)</f>
        <v>1</v>
      </c>
      <c r="R9">
        <f>IF('EyesTest_KG '!T9=Tabelle1!N$1,1,0)</f>
        <v>1</v>
      </c>
      <c r="S9">
        <f>IF('EyesTest_KG '!U9=Tabelle1!O$1,1,0)</f>
        <v>0</v>
      </c>
      <c r="T9">
        <f>IF('EyesTest_KG '!V9=Tabelle1!P$1,1,0)</f>
        <v>0</v>
      </c>
      <c r="U9">
        <f>IF('EyesTest_KG '!W9=Tabelle1!Q$1,1,0)</f>
        <v>1</v>
      </c>
      <c r="V9">
        <f>IF('EyesTest_KG '!X9=Tabelle1!R$1,1,0)</f>
        <v>1</v>
      </c>
      <c r="W9">
        <f>IF('EyesTest_KG '!Y9=Tabelle1!S$1,1,0)</f>
        <v>1</v>
      </c>
      <c r="X9">
        <f>IF('EyesTest_KG '!Z9=Tabelle1!T$1,1,0)</f>
        <v>1</v>
      </c>
      <c r="Y9">
        <f>IF('EyesTest_KG '!AA9=Tabelle1!U$1,1,0)</f>
        <v>0</v>
      </c>
      <c r="Z9">
        <f>IF('EyesTest_KG '!AB9=Tabelle1!V$1,1,0)</f>
        <v>0</v>
      </c>
      <c r="AA9">
        <f>IF('EyesTest_KG '!AC9=Tabelle1!W$1,1,0)</f>
        <v>1</v>
      </c>
      <c r="AB9">
        <f>IF('EyesTest_KG '!AD9=Tabelle1!X$1,1,0)</f>
        <v>1</v>
      </c>
      <c r="AC9">
        <f>IF('EyesTest_KG '!AE9=Tabelle1!Y$1,1,0)</f>
        <v>1</v>
      </c>
      <c r="AD9">
        <f>IF('EyesTest_KG '!AF9=Tabelle1!Z$1,1,0)</f>
        <v>1</v>
      </c>
      <c r="AE9">
        <f>IF('EyesTest_KG '!AG9=Tabelle1!AA$1,1,0)</f>
        <v>1</v>
      </c>
      <c r="AF9">
        <f>IF('EyesTest_KG '!AH9=Tabelle1!AB$1,1,0)</f>
        <v>1</v>
      </c>
      <c r="AG9">
        <f>IF('EyesTest_KG '!AI9=Tabelle1!AC$1,1,0)</f>
        <v>1</v>
      </c>
      <c r="AH9">
        <f>IF('EyesTest_KG '!AJ9=Tabelle1!AD$1,1,0)</f>
        <v>0</v>
      </c>
      <c r="AI9">
        <f>IF('EyesTest_KG '!AK9=Tabelle1!AE$1,1,0)</f>
        <v>1</v>
      </c>
      <c r="AJ9">
        <f>IF('EyesTest_KG '!AL9=Tabelle1!AF$1,1,0)</f>
        <v>0</v>
      </c>
      <c r="AK9">
        <f>IF('EyesTest_KG '!AM9=Tabelle1!AG$1,1,0)</f>
        <v>0</v>
      </c>
      <c r="AL9">
        <f>IF('EyesTest_KG '!AN9=Tabelle1!AH$1,1,0)</f>
        <v>1</v>
      </c>
      <c r="AM9">
        <f>IF('EyesTest_KG '!AO9=Tabelle1!AI$1,1,0)</f>
        <v>1</v>
      </c>
      <c r="AN9">
        <f>IF('EyesTest_KG '!AP9=Tabelle1!AJ$1,1,0)</f>
        <v>0</v>
      </c>
      <c r="AO9">
        <f>IF('EyesTest_KG '!AQ9=Tabelle1!AK$1,1,0)</f>
        <v>1</v>
      </c>
      <c r="AP9">
        <f>IF('EyesTest_KG '!AR9=Tabelle1!AL$1,1,0)</f>
        <v>1</v>
      </c>
      <c r="AQ9">
        <f>IF('EyesTest_KG '!AS9=Tabelle1!AM$1,1,0)</f>
        <v>1</v>
      </c>
    </row>
    <row r="10" spans="2:43" x14ac:dyDescent="0.25">
      <c r="B10">
        <v>9</v>
      </c>
      <c r="C10">
        <f>'EyesTest_KG '!AU10</f>
        <v>21</v>
      </c>
      <c r="D10">
        <f t="shared" si="0"/>
        <v>28</v>
      </c>
      <c r="E10" t="str">
        <f>IF('EyesTest_KG '!AV10="w","w","m")</f>
        <v>w</v>
      </c>
      <c r="H10">
        <f>IF('EyesTest_KG '!J10=Tabelle1!D$1,1,0)</f>
        <v>0</v>
      </c>
      <c r="I10">
        <f>IF('EyesTest_KG '!K10=Tabelle1!E$1,1,0)</f>
        <v>1</v>
      </c>
      <c r="J10">
        <f>IF('EyesTest_KG '!L10=Tabelle1!F$1,1,0)</f>
        <v>1</v>
      </c>
      <c r="K10">
        <f>IF('EyesTest_KG '!M10=Tabelle1!G$1,1,0)</f>
        <v>1</v>
      </c>
      <c r="L10">
        <f>IF('EyesTest_KG '!N10=Tabelle1!H$1,1,0)</f>
        <v>1</v>
      </c>
      <c r="M10">
        <f>IF('EyesTest_KG '!O10=Tabelle1!I$1,1,0)</f>
        <v>0</v>
      </c>
      <c r="N10">
        <f>IF('EyesTest_KG '!P10=Tabelle1!J$1,1,0)</f>
        <v>1</v>
      </c>
      <c r="O10">
        <f>IF('EyesTest_KG '!Q10=Tabelle1!K$1,1,0)</f>
        <v>1</v>
      </c>
      <c r="P10">
        <f>IF('EyesTest_KG '!R10=Tabelle1!L$1,1,0)</f>
        <v>1</v>
      </c>
      <c r="Q10">
        <f>IF('EyesTest_KG '!S10=Tabelle1!M$1,1,0)</f>
        <v>1</v>
      </c>
      <c r="R10">
        <f>IF('EyesTest_KG '!T10=Tabelle1!N$1,1,0)</f>
        <v>1</v>
      </c>
      <c r="S10">
        <f>IF('EyesTest_KG '!U10=Tabelle1!O$1,1,0)</f>
        <v>1</v>
      </c>
      <c r="T10">
        <f>IF('EyesTest_KG '!V10=Tabelle1!P$1,1,0)</f>
        <v>1</v>
      </c>
      <c r="U10">
        <f>IF('EyesTest_KG '!W10=Tabelle1!Q$1,1,0)</f>
        <v>1</v>
      </c>
      <c r="V10">
        <f>IF('EyesTest_KG '!X10=Tabelle1!R$1,1,0)</f>
        <v>1</v>
      </c>
      <c r="W10">
        <f>IF('EyesTest_KG '!Y10=Tabelle1!S$1,1,0)</f>
        <v>1</v>
      </c>
      <c r="X10">
        <f>IF('EyesTest_KG '!Z10=Tabelle1!T$1,1,0)</f>
        <v>1</v>
      </c>
      <c r="Y10">
        <f>IF('EyesTest_KG '!AA10=Tabelle1!U$1,1,0)</f>
        <v>1</v>
      </c>
      <c r="Z10">
        <f>IF('EyesTest_KG '!AB10=Tabelle1!V$1,1,0)</f>
        <v>1</v>
      </c>
      <c r="AA10">
        <f>IF('EyesTest_KG '!AC10=Tabelle1!W$1,1,0)</f>
        <v>0</v>
      </c>
      <c r="AB10">
        <f>IF('EyesTest_KG '!AD10=Tabelle1!X$1,1,0)</f>
        <v>1</v>
      </c>
      <c r="AC10">
        <f>IF('EyesTest_KG '!AE10=Tabelle1!Y$1,1,0)</f>
        <v>1</v>
      </c>
      <c r="AD10">
        <f>IF('EyesTest_KG '!AF10=Tabelle1!Z$1,1,0)</f>
        <v>1</v>
      </c>
      <c r="AE10">
        <f>IF('EyesTest_KG '!AG10=Tabelle1!AA$1,1,0)</f>
        <v>1</v>
      </c>
      <c r="AF10">
        <f>IF('EyesTest_KG '!AH10=Tabelle1!AB$1,1,0)</f>
        <v>0</v>
      </c>
      <c r="AG10">
        <f>IF('EyesTest_KG '!AI10=Tabelle1!AC$1,1,0)</f>
        <v>1</v>
      </c>
      <c r="AH10">
        <f>IF('EyesTest_KG '!AJ10=Tabelle1!AD$1,1,0)</f>
        <v>0</v>
      </c>
      <c r="AI10">
        <f>IF('EyesTest_KG '!AK10=Tabelle1!AE$1,1,0)</f>
        <v>1</v>
      </c>
      <c r="AJ10">
        <f>IF('EyesTest_KG '!AL10=Tabelle1!AF$1,1,0)</f>
        <v>0</v>
      </c>
      <c r="AK10">
        <f>IF('EyesTest_KG '!AM10=Tabelle1!AG$1,1,0)</f>
        <v>1</v>
      </c>
      <c r="AL10">
        <f>IF('EyesTest_KG '!AN10=Tabelle1!AH$1,1,0)</f>
        <v>0</v>
      </c>
      <c r="AM10">
        <f>IF('EyesTest_KG '!AO10=Tabelle1!AI$1,1,0)</f>
        <v>0</v>
      </c>
      <c r="AN10">
        <f>IF('EyesTest_KG '!AP10=Tabelle1!AJ$1,1,0)</f>
        <v>1</v>
      </c>
      <c r="AO10">
        <f>IF('EyesTest_KG '!AQ10=Tabelle1!AK$1,1,0)</f>
        <v>1</v>
      </c>
      <c r="AP10">
        <f>IF('EyesTest_KG '!AR10=Tabelle1!AL$1,1,0)</f>
        <v>1</v>
      </c>
      <c r="AQ10">
        <f>IF('EyesTest_KG '!AS10=Tabelle1!AM$1,1,0)</f>
        <v>1</v>
      </c>
    </row>
    <row r="11" spans="2:43" x14ac:dyDescent="0.25">
      <c r="B11">
        <v>10</v>
      </c>
      <c r="C11">
        <f>'EyesTest_KG '!AU11</f>
        <v>21</v>
      </c>
      <c r="D11">
        <f t="shared" si="0"/>
        <v>17</v>
      </c>
      <c r="E11" t="str">
        <f>IF('EyesTest_KG '!AV11="w","w","m")</f>
        <v>w</v>
      </c>
      <c r="H11">
        <f>IF('EyesTest_KG '!J11=Tabelle1!D$1,1,0)</f>
        <v>0</v>
      </c>
      <c r="I11">
        <f>IF('EyesTest_KG '!K11=Tabelle1!E$1,1,0)</f>
        <v>0</v>
      </c>
      <c r="J11">
        <f>IF('EyesTest_KG '!L11=Tabelle1!F$1,1,0)</f>
        <v>1</v>
      </c>
      <c r="K11">
        <f>IF('EyesTest_KG '!M11=Tabelle1!G$1,1,0)</f>
        <v>1</v>
      </c>
      <c r="L11">
        <f>IF('EyesTest_KG '!N11=Tabelle1!H$1,1,0)</f>
        <v>0</v>
      </c>
      <c r="M11">
        <f>IF('EyesTest_KG '!O11=Tabelle1!I$1,1,0)</f>
        <v>0</v>
      </c>
      <c r="N11">
        <f>IF('EyesTest_KG '!P11=Tabelle1!J$1,1,0)</f>
        <v>1</v>
      </c>
      <c r="O11">
        <f>IF('EyesTest_KG '!Q11=Tabelle1!K$1,1,0)</f>
        <v>0</v>
      </c>
      <c r="P11">
        <f>IF('EyesTest_KG '!R11=Tabelle1!L$1,1,0)</f>
        <v>1</v>
      </c>
      <c r="Q11">
        <f>IF('EyesTest_KG '!S11=Tabelle1!M$1,1,0)</f>
        <v>1</v>
      </c>
      <c r="R11">
        <f>IF('EyesTest_KG '!T11=Tabelle1!N$1,1,0)</f>
        <v>1</v>
      </c>
      <c r="S11">
        <f>IF('EyesTest_KG '!U11=Tabelle1!O$1,1,0)</f>
        <v>0</v>
      </c>
      <c r="T11">
        <f>IF('EyesTest_KG '!V11=Tabelle1!P$1,1,0)</f>
        <v>0</v>
      </c>
      <c r="U11">
        <f>IF('EyesTest_KG '!W11=Tabelle1!Q$1,1,0)</f>
        <v>1</v>
      </c>
      <c r="V11">
        <f>IF('EyesTest_KG '!X11=Tabelle1!R$1,1,0)</f>
        <v>0</v>
      </c>
      <c r="W11">
        <f>IF('EyesTest_KG '!Y11=Tabelle1!S$1,1,0)</f>
        <v>0</v>
      </c>
      <c r="X11">
        <f>IF('EyesTest_KG '!Z11=Tabelle1!T$1,1,0)</f>
        <v>0</v>
      </c>
      <c r="Y11">
        <f>IF('EyesTest_KG '!AA11=Tabelle1!U$1,1,0)</f>
        <v>1</v>
      </c>
      <c r="Z11">
        <f>IF('EyesTest_KG '!AB11=Tabelle1!V$1,1,0)</f>
        <v>1</v>
      </c>
      <c r="AA11">
        <f>IF('EyesTest_KG '!AC11=Tabelle1!W$1,1,0)</f>
        <v>1</v>
      </c>
      <c r="AB11">
        <f>IF('EyesTest_KG '!AD11=Tabelle1!X$1,1,0)</f>
        <v>1</v>
      </c>
      <c r="AC11">
        <f>IF('EyesTest_KG '!AE11=Tabelle1!Y$1,1,0)</f>
        <v>1</v>
      </c>
      <c r="AD11">
        <f>IF('EyesTest_KG '!AF11=Tabelle1!Z$1,1,0)</f>
        <v>0</v>
      </c>
      <c r="AE11">
        <f>IF('EyesTest_KG '!AG11=Tabelle1!AA$1,1,0)</f>
        <v>0</v>
      </c>
      <c r="AF11">
        <f>IF('EyesTest_KG '!AH11=Tabelle1!AB$1,1,0)</f>
        <v>0</v>
      </c>
      <c r="AG11">
        <f>IF('EyesTest_KG '!AI11=Tabelle1!AC$1,1,0)</f>
        <v>1</v>
      </c>
      <c r="AH11">
        <f>IF('EyesTest_KG '!AJ11=Tabelle1!AD$1,1,0)</f>
        <v>0</v>
      </c>
      <c r="AI11">
        <f>IF('EyesTest_KG '!AK11=Tabelle1!AE$1,1,0)</f>
        <v>1</v>
      </c>
      <c r="AJ11">
        <f>IF('EyesTest_KG '!AL11=Tabelle1!AF$1,1,0)</f>
        <v>0</v>
      </c>
      <c r="AK11">
        <f>IF('EyesTest_KG '!AM11=Tabelle1!AG$1,1,0)</f>
        <v>1</v>
      </c>
      <c r="AL11">
        <f>IF('EyesTest_KG '!AN11=Tabelle1!AH$1,1,0)</f>
        <v>0</v>
      </c>
      <c r="AM11">
        <f>IF('EyesTest_KG '!AO11=Tabelle1!AI$1,1,0)</f>
        <v>0</v>
      </c>
      <c r="AN11">
        <f>IF('EyesTest_KG '!AP11=Tabelle1!AJ$1,1,0)</f>
        <v>0</v>
      </c>
      <c r="AO11">
        <f>IF('EyesTest_KG '!AQ11=Tabelle1!AK$1,1,0)</f>
        <v>1</v>
      </c>
      <c r="AP11">
        <f>IF('EyesTest_KG '!AR11=Tabelle1!AL$1,1,0)</f>
        <v>0</v>
      </c>
      <c r="AQ11">
        <f>IF('EyesTest_KG '!AS11=Tabelle1!AM$1,1,0)</f>
        <v>1</v>
      </c>
    </row>
    <row r="12" spans="2:43" x14ac:dyDescent="0.25">
      <c r="B12">
        <v>11</v>
      </c>
      <c r="C12">
        <f>'EyesTest_KG '!AU12</f>
        <v>21</v>
      </c>
      <c r="D12">
        <f t="shared" si="0"/>
        <v>24</v>
      </c>
      <c r="E12" t="str">
        <f>IF('EyesTest_KG '!AV12="w","w","m")</f>
        <v>m</v>
      </c>
      <c r="H12">
        <f>IF('EyesTest_KG '!J12=Tabelle1!D$1,1,0)</f>
        <v>1</v>
      </c>
      <c r="I12">
        <f>IF('EyesTest_KG '!K12=Tabelle1!E$1,1,0)</f>
        <v>1</v>
      </c>
      <c r="J12">
        <f>IF('EyesTest_KG '!L12=Tabelle1!F$1,1,0)</f>
        <v>0</v>
      </c>
      <c r="K12">
        <f>IF('EyesTest_KG '!M12=Tabelle1!G$1,1,0)</f>
        <v>1</v>
      </c>
      <c r="L12">
        <f>IF('EyesTest_KG '!N12=Tabelle1!H$1,1,0)</f>
        <v>1</v>
      </c>
      <c r="M12">
        <f>IF('EyesTest_KG '!O12=Tabelle1!I$1,1,0)</f>
        <v>1</v>
      </c>
      <c r="N12">
        <f>IF('EyesTest_KG '!P12=Tabelle1!J$1,1,0)</f>
        <v>1</v>
      </c>
      <c r="O12">
        <f>IF('EyesTest_KG '!Q12=Tabelle1!K$1,1,0)</f>
        <v>0</v>
      </c>
      <c r="P12">
        <f>IF('EyesTest_KG '!R12=Tabelle1!L$1,1,0)</f>
        <v>1</v>
      </c>
      <c r="Q12">
        <f>IF('EyesTest_KG '!S12=Tabelle1!M$1,1,0)</f>
        <v>0</v>
      </c>
      <c r="R12">
        <f>IF('EyesTest_KG '!T12=Tabelle1!N$1,1,0)</f>
        <v>1</v>
      </c>
      <c r="S12">
        <f>IF('EyesTest_KG '!U12=Tabelle1!O$1,1,0)</f>
        <v>1</v>
      </c>
      <c r="T12">
        <f>IF('EyesTest_KG '!V12=Tabelle1!P$1,1,0)</f>
        <v>0</v>
      </c>
      <c r="U12">
        <f>IF('EyesTest_KG '!W12=Tabelle1!Q$1,1,0)</f>
        <v>1</v>
      </c>
      <c r="V12">
        <f>IF('EyesTest_KG '!X12=Tabelle1!R$1,1,0)</f>
        <v>1</v>
      </c>
      <c r="W12">
        <f>IF('EyesTest_KG '!Y12=Tabelle1!S$1,1,0)</f>
        <v>0</v>
      </c>
      <c r="X12">
        <f>IF('EyesTest_KG '!Z12=Tabelle1!T$1,1,0)</f>
        <v>1</v>
      </c>
      <c r="Y12">
        <f>IF('EyesTest_KG '!AA12=Tabelle1!U$1,1,0)</f>
        <v>1</v>
      </c>
      <c r="Z12">
        <f>IF('EyesTest_KG '!AB12=Tabelle1!V$1,1,0)</f>
        <v>1</v>
      </c>
      <c r="AA12">
        <f>IF('EyesTest_KG '!AC12=Tabelle1!W$1,1,0)</f>
        <v>1</v>
      </c>
      <c r="AB12">
        <f>IF('EyesTest_KG '!AD12=Tabelle1!X$1,1,0)</f>
        <v>0</v>
      </c>
      <c r="AC12">
        <f>IF('EyesTest_KG '!AE12=Tabelle1!Y$1,1,0)</f>
        <v>0</v>
      </c>
      <c r="AD12">
        <f>IF('EyesTest_KG '!AF12=Tabelle1!Z$1,1,0)</f>
        <v>1</v>
      </c>
      <c r="AE12">
        <f>IF('EyesTest_KG '!AG12=Tabelle1!AA$1,1,0)</f>
        <v>1</v>
      </c>
      <c r="AF12">
        <f>IF('EyesTest_KG '!AH12=Tabelle1!AB$1,1,0)</f>
        <v>1</v>
      </c>
      <c r="AG12">
        <f>IF('EyesTest_KG '!AI12=Tabelle1!AC$1,1,0)</f>
        <v>0</v>
      </c>
      <c r="AH12">
        <f>IF('EyesTest_KG '!AJ12=Tabelle1!AD$1,1,0)</f>
        <v>0</v>
      </c>
      <c r="AI12">
        <f>IF('EyesTest_KG '!AK12=Tabelle1!AE$1,1,0)</f>
        <v>1</v>
      </c>
      <c r="AJ12">
        <f>IF('EyesTest_KG '!AL12=Tabelle1!AF$1,1,0)</f>
        <v>0</v>
      </c>
      <c r="AK12">
        <f>IF('EyesTest_KG '!AM12=Tabelle1!AG$1,1,0)</f>
        <v>1</v>
      </c>
      <c r="AL12">
        <f>IF('EyesTest_KG '!AN12=Tabelle1!AH$1,1,0)</f>
        <v>1</v>
      </c>
      <c r="AM12">
        <f>IF('EyesTest_KG '!AO12=Tabelle1!AI$1,1,0)</f>
        <v>1</v>
      </c>
      <c r="AN12">
        <f>IF('EyesTest_KG '!AP12=Tabelle1!AJ$1,1,0)</f>
        <v>0</v>
      </c>
      <c r="AO12">
        <f>IF('EyesTest_KG '!AQ12=Tabelle1!AK$1,1,0)</f>
        <v>1</v>
      </c>
      <c r="AP12">
        <f>IF('EyesTest_KG '!AR12=Tabelle1!AL$1,1,0)</f>
        <v>1</v>
      </c>
      <c r="AQ12">
        <f>IF('EyesTest_KG '!AS12=Tabelle1!AM$1,1,0)</f>
        <v>0</v>
      </c>
    </row>
    <row r="13" spans="2:43" x14ac:dyDescent="0.25">
      <c r="B13">
        <v>12</v>
      </c>
      <c r="C13">
        <f>'EyesTest_KG '!AU13</f>
        <v>22</v>
      </c>
      <c r="D13">
        <f t="shared" si="0"/>
        <v>27</v>
      </c>
      <c r="E13" t="str">
        <f>IF('EyesTest_KG '!AV13="w","w","m")</f>
        <v>m</v>
      </c>
      <c r="H13">
        <f>IF('EyesTest_KG '!J13=Tabelle1!D$1,1,0)</f>
        <v>1</v>
      </c>
      <c r="I13">
        <f>IF('EyesTest_KG '!K13=Tabelle1!E$1,1,0)</f>
        <v>0</v>
      </c>
      <c r="J13">
        <f>IF('EyesTest_KG '!L13=Tabelle1!F$1,1,0)</f>
        <v>1</v>
      </c>
      <c r="K13">
        <f>IF('EyesTest_KG '!M13=Tabelle1!G$1,1,0)</f>
        <v>1</v>
      </c>
      <c r="L13">
        <f>IF('EyesTest_KG '!N13=Tabelle1!H$1,1,0)</f>
        <v>0</v>
      </c>
      <c r="M13">
        <f>IF('EyesTest_KG '!O13=Tabelle1!I$1,1,0)</f>
        <v>0</v>
      </c>
      <c r="N13">
        <f>IF('EyesTest_KG '!P13=Tabelle1!J$1,1,0)</f>
        <v>1</v>
      </c>
      <c r="O13">
        <f>IF('EyesTest_KG '!Q13=Tabelle1!K$1,1,0)</f>
        <v>1</v>
      </c>
      <c r="P13">
        <f>IF('EyesTest_KG '!R13=Tabelle1!L$1,1,0)</f>
        <v>1</v>
      </c>
      <c r="Q13">
        <f>IF('EyesTest_KG '!S13=Tabelle1!M$1,1,0)</f>
        <v>0</v>
      </c>
      <c r="R13">
        <f>IF('EyesTest_KG '!T13=Tabelle1!N$1,1,0)</f>
        <v>1</v>
      </c>
      <c r="S13">
        <f>IF('EyesTest_KG '!U13=Tabelle1!O$1,1,0)</f>
        <v>1</v>
      </c>
      <c r="T13">
        <f>IF('EyesTest_KG '!V13=Tabelle1!P$1,1,0)</f>
        <v>0</v>
      </c>
      <c r="U13">
        <f>IF('EyesTest_KG '!W13=Tabelle1!Q$1,1,0)</f>
        <v>1</v>
      </c>
      <c r="V13">
        <f>IF('EyesTest_KG '!X13=Tabelle1!R$1,1,0)</f>
        <v>1</v>
      </c>
      <c r="W13">
        <f>IF('EyesTest_KG '!Y13=Tabelle1!S$1,1,0)</f>
        <v>1</v>
      </c>
      <c r="X13">
        <f>IF('EyesTest_KG '!Z13=Tabelle1!T$1,1,0)</f>
        <v>0</v>
      </c>
      <c r="Y13">
        <f>IF('EyesTest_KG '!AA13=Tabelle1!U$1,1,0)</f>
        <v>1</v>
      </c>
      <c r="Z13">
        <f>IF('EyesTest_KG '!AB13=Tabelle1!V$1,1,0)</f>
        <v>1</v>
      </c>
      <c r="AA13">
        <f>IF('EyesTest_KG '!AC13=Tabelle1!W$1,1,0)</f>
        <v>1</v>
      </c>
      <c r="AB13">
        <f>IF('EyesTest_KG '!AD13=Tabelle1!X$1,1,0)</f>
        <v>0</v>
      </c>
      <c r="AC13">
        <f>IF('EyesTest_KG '!AE13=Tabelle1!Y$1,1,0)</f>
        <v>1</v>
      </c>
      <c r="AD13">
        <f>IF('EyesTest_KG '!AF13=Tabelle1!Z$1,1,0)</f>
        <v>1</v>
      </c>
      <c r="AE13">
        <f>IF('EyesTest_KG '!AG13=Tabelle1!AA$1,1,0)</f>
        <v>1</v>
      </c>
      <c r="AF13">
        <f>IF('EyesTest_KG '!AH13=Tabelle1!AB$1,1,0)</f>
        <v>0</v>
      </c>
      <c r="AG13">
        <f>IF('EyesTest_KG '!AI13=Tabelle1!AC$1,1,0)</f>
        <v>1</v>
      </c>
      <c r="AH13">
        <f>IF('EyesTest_KG '!AJ13=Tabelle1!AD$1,1,0)</f>
        <v>1</v>
      </c>
      <c r="AI13">
        <f>IF('EyesTest_KG '!AK13=Tabelle1!AE$1,1,0)</f>
        <v>1</v>
      </c>
      <c r="AJ13">
        <f>IF('EyesTest_KG '!AL13=Tabelle1!AF$1,1,0)</f>
        <v>0</v>
      </c>
      <c r="AK13">
        <f>IF('EyesTest_KG '!AM13=Tabelle1!AG$1,1,0)</f>
        <v>1</v>
      </c>
      <c r="AL13">
        <f>IF('EyesTest_KG '!AN13=Tabelle1!AH$1,1,0)</f>
        <v>1</v>
      </c>
      <c r="AM13">
        <f>IF('EyesTest_KG '!AO13=Tabelle1!AI$1,1,0)</f>
        <v>1</v>
      </c>
      <c r="AN13">
        <f>IF('EyesTest_KG '!AP13=Tabelle1!AJ$1,1,0)</f>
        <v>1</v>
      </c>
      <c r="AO13">
        <f>IF('EyesTest_KG '!AQ13=Tabelle1!AK$1,1,0)</f>
        <v>1</v>
      </c>
      <c r="AP13">
        <f>IF('EyesTest_KG '!AR13=Tabelle1!AL$1,1,0)</f>
        <v>1</v>
      </c>
      <c r="AQ13">
        <f>IF('EyesTest_KG '!AS13=Tabelle1!AM$1,1,0)</f>
        <v>1</v>
      </c>
    </row>
    <row r="14" spans="2:43" x14ac:dyDescent="0.25">
      <c r="B14">
        <v>13</v>
      </c>
      <c r="C14">
        <f>'EyesTest_KG '!AU14</f>
        <v>23</v>
      </c>
      <c r="D14">
        <f t="shared" si="0"/>
        <v>28</v>
      </c>
      <c r="E14" t="str">
        <f>IF('EyesTest_KG '!AV14="w","w","m")</f>
        <v>w</v>
      </c>
      <c r="H14">
        <f>IF('EyesTest_KG '!J14=Tabelle1!D$1,1,0)</f>
        <v>0</v>
      </c>
      <c r="I14">
        <f>IF('EyesTest_KG '!K14=Tabelle1!E$1,1,0)</f>
        <v>1</v>
      </c>
      <c r="J14">
        <f>IF('EyesTest_KG '!L14=Tabelle1!F$1,1,0)</f>
        <v>1</v>
      </c>
      <c r="K14">
        <f>IF('EyesTest_KG '!M14=Tabelle1!G$1,1,0)</f>
        <v>1</v>
      </c>
      <c r="L14">
        <f>IF('EyesTest_KG '!N14=Tabelle1!H$1,1,0)</f>
        <v>1</v>
      </c>
      <c r="M14">
        <f>IF('EyesTest_KG '!O14=Tabelle1!I$1,1,0)</f>
        <v>1</v>
      </c>
      <c r="N14">
        <f>IF('EyesTest_KG '!P14=Tabelle1!J$1,1,0)</f>
        <v>0</v>
      </c>
      <c r="O14">
        <f>IF('EyesTest_KG '!Q14=Tabelle1!K$1,1,0)</f>
        <v>1</v>
      </c>
      <c r="P14">
        <f>IF('EyesTest_KG '!R14=Tabelle1!L$1,1,0)</f>
        <v>1</v>
      </c>
      <c r="Q14">
        <f>IF('EyesTest_KG '!S14=Tabelle1!M$1,1,0)</f>
        <v>1</v>
      </c>
      <c r="R14">
        <f>IF('EyesTest_KG '!T14=Tabelle1!N$1,1,0)</f>
        <v>1</v>
      </c>
      <c r="S14">
        <f>IF('EyesTest_KG '!U14=Tabelle1!O$1,1,0)</f>
        <v>1</v>
      </c>
      <c r="T14">
        <f>IF('EyesTest_KG '!V14=Tabelle1!P$1,1,0)</f>
        <v>1</v>
      </c>
      <c r="U14">
        <f>IF('EyesTest_KG '!W14=Tabelle1!Q$1,1,0)</f>
        <v>1</v>
      </c>
      <c r="V14">
        <f>IF('EyesTest_KG '!X14=Tabelle1!R$1,1,0)</f>
        <v>1</v>
      </c>
      <c r="W14">
        <f>IF('EyesTest_KG '!Y14=Tabelle1!S$1,1,0)</f>
        <v>1</v>
      </c>
      <c r="X14">
        <f>IF('EyesTest_KG '!Z14=Tabelle1!T$1,1,0)</f>
        <v>1</v>
      </c>
      <c r="Y14">
        <f>IF('EyesTest_KG '!AA14=Tabelle1!U$1,1,0)</f>
        <v>1</v>
      </c>
      <c r="Z14">
        <f>IF('EyesTest_KG '!AB14=Tabelle1!V$1,1,0)</f>
        <v>1</v>
      </c>
      <c r="AA14">
        <f>IF('EyesTest_KG '!AC14=Tabelle1!W$1,1,0)</f>
        <v>1</v>
      </c>
      <c r="AB14">
        <f>IF('EyesTest_KG '!AD14=Tabelle1!X$1,1,0)</f>
        <v>0</v>
      </c>
      <c r="AC14">
        <f>IF('EyesTest_KG '!AE14=Tabelle1!Y$1,1,0)</f>
        <v>1</v>
      </c>
      <c r="AD14">
        <f>IF('EyesTest_KG '!AF14=Tabelle1!Z$1,1,0)</f>
        <v>1</v>
      </c>
      <c r="AE14">
        <f>IF('EyesTest_KG '!AG14=Tabelle1!AA$1,1,0)</f>
        <v>1</v>
      </c>
      <c r="AF14">
        <f>IF('EyesTest_KG '!AH14=Tabelle1!AB$1,1,0)</f>
        <v>0</v>
      </c>
      <c r="AG14">
        <f>IF('EyesTest_KG '!AI14=Tabelle1!AC$1,1,0)</f>
        <v>0</v>
      </c>
      <c r="AH14">
        <f>IF('EyesTest_KG '!AJ14=Tabelle1!AD$1,1,0)</f>
        <v>1</v>
      </c>
      <c r="AI14">
        <f>IF('EyesTest_KG '!AK14=Tabelle1!AE$1,1,0)</f>
        <v>1</v>
      </c>
      <c r="AJ14">
        <f>IF('EyesTest_KG '!AL14=Tabelle1!AF$1,1,0)</f>
        <v>0</v>
      </c>
      <c r="AK14">
        <f>IF('EyesTest_KG '!AM14=Tabelle1!AG$1,1,0)</f>
        <v>1</v>
      </c>
      <c r="AL14">
        <f>IF('EyesTest_KG '!AN14=Tabelle1!AH$1,1,0)</f>
        <v>0</v>
      </c>
      <c r="AM14">
        <f>IF('EyesTest_KG '!AO14=Tabelle1!AI$1,1,0)</f>
        <v>1</v>
      </c>
      <c r="AN14">
        <f>IF('EyesTest_KG '!AP14=Tabelle1!AJ$1,1,0)</f>
        <v>1</v>
      </c>
      <c r="AO14">
        <f>IF('EyesTest_KG '!AQ14=Tabelle1!AK$1,1,0)</f>
        <v>0</v>
      </c>
      <c r="AP14">
        <f>IF('EyesTest_KG '!AR14=Tabelle1!AL$1,1,0)</f>
        <v>1</v>
      </c>
      <c r="AQ14">
        <f>IF('EyesTest_KG '!AS14=Tabelle1!AM$1,1,0)</f>
        <v>1</v>
      </c>
    </row>
    <row r="15" spans="2:43" x14ac:dyDescent="0.25">
      <c r="B15">
        <v>14</v>
      </c>
      <c r="C15">
        <f>'EyesTest_KG '!AU15</f>
        <v>23</v>
      </c>
      <c r="D15">
        <f t="shared" si="0"/>
        <v>27</v>
      </c>
      <c r="E15" t="str">
        <f>IF('EyesTest_KG '!AV15="w","w","m")</f>
        <v>m</v>
      </c>
      <c r="H15">
        <f>IF('EyesTest_KG '!J15=Tabelle1!D$1,1,0)</f>
        <v>0</v>
      </c>
      <c r="I15">
        <f>IF('EyesTest_KG '!K15=Tabelle1!E$1,1,0)</f>
        <v>1</v>
      </c>
      <c r="J15">
        <f>IF('EyesTest_KG '!L15=Tabelle1!F$1,1,0)</f>
        <v>1</v>
      </c>
      <c r="K15">
        <f>IF('EyesTest_KG '!M15=Tabelle1!G$1,1,0)</f>
        <v>1</v>
      </c>
      <c r="L15">
        <f>IF('EyesTest_KG '!N15=Tabelle1!H$1,1,0)</f>
        <v>0</v>
      </c>
      <c r="M15">
        <f>IF('EyesTest_KG '!O15=Tabelle1!I$1,1,0)</f>
        <v>1</v>
      </c>
      <c r="N15">
        <f>IF('EyesTest_KG '!P15=Tabelle1!J$1,1,0)</f>
        <v>0</v>
      </c>
      <c r="O15">
        <f>IF('EyesTest_KG '!Q15=Tabelle1!K$1,1,0)</f>
        <v>1</v>
      </c>
      <c r="P15">
        <f>IF('EyesTest_KG '!R15=Tabelle1!L$1,1,0)</f>
        <v>1</v>
      </c>
      <c r="Q15">
        <f>IF('EyesTest_KG '!S15=Tabelle1!M$1,1,0)</f>
        <v>1</v>
      </c>
      <c r="R15">
        <f>IF('EyesTest_KG '!T15=Tabelle1!N$1,1,0)</f>
        <v>1</v>
      </c>
      <c r="S15">
        <f>IF('EyesTest_KG '!U15=Tabelle1!O$1,1,0)</f>
        <v>1</v>
      </c>
      <c r="T15">
        <f>IF('EyesTest_KG '!V15=Tabelle1!P$1,1,0)</f>
        <v>0</v>
      </c>
      <c r="U15">
        <f>IF('EyesTest_KG '!W15=Tabelle1!Q$1,1,0)</f>
        <v>0</v>
      </c>
      <c r="V15">
        <f>IF('EyesTest_KG '!X15=Tabelle1!R$1,1,0)</f>
        <v>1</v>
      </c>
      <c r="W15">
        <f>IF('EyesTest_KG '!Y15=Tabelle1!S$1,1,0)</f>
        <v>1</v>
      </c>
      <c r="X15">
        <f>IF('EyesTest_KG '!Z15=Tabelle1!T$1,1,0)</f>
        <v>0</v>
      </c>
      <c r="Y15">
        <f>IF('EyesTest_KG '!AA15=Tabelle1!U$1,1,0)</f>
        <v>0</v>
      </c>
      <c r="Z15">
        <f>IF('EyesTest_KG '!AB15=Tabelle1!V$1,1,0)</f>
        <v>1</v>
      </c>
      <c r="AA15">
        <f>IF('EyesTest_KG '!AC15=Tabelle1!W$1,1,0)</f>
        <v>1</v>
      </c>
      <c r="AB15">
        <f>IF('EyesTest_KG '!AD15=Tabelle1!X$1,1,0)</f>
        <v>0</v>
      </c>
      <c r="AC15">
        <f>IF('EyesTest_KG '!AE15=Tabelle1!Y$1,1,0)</f>
        <v>1</v>
      </c>
      <c r="AD15">
        <f>IF('EyesTest_KG '!AF15=Tabelle1!Z$1,1,0)</f>
        <v>1</v>
      </c>
      <c r="AE15">
        <f>IF('EyesTest_KG '!AG15=Tabelle1!AA$1,1,0)</f>
        <v>1</v>
      </c>
      <c r="AF15">
        <f>IF('EyesTest_KG '!AH15=Tabelle1!AB$1,1,0)</f>
        <v>1</v>
      </c>
      <c r="AG15">
        <f>IF('EyesTest_KG '!AI15=Tabelle1!AC$1,1,0)</f>
        <v>1</v>
      </c>
      <c r="AH15">
        <f>IF('EyesTest_KG '!AJ15=Tabelle1!AD$1,1,0)</f>
        <v>1</v>
      </c>
      <c r="AI15">
        <f>IF('EyesTest_KG '!AK15=Tabelle1!AE$1,1,0)</f>
        <v>0</v>
      </c>
      <c r="AJ15">
        <f>IF('EyesTest_KG '!AL15=Tabelle1!AF$1,1,0)</f>
        <v>1</v>
      </c>
      <c r="AK15">
        <f>IF('EyesTest_KG '!AM15=Tabelle1!AG$1,1,0)</f>
        <v>1</v>
      </c>
      <c r="AL15">
        <f>IF('EyesTest_KG '!AN15=Tabelle1!AH$1,1,0)</f>
        <v>1</v>
      </c>
      <c r="AM15">
        <f>IF('EyesTest_KG '!AO15=Tabelle1!AI$1,1,0)</f>
        <v>1</v>
      </c>
      <c r="AN15">
        <f>IF('EyesTest_KG '!AP15=Tabelle1!AJ$1,1,0)</f>
        <v>1</v>
      </c>
      <c r="AO15">
        <f>IF('EyesTest_KG '!AQ15=Tabelle1!AK$1,1,0)</f>
        <v>1</v>
      </c>
      <c r="AP15">
        <f>IF('EyesTest_KG '!AR15=Tabelle1!AL$1,1,0)</f>
        <v>1</v>
      </c>
      <c r="AQ15">
        <f>IF('EyesTest_KG '!AS15=Tabelle1!AM$1,1,0)</f>
        <v>1</v>
      </c>
    </row>
    <row r="16" spans="2:43" x14ac:dyDescent="0.25">
      <c r="B16">
        <v>15</v>
      </c>
      <c r="C16">
        <f>'EyesTest_KG '!AU16</f>
        <v>25</v>
      </c>
      <c r="D16">
        <f t="shared" si="0"/>
        <v>28</v>
      </c>
      <c r="E16" t="str">
        <f>IF('EyesTest_KG '!AV16="w","w","m")</f>
        <v>w</v>
      </c>
      <c r="H16">
        <f>IF('EyesTest_KG '!J16=Tabelle1!D$1,1,0)</f>
        <v>0</v>
      </c>
      <c r="I16">
        <f>IF('EyesTest_KG '!K16=Tabelle1!E$1,1,0)</f>
        <v>1</v>
      </c>
      <c r="J16">
        <f>IF('EyesTest_KG '!L16=Tabelle1!F$1,1,0)</f>
        <v>1</v>
      </c>
      <c r="K16">
        <f>IF('EyesTest_KG '!M16=Tabelle1!G$1,1,0)</f>
        <v>1</v>
      </c>
      <c r="L16">
        <f>IF('EyesTest_KG '!N16=Tabelle1!H$1,1,0)</f>
        <v>1</v>
      </c>
      <c r="M16">
        <f>IF('EyesTest_KG '!O16=Tabelle1!I$1,1,0)</f>
        <v>0</v>
      </c>
      <c r="N16">
        <f>IF('EyesTest_KG '!P16=Tabelle1!J$1,1,0)</f>
        <v>0</v>
      </c>
      <c r="O16">
        <f>IF('EyesTest_KG '!Q16=Tabelle1!K$1,1,0)</f>
        <v>1</v>
      </c>
      <c r="P16">
        <f>IF('EyesTest_KG '!R16=Tabelle1!L$1,1,0)</f>
        <v>1</v>
      </c>
      <c r="Q16">
        <f>IF('EyesTest_KG '!S16=Tabelle1!M$1,1,0)</f>
        <v>1</v>
      </c>
      <c r="R16">
        <f>IF('EyesTest_KG '!T16=Tabelle1!N$1,1,0)</f>
        <v>1</v>
      </c>
      <c r="S16">
        <f>IF('EyesTest_KG '!U16=Tabelle1!O$1,1,0)</f>
        <v>1</v>
      </c>
      <c r="T16">
        <f>IF('EyesTest_KG '!V16=Tabelle1!P$1,1,0)</f>
        <v>1</v>
      </c>
      <c r="U16">
        <f>IF('EyesTest_KG '!W16=Tabelle1!Q$1,1,0)</f>
        <v>0</v>
      </c>
      <c r="V16">
        <f>IF('EyesTest_KG '!X16=Tabelle1!R$1,1,0)</f>
        <v>0</v>
      </c>
      <c r="W16">
        <f>IF('EyesTest_KG '!Y16=Tabelle1!S$1,1,0)</f>
        <v>1</v>
      </c>
      <c r="X16">
        <f>IF('EyesTest_KG '!Z16=Tabelle1!T$1,1,0)</f>
        <v>1</v>
      </c>
      <c r="Y16">
        <f>IF('EyesTest_KG '!AA16=Tabelle1!U$1,1,0)</f>
        <v>1</v>
      </c>
      <c r="Z16">
        <f>IF('EyesTest_KG '!AB16=Tabelle1!V$1,1,0)</f>
        <v>0</v>
      </c>
      <c r="AA16">
        <f>IF('EyesTest_KG '!AC16=Tabelle1!W$1,1,0)</f>
        <v>1</v>
      </c>
      <c r="AB16">
        <f>IF('EyesTest_KG '!AD16=Tabelle1!X$1,1,0)</f>
        <v>0</v>
      </c>
      <c r="AC16">
        <f>IF('EyesTest_KG '!AE16=Tabelle1!Y$1,1,0)</f>
        <v>0</v>
      </c>
      <c r="AD16">
        <f>IF('EyesTest_KG '!AF16=Tabelle1!Z$1,1,0)</f>
        <v>1</v>
      </c>
      <c r="AE16">
        <f>IF('EyesTest_KG '!AG16=Tabelle1!AA$1,1,0)</f>
        <v>1</v>
      </c>
      <c r="AF16">
        <f>IF('EyesTest_KG '!AH16=Tabelle1!AB$1,1,0)</f>
        <v>1</v>
      </c>
      <c r="AG16">
        <f>IF('EyesTest_KG '!AI16=Tabelle1!AC$1,1,0)</f>
        <v>1</v>
      </c>
      <c r="AH16">
        <f>IF('EyesTest_KG '!AJ16=Tabelle1!AD$1,1,0)</f>
        <v>1</v>
      </c>
      <c r="AI16">
        <f>IF('EyesTest_KG '!AK16=Tabelle1!AE$1,1,0)</f>
        <v>1</v>
      </c>
      <c r="AJ16">
        <f>IF('EyesTest_KG '!AL16=Tabelle1!AF$1,1,0)</f>
        <v>1</v>
      </c>
      <c r="AK16">
        <f>IF('EyesTest_KG '!AM16=Tabelle1!AG$1,1,0)</f>
        <v>1</v>
      </c>
      <c r="AL16">
        <f>IF('EyesTest_KG '!AN16=Tabelle1!AH$1,1,0)</f>
        <v>1</v>
      </c>
      <c r="AM16">
        <f>IF('EyesTest_KG '!AO16=Tabelle1!AI$1,1,0)</f>
        <v>1</v>
      </c>
      <c r="AN16">
        <f>IF('EyesTest_KG '!AP16=Tabelle1!AJ$1,1,0)</f>
        <v>1</v>
      </c>
      <c r="AO16">
        <f>IF('EyesTest_KG '!AQ16=Tabelle1!AK$1,1,0)</f>
        <v>1</v>
      </c>
      <c r="AP16">
        <f>IF('EyesTest_KG '!AR16=Tabelle1!AL$1,1,0)</f>
        <v>1</v>
      </c>
      <c r="AQ16">
        <f>IF('EyesTest_KG '!AS16=Tabelle1!AM$1,1,0)</f>
        <v>1</v>
      </c>
    </row>
    <row r="17" spans="2:43" x14ac:dyDescent="0.25">
      <c r="B17">
        <v>16</v>
      </c>
      <c r="C17">
        <f>'EyesTest_KG '!AU17</f>
        <v>23</v>
      </c>
      <c r="D17">
        <f t="shared" si="0"/>
        <v>24</v>
      </c>
      <c r="E17" t="str">
        <f>IF('EyesTest_KG '!AV17="w","w","m")</f>
        <v>m</v>
      </c>
      <c r="H17">
        <f>IF('EyesTest_KG '!J17=Tabelle1!D$1,1,0)</f>
        <v>0</v>
      </c>
      <c r="I17">
        <f>IF('EyesTest_KG '!K17=Tabelle1!E$1,1,0)</f>
        <v>1</v>
      </c>
      <c r="J17">
        <f>IF('EyesTest_KG '!L17=Tabelle1!F$1,1,0)</f>
        <v>0</v>
      </c>
      <c r="K17">
        <f>IF('EyesTest_KG '!M17=Tabelle1!G$1,1,0)</f>
        <v>1</v>
      </c>
      <c r="L17">
        <f>IF('EyesTest_KG '!N17=Tabelle1!H$1,1,0)</f>
        <v>1</v>
      </c>
      <c r="M17">
        <f>IF('EyesTest_KG '!O17=Tabelle1!I$1,1,0)</f>
        <v>0</v>
      </c>
      <c r="N17">
        <f>IF('EyesTest_KG '!P17=Tabelle1!J$1,1,0)</f>
        <v>0</v>
      </c>
      <c r="O17">
        <f>IF('EyesTest_KG '!Q17=Tabelle1!K$1,1,0)</f>
        <v>1</v>
      </c>
      <c r="P17">
        <f>IF('EyesTest_KG '!R17=Tabelle1!L$1,1,0)</f>
        <v>1</v>
      </c>
      <c r="Q17">
        <f>IF('EyesTest_KG '!S17=Tabelle1!M$1,1,0)</f>
        <v>0</v>
      </c>
      <c r="R17">
        <f>IF('EyesTest_KG '!T17=Tabelle1!N$1,1,0)</f>
        <v>1</v>
      </c>
      <c r="S17">
        <f>IF('EyesTest_KG '!U17=Tabelle1!O$1,1,0)</f>
        <v>1</v>
      </c>
      <c r="T17">
        <f>IF('EyesTest_KG '!V17=Tabelle1!P$1,1,0)</f>
        <v>1</v>
      </c>
      <c r="U17">
        <f>IF('EyesTest_KG '!W17=Tabelle1!Q$1,1,0)</f>
        <v>1</v>
      </c>
      <c r="V17">
        <f>IF('EyesTest_KG '!X17=Tabelle1!R$1,1,0)</f>
        <v>0</v>
      </c>
      <c r="W17">
        <f>IF('EyesTest_KG '!Y17=Tabelle1!S$1,1,0)</f>
        <v>1</v>
      </c>
      <c r="X17">
        <f>IF('EyesTest_KG '!Z17=Tabelle1!T$1,1,0)</f>
        <v>1</v>
      </c>
      <c r="Y17">
        <f>IF('EyesTest_KG '!AA17=Tabelle1!U$1,1,0)</f>
        <v>1</v>
      </c>
      <c r="Z17">
        <f>IF('EyesTest_KG '!AB17=Tabelle1!V$1,1,0)</f>
        <v>1</v>
      </c>
      <c r="AA17">
        <f>IF('EyesTest_KG '!AC17=Tabelle1!W$1,1,0)</f>
        <v>1</v>
      </c>
      <c r="AB17">
        <f>IF('EyesTest_KG '!AD17=Tabelle1!X$1,1,0)</f>
        <v>1</v>
      </c>
      <c r="AC17">
        <f>IF('EyesTest_KG '!AE17=Tabelle1!Y$1,1,0)</f>
        <v>1</v>
      </c>
      <c r="AD17">
        <f>IF('EyesTest_KG '!AF17=Tabelle1!Z$1,1,0)</f>
        <v>0</v>
      </c>
      <c r="AE17">
        <f>IF('EyesTest_KG '!AG17=Tabelle1!AA$1,1,0)</f>
        <v>1</v>
      </c>
      <c r="AF17">
        <f>IF('EyesTest_KG '!AH17=Tabelle1!AB$1,1,0)</f>
        <v>0</v>
      </c>
      <c r="AG17">
        <f>IF('EyesTest_KG '!AI17=Tabelle1!AC$1,1,0)</f>
        <v>1</v>
      </c>
      <c r="AH17">
        <f>IF('EyesTest_KG '!AJ17=Tabelle1!AD$1,1,0)</f>
        <v>1</v>
      </c>
      <c r="AI17">
        <f>IF('EyesTest_KG '!AK17=Tabelle1!AE$1,1,0)</f>
        <v>0</v>
      </c>
      <c r="AJ17">
        <f>IF('EyesTest_KG '!AL17=Tabelle1!AF$1,1,0)</f>
        <v>0</v>
      </c>
      <c r="AK17">
        <f>IF('EyesTest_KG '!AM17=Tabelle1!AG$1,1,0)</f>
        <v>1</v>
      </c>
      <c r="AL17">
        <f>IF('EyesTest_KG '!AN17=Tabelle1!AH$1,1,0)</f>
        <v>1</v>
      </c>
      <c r="AM17">
        <f>IF('EyesTest_KG '!AO17=Tabelle1!AI$1,1,0)</f>
        <v>1</v>
      </c>
      <c r="AN17">
        <f>IF('EyesTest_KG '!AP17=Tabelle1!AJ$1,1,0)</f>
        <v>1</v>
      </c>
      <c r="AO17">
        <f>IF('EyesTest_KG '!AQ17=Tabelle1!AK$1,1,0)</f>
        <v>0</v>
      </c>
      <c r="AP17">
        <f>IF('EyesTest_KG '!AR17=Tabelle1!AL$1,1,0)</f>
        <v>0</v>
      </c>
      <c r="AQ17">
        <f>IF('EyesTest_KG '!AS17=Tabelle1!AM$1,1,0)</f>
        <v>1</v>
      </c>
    </row>
    <row r="18" spans="2:43" x14ac:dyDescent="0.25">
      <c r="B18">
        <v>17</v>
      </c>
      <c r="C18">
        <f>'EyesTest_KG '!AU18</f>
        <v>22</v>
      </c>
      <c r="D18">
        <f t="shared" si="0"/>
        <v>23</v>
      </c>
      <c r="E18" t="str">
        <f>IF('EyesTest_KG '!AV18="w","w","m")</f>
        <v>w</v>
      </c>
      <c r="H18">
        <f>IF('EyesTest_KG '!J18=Tabelle1!D$1,1,0)</f>
        <v>0</v>
      </c>
      <c r="I18">
        <f>IF('EyesTest_KG '!K18=Tabelle1!E$1,1,0)</f>
        <v>0</v>
      </c>
      <c r="J18">
        <f>IF('EyesTest_KG '!L18=Tabelle1!F$1,1,0)</f>
        <v>0</v>
      </c>
      <c r="K18">
        <f>IF('EyesTest_KG '!M18=Tabelle1!G$1,1,0)</f>
        <v>1</v>
      </c>
      <c r="L18">
        <f>IF('EyesTest_KG '!N18=Tabelle1!H$1,1,0)</f>
        <v>1</v>
      </c>
      <c r="M18">
        <f>IF('EyesTest_KG '!O18=Tabelle1!I$1,1,0)</f>
        <v>0</v>
      </c>
      <c r="N18">
        <f>IF('EyesTest_KG '!P18=Tabelle1!J$1,1,0)</f>
        <v>1</v>
      </c>
      <c r="O18">
        <f>IF('EyesTest_KG '!Q18=Tabelle1!K$1,1,0)</f>
        <v>0</v>
      </c>
      <c r="P18">
        <f>IF('EyesTest_KG '!R18=Tabelle1!L$1,1,0)</f>
        <v>1</v>
      </c>
      <c r="Q18">
        <f>IF('EyesTest_KG '!S18=Tabelle1!M$1,1,0)</f>
        <v>1</v>
      </c>
      <c r="R18">
        <f>IF('EyesTest_KG '!T18=Tabelle1!N$1,1,0)</f>
        <v>1</v>
      </c>
      <c r="S18">
        <f>IF('EyesTest_KG '!U18=Tabelle1!O$1,1,0)</f>
        <v>0</v>
      </c>
      <c r="T18">
        <f>IF('EyesTest_KG '!V18=Tabelle1!P$1,1,0)</f>
        <v>0</v>
      </c>
      <c r="U18">
        <f>IF('EyesTest_KG '!W18=Tabelle1!Q$1,1,0)</f>
        <v>0</v>
      </c>
      <c r="V18">
        <f>IF('EyesTest_KG '!X18=Tabelle1!R$1,1,0)</f>
        <v>1</v>
      </c>
      <c r="W18">
        <f>IF('EyesTest_KG '!Y18=Tabelle1!S$1,1,0)</f>
        <v>1</v>
      </c>
      <c r="X18">
        <f>IF('EyesTest_KG '!Z18=Tabelle1!T$1,1,0)</f>
        <v>0</v>
      </c>
      <c r="Y18">
        <f>IF('EyesTest_KG '!AA18=Tabelle1!U$1,1,0)</f>
        <v>1</v>
      </c>
      <c r="Z18">
        <f>IF('EyesTest_KG '!AB18=Tabelle1!V$1,1,0)</f>
        <v>1</v>
      </c>
      <c r="AA18">
        <f>IF('EyesTest_KG '!AC18=Tabelle1!W$1,1,0)</f>
        <v>1</v>
      </c>
      <c r="AB18">
        <f>IF('EyesTest_KG '!AD18=Tabelle1!X$1,1,0)</f>
        <v>0</v>
      </c>
      <c r="AC18">
        <f>IF('EyesTest_KG '!AE18=Tabelle1!Y$1,1,0)</f>
        <v>1</v>
      </c>
      <c r="AD18">
        <f>IF('EyesTest_KG '!AF18=Tabelle1!Z$1,1,0)</f>
        <v>0</v>
      </c>
      <c r="AE18">
        <f>IF('EyesTest_KG '!AG18=Tabelle1!AA$1,1,0)</f>
        <v>0</v>
      </c>
      <c r="AF18">
        <f>IF('EyesTest_KG '!AH18=Tabelle1!AB$1,1,0)</f>
        <v>1</v>
      </c>
      <c r="AG18">
        <f>IF('EyesTest_KG '!AI18=Tabelle1!AC$1,1,0)</f>
        <v>1</v>
      </c>
      <c r="AH18">
        <f>IF('EyesTest_KG '!AJ18=Tabelle1!AD$1,1,0)</f>
        <v>1</v>
      </c>
      <c r="AI18">
        <f>IF('EyesTest_KG '!AK18=Tabelle1!AE$1,1,0)</f>
        <v>1</v>
      </c>
      <c r="AJ18">
        <f>IF('EyesTest_KG '!AL18=Tabelle1!AF$1,1,0)</f>
        <v>0</v>
      </c>
      <c r="AK18">
        <f>IF('EyesTest_KG '!AM18=Tabelle1!AG$1,1,0)</f>
        <v>1</v>
      </c>
      <c r="AL18">
        <f>IF('EyesTest_KG '!AN18=Tabelle1!AH$1,1,0)</f>
        <v>1</v>
      </c>
      <c r="AM18">
        <f>IF('EyesTest_KG '!AO18=Tabelle1!AI$1,1,0)</f>
        <v>1</v>
      </c>
      <c r="AN18">
        <f>IF('EyesTest_KG '!AP18=Tabelle1!AJ$1,1,0)</f>
        <v>1</v>
      </c>
      <c r="AO18">
        <f>IF('EyesTest_KG '!AQ18=Tabelle1!AK$1,1,0)</f>
        <v>1</v>
      </c>
      <c r="AP18">
        <f>IF('EyesTest_KG '!AR18=Tabelle1!AL$1,1,0)</f>
        <v>1</v>
      </c>
      <c r="AQ18">
        <f>IF('EyesTest_KG '!AS18=Tabelle1!AM$1,1,0)</f>
        <v>1</v>
      </c>
    </row>
    <row r="19" spans="2:43" x14ac:dyDescent="0.25">
      <c r="B19">
        <v>18</v>
      </c>
      <c r="C19">
        <f>'EyesTest_KG '!AU19</f>
        <v>20</v>
      </c>
      <c r="D19">
        <f t="shared" ref="D19:D53" si="1">SUM($H19:$BE19)</f>
        <v>29</v>
      </c>
      <c r="E19" t="str">
        <f>IF('EyesTest_KG '!AV19="w","w","m")</f>
        <v>w</v>
      </c>
      <c r="H19">
        <f>IF('EyesTest_KG '!J19=Tabelle1!D$1,1,0)</f>
        <v>0</v>
      </c>
      <c r="I19">
        <f>IF('EyesTest_KG '!K19=Tabelle1!E$1,1,0)</f>
        <v>1</v>
      </c>
      <c r="J19">
        <f>IF('EyesTest_KG '!L19=Tabelle1!F$1,1,0)</f>
        <v>1</v>
      </c>
      <c r="K19">
        <f>IF('EyesTest_KG '!M19=Tabelle1!G$1,1,0)</f>
        <v>1</v>
      </c>
      <c r="L19">
        <f>IF('EyesTest_KG '!N19=Tabelle1!H$1,1,0)</f>
        <v>1</v>
      </c>
      <c r="M19">
        <f>IF('EyesTest_KG '!O19=Tabelle1!I$1,1,0)</f>
        <v>0</v>
      </c>
      <c r="N19">
        <f>IF('EyesTest_KG '!P19=Tabelle1!J$1,1,0)</f>
        <v>1</v>
      </c>
      <c r="O19">
        <f>IF('EyesTest_KG '!Q19=Tabelle1!K$1,1,0)</f>
        <v>1</v>
      </c>
      <c r="P19">
        <f>IF('EyesTest_KG '!R19=Tabelle1!L$1,1,0)</f>
        <v>1</v>
      </c>
      <c r="Q19">
        <f>IF('EyesTest_KG '!S19=Tabelle1!M$1,1,0)</f>
        <v>1</v>
      </c>
      <c r="R19">
        <f>IF('EyesTest_KG '!T19=Tabelle1!N$1,1,0)</f>
        <v>1</v>
      </c>
      <c r="S19">
        <f>IF('EyesTest_KG '!U19=Tabelle1!O$1,1,0)</f>
        <v>1</v>
      </c>
      <c r="T19">
        <f>IF('EyesTest_KG '!V19=Tabelle1!P$1,1,0)</f>
        <v>0</v>
      </c>
      <c r="U19">
        <f>IF('EyesTest_KG '!W19=Tabelle1!Q$1,1,0)</f>
        <v>1</v>
      </c>
      <c r="V19">
        <f>IF('EyesTest_KG '!X19=Tabelle1!R$1,1,0)</f>
        <v>1</v>
      </c>
      <c r="W19">
        <f>IF('EyesTest_KG '!Y19=Tabelle1!S$1,1,0)</f>
        <v>1</v>
      </c>
      <c r="X19">
        <f>IF('EyesTest_KG '!Z19=Tabelle1!T$1,1,0)</f>
        <v>1</v>
      </c>
      <c r="Y19">
        <f>IF('EyesTest_KG '!AA19=Tabelle1!U$1,1,0)</f>
        <v>1</v>
      </c>
      <c r="Z19">
        <f>IF('EyesTest_KG '!AB19=Tabelle1!V$1,1,0)</f>
        <v>1</v>
      </c>
      <c r="AA19">
        <f>IF('EyesTest_KG '!AC19=Tabelle1!W$1,1,0)</f>
        <v>1</v>
      </c>
      <c r="AB19">
        <f>IF('EyesTest_KG '!AD19=Tabelle1!X$1,1,0)</f>
        <v>0</v>
      </c>
      <c r="AC19">
        <f>IF('EyesTest_KG '!AE19=Tabelle1!Y$1,1,0)</f>
        <v>1</v>
      </c>
      <c r="AD19">
        <f>IF('EyesTest_KG '!AF19=Tabelle1!Z$1,1,0)</f>
        <v>1</v>
      </c>
      <c r="AE19">
        <f>IF('EyesTest_KG '!AG19=Tabelle1!AA$1,1,0)</f>
        <v>1</v>
      </c>
      <c r="AF19">
        <f>IF('EyesTest_KG '!AH19=Tabelle1!AB$1,1,0)</f>
        <v>0</v>
      </c>
      <c r="AG19">
        <f>IF('EyesTest_KG '!AI19=Tabelle1!AC$1,1,0)</f>
        <v>1</v>
      </c>
      <c r="AH19">
        <f>IF('EyesTest_KG '!AJ19=Tabelle1!AD$1,1,0)</f>
        <v>1</v>
      </c>
      <c r="AI19">
        <f>IF('EyesTest_KG '!AK19=Tabelle1!AE$1,1,0)</f>
        <v>0</v>
      </c>
      <c r="AJ19">
        <f>IF('EyesTest_KG '!AL19=Tabelle1!AF$1,1,0)</f>
        <v>1</v>
      </c>
      <c r="AK19">
        <f>IF('EyesTest_KG '!AM19=Tabelle1!AG$1,1,0)</f>
        <v>1</v>
      </c>
      <c r="AL19">
        <f>IF('EyesTest_KG '!AN19=Tabelle1!AH$1,1,0)</f>
        <v>0</v>
      </c>
      <c r="AM19">
        <f>IF('EyesTest_KG '!AO19=Tabelle1!AI$1,1,0)</f>
        <v>1</v>
      </c>
      <c r="AN19">
        <f>IF('EyesTest_KG '!AP19=Tabelle1!AJ$1,1,0)</f>
        <v>1</v>
      </c>
      <c r="AO19">
        <f>IF('EyesTest_KG '!AQ19=Tabelle1!AK$1,1,0)</f>
        <v>1</v>
      </c>
      <c r="AP19">
        <f>IF('EyesTest_KG '!AR19=Tabelle1!AL$1,1,0)</f>
        <v>1</v>
      </c>
      <c r="AQ19">
        <f>IF('EyesTest_KG '!AS19=Tabelle1!AM$1,1,0)</f>
        <v>1</v>
      </c>
    </row>
    <row r="20" spans="2:43" x14ac:dyDescent="0.25">
      <c r="B20">
        <v>19</v>
      </c>
      <c r="C20">
        <f>'EyesTest_KG '!AU20</f>
        <v>24</v>
      </c>
      <c r="D20">
        <f t="shared" si="1"/>
        <v>21</v>
      </c>
      <c r="E20" t="str">
        <f>IF('EyesTest_KG '!AV20="w","w","m")</f>
        <v>w</v>
      </c>
      <c r="H20">
        <f>IF('EyesTest_KG '!J20=Tabelle1!D$1,1,0)</f>
        <v>0</v>
      </c>
      <c r="I20">
        <f>IF('EyesTest_KG '!K20=Tabelle1!E$1,1,0)</f>
        <v>1</v>
      </c>
      <c r="J20">
        <f>IF('EyesTest_KG '!L20=Tabelle1!F$1,1,0)</f>
        <v>1</v>
      </c>
      <c r="K20">
        <f>IF('EyesTest_KG '!M20=Tabelle1!G$1,1,0)</f>
        <v>1</v>
      </c>
      <c r="L20">
        <f>IF('EyesTest_KG '!N20=Tabelle1!H$1,1,0)</f>
        <v>0</v>
      </c>
      <c r="M20">
        <f>IF('EyesTest_KG '!O20=Tabelle1!I$1,1,0)</f>
        <v>1</v>
      </c>
      <c r="N20">
        <f>IF('EyesTest_KG '!P20=Tabelle1!J$1,1,0)</f>
        <v>1</v>
      </c>
      <c r="O20">
        <f>IF('EyesTest_KG '!Q20=Tabelle1!K$1,1,0)</f>
        <v>1</v>
      </c>
      <c r="P20">
        <f>IF('EyesTest_KG '!R20=Tabelle1!L$1,1,0)</f>
        <v>1</v>
      </c>
      <c r="Q20">
        <f>IF('EyesTest_KG '!S20=Tabelle1!M$1,1,0)</f>
        <v>0</v>
      </c>
      <c r="R20">
        <f>IF('EyesTest_KG '!T20=Tabelle1!N$1,1,0)</f>
        <v>1</v>
      </c>
      <c r="S20">
        <f>IF('EyesTest_KG '!U20=Tabelle1!O$1,1,0)</f>
        <v>1</v>
      </c>
      <c r="T20">
        <f>IF('EyesTest_KG '!V20=Tabelle1!P$1,1,0)</f>
        <v>1</v>
      </c>
      <c r="U20">
        <f>IF('EyesTest_KG '!W20=Tabelle1!Q$1,1,0)</f>
        <v>1</v>
      </c>
      <c r="V20">
        <f>IF('EyesTest_KG '!X20=Tabelle1!R$1,1,0)</f>
        <v>1</v>
      </c>
      <c r="W20">
        <f>IF('EyesTest_KG '!Y20=Tabelle1!S$1,1,0)</f>
        <v>0</v>
      </c>
      <c r="X20">
        <f>IF('EyesTest_KG '!Z20=Tabelle1!T$1,1,0)</f>
        <v>0</v>
      </c>
      <c r="Y20">
        <f>IF('EyesTest_KG '!AA20=Tabelle1!U$1,1,0)</f>
        <v>1</v>
      </c>
      <c r="Z20">
        <f>IF('EyesTest_KG '!AB20=Tabelle1!V$1,1,0)</f>
        <v>1</v>
      </c>
      <c r="AA20">
        <f>IF('EyesTest_KG '!AC20=Tabelle1!W$1,1,0)</f>
        <v>0</v>
      </c>
      <c r="AB20">
        <f>IF('EyesTest_KG '!AD20=Tabelle1!X$1,1,0)</f>
        <v>1</v>
      </c>
      <c r="AC20">
        <f>IF('EyesTest_KG '!AE20=Tabelle1!Y$1,1,0)</f>
        <v>1</v>
      </c>
      <c r="AD20">
        <f>IF('EyesTest_KG '!AF20=Tabelle1!Z$1,1,0)</f>
        <v>0</v>
      </c>
      <c r="AE20">
        <f>IF('EyesTest_KG '!AG20=Tabelle1!AA$1,1,0)</f>
        <v>1</v>
      </c>
      <c r="AF20">
        <f>IF('EyesTest_KG '!AH20=Tabelle1!AB$1,1,0)</f>
        <v>0</v>
      </c>
      <c r="AG20">
        <f>IF('EyesTest_KG '!AI20=Tabelle1!AC$1,1,0)</f>
        <v>0</v>
      </c>
      <c r="AH20">
        <f>IF('EyesTest_KG '!AJ20=Tabelle1!AD$1,1,0)</f>
        <v>1</v>
      </c>
      <c r="AI20">
        <f>IF('EyesTest_KG '!AK20=Tabelle1!AE$1,1,0)</f>
        <v>0</v>
      </c>
      <c r="AJ20">
        <f>IF('EyesTest_KG '!AL20=Tabelle1!AF$1,1,0)</f>
        <v>0</v>
      </c>
      <c r="AK20">
        <f>IF('EyesTest_KG '!AM20=Tabelle1!AG$1,1,0)</f>
        <v>0</v>
      </c>
      <c r="AL20">
        <f>IF('EyesTest_KG '!AN20=Tabelle1!AH$1,1,0)</f>
        <v>0</v>
      </c>
      <c r="AM20">
        <f>IF('EyesTest_KG '!AO20=Tabelle1!AI$1,1,0)</f>
        <v>0</v>
      </c>
      <c r="AN20">
        <f>IF('EyesTest_KG '!AP20=Tabelle1!AJ$1,1,0)</f>
        <v>0</v>
      </c>
      <c r="AO20">
        <f>IF('EyesTest_KG '!AQ20=Tabelle1!AK$1,1,0)</f>
        <v>1</v>
      </c>
      <c r="AP20">
        <f>IF('EyesTest_KG '!AR20=Tabelle1!AL$1,1,0)</f>
        <v>1</v>
      </c>
      <c r="AQ20">
        <f>IF('EyesTest_KG '!AS20=Tabelle1!AM$1,1,0)</f>
        <v>1</v>
      </c>
    </row>
    <row r="21" spans="2:43" x14ac:dyDescent="0.25">
      <c r="B21">
        <v>20</v>
      </c>
      <c r="C21">
        <f>'EyesTest_KG '!AU21</f>
        <v>23</v>
      </c>
      <c r="D21">
        <f t="shared" si="1"/>
        <v>25</v>
      </c>
      <c r="E21" t="str">
        <f>IF('EyesTest_KG '!AV21="w","w","m")</f>
        <v>w</v>
      </c>
      <c r="H21">
        <f>IF('EyesTest_KG '!J21=Tabelle1!D$1,1,0)</f>
        <v>0</v>
      </c>
      <c r="I21">
        <f>IF('EyesTest_KG '!K21=Tabelle1!E$1,1,0)</f>
        <v>1</v>
      </c>
      <c r="J21">
        <f>IF('EyesTest_KG '!L21=Tabelle1!F$1,1,0)</f>
        <v>1</v>
      </c>
      <c r="K21">
        <f>IF('EyesTest_KG '!M21=Tabelle1!G$1,1,0)</f>
        <v>1</v>
      </c>
      <c r="L21">
        <f>IF('EyesTest_KG '!N21=Tabelle1!H$1,1,0)</f>
        <v>0</v>
      </c>
      <c r="M21">
        <f>IF('EyesTest_KG '!O21=Tabelle1!I$1,1,0)</f>
        <v>0</v>
      </c>
      <c r="N21">
        <f>IF('EyesTest_KG '!P21=Tabelle1!J$1,1,0)</f>
        <v>1</v>
      </c>
      <c r="O21">
        <f>IF('EyesTest_KG '!Q21=Tabelle1!K$1,1,0)</f>
        <v>1</v>
      </c>
      <c r="P21">
        <f>IF('EyesTest_KG '!R21=Tabelle1!L$1,1,0)</f>
        <v>1</v>
      </c>
      <c r="Q21">
        <f>IF('EyesTest_KG '!S21=Tabelle1!M$1,1,0)</f>
        <v>1</v>
      </c>
      <c r="R21">
        <f>IF('EyesTest_KG '!T21=Tabelle1!N$1,1,0)</f>
        <v>1</v>
      </c>
      <c r="S21">
        <f>IF('EyesTest_KG '!U21=Tabelle1!O$1,1,0)</f>
        <v>1</v>
      </c>
      <c r="T21">
        <f>IF('EyesTest_KG '!V21=Tabelle1!P$1,1,0)</f>
        <v>0</v>
      </c>
      <c r="U21">
        <f>IF('EyesTest_KG '!W21=Tabelle1!Q$1,1,0)</f>
        <v>1</v>
      </c>
      <c r="V21">
        <f>IF('EyesTest_KG '!X21=Tabelle1!R$1,1,0)</f>
        <v>1</v>
      </c>
      <c r="W21">
        <f>IF('EyesTest_KG '!Y21=Tabelle1!S$1,1,0)</f>
        <v>1</v>
      </c>
      <c r="X21">
        <f>IF('EyesTest_KG '!Z21=Tabelle1!T$1,1,0)</f>
        <v>1</v>
      </c>
      <c r="Y21">
        <f>IF('EyesTest_KG '!AA21=Tabelle1!U$1,1,0)</f>
        <v>0</v>
      </c>
      <c r="Z21">
        <f>IF('EyesTest_KG '!AB21=Tabelle1!V$1,1,0)</f>
        <v>1</v>
      </c>
      <c r="AA21">
        <f>IF('EyesTest_KG '!AC21=Tabelle1!W$1,1,0)</f>
        <v>1</v>
      </c>
      <c r="AB21">
        <f>IF('EyesTest_KG '!AD21=Tabelle1!X$1,1,0)</f>
        <v>0</v>
      </c>
      <c r="AC21">
        <f>IF('EyesTest_KG '!AE21=Tabelle1!Y$1,1,0)</f>
        <v>1</v>
      </c>
      <c r="AD21">
        <f>IF('EyesTest_KG '!AF21=Tabelle1!Z$1,1,0)</f>
        <v>1</v>
      </c>
      <c r="AE21">
        <f>IF('EyesTest_KG '!AG21=Tabelle1!AA$1,1,0)</f>
        <v>1</v>
      </c>
      <c r="AF21">
        <f>IF('EyesTest_KG '!AH21=Tabelle1!AB$1,1,0)</f>
        <v>1</v>
      </c>
      <c r="AG21">
        <f>IF('EyesTest_KG '!AI21=Tabelle1!AC$1,1,0)</f>
        <v>1</v>
      </c>
      <c r="AH21">
        <f>IF('EyesTest_KG '!AJ21=Tabelle1!AD$1,1,0)</f>
        <v>0</v>
      </c>
      <c r="AI21">
        <f>IF('EyesTest_KG '!AK21=Tabelle1!AE$1,1,0)</f>
        <v>1</v>
      </c>
      <c r="AJ21">
        <f>IF('EyesTest_KG '!AL21=Tabelle1!AF$1,1,0)</f>
        <v>0</v>
      </c>
      <c r="AK21">
        <f>IF('EyesTest_KG '!AM21=Tabelle1!AG$1,1,0)</f>
        <v>1</v>
      </c>
      <c r="AL21">
        <f>IF('EyesTest_KG '!AN21=Tabelle1!AH$1,1,0)</f>
        <v>0</v>
      </c>
      <c r="AM21">
        <f>IF('EyesTest_KG '!AO21=Tabelle1!AI$1,1,0)</f>
        <v>1</v>
      </c>
      <c r="AN21">
        <f>IF('EyesTest_KG '!AP21=Tabelle1!AJ$1,1,0)</f>
        <v>1</v>
      </c>
      <c r="AO21">
        <f>IF('EyesTest_KG '!AQ21=Tabelle1!AK$1,1,0)</f>
        <v>0</v>
      </c>
      <c r="AP21">
        <f>IF('EyesTest_KG '!AR21=Tabelle1!AL$1,1,0)</f>
        <v>0</v>
      </c>
      <c r="AQ21">
        <f>IF('EyesTest_KG '!AS21=Tabelle1!AM$1,1,0)</f>
        <v>1</v>
      </c>
    </row>
    <row r="22" spans="2:43" x14ac:dyDescent="0.25">
      <c r="B22">
        <v>21</v>
      </c>
      <c r="C22">
        <f>'EyesTest_KG '!AU22</f>
        <v>21</v>
      </c>
      <c r="D22">
        <f t="shared" si="1"/>
        <v>35</v>
      </c>
      <c r="E22" t="str">
        <f>IF('EyesTest_KG '!AV22="w","w","m")</f>
        <v>m</v>
      </c>
      <c r="H22">
        <f>IF('EyesTest_KG '!J22=Tabelle1!D$1,1,0)</f>
        <v>0</v>
      </c>
      <c r="I22">
        <f>IF('EyesTest_KG '!K22=Tabelle1!E$1,1,0)</f>
        <v>1</v>
      </c>
      <c r="J22">
        <f>IF('EyesTest_KG '!L22=Tabelle1!F$1,1,0)</f>
        <v>1</v>
      </c>
      <c r="K22">
        <f>IF('EyesTest_KG '!M22=Tabelle1!G$1,1,0)</f>
        <v>1</v>
      </c>
      <c r="L22">
        <f>IF('EyesTest_KG '!N22=Tabelle1!H$1,1,0)</f>
        <v>1</v>
      </c>
      <c r="M22">
        <f>IF('EyesTest_KG '!O22=Tabelle1!I$1,1,0)</f>
        <v>1</v>
      </c>
      <c r="N22">
        <f>IF('EyesTest_KG '!P22=Tabelle1!J$1,1,0)</f>
        <v>1</v>
      </c>
      <c r="O22">
        <f>IF('EyesTest_KG '!Q22=Tabelle1!K$1,1,0)</f>
        <v>1</v>
      </c>
      <c r="P22">
        <f>IF('EyesTest_KG '!R22=Tabelle1!L$1,1,0)</f>
        <v>1</v>
      </c>
      <c r="Q22">
        <f>IF('EyesTest_KG '!S22=Tabelle1!M$1,1,0)</f>
        <v>1</v>
      </c>
      <c r="R22">
        <f>IF('EyesTest_KG '!T22=Tabelle1!N$1,1,0)</f>
        <v>1</v>
      </c>
      <c r="S22">
        <f>IF('EyesTest_KG '!U22=Tabelle1!O$1,1,0)</f>
        <v>1</v>
      </c>
      <c r="T22">
        <f>IF('EyesTest_KG '!V22=Tabelle1!P$1,1,0)</f>
        <v>1</v>
      </c>
      <c r="U22">
        <f>IF('EyesTest_KG '!W22=Tabelle1!Q$1,1,0)</f>
        <v>1</v>
      </c>
      <c r="V22">
        <f>IF('EyesTest_KG '!X22=Tabelle1!R$1,1,0)</f>
        <v>1</v>
      </c>
      <c r="W22">
        <f>IF('EyesTest_KG '!Y22=Tabelle1!S$1,1,0)</f>
        <v>1</v>
      </c>
      <c r="X22">
        <f>IF('EyesTest_KG '!Z22=Tabelle1!T$1,1,0)</f>
        <v>1</v>
      </c>
      <c r="Y22">
        <f>IF('EyesTest_KG '!AA22=Tabelle1!U$1,1,0)</f>
        <v>1</v>
      </c>
      <c r="Z22">
        <f>IF('EyesTest_KG '!AB22=Tabelle1!V$1,1,0)</f>
        <v>1</v>
      </c>
      <c r="AA22">
        <f>IF('EyesTest_KG '!AC22=Tabelle1!W$1,1,0)</f>
        <v>1</v>
      </c>
      <c r="AB22">
        <f>IF('EyesTest_KG '!AD22=Tabelle1!X$1,1,0)</f>
        <v>1</v>
      </c>
      <c r="AC22">
        <f>IF('EyesTest_KG '!AE22=Tabelle1!Y$1,1,0)</f>
        <v>1</v>
      </c>
      <c r="AD22">
        <f>IF('EyesTest_KG '!AF22=Tabelle1!Z$1,1,0)</f>
        <v>1</v>
      </c>
      <c r="AE22">
        <f>IF('EyesTest_KG '!AG22=Tabelle1!AA$1,1,0)</f>
        <v>1</v>
      </c>
      <c r="AF22">
        <f>IF('EyesTest_KG '!AH22=Tabelle1!AB$1,1,0)</f>
        <v>1</v>
      </c>
      <c r="AG22">
        <f>IF('EyesTest_KG '!AI22=Tabelle1!AC$1,1,0)</f>
        <v>1</v>
      </c>
      <c r="AH22">
        <f>IF('EyesTest_KG '!AJ22=Tabelle1!AD$1,1,0)</f>
        <v>1</v>
      </c>
      <c r="AI22">
        <f>IF('EyesTest_KG '!AK22=Tabelle1!AE$1,1,0)</f>
        <v>1</v>
      </c>
      <c r="AJ22">
        <f>IF('EyesTest_KG '!AL22=Tabelle1!AF$1,1,0)</f>
        <v>1</v>
      </c>
      <c r="AK22">
        <f>IF('EyesTest_KG '!AM22=Tabelle1!AG$1,1,0)</f>
        <v>1</v>
      </c>
      <c r="AL22">
        <f>IF('EyesTest_KG '!AN22=Tabelle1!AH$1,1,0)</f>
        <v>1</v>
      </c>
      <c r="AM22">
        <f>IF('EyesTest_KG '!AO22=Tabelle1!AI$1,1,0)</f>
        <v>1</v>
      </c>
      <c r="AN22">
        <f>IF('EyesTest_KG '!AP22=Tabelle1!AJ$1,1,0)</f>
        <v>1</v>
      </c>
      <c r="AO22">
        <f>IF('EyesTest_KG '!AQ22=Tabelle1!AK$1,1,0)</f>
        <v>1</v>
      </c>
      <c r="AP22">
        <f>IF('EyesTest_KG '!AR22=Tabelle1!AL$1,1,0)</f>
        <v>1</v>
      </c>
      <c r="AQ22">
        <f>IF('EyesTest_KG '!AS22=Tabelle1!AM$1,1,0)</f>
        <v>1</v>
      </c>
    </row>
    <row r="23" spans="2:43" x14ac:dyDescent="0.25">
      <c r="B23">
        <v>22</v>
      </c>
      <c r="C23">
        <f>'EyesTest_KG '!AU23</f>
        <v>21</v>
      </c>
      <c r="D23">
        <f t="shared" si="1"/>
        <v>25</v>
      </c>
      <c r="E23" t="str">
        <f>IF('EyesTest_KG '!AV23="w","w","m")</f>
        <v>w</v>
      </c>
      <c r="H23">
        <f>IF('EyesTest_KG '!J23=Tabelle1!D$1,1,0)</f>
        <v>1</v>
      </c>
      <c r="I23">
        <f>IF('EyesTest_KG '!K23=Tabelle1!E$1,1,0)</f>
        <v>1</v>
      </c>
      <c r="J23">
        <f>IF('EyesTest_KG '!L23=Tabelle1!F$1,1,0)</f>
        <v>0</v>
      </c>
      <c r="K23">
        <f>IF('EyesTest_KG '!M23=Tabelle1!G$1,1,0)</f>
        <v>1</v>
      </c>
      <c r="L23">
        <f>IF('EyesTest_KG '!N23=Tabelle1!H$1,1,0)</f>
        <v>1</v>
      </c>
      <c r="M23">
        <f>IF('EyesTest_KG '!O23=Tabelle1!I$1,1,0)</f>
        <v>0</v>
      </c>
      <c r="N23">
        <f>IF('EyesTest_KG '!P23=Tabelle1!J$1,1,0)</f>
        <v>1</v>
      </c>
      <c r="O23">
        <f>IF('EyesTest_KG '!Q23=Tabelle1!K$1,1,0)</f>
        <v>0</v>
      </c>
      <c r="P23">
        <f>IF('EyesTest_KG '!R23=Tabelle1!L$1,1,0)</f>
        <v>1</v>
      </c>
      <c r="Q23">
        <f>IF('EyesTest_KG '!S23=Tabelle1!M$1,1,0)</f>
        <v>0</v>
      </c>
      <c r="R23">
        <f>IF('EyesTest_KG '!T23=Tabelle1!N$1,1,0)</f>
        <v>1</v>
      </c>
      <c r="S23">
        <f>IF('EyesTest_KG '!U23=Tabelle1!O$1,1,0)</f>
        <v>1</v>
      </c>
      <c r="T23">
        <f>IF('EyesTest_KG '!V23=Tabelle1!P$1,1,0)</f>
        <v>0</v>
      </c>
      <c r="U23">
        <f>IF('EyesTest_KG '!W23=Tabelle1!Q$1,1,0)</f>
        <v>1</v>
      </c>
      <c r="V23">
        <f>IF('EyesTest_KG '!X23=Tabelle1!R$1,1,0)</f>
        <v>1</v>
      </c>
      <c r="W23">
        <f>IF('EyesTest_KG '!Y23=Tabelle1!S$1,1,0)</f>
        <v>1</v>
      </c>
      <c r="X23">
        <f>IF('EyesTest_KG '!Z23=Tabelle1!T$1,1,0)</f>
        <v>1</v>
      </c>
      <c r="Y23">
        <f>IF('EyesTest_KG '!AA23=Tabelle1!U$1,1,0)</f>
        <v>1</v>
      </c>
      <c r="Z23">
        <f>IF('EyesTest_KG '!AB23=Tabelle1!V$1,1,0)</f>
        <v>1</v>
      </c>
      <c r="AA23">
        <f>IF('EyesTest_KG '!AC23=Tabelle1!W$1,1,0)</f>
        <v>1</v>
      </c>
      <c r="AB23">
        <f>IF('EyesTest_KG '!AD23=Tabelle1!X$1,1,0)</f>
        <v>0</v>
      </c>
      <c r="AC23">
        <f>IF('EyesTest_KG '!AE23=Tabelle1!Y$1,1,0)</f>
        <v>1</v>
      </c>
      <c r="AD23">
        <f>IF('EyesTest_KG '!AF23=Tabelle1!Z$1,1,0)</f>
        <v>0</v>
      </c>
      <c r="AE23">
        <f>IF('EyesTest_KG '!AG23=Tabelle1!AA$1,1,0)</f>
        <v>1</v>
      </c>
      <c r="AF23">
        <f>IF('EyesTest_KG '!AH23=Tabelle1!AB$1,1,0)</f>
        <v>0</v>
      </c>
      <c r="AG23">
        <f>IF('EyesTest_KG '!AI23=Tabelle1!AC$1,1,0)</f>
        <v>1</v>
      </c>
      <c r="AH23">
        <f>IF('EyesTest_KG '!AJ23=Tabelle1!AD$1,1,0)</f>
        <v>1</v>
      </c>
      <c r="AI23">
        <f>IF('EyesTest_KG '!AK23=Tabelle1!AE$1,1,0)</f>
        <v>1</v>
      </c>
      <c r="AJ23">
        <f>IF('EyesTest_KG '!AL23=Tabelle1!AF$1,1,0)</f>
        <v>0</v>
      </c>
      <c r="AK23">
        <f>IF('EyesTest_KG '!AM23=Tabelle1!AG$1,1,0)</f>
        <v>1</v>
      </c>
      <c r="AL23">
        <f>IF('EyesTest_KG '!AN23=Tabelle1!AH$1,1,0)</f>
        <v>0</v>
      </c>
      <c r="AM23">
        <f>IF('EyesTest_KG '!AO23=Tabelle1!AI$1,1,0)</f>
        <v>0</v>
      </c>
      <c r="AN23">
        <f>IF('EyesTest_KG '!AP23=Tabelle1!AJ$1,1,0)</f>
        <v>1</v>
      </c>
      <c r="AO23">
        <f>IF('EyesTest_KG '!AQ23=Tabelle1!AK$1,1,0)</f>
        <v>1</v>
      </c>
      <c r="AP23">
        <f>IF('EyesTest_KG '!AR23=Tabelle1!AL$1,1,0)</f>
        <v>1</v>
      </c>
      <c r="AQ23">
        <f>IF('EyesTest_KG '!AS23=Tabelle1!AM$1,1,0)</f>
        <v>1</v>
      </c>
    </row>
    <row r="24" spans="2:43" x14ac:dyDescent="0.25">
      <c r="B24">
        <v>23</v>
      </c>
      <c r="C24">
        <f>'EyesTest_KG '!AU24</f>
        <v>22</v>
      </c>
      <c r="D24">
        <f t="shared" si="1"/>
        <v>21</v>
      </c>
      <c r="E24" t="str">
        <f>IF('EyesTest_KG '!AV24="w","w","m")</f>
        <v>m</v>
      </c>
      <c r="H24">
        <f>IF('EyesTest_KG '!J24=Tabelle1!D$1,1,0)</f>
        <v>0</v>
      </c>
      <c r="I24">
        <f>IF('EyesTest_KG '!K24=Tabelle1!E$1,1,0)</f>
        <v>1</v>
      </c>
      <c r="J24">
        <f>IF('EyesTest_KG '!L24=Tabelle1!F$1,1,0)</f>
        <v>1</v>
      </c>
      <c r="K24">
        <f>IF('EyesTest_KG '!M24=Tabelle1!G$1,1,0)</f>
        <v>1</v>
      </c>
      <c r="L24">
        <f>IF('EyesTest_KG '!N24=Tabelle1!H$1,1,0)</f>
        <v>1</v>
      </c>
      <c r="M24">
        <f>IF('EyesTest_KG '!O24=Tabelle1!I$1,1,0)</f>
        <v>0</v>
      </c>
      <c r="N24">
        <f>IF('EyesTest_KG '!P24=Tabelle1!J$1,1,0)</f>
        <v>0</v>
      </c>
      <c r="O24">
        <f>IF('EyesTest_KG '!Q24=Tabelle1!K$1,1,0)</f>
        <v>0</v>
      </c>
      <c r="P24">
        <f>IF('EyesTest_KG '!R24=Tabelle1!L$1,1,0)</f>
        <v>1</v>
      </c>
      <c r="Q24">
        <f>IF('EyesTest_KG '!S24=Tabelle1!M$1,1,0)</f>
        <v>0</v>
      </c>
      <c r="R24">
        <f>IF('EyesTest_KG '!T24=Tabelle1!N$1,1,0)</f>
        <v>1</v>
      </c>
      <c r="S24">
        <f>IF('EyesTest_KG '!U24=Tabelle1!O$1,1,0)</f>
        <v>1</v>
      </c>
      <c r="T24">
        <f>IF('EyesTest_KG '!V24=Tabelle1!P$1,1,0)</f>
        <v>0</v>
      </c>
      <c r="U24">
        <f>IF('EyesTest_KG '!W24=Tabelle1!Q$1,1,0)</f>
        <v>0</v>
      </c>
      <c r="V24">
        <f>IF('EyesTest_KG '!X24=Tabelle1!R$1,1,0)</f>
        <v>1</v>
      </c>
      <c r="W24">
        <f>IF('EyesTest_KG '!Y24=Tabelle1!S$1,1,0)</f>
        <v>1</v>
      </c>
      <c r="X24">
        <f>IF('EyesTest_KG '!Z24=Tabelle1!T$1,1,0)</f>
        <v>1</v>
      </c>
      <c r="Y24">
        <f>IF('EyesTest_KG '!AA24=Tabelle1!U$1,1,0)</f>
        <v>1</v>
      </c>
      <c r="Z24">
        <f>IF('EyesTest_KG '!AB24=Tabelle1!V$1,1,0)</f>
        <v>1</v>
      </c>
      <c r="AA24">
        <f>IF('EyesTest_KG '!AC24=Tabelle1!W$1,1,0)</f>
        <v>1</v>
      </c>
      <c r="AB24">
        <f>IF('EyesTest_KG '!AD24=Tabelle1!X$1,1,0)</f>
        <v>0</v>
      </c>
      <c r="AC24">
        <f>IF('EyesTest_KG '!AE24=Tabelle1!Y$1,1,0)</f>
        <v>1</v>
      </c>
      <c r="AD24">
        <f>IF('EyesTest_KG '!AF24=Tabelle1!Z$1,1,0)</f>
        <v>0</v>
      </c>
      <c r="AE24">
        <f>IF('EyesTest_KG '!AG24=Tabelle1!AA$1,1,0)</f>
        <v>0</v>
      </c>
      <c r="AF24">
        <f>IF('EyesTest_KG '!AH24=Tabelle1!AB$1,1,0)</f>
        <v>1</v>
      </c>
      <c r="AG24">
        <f>IF('EyesTest_KG '!AI24=Tabelle1!AC$1,1,0)</f>
        <v>0</v>
      </c>
      <c r="AH24">
        <f>IF('EyesTest_KG '!AJ24=Tabelle1!AD$1,1,0)</f>
        <v>1</v>
      </c>
      <c r="AI24">
        <f>IF('EyesTest_KG '!AK24=Tabelle1!AE$1,1,0)</f>
        <v>1</v>
      </c>
      <c r="AJ24">
        <f>IF('EyesTest_KG '!AL24=Tabelle1!AF$1,1,0)</f>
        <v>0</v>
      </c>
      <c r="AK24">
        <f>IF('EyesTest_KG '!AM24=Tabelle1!AG$1,1,0)</f>
        <v>0</v>
      </c>
      <c r="AL24">
        <f>IF('EyesTest_KG '!AN24=Tabelle1!AH$1,1,0)</f>
        <v>1</v>
      </c>
      <c r="AM24">
        <f>IF('EyesTest_KG '!AO24=Tabelle1!AI$1,1,0)</f>
        <v>1</v>
      </c>
      <c r="AN24">
        <f>IF('EyesTest_KG '!AP24=Tabelle1!AJ$1,1,0)</f>
        <v>0</v>
      </c>
      <c r="AO24">
        <f>IF('EyesTest_KG '!AQ24=Tabelle1!AK$1,1,0)</f>
        <v>1</v>
      </c>
      <c r="AP24">
        <f>IF('EyesTest_KG '!AR24=Tabelle1!AL$1,1,0)</f>
        <v>1</v>
      </c>
      <c r="AQ24">
        <f>IF('EyesTest_KG '!AS24=Tabelle1!AM$1,1,0)</f>
        <v>0</v>
      </c>
    </row>
    <row r="25" spans="2:43" x14ac:dyDescent="0.25">
      <c r="B25">
        <v>24</v>
      </c>
      <c r="C25">
        <f>'EyesTest_KG '!AU25</f>
        <v>21</v>
      </c>
      <c r="D25">
        <f t="shared" si="1"/>
        <v>25</v>
      </c>
      <c r="E25" t="str">
        <f>IF('EyesTest_KG '!AV25="w","w","m")</f>
        <v>m</v>
      </c>
      <c r="H25">
        <f>IF('EyesTest_KG '!J25=Tabelle1!D$1,1,0)</f>
        <v>0</v>
      </c>
      <c r="I25">
        <f>IF('EyesTest_KG '!K25=Tabelle1!E$1,1,0)</f>
        <v>1</v>
      </c>
      <c r="J25">
        <f>IF('EyesTest_KG '!L25=Tabelle1!F$1,1,0)</f>
        <v>1</v>
      </c>
      <c r="K25">
        <f>IF('EyesTest_KG '!M25=Tabelle1!G$1,1,0)</f>
        <v>1</v>
      </c>
      <c r="L25">
        <f>IF('EyesTest_KG '!N25=Tabelle1!H$1,1,0)</f>
        <v>1</v>
      </c>
      <c r="M25">
        <f>IF('EyesTest_KG '!O25=Tabelle1!I$1,1,0)</f>
        <v>1</v>
      </c>
      <c r="N25">
        <f>IF('EyesTest_KG '!P25=Tabelle1!J$1,1,0)</f>
        <v>1</v>
      </c>
      <c r="O25">
        <f>IF('EyesTest_KG '!Q25=Tabelle1!K$1,1,0)</f>
        <v>1</v>
      </c>
      <c r="P25">
        <f>IF('EyesTest_KG '!R25=Tabelle1!L$1,1,0)</f>
        <v>1</v>
      </c>
      <c r="Q25">
        <f>IF('EyesTest_KG '!S25=Tabelle1!M$1,1,0)</f>
        <v>1</v>
      </c>
      <c r="R25">
        <f>IF('EyesTest_KG '!T25=Tabelle1!N$1,1,0)</f>
        <v>1</v>
      </c>
      <c r="S25">
        <f>IF('EyesTest_KG '!U25=Tabelle1!O$1,1,0)</f>
        <v>1</v>
      </c>
      <c r="T25">
        <f>IF('EyesTest_KG '!V25=Tabelle1!P$1,1,0)</f>
        <v>0</v>
      </c>
      <c r="U25">
        <f>IF('EyesTest_KG '!W25=Tabelle1!Q$1,1,0)</f>
        <v>1</v>
      </c>
      <c r="V25">
        <f>IF('EyesTest_KG '!X25=Tabelle1!R$1,1,0)</f>
        <v>1</v>
      </c>
      <c r="W25">
        <f>IF('EyesTest_KG '!Y25=Tabelle1!S$1,1,0)</f>
        <v>0</v>
      </c>
      <c r="X25">
        <f>IF('EyesTest_KG '!Z25=Tabelle1!T$1,1,0)</f>
        <v>1</v>
      </c>
      <c r="Y25">
        <f>IF('EyesTest_KG '!AA25=Tabelle1!U$1,1,0)</f>
        <v>1</v>
      </c>
      <c r="Z25">
        <f>IF('EyesTest_KG '!AB25=Tabelle1!V$1,1,0)</f>
        <v>1</v>
      </c>
      <c r="AA25">
        <f>IF('EyesTest_KG '!AC25=Tabelle1!W$1,1,0)</f>
        <v>1</v>
      </c>
      <c r="AB25">
        <f>IF('EyesTest_KG '!AD25=Tabelle1!X$1,1,0)</f>
        <v>0</v>
      </c>
      <c r="AC25">
        <f>IF('EyesTest_KG '!AE25=Tabelle1!Y$1,1,0)</f>
        <v>1</v>
      </c>
      <c r="AD25">
        <f>IF('EyesTest_KG '!AF25=Tabelle1!Z$1,1,0)</f>
        <v>1</v>
      </c>
      <c r="AE25">
        <f>IF('EyesTest_KG '!AG25=Tabelle1!AA$1,1,0)</f>
        <v>1</v>
      </c>
      <c r="AF25">
        <f>IF('EyesTest_KG '!AH25=Tabelle1!AB$1,1,0)</f>
        <v>0</v>
      </c>
      <c r="AG25">
        <f>IF('EyesTest_KG '!AI25=Tabelle1!AC$1,1,0)</f>
        <v>1</v>
      </c>
      <c r="AH25">
        <f>IF('EyesTest_KG '!AJ25=Tabelle1!AD$1,1,0)</f>
        <v>1</v>
      </c>
      <c r="AI25">
        <f>IF('EyesTest_KG '!AK25=Tabelle1!AE$1,1,0)</f>
        <v>0</v>
      </c>
      <c r="AJ25">
        <f>IF('EyesTest_KG '!AL25=Tabelle1!AF$1,1,0)</f>
        <v>1</v>
      </c>
      <c r="AK25">
        <f>IF('EyesTest_KG '!AM25=Tabelle1!AG$1,1,0)</f>
        <v>1</v>
      </c>
      <c r="AL25">
        <f>IF('EyesTest_KG '!AN25=Tabelle1!AH$1,1,0)</f>
        <v>0</v>
      </c>
      <c r="AM25">
        <f>IF('EyesTest_KG '!AO25=Tabelle1!AI$1,1,0)</f>
        <v>0</v>
      </c>
      <c r="AN25">
        <f>IF('EyesTest_KG '!AP25=Tabelle1!AJ$1,1,0)</f>
        <v>0</v>
      </c>
      <c r="AO25">
        <f>IF('EyesTest_KG '!AQ25=Tabelle1!AK$1,1,0)</f>
        <v>0</v>
      </c>
      <c r="AP25">
        <f>IF('EyesTest_KG '!AR25=Tabelle1!AL$1,1,0)</f>
        <v>0</v>
      </c>
      <c r="AQ25">
        <f>IF('EyesTest_KG '!AS25=Tabelle1!AM$1,1,0)</f>
        <v>1</v>
      </c>
    </row>
    <row r="26" spans="2:43" x14ac:dyDescent="0.25">
      <c r="B26">
        <v>25</v>
      </c>
      <c r="C26">
        <f>'EyesTest_KG '!AU26</f>
        <v>20</v>
      </c>
      <c r="D26">
        <f t="shared" si="1"/>
        <v>25</v>
      </c>
      <c r="E26" t="str">
        <f>IF('EyesTest_KG '!AV26="w","w","m")</f>
        <v>m</v>
      </c>
      <c r="H26">
        <f>IF('EyesTest_KG '!J26=Tabelle1!D$1,1,0)</f>
        <v>0</v>
      </c>
      <c r="I26">
        <f>IF('EyesTest_KG '!K26=Tabelle1!E$1,1,0)</f>
        <v>1</v>
      </c>
      <c r="J26">
        <f>IF('EyesTest_KG '!L26=Tabelle1!F$1,1,0)</f>
        <v>1</v>
      </c>
      <c r="K26">
        <f>IF('EyesTest_KG '!M26=Tabelle1!G$1,1,0)</f>
        <v>1</v>
      </c>
      <c r="L26">
        <f>IF('EyesTest_KG '!N26=Tabelle1!H$1,1,0)</f>
        <v>1</v>
      </c>
      <c r="M26">
        <f>IF('EyesTest_KG '!O26=Tabelle1!I$1,1,0)</f>
        <v>1</v>
      </c>
      <c r="N26">
        <f>IF('EyesTest_KG '!P26=Tabelle1!J$1,1,0)</f>
        <v>1</v>
      </c>
      <c r="O26">
        <f>IF('EyesTest_KG '!Q26=Tabelle1!K$1,1,0)</f>
        <v>1</v>
      </c>
      <c r="P26">
        <f>IF('EyesTest_KG '!R26=Tabelle1!L$1,1,0)</f>
        <v>1</v>
      </c>
      <c r="Q26">
        <f>IF('EyesTest_KG '!S26=Tabelle1!M$1,1,0)</f>
        <v>0</v>
      </c>
      <c r="R26">
        <f>IF('EyesTest_KG '!T26=Tabelle1!N$1,1,0)</f>
        <v>1</v>
      </c>
      <c r="S26">
        <f>IF('EyesTest_KG '!U26=Tabelle1!O$1,1,0)</f>
        <v>1</v>
      </c>
      <c r="T26">
        <f>IF('EyesTest_KG '!V26=Tabelle1!P$1,1,0)</f>
        <v>1</v>
      </c>
      <c r="U26">
        <f>IF('EyesTest_KG '!W26=Tabelle1!Q$1,1,0)</f>
        <v>1</v>
      </c>
      <c r="V26">
        <f>IF('EyesTest_KG '!X26=Tabelle1!R$1,1,0)</f>
        <v>0</v>
      </c>
      <c r="W26">
        <f>IF('EyesTest_KG '!Y26=Tabelle1!S$1,1,0)</f>
        <v>0</v>
      </c>
      <c r="X26">
        <f>IF('EyesTest_KG '!Z26=Tabelle1!T$1,1,0)</f>
        <v>0</v>
      </c>
      <c r="Y26">
        <f>IF('EyesTest_KG '!AA26=Tabelle1!U$1,1,0)</f>
        <v>0</v>
      </c>
      <c r="Z26">
        <f>IF('EyesTest_KG '!AB26=Tabelle1!V$1,1,0)</f>
        <v>1</v>
      </c>
      <c r="AA26">
        <f>IF('EyesTest_KG '!AC26=Tabelle1!W$1,1,0)</f>
        <v>1</v>
      </c>
      <c r="AB26">
        <f>IF('EyesTest_KG '!AD26=Tabelle1!X$1,1,0)</f>
        <v>0</v>
      </c>
      <c r="AC26">
        <f>IF('EyesTest_KG '!AE26=Tabelle1!Y$1,1,0)</f>
        <v>1</v>
      </c>
      <c r="AD26">
        <f>IF('EyesTest_KG '!AF26=Tabelle1!Z$1,1,0)</f>
        <v>1</v>
      </c>
      <c r="AE26">
        <f>IF('EyesTest_KG '!AG26=Tabelle1!AA$1,1,0)</f>
        <v>1</v>
      </c>
      <c r="AF26">
        <f>IF('EyesTest_KG '!AH26=Tabelle1!AB$1,1,0)</f>
        <v>0</v>
      </c>
      <c r="AG26">
        <f>IF('EyesTest_KG '!AI26=Tabelle1!AC$1,1,0)</f>
        <v>1</v>
      </c>
      <c r="AH26">
        <f>IF('EyesTest_KG '!AJ26=Tabelle1!AD$1,1,0)</f>
        <v>1</v>
      </c>
      <c r="AI26">
        <f>IF('EyesTest_KG '!AK26=Tabelle1!AE$1,1,0)</f>
        <v>0</v>
      </c>
      <c r="AJ26">
        <f>IF('EyesTest_KG '!AL26=Tabelle1!AF$1,1,0)</f>
        <v>1</v>
      </c>
      <c r="AK26">
        <f>IF('EyesTest_KG '!AM26=Tabelle1!AG$1,1,0)</f>
        <v>1</v>
      </c>
      <c r="AL26">
        <f>IF('EyesTest_KG '!AN26=Tabelle1!AH$1,1,0)</f>
        <v>1</v>
      </c>
      <c r="AM26">
        <f>IF('EyesTest_KG '!AO26=Tabelle1!AI$1,1,0)</f>
        <v>0</v>
      </c>
      <c r="AN26">
        <f>IF('EyesTest_KG '!AP26=Tabelle1!AJ$1,1,0)</f>
        <v>1</v>
      </c>
      <c r="AO26">
        <f>IF('EyesTest_KG '!AQ26=Tabelle1!AK$1,1,0)</f>
        <v>0</v>
      </c>
      <c r="AP26">
        <f>IF('EyesTest_KG '!AR26=Tabelle1!AL$1,1,0)</f>
        <v>1</v>
      </c>
      <c r="AQ26">
        <f>IF('EyesTest_KG '!AS26=Tabelle1!AM$1,1,0)</f>
        <v>1</v>
      </c>
    </row>
    <row r="27" spans="2:43" x14ac:dyDescent="0.25">
      <c r="B27">
        <v>26</v>
      </c>
      <c r="C27">
        <f>'EyesTest_KG '!AU27</f>
        <v>28</v>
      </c>
      <c r="D27">
        <f t="shared" si="1"/>
        <v>24</v>
      </c>
      <c r="E27" t="str">
        <f>IF('EyesTest_KG '!AV27="w","w","m")</f>
        <v>w</v>
      </c>
      <c r="H27">
        <f>IF('EyesTest_KG '!J27=Tabelle1!D$1,1,0)</f>
        <v>1</v>
      </c>
      <c r="I27">
        <f>IF('EyesTest_KG '!K27=Tabelle1!E$1,1,0)</f>
        <v>1</v>
      </c>
      <c r="J27">
        <f>IF('EyesTest_KG '!L27=Tabelle1!F$1,1,0)</f>
        <v>1</v>
      </c>
      <c r="K27">
        <f>IF('EyesTest_KG '!M27=Tabelle1!G$1,1,0)</f>
        <v>1</v>
      </c>
      <c r="L27">
        <f>IF('EyesTest_KG '!N27=Tabelle1!H$1,1,0)</f>
        <v>1</v>
      </c>
      <c r="M27">
        <f>IF('EyesTest_KG '!O27=Tabelle1!I$1,1,0)</f>
        <v>0</v>
      </c>
      <c r="N27">
        <f>IF('EyesTest_KG '!P27=Tabelle1!J$1,1,0)</f>
        <v>1</v>
      </c>
      <c r="O27">
        <f>IF('EyesTest_KG '!Q27=Tabelle1!K$1,1,0)</f>
        <v>1</v>
      </c>
      <c r="P27">
        <f>IF('EyesTest_KG '!R27=Tabelle1!L$1,1,0)</f>
        <v>0</v>
      </c>
      <c r="Q27">
        <f>IF('EyesTest_KG '!S27=Tabelle1!M$1,1,0)</f>
        <v>0</v>
      </c>
      <c r="R27">
        <f>IF('EyesTest_KG '!T27=Tabelle1!N$1,1,0)</f>
        <v>0</v>
      </c>
      <c r="S27">
        <f>IF('EyesTest_KG '!U27=Tabelle1!O$1,1,0)</f>
        <v>1</v>
      </c>
      <c r="T27">
        <f>IF('EyesTest_KG '!V27=Tabelle1!P$1,1,0)</f>
        <v>0</v>
      </c>
      <c r="U27">
        <f>IF('EyesTest_KG '!W27=Tabelle1!Q$1,1,0)</f>
        <v>1</v>
      </c>
      <c r="V27">
        <f>IF('EyesTest_KG '!X27=Tabelle1!R$1,1,0)</f>
        <v>1</v>
      </c>
      <c r="W27">
        <f>IF('EyesTest_KG '!Y27=Tabelle1!S$1,1,0)</f>
        <v>0</v>
      </c>
      <c r="X27">
        <f>IF('EyesTest_KG '!Z27=Tabelle1!T$1,1,0)</f>
        <v>0</v>
      </c>
      <c r="Y27">
        <f>IF('EyesTest_KG '!AA27=Tabelle1!U$1,1,0)</f>
        <v>1</v>
      </c>
      <c r="Z27">
        <f>IF('EyesTest_KG '!AB27=Tabelle1!V$1,1,0)</f>
        <v>1</v>
      </c>
      <c r="AA27">
        <f>IF('EyesTest_KG '!AC27=Tabelle1!W$1,1,0)</f>
        <v>1</v>
      </c>
      <c r="AB27">
        <f>IF('EyesTest_KG '!AD27=Tabelle1!X$1,1,0)</f>
        <v>1</v>
      </c>
      <c r="AC27">
        <f>IF('EyesTest_KG '!AE27=Tabelle1!Y$1,1,0)</f>
        <v>0</v>
      </c>
      <c r="AD27">
        <f>IF('EyesTest_KG '!AF27=Tabelle1!Z$1,1,0)</f>
        <v>1</v>
      </c>
      <c r="AE27">
        <f>IF('EyesTest_KG '!AG27=Tabelle1!AA$1,1,0)</f>
        <v>1</v>
      </c>
      <c r="AF27">
        <f>IF('EyesTest_KG '!AH27=Tabelle1!AB$1,1,0)</f>
        <v>0</v>
      </c>
      <c r="AG27">
        <f>IF('EyesTest_KG '!AI27=Tabelle1!AC$1,1,0)</f>
        <v>1</v>
      </c>
      <c r="AH27">
        <f>IF('EyesTest_KG '!AJ27=Tabelle1!AD$1,1,0)</f>
        <v>1</v>
      </c>
      <c r="AI27">
        <f>IF('EyesTest_KG '!AK27=Tabelle1!AE$1,1,0)</f>
        <v>1</v>
      </c>
      <c r="AJ27">
        <f>IF('EyesTest_KG '!AL27=Tabelle1!AF$1,1,0)</f>
        <v>0</v>
      </c>
      <c r="AK27">
        <f>IF('EyesTest_KG '!AM27=Tabelle1!AG$1,1,0)</f>
        <v>1</v>
      </c>
      <c r="AL27">
        <f>IF('EyesTest_KG '!AN27=Tabelle1!AH$1,1,0)</f>
        <v>0</v>
      </c>
      <c r="AM27">
        <f>IF('EyesTest_KG '!AO27=Tabelle1!AI$1,1,0)</f>
        <v>1</v>
      </c>
      <c r="AN27">
        <f>IF('EyesTest_KG '!AP27=Tabelle1!AJ$1,1,0)</f>
        <v>0</v>
      </c>
      <c r="AO27">
        <f>IF('EyesTest_KG '!AQ27=Tabelle1!AK$1,1,0)</f>
        <v>1</v>
      </c>
      <c r="AP27">
        <f>IF('EyesTest_KG '!AR27=Tabelle1!AL$1,1,0)</f>
        <v>1</v>
      </c>
      <c r="AQ27">
        <f>IF('EyesTest_KG '!AS27=Tabelle1!AM$1,1,0)</f>
        <v>1</v>
      </c>
    </row>
    <row r="28" spans="2:43" x14ac:dyDescent="0.25">
      <c r="B28">
        <v>27</v>
      </c>
      <c r="C28">
        <f>'EyesTest_KG '!AU28</f>
        <v>25</v>
      </c>
      <c r="D28">
        <f t="shared" si="1"/>
        <v>21</v>
      </c>
      <c r="E28" t="str">
        <f>IF('EyesTest_KG '!AV28="w","w","m")</f>
        <v>m</v>
      </c>
      <c r="H28">
        <f>IF('EyesTest_KG '!J28=Tabelle1!D$1,1,0)</f>
        <v>0</v>
      </c>
      <c r="I28">
        <f>IF('EyesTest_KG '!K28=Tabelle1!E$1,1,0)</f>
        <v>1</v>
      </c>
      <c r="J28">
        <f>IF('EyesTest_KG '!L28=Tabelle1!F$1,1,0)</f>
        <v>0</v>
      </c>
      <c r="K28">
        <f>IF('EyesTest_KG '!M28=Tabelle1!G$1,1,0)</f>
        <v>1</v>
      </c>
      <c r="L28">
        <f>IF('EyesTest_KG '!N28=Tabelle1!H$1,1,0)</f>
        <v>1</v>
      </c>
      <c r="M28">
        <f>IF('EyesTest_KG '!O28=Tabelle1!I$1,1,0)</f>
        <v>0</v>
      </c>
      <c r="N28">
        <f>IF('EyesTest_KG '!P28=Tabelle1!J$1,1,0)</f>
        <v>1</v>
      </c>
      <c r="O28">
        <f>IF('EyesTest_KG '!Q28=Tabelle1!K$1,1,0)</f>
        <v>1</v>
      </c>
      <c r="P28">
        <f>IF('EyesTest_KG '!R28=Tabelle1!L$1,1,0)</f>
        <v>0</v>
      </c>
      <c r="Q28">
        <f>IF('EyesTest_KG '!S28=Tabelle1!M$1,1,0)</f>
        <v>1</v>
      </c>
      <c r="R28">
        <f>IF('EyesTest_KG '!T28=Tabelle1!N$1,1,0)</f>
        <v>1</v>
      </c>
      <c r="S28">
        <f>IF('EyesTest_KG '!U28=Tabelle1!O$1,1,0)</f>
        <v>0</v>
      </c>
      <c r="T28">
        <f>IF('EyesTest_KG '!V28=Tabelle1!P$1,1,0)</f>
        <v>0</v>
      </c>
      <c r="U28">
        <f>IF('EyesTest_KG '!W28=Tabelle1!Q$1,1,0)</f>
        <v>1</v>
      </c>
      <c r="V28">
        <f>IF('EyesTest_KG '!X28=Tabelle1!R$1,1,0)</f>
        <v>0</v>
      </c>
      <c r="W28">
        <f>IF('EyesTest_KG '!Y28=Tabelle1!S$1,1,0)</f>
        <v>0</v>
      </c>
      <c r="X28">
        <f>IF('EyesTest_KG '!Z28=Tabelle1!T$1,1,0)</f>
        <v>0</v>
      </c>
      <c r="Y28">
        <f>IF('EyesTest_KG '!AA28=Tabelle1!U$1,1,0)</f>
        <v>1</v>
      </c>
      <c r="Z28">
        <f>IF('EyesTest_KG '!AB28=Tabelle1!V$1,1,0)</f>
        <v>1</v>
      </c>
      <c r="AA28">
        <f>IF('EyesTest_KG '!AC28=Tabelle1!W$1,1,0)</f>
        <v>0</v>
      </c>
      <c r="AB28">
        <f>IF('EyesTest_KG '!AD28=Tabelle1!X$1,1,0)</f>
        <v>1</v>
      </c>
      <c r="AC28">
        <f>IF('EyesTest_KG '!AE28=Tabelle1!Y$1,1,0)</f>
        <v>1</v>
      </c>
      <c r="AD28">
        <f>IF('EyesTest_KG '!AF28=Tabelle1!Z$1,1,0)</f>
        <v>1</v>
      </c>
      <c r="AE28">
        <f>IF('EyesTest_KG '!AG28=Tabelle1!AA$1,1,0)</f>
        <v>1</v>
      </c>
      <c r="AF28">
        <f>IF('EyesTest_KG '!AH28=Tabelle1!AB$1,1,0)</f>
        <v>0</v>
      </c>
      <c r="AG28">
        <f>IF('EyesTest_KG '!AI28=Tabelle1!AC$1,1,0)</f>
        <v>1</v>
      </c>
      <c r="AH28">
        <f>IF('EyesTest_KG '!AJ28=Tabelle1!AD$1,1,0)</f>
        <v>0</v>
      </c>
      <c r="AI28">
        <f>IF('EyesTest_KG '!AK28=Tabelle1!AE$1,1,0)</f>
        <v>1</v>
      </c>
      <c r="AJ28">
        <f>IF('EyesTest_KG '!AL28=Tabelle1!AF$1,1,0)</f>
        <v>1</v>
      </c>
      <c r="AK28">
        <f>IF('EyesTest_KG '!AM28=Tabelle1!AG$1,1,0)</f>
        <v>1</v>
      </c>
      <c r="AL28">
        <f>IF('EyesTest_KG '!AN28=Tabelle1!AH$1,1,0)</f>
        <v>0</v>
      </c>
      <c r="AM28">
        <f>IF('EyesTest_KG '!AO28=Tabelle1!AI$1,1,0)</f>
        <v>1</v>
      </c>
      <c r="AN28">
        <f>IF('EyesTest_KG '!AP28=Tabelle1!AJ$1,1,0)</f>
        <v>0</v>
      </c>
      <c r="AO28">
        <f>IF('EyesTest_KG '!AQ28=Tabelle1!AK$1,1,0)</f>
        <v>0</v>
      </c>
      <c r="AP28">
        <f>IF('EyesTest_KG '!AR28=Tabelle1!AL$1,1,0)</f>
        <v>1</v>
      </c>
      <c r="AQ28">
        <f>IF('EyesTest_KG '!AS28=Tabelle1!AM$1,1,0)</f>
        <v>1</v>
      </c>
    </row>
    <row r="29" spans="2:43" x14ac:dyDescent="0.25">
      <c r="B29">
        <v>28</v>
      </c>
      <c r="C29">
        <f>'EyesTest_KG '!AU29</f>
        <v>25</v>
      </c>
      <c r="D29">
        <f t="shared" si="1"/>
        <v>26</v>
      </c>
      <c r="E29" t="str">
        <f>IF('EyesTest_KG '!AV29="w","w","m")</f>
        <v>m</v>
      </c>
      <c r="H29">
        <f>IF('EyesTest_KG '!J29=Tabelle1!D$1,1,0)</f>
        <v>0</v>
      </c>
      <c r="I29">
        <f>IF('EyesTest_KG '!K29=Tabelle1!E$1,1,0)</f>
        <v>1</v>
      </c>
      <c r="J29">
        <f>IF('EyesTest_KG '!L29=Tabelle1!F$1,1,0)</f>
        <v>1</v>
      </c>
      <c r="K29">
        <f>IF('EyesTest_KG '!M29=Tabelle1!G$1,1,0)</f>
        <v>1</v>
      </c>
      <c r="L29">
        <f>IF('EyesTest_KG '!N29=Tabelle1!H$1,1,0)</f>
        <v>1</v>
      </c>
      <c r="M29">
        <f>IF('EyesTest_KG '!O29=Tabelle1!I$1,1,0)</f>
        <v>0</v>
      </c>
      <c r="N29">
        <f>IF('EyesTest_KG '!P29=Tabelle1!J$1,1,0)</f>
        <v>0</v>
      </c>
      <c r="O29">
        <f>IF('EyesTest_KG '!Q29=Tabelle1!K$1,1,0)</f>
        <v>1</v>
      </c>
      <c r="P29">
        <f>IF('EyesTest_KG '!R29=Tabelle1!L$1,1,0)</f>
        <v>1</v>
      </c>
      <c r="Q29">
        <f>IF('EyesTest_KG '!S29=Tabelle1!M$1,1,0)</f>
        <v>0</v>
      </c>
      <c r="R29">
        <f>IF('EyesTest_KG '!T29=Tabelle1!N$1,1,0)</f>
        <v>0</v>
      </c>
      <c r="S29">
        <f>IF('EyesTest_KG '!U29=Tabelle1!O$1,1,0)</f>
        <v>1</v>
      </c>
      <c r="T29">
        <f>IF('EyesTest_KG '!V29=Tabelle1!P$1,1,0)</f>
        <v>1</v>
      </c>
      <c r="U29">
        <f>IF('EyesTest_KG '!W29=Tabelle1!Q$1,1,0)</f>
        <v>1</v>
      </c>
      <c r="V29">
        <f>IF('EyesTest_KG '!X29=Tabelle1!R$1,1,0)</f>
        <v>1</v>
      </c>
      <c r="W29">
        <f>IF('EyesTest_KG '!Y29=Tabelle1!S$1,1,0)</f>
        <v>1</v>
      </c>
      <c r="X29">
        <f>IF('EyesTest_KG '!Z29=Tabelle1!T$1,1,0)</f>
        <v>0</v>
      </c>
      <c r="Y29">
        <f>IF('EyesTest_KG '!AA29=Tabelle1!U$1,1,0)</f>
        <v>1</v>
      </c>
      <c r="Z29">
        <f>IF('EyesTest_KG '!AB29=Tabelle1!V$1,1,0)</f>
        <v>1</v>
      </c>
      <c r="AA29">
        <f>IF('EyesTest_KG '!AC29=Tabelle1!W$1,1,0)</f>
        <v>1</v>
      </c>
      <c r="AB29">
        <f>IF('EyesTest_KG '!AD29=Tabelle1!X$1,1,0)</f>
        <v>0</v>
      </c>
      <c r="AC29">
        <f>IF('EyesTest_KG '!AE29=Tabelle1!Y$1,1,0)</f>
        <v>1</v>
      </c>
      <c r="AD29">
        <f>IF('EyesTest_KG '!AF29=Tabelle1!Z$1,1,0)</f>
        <v>1</v>
      </c>
      <c r="AE29">
        <f>IF('EyesTest_KG '!AG29=Tabelle1!AA$1,1,0)</f>
        <v>1</v>
      </c>
      <c r="AF29">
        <f>IF('EyesTest_KG '!AH29=Tabelle1!AB$1,1,0)</f>
        <v>1</v>
      </c>
      <c r="AG29">
        <f>IF('EyesTest_KG '!AI29=Tabelle1!AC$1,1,0)</f>
        <v>0</v>
      </c>
      <c r="AH29">
        <f>IF('EyesTest_KG '!AJ29=Tabelle1!AD$1,1,0)</f>
        <v>0</v>
      </c>
      <c r="AI29">
        <f>IF('EyesTest_KG '!AK29=Tabelle1!AE$1,1,0)</f>
        <v>1</v>
      </c>
      <c r="AJ29">
        <f>IF('EyesTest_KG '!AL29=Tabelle1!AF$1,1,0)</f>
        <v>0</v>
      </c>
      <c r="AK29">
        <f>IF('EyesTest_KG '!AM29=Tabelle1!AG$1,1,0)</f>
        <v>1</v>
      </c>
      <c r="AL29">
        <f>IF('EyesTest_KG '!AN29=Tabelle1!AH$1,1,0)</f>
        <v>1</v>
      </c>
      <c r="AM29">
        <f>IF('EyesTest_KG '!AO29=Tabelle1!AI$1,1,0)</f>
        <v>1</v>
      </c>
      <c r="AN29">
        <f>IF('EyesTest_KG '!AP29=Tabelle1!AJ$1,1,0)</f>
        <v>1</v>
      </c>
      <c r="AO29">
        <f>IF('EyesTest_KG '!AQ29=Tabelle1!AK$1,1,0)</f>
        <v>1</v>
      </c>
      <c r="AP29">
        <f>IF('EyesTest_KG '!AR29=Tabelle1!AL$1,1,0)</f>
        <v>1</v>
      </c>
      <c r="AQ29">
        <f>IF('EyesTest_KG '!AS29=Tabelle1!AM$1,1,0)</f>
        <v>1</v>
      </c>
    </row>
    <row r="30" spans="2:43" x14ac:dyDescent="0.25">
      <c r="B30">
        <v>29</v>
      </c>
      <c r="C30">
        <f>'EyesTest_KG '!AU30</f>
        <v>23</v>
      </c>
      <c r="D30">
        <f t="shared" si="1"/>
        <v>24</v>
      </c>
      <c r="E30" t="str">
        <f>IF('EyesTest_KG '!AV30="w","w","m")</f>
        <v>m</v>
      </c>
      <c r="H30">
        <f>IF('EyesTest_KG '!J30=Tabelle1!D$1,1,0)</f>
        <v>0</v>
      </c>
      <c r="I30">
        <f>IF('EyesTest_KG '!K30=Tabelle1!E$1,1,0)</f>
        <v>1</v>
      </c>
      <c r="J30">
        <f>IF('EyesTest_KG '!L30=Tabelle1!F$1,1,0)</f>
        <v>1</v>
      </c>
      <c r="K30">
        <f>IF('EyesTest_KG '!M30=Tabelle1!G$1,1,0)</f>
        <v>1</v>
      </c>
      <c r="L30">
        <f>IF('EyesTest_KG '!N30=Tabelle1!H$1,1,0)</f>
        <v>1</v>
      </c>
      <c r="M30">
        <f>IF('EyesTest_KG '!O30=Tabelle1!I$1,1,0)</f>
        <v>1</v>
      </c>
      <c r="N30">
        <f>IF('EyesTest_KG '!P30=Tabelle1!J$1,1,0)</f>
        <v>1</v>
      </c>
      <c r="O30">
        <f>IF('EyesTest_KG '!Q30=Tabelle1!K$1,1,0)</f>
        <v>1</v>
      </c>
      <c r="P30">
        <f>IF('EyesTest_KG '!R30=Tabelle1!L$1,1,0)</f>
        <v>0</v>
      </c>
      <c r="Q30">
        <f>IF('EyesTest_KG '!S30=Tabelle1!M$1,1,0)</f>
        <v>1</v>
      </c>
      <c r="R30">
        <f>IF('EyesTest_KG '!T30=Tabelle1!N$1,1,0)</f>
        <v>1</v>
      </c>
      <c r="S30">
        <f>IF('EyesTest_KG '!U30=Tabelle1!O$1,1,0)</f>
        <v>1</v>
      </c>
      <c r="T30">
        <f>IF('EyesTest_KG '!V30=Tabelle1!P$1,1,0)</f>
        <v>0</v>
      </c>
      <c r="U30">
        <f>IF('EyesTest_KG '!W30=Tabelle1!Q$1,1,0)</f>
        <v>1</v>
      </c>
      <c r="V30">
        <f>IF('EyesTest_KG '!X30=Tabelle1!R$1,1,0)</f>
        <v>0</v>
      </c>
      <c r="W30">
        <f>IF('EyesTest_KG '!Y30=Tabelle1!S$1,1,0)</f>
        <v>1</v>
      </c>
      <c r="X30">
        <f>IF('EyesTest_KG '!Z30=Tabelle1!T$1,1,0)</f>
        <v>0</v>
      </c>
      <c r="Y30">
        <f>IF('EyesTest_KG '!AA30=Tabelle1!U$1,1,0)</f>
        <v>1</v>
      </c>
      <c r="Z30">
        <f>IF('EyesTest_KG '!AB30=Tabelle1!V$1,1,0)</f>
        <v>0</v>
      </c>
      <c r="AA30">
        <f>IF('EyesTest_KG '!AC30=Tabelle1!W$1,1,0)</f>
        <v>1</v>
      </c>
      <c r="AB30">
        <f>IF('EyesTest_KG '!AD30=Tabelle1!X$1,1,0)</f>
        <v>0</v>
      </c>
      <c r="AC30">
        <f>IF('EyesTest_KG '!AE30=Tabelle1!Y$1,1,0)</f>
        <v>1</v>
      </c>
      <c r="AD30">
        <f>IF('EyesTest_KG '!AF30=Tabelle1!Z$1,1,0)</f>
        <v>0</v>
      </c>
      <c r="AE30">
        <f>IF('EyesTest_KG '!AG30=Tabelle1!AA$1,1,0)</f>
        <v>1</v>
      </c>
      <c r="AF30">
        <f>IF('EyesTest_KG '!AH30=Tabelle1!AB$1,1,0)</f>
        <v>0</v>
      </c>
      <c r="AG30">
        <f>IF('EyesTest_KG '!AI30=Tabelle1!AC$1,1,0)</f>
        <v>1</v>
      </c>
      <c r="AH30">
        <f>IF('EyesTest_KG '!AJ30=Tabelle1!AD$1,1,0)</f>
        <v>0</v>
      </c>
      <c r="AI30">
        <f>IF('EyesTest_KG '!AK30=Tabelle1!AE$1,1,0)</f>
        <v>1</v>
      </c>
      <c r="AJ30">
        <f>IF('EyesTest_KG '!AL30=Tabelle1!AF$1,1,0)</f>
        <v>0</v>
      </c>
      <c r="AK30">
        <f>IF('EyesTest_KG '!AM30=Tabelle1!AG$1,1,0)</f>
        <v>1</v>
      </c>
      <c r="AL30">
        <f>IF('EyesTest_KG '!AN30=Tabelle1!AH$1,1,0)</f>
        <v>1</v>
      </c>
      <c r="AM30">
        <f>IF('EyesTest_KG '!AO30=Tabelle1!AI$1,1,0)</f>
        <v>1</v>
      </c>
      <c r="AN30">
        <f>IF('EyesTest_KG '!AP30=Tabelle1!AJ$1,1,0)</f>
        <v>1</v>
      </c>
      <c r="AO30">
        <f>IF('EyesTest_KG '!AQ30=Tabelle1!AK$1,1,0)</f>
        <v>1</v>
      </c>
      <c r="AP30">
        <f>IF('EyesTest_KG '!AR30=Tabelle1!AL$1,1,0)</f>
        <v>0</v>
      </c>
      <c r="AQ30">
        <f>IF('EyesTest_KG '!AS30=Tabelle1!AM$1,1,0)</f>
        <v>1</v>
      </c>
    </row>
    <row r="31" spans="2:43" x14ac:dyDescent="0.25">
      <c r="B31">
        <v>30</v>
      </c>
      <c r="C31">
        <f>'EyesTest_KG '!AU31</f>
        <v>20</v>
      </c>
      <c r="D31">
        <f t="shared" si="1"/>
        <v>29</v>
      </c>
      <c r="E31" t="str">
        <f>IF('EyesTest_KG '!AV31="w","w","m")</f>
        <v>m</v>
      </c>
      <c r="H31">
        <f>IF('EyesTest_KG '!J31=Tabelle1!D$1,1,0)</f>
        <v>0</v>
      </c>
      <c r="I31">
        <f>IF('EyesTest_KG '!K31=Tabelle1!E$1,1,0)</f>
        <v>1</v>
      </c>
      <c r="J31">
        <f>IF('EyesTest_KG '!L31=Tabelle1!F$1,1,0)</f>
        <v>1</v>
      </c>
      <c r="K31">
        <f>IF('EyesTest_KG '!M31=Tabelle1!G$1,1,0)</f>
        <v>1</v>
      </c>
      <c r="L31">
        <f>IF('EyesTest_KG '!N31=Tabelle1!H$1,1,0)</f>
        <v>1</v>
      </c>
      <c r="M31">
        <f>IF('EyesTest_KG '!O31=Tabelle1!I$1,1,0)</f>
        <v>1</v>
      </c>
      <c r="N31">
        <f>IF('EyesTest_KG '!P31=Tabelle1!J$1,1,0)</f>
        <v>1</v>
      </c>
      <c r="O31">
        <f>IF('EyesTest_KG '!Q31=Tabelle1!K$1,1,0)</f>
        <v>1</v>
      </c>
      <c r="P31">
        <f>IF('EyesTest_KG '!R31=Tabelle1!L$1,1,0)</f>
        <v>1</v>
      </c>
      <c r="Q31">
        <f>IF('EyesTest_KG '!S31=Tabelle1!M$1,1,0)</f>
        <v>0</v>
      </c>
      <c r="R31">
        <f>IF('EyesTest_KG '!T31=Tabelle1!N$1,1,0)</f>
        <v>1</v>
      </c>
      <c r="S31">
        <f>IF('EyesTest_KG '!U31=Tabelle1!O$1,1,0)</f>
        <v>1</v>
      </c>
      <c r="T31">
        <f>IF('EyesTest_KG '!V31=Tabelle1!P$1,1,0)</f>
        <v>0</v>
      </c>
      <c r="U31">
        <f>IF('EyesTest_KG '!W31=Tabelle1!Q$1,1,0)</f>
        <v>1</v>
      </c>
      <c r="V31">
        <f>IF('EyesTest_KG '!X31=Tabelle1!R$1,1,0)</f>
        <v>1</v>
      </c>
      <c r="W31">
        <f>IF('EyesTest_KG '!Y31=Tabelle1!S$1,1,0)</f>
        <v>1</v>
      </c>
      <c r="X31">
        <f>IF('EyesTest_KG '!Z31=Tabelle1!T$1,1,0)</f>
        <v>0</v>
      </c>
      <c r="Y31">
        <f>IF('EyesTest_KG '!AA31=Tabelle1!U$1,1,0)</f>
        <v>1</v>
      </c>
      <c r="Z31">
        <f>IF('EyesTest_KG '!AB31=Tabelle1!V$1,1,0)</f>
        <v>1</v>
      </c>
      <c r="AA31">
        <f>IF('EyesTest_KG '!AC31=Tabelle1!W$1,1,0)</f>
        <v>0</v>
      </c>
      <c r="AB31">
        <f>IF('EyesTest_KG '!AD31=Tabelle1!X$1,1,0)</f>
        <v>1</v>
      </c>
      <c r="AC31">
        <f>IF('EyesTest_KG '!AE31=Tabelle1!Y$1,1,0)</f>
        <v>1</v>
      </c>
      <c r="AD31">
        <f>IF('EyesTest_KG '!AF31=Tabelle1!Z$1,1,0)</f>
        <v>1</v>
      </c>
      <c r="AE31">
        <f>IF('EyesTest_KG '!AG31=Tabelle1!AA$1,1,0)</f>
        <v>1</v>
      </c>
      <c r="AF31">
        <f>IF('EyesTest_KG '!AH31=Tabelle1!AB$1,1,0)</f>
        <v>0</v>
      </c>
      <c r="AG31">
        <f>IF('EyesTest_KG '!AI31=Tabelle1!AC$1,1,0)</f>
        <v>1</v>
      </c>
      <c r="AH31">
        <f>IF('EyesTest_KG '!AJ31=Tabelle1!AD$1,1,0)</f>
        <v>1</v>
      </c>
      <c r="AI31">
        <f>IF('EyesTest_KG '!AK31=Tabelle1!AE$1,1,0)</f>
        <v>1</v>
      </c>
      <c r="AJ31">
        <f>IF('EyesTest_KG '!AL31=Tabelle1!AF$1,1,0)</f>
        <v>1</v>
      </c>
      <c r="AK31">
        <f>IF('EyesTest_KG '!AM31=Tabelle1!AG$1,1,0)</f>
        <v>1</v>
      </c>
      <c r="AL31">
        <f>IF('EyesTest_KG '!AN31=Tabelle1!AH$1,1,0)</f>
        <v>1</v>
      </c>
      <c r="AM31">
        <f>IF('EyesTest_KG '!AO31=Tabelle1!AI$1,1,0)</f>
        <v>1</v>
      </c>
      <c r="AN31">
        <f>IF('EyesTest_KG '!AP31=Tabelle1!AJ$1,1,0)</f>
        <v>1</v>
      </c>
      <c r="AO31">
        <f>IF('EyesTest_KG '!AQ31=Tabelle1!AK$1,1,0)</f>
        <v>1</v>
      </c>
      <c r="AP31">
        <f>IF('EyesTest_KG '!AR31=Tabelle1!AL$1,1,0)</f>
        <v>0</v>
      </c>
      <c r="AQ31">
        <f>IF('EyesTest_KG '!AS31=Tabelle1!AM$1,1,0)</f>
        <v>1</v>
      </c>
    </row>
    <row r="32" spans="2:43" x14ac:dyDescent="0.25">
      <c r="B32">
        <v>31</v>
      </c>
      <c r="C32">
        <f>'EyesTest_KG '!AU32</f>
        <v>19</v>
      </c>
      <c r="D32">
        <f t="shared" si="1"/>
        <v>25</v>
      </c>
      <c r="E32" t="str">
        <f>IF('EyesTest_KG '!AV32="w","w","m")</f>
        <v>m</v>
      </c>
      <c r="H32">
        <f>IF('EyesTest_KG '!J32=Tabelle1!D$1,1,0)</f>
        <v>0</v>
      </c>
      <c r="I32">
        <f>IF('EyesTest_KG '!K32=Tabelle1!E$1,1,0)</f>
        <v>1</v>
      </c>
      <c r="J32">
        <f>IF('EyesTest_KG '!L32=Tabelle1!F$1,1,0)</f>
        <v>0</v>
      </c>
      <c r="K32">
        <f>IF('EyesTest_KG '!M32=Tabelle1!G$1,1,0)</f>
        <v>1</v>
      </c>
      <c r="L32">
        <f>IF('EyesTest_KG '!N32=Tabelle1!H$1,1,0)</f>
        <v>1</v>
      </c>
      <c r="M32">
        <f>IF('EyesTest_KG '!O32=Tabelle1!I$1,1,0)</f>
        <v>1</v>
      </c>
      <c r="N32">
        <f>IF('EyesTest_KG '!P32=Tabelle1!J$1,1,0)</f>
        <v>1</v>
      </c>
      <c r="O32">
        <f>IF('EyesTest_KG '!Q32=Tabelle1!K$1,1,0)</f>
        <v>0</v>
      </c>
      <c r="P32">
        <f>IF('EyesTest_KG '!R32=Tabelle1!L$1,1,0)</f>
        <v>1</v>
      </c>
      <c r="Q32">
        <f>IF('EyesTest_KG '!S32=Tabelle1!M$1,1,0)</f>
        <v>1</v>
      </c>
      <c r="R32">
        <f>IF('EyesTest_KG '!T32=Tabelle1!N$1,1,0)</f>
        <v>1</v>
      </c>
      <c r="S32">
        <f>IF('EyesTest_KG '!U32=Tabelle1!O$1,1,0)</f>
        <v>1</v>
      </c>
      <c r="T32">
        <f>IF('EyesTest_KG '!V32=Tabelle1!P$1,1,0)</f>
        <v>1</v>
      </c>
      <c r="U32">
        <f>IF('EyesTest_KG '!W32=Tabelle1!Q$1,1,0)</f>
        <v>1</v>
      </c>
      <c r="V32">
        <f>IF('EyesTest_KG '!X32=Tabelle1!R$1,1,0)</f>
        <v>0</v>
      </c>
      <c r="W32">
        <f>IF('EyesTest_KG '!Y32=Tabelle1!S$1,1,0)</f>
        <v>1</v>
      </c>
      <c r="X32">
        <f>IF('EyesTest_KG '!Z32=Tabelle1!T$1,1,0)</f>
        <v>1</v>
      </c>
      <c r="Y32">
        <f>IF('EyesTest_KG '!AA32=Tabelle1!U$1,1,0)</f>
        <v>0</v>
      </c>
      <c r="Z32">
        <f>IF('EyesTest_KG '!AB32=Tabelle1!V$1,1,0)</f>
        <v>1</v>
      </c>
      <c r="AA32">
        <f>IF('EyesTest_KG '!AC32=Tabelle1!W$1,1,0)</f>
        <v>1</v>
      </c>
      <c r="AB32">
        <f>IF('EyesTest_KG '!AD32=Tabelle1!X$1,1,0)</f>
        <v>1</v>
      </c>
      <c r="AC32">
        <f>IF('EyesTest_KG '!AE32=Tabelle1!Y$1,1,0)</f>
        <v>1</v>
      </c>
      <c r="AD32">
        <f>IF('EyesTest_KG '!AF32=Tabelle1!Z$1,1,0)</f>
        <v>0</v>
      </c>
      <c r="AE32">
        <f>IF('EyesTest_KG '!AG32=Tabelle1!AA$1,1,0)</f>
        <v>1</v>
      </c>
      <c r="AF32">
        <f>IF('EyesTest_KG '!AH32=Tabelle1!AB$1,1,0)</f>
        <v>0</v>
      </c>
      <c r="AG32">
        <f>IF('EyesTest_KG '!AI32=Tabelle1!AC$1,1,0)</f>
        <v>0</v>
      </c>
      <c r="AH32">
        <f>IF('EyesTest_KG '!AJ32=Tabelle1!AD$1,1,0)</f>
        <v>1</v>
      </c>
      <c r="AI32">
        <f>IF('EyesTest_KG '!AK32=Tabelle1!AE$1,1,0)</f>
        <v>1</v>
      </c>
      <c r="AJ32">
        <f>IF('EyesTest_KG '!AL32=Tabelle1!AF$1,1,0)</f>
        <v>0</v>
      </c>
      <c r="AK32">
        <f>IF('EyesTest_KG '!AM32=Tabelle1!AG$1,1,0)</f>
        <v>1</v>
      </c>
      <c r="AL32">
        <f>IF('EyesTest_KG '!AN32=Tabelle1!AH$1,1,0)</f>
        <v>1</v>
      </c>
      <c r="AM32">
        <f>IF('EyesTest_KG '!AO32=Tabelle1!AI$1,1,0)</f>
        <v>1</v>
      </c>
      <c r="AN32">
        <f>IF('EyesTest_KG '!AP32=Tabelle1!AJ$1,1,0)</f>
        <v>0</v>
      </c>
      <c r="AO32">
        <f>IF('EyesTest_KG '!AQ32=Tabelle1!AK$1,1,0)</f>
        <v>1</v>
      </c>
      <c r="AP32">
        <f>IF('EyesTest_KG '!AR32=Tabelle1!AL$1,1,0)</f>
        <v>0</v>
      </c>
      <c r="AQ32">
        <f>IF('EyesTest_KG '!AS32=Tabelle1!AM$1,1,0)</f>
        <v>1</v>
      </c>
    </row>
    <row r="33" spans="2:43" x14ac:dyDescent="0.25">
      <c r="B33">
        <v>32</v>
      </c>
      <c r="C33">
        <f>'EyesTest_KG '!AU33</f>
        <v>25</v>
      </c>
      <c r="D33">
        <f t="shared" si="1"/>
        <v>28</v>
      </c>
      <c r="E33" t="str">
        <f>IF('EyesTest_KG '!AV33="w","w","m")</f>
        <v>m</v>
      </c>
      <c r="H33">
        <f>IF('EyesTest_KG '!J33=Tabelle1!D$1,1,0)</f>
        <v>1</v>
      </c>
      <c r="I33">
        <f>IF('EyesTest_KG '!K33=Tabelle1!E$1,1,0)</f>
        <v>1</v>
      </c>
      <c r="J33">
        <f>IF('EyesTest_KG '!L33=Tabelle1!F$1,1,0)</f>
        <v>0</v>
      </c>
      <c r="K33">
        <f>IF('EyesTest_KG '!M33=Tabelle1!G$1,1,0)</f>
        <v>1</v>
      </c>
      <c r="L33">
        <f>IF('EyesTest_KG '!N33=Tabelle1!H$1,1,0)</f>
        <v>1</v>
      </c>
      <c r="M33">
        <f>IF('EyesTest_KG '!O33=Tabelle1!I$1,1,0)</f>
        <v>0</v>
      </c>
      <c r="N33">
        <f>IF('EyesTest_KG '!P33=Tabelle1!J$1,1,0)</f>
        <v>1</v>
      </c>
      <c r="O33">
        <f>IF('EyesTest_KG '!Q33=Tabelle1!K$1,1,0)</f>
        <v>1</v>
      </c>
      <c r="P33">
        <f>IF('EyesTest_KG '!R33=Tabelle1!L$1,1,0)</f>
        <v>1</v>
      </c>
      <c r="Q33">
        <f>IF('EyesTest_KG '!S33=Tabelle1!M$1,1,0)</f>
        <v>0</v>
      </c>
      <c r="R33">
        <f>IF('EyesTest_KG '!T33=Tabelle1!N$1,1,0)</f>
        <v>0</v>
      </c>
      <c r="S33">
        <f>IF('EyesTest_KG '!U33=Tabelle1!O$1,1,0)</f>
        <v>1</v>
      </c>
      <c r="T33">
        <f>IF('EyesTest_KG '!V33=Tabelle1!P$1,1,0)</f>
        <v>1</v>
      </c>
      <c r="U33">
        <f>IF('EyesTest_KG '!W33=Tabelle1!Q$1,1,0)</f>
        <v>1</v>
      </c>
      <c r="V33">
        <f>IF('EyesTest_KG '!X33=Tabelle1!R$1,1,0)</f>
        <v>1</v>
      </c>
      <c r="W33">
        <f>IF('EyesTest_KG '!Y33=Tabelle1!S$1,1,0)</f>
        <v>1</v>
      </c>
      <c r="X33">
        <f>IF('EyesTest_KG '!Z33=Tabelle1!T$1,1,0)</f>
        <v>1</v>
      </c>
      <c r="Y33">
        <f>IF('EyesTest_KG '!AA33=Tabelle1!U$1,1,0)</f>
        <v>1</v>
      </c>
      <c r="Z33">
        <f>IF('EyesTest_KG '!AB33=Tabelle1!V$1,1,0)</f>
        <v>1</v>
      </c>
      <c r="AA33">
        <f>IF('EyesTest_KG '!AC33=Tabelle1!W$1,1,0)</f>
        <v>1</v>
      </c>
      <c r="AB33">
        <f>IF('EyesTest_KG '!AD33=Tabelle1!X$1,1,0)</f>
        <v>1</v>
      </c>
      <c r="AC33">
        <f>IF('EyesTest_KG '!AE33=Tabelle1!Y$1,1,0)</f>
        <v>1</v>
      </c>
      <c r="AD33">
        <f>IF('EyesTest_KG '!AF33=Tabelle1!Z$1,1,0)</f>
        <v>1</v>
      </c>
      <c r="AE33">
        <f>IF('EyesTest_KG '!AG33=Tabelle1!AA$1,1,0)</f>
        <v>1</v>
      </c>
      <c r="AF33">
        <f>IF('EyesTest_KG '!AH33=Tabelle1!AB$1,1,0)</f>
        <v>0</v>
      </c>
      <c r="AG33">
        <f>IF('EyesTest_KG '!AI33=Tabelle1!AC$1,1,0)</f>
        <v>1</v>
      </c>
      <c r="AH33">
        <f>IF('EyesTest_KG '!AJ33=Tabelle1!AD$1,1,0)</f>
        <v>1</v>
      </c>
      <c r="AI33">
        <f>IF('EyesTest_KG '!AK33=Tabelle1!AE$1,1,0)</f>
        <v>1</v>
      </c>
      <c r="AJ33">
        <f>IF('EyesTest_KG '!AL33=Tabelle1!AF$1,1,0)</f>
        <v>0</v>
      </c>
      <c r="AK33">
        <f>IF('EyesTest_KG '!AM33=Tabelle1!AG$1,1,0)</f>
        <v>0</v>
      </c>
      <c r="AL33">
        <f>IF('EyesTest_KG '!AN33=Tabelle1!AH$1,1,0)</f>
        <v>0</v>
      </c>
      <c r="AM33">
        <f>IF('EyesTest_KG '!AO33=Tabelle1!AI$1,1,0)</f>
        <v>1</v>
      </c>
      <c r="AN33">
        <f>IF('EyesTest_KG '!AP33=Tabelle1!AJ$1,1,0)</f>
        <v>1</v>
      </c>
      <c r="AO33">
        <f>IF('EyesTest_KG '!AQ33=Tabelle1!AK$1,1,0)</f>
        <v>1</v>
      </c>
      <c r="AP33">
        <f>IF('EyesTest_KG '!AR33=Tabelle1!AL$1,1,0)</f>
        <v>1</v>
      </c>
      <c r="AQ33">
        <f>IF('EyesTest_KG '!AS33=Tabelle1!AM$1,1,0)</f>
        <v>1</v>
      </c>
    </row>
    <row r="34" spans="2:43" x14ac:dyDescent="0.25">
      <c r="B34">
        <v>33</v>
      </c>
      <c r="C34">
        <f>'EyesTest_KG '!AU34</f>
        <v>19</v>
      </c>
      <c r="D34">
        <f t="shared" si="1"/>
        <v>24</v>
      </c>
      <c r="E34" t="str">
        <f>IF('EyesTest_KG '!AV34="w","w","m")</f>
        <v>w</v>
      </c>
      <c r="H34">
        <f>IF('EyesTest_KG '!J34=Tabelle1!D$1,1,0)</f>
        <v>0</v>
      </c>
      <c r="I34">
        <f>IF('EyesTest_KG '!K34=Tabelle1!E$1,1,0)</f>
        <v>0</v>
      </c>
      <c r="J34">
        <f>IF('EyesTest_KG '!L34=Tabelle1!F$1,1,0)</f>
        <v>1</v>
      </c>
      <c r="K34">
        <f>IF('EyesTest_KG '!M34=Tabelle1!G$1,1,0)</f>
        <v>1</v>
      </c>
      <c r="L34">
        <f>IF('EyesTest_KG '!N34=Tabelle1!H$1,1,0)</f>
        <v>0</v>
      </c>
      <c r="M34">
        <f>IF('EyesTest_KG '!O34=Tabelle1!I$1,1,0)</f>
        <v>1</v>
      </c>
      <c r="N34">
        <f>IF('EyesTest_KG '!P34=Tabelle1!J$1,1,0)</f>
        <v>0</v>
      </c>
      <c r="O34">
        <f>IF('EyesTest_KG '!Q34=Tabelle1!K$1,1,0)</f>
        <v>1</v>
      </c>
      <c r="P34">
        <f>IF('EyesTest_KG '!R34=Tabelle1!L$1,1,0)</f>
        <v>1</v>
      </c>
      <c r="Q34">
        <f>IF('EyesTest_KG '!S34=Tabelle1!M$1,1,0)</f>
        <v>1</v>
      </c>
      <c r="R34">
        <f>IF('EyesTest_KG '!T34=Tabelle1!N$1,1,0)</f>
        <v>1</v>
      </c>
      <c r="S34">
        <f>IF('EyesTest_KG '!U34=Tabelle1!O$1,1,0)</f>
        <v>1</v>
      </c>
      <c r="T34">
        <f>IF('EyesTest_KG '!V34=Tabelle1!P$1,1,0)</f>
        <v>0</v>
      </c>
      <c r="U34">
        <f>IF('EyesTest_KG '!W34=Tabelle1!Q$1,1,0)</f>
        <v>1</v>
      </c>
      <c r="V34">
        <f>IF('EyesTest_KG '!X34=Tabelle1!R$1,1,0)</f>
        <v>1</v>
      </c>
      <c r="W34">
        <f>IF('EyesTest_KG '!Y34=Tabelle1!S$1,1,0)</f>
        <v>1</v>
      </c>
      <c r="X34">
        <f>IF('EyesTest_KG '!Z34=Tabelle1!T$1,1,0)</f>
        <v>1</v>
      </c>
      <c r="Y34">
        <f>IF('EyesTest_KG '!AA34=Tabelle1!U$1,1,0)</f>
        <v>1</v>
      </c>
      <c r="Z34">
        <f>IF('EyesTest_KG '!AB34=Tabelle1!V$1,1,0)</f>
        <v>0</v>
      </c>
      <c r="AA34">
        <f>IF('EyesTest_KG '!AC34=Tabelle1!W$1,1,0)</f>
        <v>1</v>
      </c>
      <c r="AB34">
        <f>IF('EyesTest_KG '!AD34=Tabelle1!X$1,1,0)</f>
        <v>1</v>
      </c>
      <c r="AC34">
        <f>IF('EyesTest_KG '!AE34=Tabelle1!Y$1,1,0)</f>
        <v>1</v>
      </c>
      <c r="AD34">
        <f>IF('EyesTest_KG '!AF34=Tabelle1!Z$1,1,0)</f>
        <v>0</v>
      </c>
      <c r="AE34">
        <f>IF('EyesTest_KG '!AG34=Tabelle1!AA$1,1,0)</f>
        <v>1</v>
      </c>
      <c r="AF34">
        <f>IF('EyesTest_KG '!AH34=Tabelle1!AB$1,1,0)</f>
        <v>0</v>
      </c>
      <c r="AG34">
        <f>IF('EyesTest_KG '!AI34=Tabelle1!AC$1,1,0)</f>
        <v>1</v>
      </c>
      <c r="AH34">
        <f>IF('EyesTest_KG '!AJ34=Tabelle1!AD$1,1,0)</f>
        <v>0</v>
      </c>
      <c r="AI34">
        <f>IF('EyesTest_KG '!AK34=Tabelle1!AE$1,1,0)</f>
        <v>0</v>
      </c>
      <c r="AJ34">
        <f>IF('EyesTest_KG '!AL34=Tabelle1!AF$1,1,0)</f>
        <v>0</v>
      </c>
      <c r="AK34">
        <f>IF('EyesTest_KG '!AM34=Tabelle1!AG$1,1,0)</f>
        <v>1</v>
      </c>
      <c r="AL34">
        <f>IF('EyesTest_KG '!AN34=Tabelle1!AH$1,1,0)</f>
        <v>0</v>
      </c>
      <c r="AM34">
        <f>IF('EyesTest_KG '!AO34=Tabelle1!AI$1,1,0)</f>
        <v>1</v>
      </c>
      <c r="AN34">
        <f>IF('EyesTest_KG '!AP34=Tabelle1!AJ$1,1,0)</f>
        <v>1</v>
      </c>
      <c r="AO34">
        <f>IF('EyesTest_KG '!AQ34=Tabelle1!AK$1,1,0)</f>
        <v>1</v>
      </c>
      <c r="AP34">
        <f>IF('EyesTest_KG '!AR34=Tabelle1!AL$1,1,0)</f>
        <v>1</v>
      </c>
      <c r="AQ34">
        <f>IF('EyesTest_KG '!AS34=Tabelle1!AM$1,1,0)</f>
        <v>1</v>
      </c>
    </row>
    <row r="35" spans="2:43" x14ac:dyDescent="0.25">
      <c r="B35">
        <v>34</v>
      </c>
      <c r="C35">
        <f>'EyesTest_KG '!AU35</f>
        <v>22</v>
      </c>
      <c r="D35">
        <f t="shared" si="1"/>
        <v>30</v>
      </c>
      <c r="E35" t="str">
        <f>IF('EyesTest_KG '!AV35="w","w","m")</f>
        <v>m</v>
      </c>
      <c r="H35">
        <f>IF('EyesTest_KG '!J35=Tabelle1!D$1,1,0)</f>
        <v>0</v>
      </c>
      <c r="I35">
        <f>IF('EyesTest_KG '!K35=Tabelle1!E$1,1,0)</f>
        <v>1</v>
      </c>
      <c r="J35">
        <f>IF('EyesTest_KG '!L35=Tabelle1!F$1,1,0)</f>
        <v>1</v>
      </c>
      <c r="K35">
        <f>IF('EyesTest_KG '!M35=Tabelle1!G$1,1,0)</f>
        <v>1</v>
      </c>
      <c r="L35">
        <f>IF('EyesTest_KG '!N35=Tabelle1!H$1,1,0)</f>
        <v>1</v>
      </c>
      <c r="M35">
        <f>IF('EyesTest_KG '!O35=Tabelle1!I$1,1,0)</f>
        <v>0</v>
      </c>
      <c r="N35">
        <f>IF('EyesTest_KG '!P35=Tabelle1!J$1,1,0)</f>
        <v>1</v>
      </c>
      <c r="O35">
        <f>IF('EyesTest_KG '!Q35=Tabelle1!K$1,1,0)</f>
        <v>0</v>
      </c>
      <c r="P35">
        <f>IF('EyesTest_KG '!R35=Tabelle1!L$1,1,0)</f>
        <v>1</v>
      </c>
      <c r="Q35">
        <f>IF('EyesTest_KG '!S35=Tabelle1!M$1,1,0)</f>
        <v>1</v>
      </c>
      <c r="R35">
        <f>IF('EyesTest_KG '!T35=Tabelle1!N$1,1,0)</f>
        <v>1</v>
      </c>
      <c r="S35">
        <f>IF('EyesTest_KG '!U35=Tabelle1!O$1,1,0)</f>
        <v>1</v>
      </c>
      <c r="T35">
        <f>IF('EyesTest_KG '!V35=Tabelle1!P$1,1,0)</f>
        <v>1</v>
      </c>
      <c r="U35">
        <f>IF('EyesTest_KG '!W35=Tabelle1!Q$1,1,0)</f>
        <v>1</v>
      </c>
      <c r="V35">
        <f>IF('EyesTest_KG '!X35=Tabelle1!R$1,1,0)</f>
        <v>1</v>
      </c>
      <c r="W35">
        <f>IF('EyesTest_KG '!Y35=Tabelle1!S$1,1,0)</f>
        <v>1</v>
      </c>
      <c r="X35">
        <f>IF('EyesTest_KG '!Z35=Tabelle1!T$1,1,0)</f>
        <v>1</v>
      </c>
      <c r="Y35">
        <f>IF('EyesTest_KG '!AA35=Tabelle1!U$1,1,0)</f>
        <v>1</v>
      </c>
      <c r="Z35">
        <f>IF('EyesTest_KG '!AB35=Tabelle1!V$1,1,0)</f>
        <v>1</v>
      </c>
      <c r="AA35">
        <f>IF('EyesTest_KG '!AC35=Tabelle1!W$1,1,0)</f>
        <v>1</v>
      </c>
      <c r="AB35">
        <f>IF('EyesTest_KG '!AD35=Tabelle1!X$1,1,0)</f>
        <v>0</v>
      </c>
      <c r="AC35">
        <f>IF('EyesTest_KG '!AE35=Tabelle1!Y$1,1,0)</f>
        <v>1</v>
      </c>
      <c r="AD35">
        <f>IF('EyesTest_KG '!AF35=Tabelle1!Z$1,1,0)</f>
        <v>1</v>
      </c>
      <c r="AE35">
        <f>IF('EyesTest_KG '!AG35=Tabelle1!AA$1,1,0)</f>
        <v>1</v>
      </c>
      <c r="AF35">
        <f>IF('EyesTest_KG '!AH35=Tabelle1!AB$1,1,0)</f>
        <v>1</v>
      </c>
      <c r="AG35">
        <f>IF('EyesTest_KG '!AI35=Tabelle1!AC$1,1,0)</f>
        <v>1</v>
      </c>
      <c r="AH35">
        <f>IF('EyesTest_KG '!AJ35=Tabelle1!AD$1,1,0)</f>
        <v>0</v>
      </c>
      <c r="AI35">
        <f>IF('EyesTest_KG '!AK35=Tabelle1!AE$1,1,0)</f>
        <v>1</v>
      </c>
      <c r="AJ35">
        <f>IF('EyesTest_KG '!AL35=Tabelle1!AF$1,1,0)</f>
        <v>1</v>
      </c>
      <c r="AK35">
        <f>IF('EyesTest_KG '!AM35=Tabelle1!AG$1,1,0)</f>
        <v>0</v>
      </c>
      <c r="AL35">
        <f>IF('EyesTest_KG '!AN35=Tabelle1!AH$1,1,0)</f>
        <v>1</v>
      </c>
      <c r="AM35">
        <f>IF('EyesTest_KG '!AO35=Tabelle1!AI$1,1,0)</f>
        <v>1</v>
      </c>
      <c r="AN35">
        <f>IF('EyesTest_KG '!AP35=Tabelle1!AJ$1,1,0)</f>
        <v>1</v>
      </c>
      <c r="AO35">
        <f>IF('EyesTest_KG '!AQ35=Tabelle1!AK$1,1,0)</f>
        <v>1</v>
      </c>
      <c r="AP35">
        <f>IF('EyesTest_KG '!AR35=Tabelle1!AL$1,1,0)</f>
        <v>1</v>
      </c>
      <c r="AQ35">
        <f>IF('EyesTest_KG '!AS35=Tabelle1!AM$1,1,0)</f>
        <v>1</v>
      </c>
    </row>
    <row r="36" spans="2:43" x14ac:dyDescent="0.25">
      <c r="B36">
        <v>35</v>
      </c>
      <c r="C36">
        <f>'EyesTest_KG '!AU36</f>
        <v>26</v>
      </c>
      <c r="D36">
        <f t="shared" si="1"/>
        <v>27</v>
      </c>
      <c r="E36" t="str">
        <f>IF('EyesTest_KG '!AV36="w","w","m")</f>
        <v>w</v>
      </c>
      <c r="H36">
        <f>IF('EyesTest_KG '!J36=Tabelle1!D$1,1,0)</f>
        <v>0</v>
      </c>
      <c r="I36">
        <f>IF('EyesTest_KG '!K36=Tabelle1!E$1,1,0)</f>
        <v>1</v>
      </c>
      <c r="J36">
        <f>IF('EyesTest_KG '!L36=Tabelle1!F$1,1,0)</f>
        <v>1</v>
      </c>
      <c r="K36">
        <f>IF('EyesTest_KG '!M36=Tabelle1!G$1,1,0)</f>
        <v>1</v>
      </c>
      <c r="L36">
        <f>IF('EyesTest_KG '!N36=Tabelle1!H$1,1,0)</f>
        <v>1</v>
      </c>
      <c r="M36">
        <f>IF('EyesTest_KG '!O36=Tabelle1!I$1,1,0)</f>
        <v>0</v>
      </c>
      <c r="N36">
        <f>IF('EyesTest_KG '!P36=Tabelle1!J$1,1,0)</f>
        <v>1</v>
      </c>
      <c r="O36">
        <f>IF('EyesTest_KG '!Q36=Tabelle1!K$1,1,0)</f>
        <v>1</v>
      </c>
      <c r="P36">
        <f>IF('EyesTest_KG '!R36=Tabelle1!L$1,1,0)</f>
        <v>1</v>
      </c>
      <c r="Q36">
        <f>IF('EyesTest_KG '!S36=Tabelle1!M$1,1,0)</f>
        <v>0</v>
      </c>
      <c r="R36">
        <f>IF('EyesTest_KG '!T36=Tabelle1!N$1,1,0)</f>
        <v>0</v>
      </c>
      <c r="S36">
        <f>IF('EyesTest_KG '!U36=Tabelle1!O$1,1,0)</f>
        <v>0</v>
      </c>
      <c r="T36">
        <f>IF('EyesTest_KG '!V36=Tabelle1!P$1,1,0)</f>
        <v>1</v>
      </c>
      <c r="U36">
        <f>IF('EyesTest_KG '!W36=Tabelle1!Q$1,1,0)</f>
        <v>1</v>
      </c>
      <c r="V36">
        <f>IF('EyesTest_KG '!X36=Tabelle1!R$1,1,0)</f>
        <v>1</v>
      </c>
      <c r="W36">
        <f>IF('EyesTest_KG '!Y36=Tabelle1!S$1,1,0)</f>
        <v>1</v>
      </c>
      <c r="X36">
        <f>IF('EyesTest_KG '!Z36=Tabelle1!T$1,1,0)</f>
        <v>0</v>
      </c>
      <c r="Y36">
        <f>IF('EyesTest_KG '!AA36=Tabelle1!U$1,1,0)</f>
        <v>1</v>
      </c>
      <c r="Z36">
        <f>IF('EyesTest_KG '!AB36=Tabelle1!V$1,1,0)</f>
        <v>1</v>
      </c>
      <c r="AA36">
        <f>IF('EyesTest_KG '!AC36=Tabelle1!W$1,1,0)</f>
        <v>0</v>
      </c>
      <c r="AB36">
        <f>IF('EyesTest_KG '!AD36=Tabelle1!X$1,1,0)</f>
        <v>1</v>
      </c>
      <c r="AC36">
        <f>IF('EyesTest_KG '!AE36=Tabelle1!Y$1,1,0)</f>
        <v>1</v>
      </c>
      <c r="AD36">
        <f>IF('EyesTest_KG '!AF36=Tabelle1!Z$1,1,0)</f>
        <v>0</v>
      </c>
      <c r="AE36">
        <f>IF('EyesTest_KG '!AG36=Tabelle1!AA$1,1,0)</f>
        <v>1</v>
      </c>
      <c r="AF36">
        <f>IF('EyesTest_KG '!AH36=Tabelle1!AB$1,1,0)</f>
        <v>1</v>
      </c>
      <c r="AG36">
        <f>IF('EyesTest_KG '!AI36=Tabelle1!AC$1,1,0)</f>
        <v>1</v>
      </c>
      <c r="AH36">
        <f>IF('EyesTest_KG '!AJ36=Tabelle1!AD$1,1,0)</f>
        <v>1</v>
      </c>
      <c r="AI36">
        <f>IF('EyesTest_KG '!AK36=Tabelle1!AE$1,1,0)</f>
        <v>1</v>
      </c>
      <c r="AJ36">
        <f>IF('EyesTest_KG '!AL36=Tabelle1!AF$1,1,0)</f>
        <v>1</v>
      </c>
      <c r="AK36">
        <f>IF('EyesTest_KG '!AM36=Tabelle1!AG$1,1,0)</f>
        <v>1</v>
      </c>
      <c r="AL36">
        <f>IF('EyesTest_KG '!AN36=Tabelle1!AH$1,1,0)</f>
        <v>1</v>
      </c>
      <c r="AM36">
        <f>IF('EyesTest_KG '!AO36=Tabelle1!AI$1,1,0)</f>
        <v>1</v>
      </c>
      <c r="AN36">
        <f>IF('EyesTest_KG '!AP36=Tabelle1!AJ$1,1,0)</f>
        <v>1</v>
      </c>
      <c r="AO36">
        <f>IF('EyesTest_KG '!AQ36=Tabelle1!AK$1,1,0)</f>
        <v>0</v>
      </c>
      <c r="AP36">
        <f>IF('EyesTest_KG '!AR36=Tabelle1!AL$1,1,0)</f>
        <v>1</v>
      </c>
      <c r="AQ36">
        <f>IF('EyesTest_KG '!AS36=Tabelle1!AM$1,1,0)</f>
        <v>1</v>
      </c>
    </row>
    <row r="37" spans="2:43" x14ac:dyDescent="0.25">
      <c r="B37">
        <v>36</v>
      </c>
      <c r="C37">
        <f>'EyesTest_KG '!AU37</f>
        <v>23</v>
      </c>
      <c r="D37">
        <f t="shared" si="1"/>
        <v>27</v>
      </c>
      <c r="E37" t="str">
        <f>IF('EyesTest_KG '!AV37="w","w","m")</f>
        <v>m</v>
      </c>
      <c r="H37">
        <f>IF('EyesTest_KG '!J37=Tabelle1!D$1,1,0)</f>
        <v>1</v>
      </c>
      <c r="I37">
        <f>IF('EyesTest_KG '!K37=Tabelle1!E$1,1,0)</f>
        <v>1</v>
      </c>
      <c r="J37">
        <f>IF('EyesTest_KG '!L37=Tabelle1!F$1,1,0)</f>
        <v>1</v>
      </c>
      <c r="K37">
        <f>IF('EyesTest_KG '!M37=Tabelle1!G$1,1,0)</f>
        <v>1</v>
      </c>
      <c r="L37">
        <f>IF('EyesTest_KG '!N37=Tabelle1!H$1,1,0)</f>
        <v>1</v>
      </c>
      <c r="M37">
        <f>IF('EyesTest_KG '!O37=Tabelle1!I$1,1,0)</f>
        <v>0</v>
      </c>
      <c r="N37">
        <f>IF('EyesTest_KG '!P37=Tabelle1!J$1,1,0)</f>
        <v>1</v>
      </c>
      <c r="O37">
        <f>IF('EyesTest_KG '!Q37=Tabelle1!K$1,1,0)</f>
        <v>1</v>
      </c>
      <c r="P37">
        <f>IF('EyesTest_KG '!R37=Tabelle1!L$1,1,0)</f>
        <v>1</v>
      </c>
      <c r="Q37">
        <f>IF('EyesTest_KG '!S37=Tabelle1!M$1,1,0)</f>
        <v>1</v>
      </c>
      <c r="R37">
        <f>IF('EyesTest_KG '!T37=Tabelle1!N$1,1,0)</f>
        <v>1</v>
      </c>
      <c r="S37">
        <f>IF('EyesTest_KG '!U37=Tabelle1!O$1,1,0)</f>
        <v>1</v>
      </c>
      <c r="T37">
        <f>IF('EyesTest_KG '!V37=Tabelle1!P$1,1,0)</f>
        <v>1</v>
      </c>
      <c r="U37">
        <f>IF('EyesTest_KG '!W37=Tabelle1!Q$1,1,0)</f>
        <v>1</v>
      </c>
      <c r="V37">
        <f>IF('EyesTest_KG '!X37=Tabelle1!R$1,1,0)</f>
        <v>0</v>
      </c>
      <c r="W37">
        <f>IF('EyesTest_KG '!Y37=Tabelle1!S$1,1,0)</f>
        <v>1</v>
      </c>
      <c r="X37">
        <f>IF('EyesTest_KG '!Z37=Tabelle1!T$1,1,0)</f>
        <v>0</v>
      </c>
      <c r="Y37">
        <f>IF('EyesTest_KG '!AA37=Tabelle1!U$1,1,0)</f>
        <v>1</v>
      </c>
      <c r="Z37">
        <f>IF('EyesTest_KG '!AB37=Tabelle1!V$1,1,0)</f>
        <v>1</v>
      </c>
      <c r="AA37">
        <f>IF('EyesTest_KG '!AC37=Tabelle1!W$1,1,0)</f>
        <v>1</v>
      </c>
      <c r="AB37">
        <f>IF('EyesTest_KG '!AD37=Tabelle1!X$1,1,0)</f>
        <v>0</v>
      </c>
      <c r="AC37">
        <f>IF('EyesTest_KG '!AE37=Tabelle1!Y$1,1,0)</f>
        <v>0</v>
      </c>
      <c r="AD37">
        <f>IF('EyesTest_KG '!AF37=Tabelle1!Z$1,1,0)</f>
        <v>1</v>
      </c>
      <c r="AE37">
        <f>IF('EyesTest_KG '!AG37=Tabelle1!AA$1,1,0)</f>
        <v>0</v>
      </c>
      <c r="AF37">
        <f>IF('EyesTest_KG '!AH37=Tabelle1!AB$1,1,0)</f>
        <v>1</v>
      </c>
      <c r="AG37">
        <f>IF('EyesTest_KG '!AI37=Tabelle1!AC$1,1,0)</f>
        <v>1</v>
      </c>
      <c r="AH37">
        <f>IF('EyesTest_KG '!AJ37=Tabelle1!AD$1,1,0)</f>
        <v>1</v>
      </c>
      <c r="AI37">
        <f>IF('EyesTest_KG '!AK37=Tabelle1!AE$1,1,0)</f>
        <v>1</v>
      </c>
      <c r="AJ37">
        <f>IF('EyesTest_KG '!AL37=Tabelle1!AF$1,1,0)</f>
        <v>0</v>
      </c>
      <c r="AK37">
        <f>IF('EyesTest_KG '!AM37=Tabelle1!AG$1,1,0)</f>
        <v>1</v>
      </c>
      <c r="AL37">
        <f>IF('EyesTest_KG '!AN37=Tabelle1!AH$1,1,0)</f>
        <v>0</v>
      </c>
      <c r="AM37">
        <f>IF('EyesTest_KG '!AO37=Tabelle1!AI$1,1,0)</f>
        <v>0</v>
      </c>
      <c r="AN37">
        <f>IF('EyesTest_KG '!AP37=Tabelle1!AJ$1,1,0)</f>
        <v>1</v>
      </c>
      <c r="AO37">
        <f>IF('EyesTest_KG '!AQ37=Tabelle1!AK$1,1,0)</f>
        <v>1</v>
      </c>
      <c r="AP37">
        <f>IF('EyesTest_KG '!AR37=Tabelle1!AL$1,1,0)</f>
        <v>1</v>
      </c>
      <c r="AQ37">
        <f>IF('EyesTest_KG '!AS37=Tabelle1!AM$1,1,0)</f>
        <v>1</v>
      </c>
    </row>
    <row r="38" spans="2:43" x14ac:dyDescent="0.25">
      <c r="B38">
        <v>37</v>
      </c>
      <c r="C38">
        <f>'EyesTest_KG '!AU38</f>
        <v>22</v>
      </c>
      <c r="D38">
        <f t="shared" si="1"/>
        <v>26</v>
      </c>
      <c r="E38" t="str">
        <f>IF('EyesTest_KG '!AV38="w","w","m")</f>
        <v>w</v>
      </c>
      <c r="H38">
        <f>IF('EyesTest_KG '!J38=Tabelle1!D$1,1,0)</f>
        <v>0</v>
      </c>
      <c r="I38">
        <f>IF('EyesTest_KG '!K38=Tabelle1!E$1,1,0)</f>
        <v>0</v>
      </c>
      <c r="J38">
        <f>IF('EyesTest_KG '!L38=Tabelle1!F$1,1,0)</f>
        <v>1</v>
      </c>
      <c r="K38">
        <f>IF('EyesTest_KG '!M38=Tabelle1!G$1,1,0)</f>
        <v>1</v>
      </c>
      <c r="L38">
        <f>IF('EyesTest_KG '!N38=Tabelle1!H$1,1,0)</f>
        <v>1</v>
      </c>
      <c r="M38">
        <f>IF('EyesTest_KG '!O38=Tabelle1!I$1,1,0)</f>
        <v>1</v>
      </c>
      <c r="N38">
        <f>IF('EyesTest_KG '!P38=Tabelle1!J$1,1,0)</f>
        <v>1</v>
      </c>
      <c r="O38">
        <f>IF('EyesTest_KG '!Q38=Tabelle1!K$1,1,0)</f>
        <v>1</v>
      </c>
      <c r="P38">
        <f>IF('EyesTest_KG '!R38=Tabelle1!L$1,1,0)</f>
        <v>1</v>
      </c>
      <c r="Q38">
        <f>IF('EyesTest_KG '!S38=Tabelle1!M$1,1,0)</f>
        <v>1</v>
      </c>
      <c r="R38">
        <f>IF('EyesTest_KG '!T38=Tabelle1!N$1,1,0)</f>
        <v>1</v>
      </c>
      <c r="S38">
        <f>IF('EyesTest_KG '!U38=Tabelle1!O$1,1,0)</f>
        <v>1</v>
      </c>
      <c r="T38">
        <f>IF('EyesTest_KG '!V38=Tabelle1!P$1,1,0)</f>
        <v>0</v>
      </c>
      <c r="U38">
        <f>IF('EyesTest_KG '!W38=Tabelle1!Q$1,1,0)</f>
        <v>0</v>
      </c>
      <c r="V38">
        <f>IF('EyesTest_KG '!X38=Tabelle1!R$1,1,0)</f>
        <v>1</v>
      </c>
      <c r="W38">
        <f>IF('EyesTest_KG '!Y38=Tabelle1!S$1,1,0)</f>
        <v>1</v>
      </c>
      <c r="X38">
        <f>IF('EyesTest_KG '!Z38=Tabelle1!T$1,1,0)</f>
        <v>1</v>
      </c>
      <c r="Y38">
        <f>IF('EyesTest_KG '!AA38=Tabelle1!U$1,1,0)</f>
        <v>1</v>
      </c>
      <c r="Z38">
        <f>IF('EyesTest_KG '!AB38=Tabelle1!V$1,1,0)</f>
        <v>0</v>
      </c>
      <c r="AA38">
        <f>IF('EyesTest_KG '!AC38=Tabelle1!W$1,1,0)</f>
        <v>1</v>
      </c>
      <c r="AB38">
        <f>IF('EyesTest_KG '!AD38=Tabelle1!X$1,1,0)</f>
        <v>1</v>
      </c>
      <c r="AC38">
        <f>IF('EyesTest_KG '!AE38=Tabelle1!Y$1,1,0)</f>
        <v>1</v>
      </c>
      <c r="AD38">
        <f>IF('EyesTest_KG '!AF38=Tabelle1!Z$1,1,0)</f>
        <v>0</v>
      </c>
      <c r="AE38">
        <f>IF('EyesTest_KG '!AG38=Tabelle1!AA$1,1,0)</f>
        <v>0</v>
      </c>
      <c r="AF38">
        <f>IF('EyesTest_KG '!AH38=Tabelle1!AB$1,1,0)</f>
        <v>1</v>
      </c>
      <c r="AG38">
        <f>IF('EyesTest_KG '!AI38=Tabelle1!AC$1,1,0)</f>
        <v>1</v>
      </c>
      <c r="AH38">
        <f>IF('EyesTest_KG '!AJ38=Tabelle1!AD$1,1,0)</f>
        <v>0</v>
      </c>
      <c r="AI38">
        <f>IF('EyesTest_KG '!AK38=Tabelle1!AE$1,1,0)</f>
        <v>1</v>
      </c>
      <c r="AJ38">
        <f>IF('EyesTest_KG '!AL38=Tabelle1!AF$1,1,0)</f>
        <v>0</v>
      </c>
      <c r="AK38">
        <f>IF('EyesTest_KG '!AM38=Tabelle1!AG$1,1,0)</f>
        <v>1</v>
      </c>
      <c r="AL38">
        <f>IF('EyesTest_KG '!AN38=Tabelle1!AH$1,1,0)</f>
        <v>0</v>
      </c>
      <c r="AM38">
        <f>IF('EyesTest_KG '!AO38=Tabelle1!AI$1,1,0)</f>
        <v>1</v>
      </c>
      <c r="AN38">
        <f>IF('EyesTest_KG '!AP38=Tabelle1!AJ$1,1,0)</f>
        <v>1</v>
      </c>
      <c r="AO38">
        <f>IF('EyesTest_KG '!AQ38=Tabelle1!AK$1,1,0)</f>
        <v>1</v>
      </c>
      <c r="AP38">
        <f>IF('EyesTest_KG '!AR38=Tabelle1!AL$1,1,0)</f>
        <v>1</v>
      </c>
      <c r="AQ38">
        <f>IF('EyesTest_KG '!AS38=Tabelle1!AM$1,1,0)</f>
        <v>1</v>
      </c>
    </row>
    <row r="39" spans="2:43" x14ac:dyDescent="0.25">
      <c r="B39">
        <v>38</v>
      </c>
      <c r="C39">
        <f>'EyesTest_KG '!AU39</f>
        <v>26</v>
      </c>
      <c r="D39">
        <f t="shared" si="1"/>
        <v>30</v>
      </c>
      <c r="E39" t="str">
        <f>IF('EyesTest_KG '!AV39="w","w","m")</f>
        <v>w</v>
      </c>
      <c r="H39">
        <f>IF('EyesTest_KG '!J39=Tabelle1!D$1,1,0)</f>
        <v>1</v>
      </c>
      <c r="I39">
        <f>IF('EyesTest_KG '!K39=Tabelle1!E$1,1,0)</f>
        <v>1</v>
      </c>
      <c r="J39">
        <f>IF('EyesTest_KG '!L39=Tabelle1!F$1,1,0)</f>
        <v>1</v>
      </c>
      <c r="K39">
        <f>IF('EyesTest_KG '!M39=Tabelle1!G$1,1,0)</f>
        <v>1</v>
      </c>
      <c r="L39">
        <f>IF('EyesTest_KG '!N39=Tabelle1!H$1,1,0)</f>
        <v>1</v>
      </c>
      <c r="M39">
        <f>IF('EyesTest_KG '!O39=Tabelle1!I$1,1,0)</f>
        <v>1</v>
      </c>
      <c r="N39">
        <f>IF('EyesTest_KG '!P39=Tabelle1!J$1,1,0)</f>
        <v>1</v>
      </c>
      <c r="O39">
        <f>IF('EyesTest_KG '!Q39=Tabelle1!K$1,1,0)</f>
        <v>1</v>
      </c>
      <c r="P39">
        <f>IF('EyesTest_KG '!R39=Tabelle1!L$1,1,0)</f>
        <v>1</v>
      </c>
      <c r="Q39">
        <f>IF('EyesTest_KG '!S39=Tabelle1!M$1,1,0)</f>
        <v>0</v>
      </c>
      <c r="R39">
        <f>IF('EyesTest_KG '!T39=Tabelle1!N$1,1,0)</f>
        <v>1</v>
      </c>
      <c r="S39">
        <f>IF('EyesTest_KG '!U39=Tabelle1!O$1,1,0)</f>
        <v>1</v>
      </c>
      <c r="T39">
        <f>IF('EyesTest_KG '!V39=Tabelle1!P$1,1,0)</f>
        <v>1</v>
      </c>
      <c r="U39">
        <f>IF('EyesTest_KG '!W39=Tabelle1!Q$1,1,0)</f>
        <v>1</v>
      </c>
      <c r="V39">
        <f>IF('EyesTest_KG '!X39=Tabelle1!R$1,1,0)</f>
        <v>1</v>
      </c>
      <c r="W39">
        <f>IF('EyesTest_KG '!Y39=Tabelle1!S$1,1,0)</f>
        <v>0</v>
      </c>
      <c r="X39">
        <f>IF('EyesTest_KG '!Z39=Tabelle1!T$1,1,0)</f>
        <v>1</v>
      </c>
      <c r="Y39">
        <f>IF('EyesTest_KG '!AA39=Tabelle1!U$1,1,0)</f>
        <v>1</v>
      </c>
      <c r="Z39">
        <f>IF('EyesTest_KG '!AB39=Tabelle1!V$1,1,0)</f>
        <v>1</v>
      </c>
      <c r="AA39">
        <f>IF('EyesTest_KG '!AC39=Tabelle1!W$1,1,0)</f>
        <v>1</v>
      </c>
      <c r="AB39">
        <f>IF('EyesTest_KG '!AD39=Tabelle1!X$1,1,0)</f>
        <v>0</v>
      </c>
      <c r="AC39">
        <f>IF('EyesTest_KG '!AE39=Tabelle1!Y$1,1,0)</f>
        <v>1</v>
      </c>
      <c r="AD39">
        <f>IF('EyesTest_KG '!AF39=Tabelle1!Z$1,1,0)</f>
        <v>0</v>
      </c>
      <c r="AE39">
        <f>IF('EyesTest_KG '!AG39=Tabelle1!AA$1,1,0)</f>
        <v>1</v>
      </c>
      <c r="AF39">
        <f>IF('EyesTest_KG '!AH39=Tabelle1!AB$1,1,0)</f>
        <v>0</v>
      </c>
      <c r="AG39">
        <f>IF('EyesTest_KG '!AI39=Tabelle1!AC$1,1,0)</f>
        <v>1</v>
      </c>
      <c r="AH39">
        <f>IF('EyesTest_KG '!AJ39=Tabelle1!AD$1,1,0)</f>
        <v>1</v>
      </c>
      <c r="AI39">
        <f>IF('EyesTest_KG '!AK39=Tabelle1!AE$1,1,0)</f>
        <v>1</v>
      </c>
      <c r="AJ39">
        <f>IF('EyesTest_KG '!AL39=Tabelle1!AF$1,1,0)</f>
        <v>1</v>
      </c>
      <c r="AK39">
        <f>IF('EyesTest_KG '!AM39=Tabelle1!AG$1,1,0)</f>
        <v>1</v>
      </c>
      <c r="AL39">
        <f>IF('EyesTest_KG '!AN39=Tabelle1!AH$1,1,0)</f>
        <v>1</v>
      </c>
      <c r="AM39">
        <f>IF('EyesTest_KG '!AO39=Tabelle1!AI$1,1,0)</f>
        <v>1</v>
      </c>
      <c r="AN39">
        <f>IF('EyesTest_KG '!AP39=Tabelle1!AJ$1,1,0)</f>
        <v>0</v>
      </c>
      <c r="AO39">
        <f>IF('EyesTest_KG '!AQ39=Tabelle1!AK$1,1,0)</f>
        <v>1</v>
      </c>
      <c r="AP39">
        <f>IF('EyesTest_KG '!AR39=Tabelle1!AL$1,1,0)</f>
        <v>1</v>
      </c>
      <c r="AQ39">
        <f>IF('EyesTest_KG '!AS39=Tabelle1!AM$1,1,0)</f>
        <v>1</v>
      </c>
    </row>
    <row r="40" spans="2:43" x14ac:dyDescent="0.25">
      <c r="B40">
        <v>39</v>
      </c>
      <c r="C40">
        <f>'EyesTest_KG '!AU40</f>
        <v>22</v>
      </c>
      <c r="D40">
        <f t="shared" si="1"/>
        <v>34</v>
      </c>
      <c r="E40" t="str">
        <f>IF('EyesTest_KG '!AV40="w","w","m")</f>
        <v>w</v>
      </c>
      <c r="H40">
        <f>IF('EyesTest_KG '!J40=Tabelle1!D$1,1,0)</f>
        <v>1</v>
      </c>
      <c r="I40">
        <f>IF('EyesTest_KG '!K40=Tabelle1!E$1,1,0)</f>
        <v>1</v>
      </c>
      <c r="J40">
        <f>IF('EyesTest_KG '!L40=Tabelle1!F$1,1,0)</f>
        <v>1</v>
      </c>
      <c r="K40">
        <f>IF('EyesTest_KG '!M40=Tabelle1!G$1,1,0)</f>
        <v>1</v>
      </c>
      <c r="L40">
        <f>IF('EyesTest_KG '!N40=Tabelle1!H$1,1,0)</f>
        <v>1</v>
      </c>
      <c r="M40">
        <f>IF('EyesTest_KG '!O40=Tabelle1!I$1,1,0)</f>
        <v>1</v>
      </c>
      <c r="N40">
        <f>IF('EyesTest_KG '!P40=Tabelle1!J$1,1,0)</f>
        <v>1</v>
      </c>
      <c r="O40">
        <f>IF('EyesTest_KG '!Q40=Tabelle1!K$1,1,0)</f>
        <v>1</v>
      </c>
      <c r="P40">
        <f>IF('EyesTest_KG '!R40=Tabelle1!L$1,1,0)</f>
        <v>1</v>
      </c>
      <c r="Q40">
        <f>IF('EyesTest_KG '!S40=Tabelle1!M$1,1,0)</f>
        <v>1</v>
      </c>
      <c r="R40">
        <f>IF('EyesTest_KG '!T40=Tabelle1!N$1,1,0)</f>
        <v>1</v>
      </c>
      <c r="S40">
        <f>IF('EyesTest_KG '!U40=Tabelle1!O$1,1,0)</f>
        <v>1</v>
      </c>
      <c r="T40">
        <f>IF('EyesTest_KG '!V40=Tabelle1!P$1,1,0)</f>
        <v>1</v>
      </c>
      <c r="U40">
        <f>IF('EyesTest_KG '!W40=Tabelle1!Q$1,1,0)</f>
        <v>1</v>
      </c>
      <c r="V40">
        <f>IF('EyesTest_KG '!X40=Tabelle1!R$1,1,0)</f>
        <v>1</v>
      </c>
      <c r="W40">
        <f>IF('EyesTest_KG '!Y40=Tabelle1!S$1,1,0)</f>
        <v>1</v>
      </c>
      <c r="X40">
        <f>IF('EyesTest_KG '!Z40=Tabelle1!T$1,1,0)</f>
        <v>0</v>
      </c>
      <c r="Y40">
        <f>IF('EyesTest_KG '!AA40=Tabelle1!U$1,1,0)</f>
        <v>1</v>
      </c>
      <c r="Z40">
        <f>IF('EyesTest_KG '!AB40=Tabelle1!V$1,1,0)</f>
        <v>1</v>
      </c>
      <c r="AA40">
        <f>IF('EyesTest_KG '!AC40=Tabelle1!W$1,1,0)</f>
        <v>1</v>
      </c>
      <c r="AB40">
        <f>IF('EyesTest_KG '!AD40=Tabelle1!X$1,1,0)</f>
        <v>1</v>
      </c>
      <c r="AC40">
        <f>IF('EyesTest_KG '!AE40=Tabelle1!Y$1,1,0)</f>
        <v>1</v>
      </c>
      <c r="AD40">
        <f>IF('EyesTest_KG '!AF40=Tabelle1!Z$1,1,0)</f>
        <v>1</v>
      </c>
      <c r="AE40">
        <f>IF('EyesTest_KG '!AG40=Tabelle1!AA$1,1,0)</f>
        <v>1</v>
      </c>
      <c r="AF40">
        <f>IF('EyesTest_KG '!AH40=Tabelle1!AB$1,1,0)</f>
        <v>1</v>
      </c>
      <c r="AG40">
        <f>IF('EyesTest_KG '!AI40=Tabelle1!AC$1,1,0)</f>
        <v>1</v>
      </c>
      <c r="AH40">
        <f>IF('EyesTest_KG '!AJ40=Tabelle1!AD$1,1,0)</f>
        <v>1</v>
      </c>
      <c r="AI40">
        <f>IF('EyesTest_KG '!AK40=Tabelle1!AE$1,1,0)</f>
        <v>1</v>
      </c>
      <c r="AJ40">
        <f>IF('EyesTest_KG '!AL40=Tabelle1!AF$1,1,0)</f>
        <v>1</v>
      </c>
      <c r="AK40">
        <f>IF('EyesTest_KG '!AM40=Tabelle1!AG$1,1,0)</f>
        <v>1</v>
      </c>
      <c r="AL40">
        <f>IF('EyesTest_KG '!AN40=Tabelle1!AH$1,1,0)</f>
        <v>0</v>
      </c>
      <c r="AM40">
        <f>IF('EyesTest_KG '!AO40=Tabelle1!AI$1,1,0)</f>
        <v>1</v>
      </c>
      <c r="AN40">
        <f>IF('EyesTest_KG '!AP40=Tabelle1!AJ$1,1,0)</f>
        <v>1</v>
      </c>
      <c r="AO40">
        <f>IF('EyesTest_KG '!AQ40=Tabelle1!AK$1,1,0)</f>
        <v>1</v>
      </c>
      <c r="AP40">
        <f>IF('EyesTest_KG '!AR40=Tabelle1!AL$1,1,0)</f>
        <v>1</v>
      </c>
      <c r="AQ40">
        <f>IF('EyesTest_KG '!AS40=Tabelle1!AM$1,1,0)</f>
        <v>1</v>
      </c>
    </row>
    <row r="41" spans="2:43" x14ac:dyDescent="0.25">
      <c r="B41">
        <v>40</v>
      </c>
      <c r="C41">
        <f>'EyesTest_KG '!AU41</f>
        <v>20</v>
      </c>
      <c r="D41">
        <f t="shared" si="1"/>
        <v>26</v>
      </c>
      <c r="E41" t="str">
        <f>IF('EyesTest_KG '!AV41="w","w","m")</f>
        <v>m</v>
      </c>
      <c r="H41">
        <f>IF('EyesTest_KG '!J41=Tabelle1!D$1,1,0)</f>
        <v>0</v>
      </c>
      <c r="I41">
        <f>IF('EyesTest_KG '!K41=Tabelle1!E$1,1,0)</f>
        <v>0</v>
      </c>
      <c r="J41">
        <f>IF('EyesTest_KG '!L41=Tabelle1!F$1,1,0)</f>
        <v>1</v>
      </c>
      <c r="K41">
        <f>IF('EyesTest_KG '!M41=Tabelle1!G$1,1,0)</f>
        <v>0</v>
      </c>
      <c r="L41">
        <f>IF('EyesTest_KG '!N41=Tabelle1!H$1,1,0)</f>
        <v>0</v>
      </c>
      <c r="M41">
        <f>IF('EyesTest_KG '!O41=Tabelle1!I$1,1,0)</f>
        <v>1</v>
      </c>
      <c r="N41">
        <f>IF('EyesTest_KG '!P41=Tabelle1!J$1,1,0)</f>
        <v>1</v>
      </c>
      <c r="O41">
        <f>IF('EyesTest_KG '!Q41=Tabelle1!K$1,1,0)</f>
        <v>1</v>
      </c>
      <c r="P41">
        <f>IF('EyesTest_KG '!R41=Tabelle1!L$1,1,0)</f>
        <v>1</v>
      </c>
      <c r="Q41">
        <f>IF('EyesTest_KG '!S41=Tabelle1!M$1,1,0)</f>
        <v>0</v>
      </c>
      <c r="R41">
        <f>IF('EyesTest_KG '!T41=Tabelle1!N$1,1,0)</f>
        <v>1</v>
      </c>
      <c r="S41">
        <f>IF('EyesTest_KG '!U41=Tabelle1!O$1,1,0)</f>
        <v>1</v>
      </c>
      <c r="T41">
        <f>IF('EyesTest_KG '!V41=Tabelle1!P$1,1,0)</f>
        <v>1</v>
      </c>
      <c r="U41">
        <f>IF('EyesTest_KG '!W41=Tabelle1!Q$1,1,0)</f>
        <v>1</v>
      </c>
      <c r="V41">
        <f>IF('EyesTest_KG '!X41=Tabelle1!R$1,1,0)</f>
        <v>1</v>
      </c>
      <c r="W41">
        <f>IF('EyesTest_KG '!Y41=Tabelle1!S$1,1,0)</f>
        <v>1</v>
      </c>
      <c r="X41">
        <f>IF('EyesTest_KG '!Z41=Tabelle1!T$1,1,0)</f>
        <v>0</v>
      </c>
      <c r="Y41">
        <f>IF('EyesTest_KG '!AA41=Tabelle1!U$1,1,0)</f>
        <v>1</v>
      </c>
      <c r="Z41">
        <f>IF('EyesTest_KG '!AB41=Tabelle1!V$1,1,0)</f>
        <v>1</v>
      </c>
      <c r="AA41">
        <f>IF('EyesTest_KG '!AC41=Tabelle1!W$1,1,0)</f>
        <v>1</v>
      </c>
      <c r="AB41">
        <f>IF('EyesTest_KG '!AD41=Tabelle1!X$1,1,0)</f>
        <v>0</v>
      </c>
      <c r="AC41">
        <f>IF('EyesTest_KG '!AE41=Tabelle1!Y$1,1,0)</f>
        <v>1</v>
      </c>
      <c r="AD41">
        <f>IF('EyesTest_KG '!AF41=Tabelle1!Z$1,1,0)</f>
        <v>1</v>
      </c>
      <c r="AE41">
        <f>IF('EyesTest_KG '!AG41=Tabelle1!AA$1,1,0)</f>
        <v>1</v>
      </c>
      <c r="AF41">
        <f>IF('EyesTest_KG '!AH41=Tabelle1!AB$1,1,0)</f>
        <v>1</v>
      </c>
      <c r="AG41">
        <f>IF('EyesTest_KG '!AI41=Tabelle1!AC$1,1,0)</f>
        <v>1</v>
      </c>
      <c r="AH41">
        <f>IF('EyesTest_KG '!AJ41=Tabelle1!AD$1,1,0)</f>
        <v>1</v>
      </c>
      <c r="AI41">
        <f>IF('EyesTest_KG '!AK41=Tabelle1!AE$1,1,0)</f>
        <v>1</v>
      </c>
      <c r="AJ41">
        <f>IF('EyesTest_KG '!AL41=Tabelle1!AF$1,1,0)</f>
        <v>1</v>
      </c>
      <c r="AK41">
        <f>IF('EyesTest_KG '!AM41=Tabelle1!AG$1,1,0)</f>
        <v>0</v>
      </c>
      <c r="AL41">
        <f>IF('EyesTest_KG '!AN41=Tabelle1!AH$1,1,0)</f>
        <v>0</v>
      </c>
      <c r="AM41">
        <f>IF('EyesTest_KG '!AO41=Tabelle1!AI$1,1,0)</f>
        <v>0</v>
      </c>
      <c r="AN41">
        <f>IF('EyesTest_KG '!AP41=Tabelle1!AJ$1,1,0)</f>
        <v>1</v>
      </c>
      <c r="AO41">
        <f>IF('EyesTest_KG '!AQ41=Tabelle1!AK$1,1,0)</f>
        <v>1</v>
      </c>
      <c r="AP41">
        <f>IF('EyesTest_KG '!AR41=Tabelle1!AL$1,1,0)</f>
        <v>1</v>
      </c>
      <c r="AQ41">
        <f>IF('EyesTest_KG '!AS41=Tabelle1!AM$1,1,0)</f>
        <v>1</v>
      </c>
    </row>
    <row r="42" spans="2:43" x14ac:dyDescent="0.25">
      <c r="B42">
        <v>41</v>
      </c>
      <c r="C42">
        <f>'EyesTest_KG '!AU42</f>
        <v>24</v>
      </c>
      <c r="D42">
        <f t="shared" si="1"/>
        <v>24</v>
      </c>
      <c r="E42" t="str">
        <f>IF('EyesTest_KG '!AV42="w","w","m")</f>
        <v>m</v>
      </c>
      <c r="H42">
        <f>IF('EyesTest_KG '!J42=Tabelle1!D$1,1,0)</f>
        <v>0</v>
      </c>
      <c r="I42">
        <f>IF('EyesTest_KG '!K42=Tabelle1!E$1,1,0)</f>
        <v>0</v>
      </c>
      <c r="J42">
        <f>IF('EyesTest_KG '!L42=Tabelle1!F$1,1,0)</f>
        <v>0</v>
      </c>
      <c r="K42">
        <f>IF('EyesTest_KG '!M42=Tabelle1!G$1,1,0)</f>
        <v>1</v>
      </c>
      <c r="L42">
        <f>IF('EyesTest_KG '!N42=Tabelle1!H$1,1,0)</f>
        <v>0</v>
      </c>
      <c r="M42">
        <f>IF('EyesTest_KG '!O42=Tabelle1!I$1,1,0)</f>
        <v>0</v>
      </c>
      <c r="N42">
        <f>IF('EyesTest_KG '!P42=Tabelle1!J$1,1,0)</f>
        <v>1</v>
      </c>
      <c r="O42">
        <f>IF('EyesTest_KG '!Q42=Tabelle1!K$1,1,0)</f>
        <v>0</v>
      </c>
      <c r="P42">
        <f>IF('EyesTest_KG '!R42=Tabelle1!L$1,1,0)</f>
        <v>0</v>
      </c>
      <c r="Q42">
        <f>IF('EyesTest_KG '!S42=Tabelle1!M$1,1,0)</f>
        <v>1</v>
      </c>
      <c r="R42">
        <f>IF('EyesTest_KG '!T42=Tabelle1!N$1,1,0)</f>
        <v>1</v>
      </c>
      <c r="S42">
        <f>IF('EyesTest_KG '!U42=Tabelle1!O$1,1,0)</f>
        <v>1</v>
      </c>
      <c r="T42">
        <f>IF('EyesTest_KG '!V42=Tabelle1!P$1,1,0)</f>
        <v>1</v>
      </c>
      <c r="U42">
        <f>IF('EyesTest_KG '!W42=Tabelle1!Q$1,1,0)</f>
        <v>1</v>
      </c>
      <c r="V42">
        <f>IF('EyesTest_KG '!X42=Tabelle1!R$1,1,0)</f>
        <v>1</v>
      </c>
      <c r="W42">
        <f>IF('EyesTest_KG '!Y42=Tabelle1!S$1,1,0)</f>
        <v>1</v>
      </c>
      <c r="X42">
        <f>IF('EyesTest_KG '!Z42=Tabelle1!T$1,1,0)</f>
        <v>0</v>
      </c>
      <c r="Y42">
        <f>IF('EyesTest_KG '!AA42=Tabelle1!U$1,1,0)</f>
        <v>1</v>
      </c>
      <c r="Z42">
        <f>IF('EyesTest_KG '!AB42=Tabelle1!V$1,1,0)</f>
        <v>1</v>
      </c>
      <c r="AA42">
        <f>IF('EyesTest_KG '!AC42=Tabelle1!W$1,1,0)</f>
        <v>1</v>
      </c>
      <c r="AB42">
        <f>IF('EyesTest_KG '!AD42=Tabelle1!X$1,1,0)</f>
        <v>0</v>
      </c>
      <c r="AC42">
        <f>IF('EyesTest_KG '!AE42=Tabelle1!Y$1,1,0)</f>
        <v>1</v>
      </c>
      <c r="AD42">
        <f>IF('EyesTest_KG '!AF42=Tabelle1!Z$1,1,0)</f>
        <v>1</v>
      </c>
      <c r="AE42">
        <f>IF('EyesTest_KG '!AG42=Tabelle1!AA$1,1,0)</f>
        <v>1</v>
      </c>
      <c r="AF42">
        <f>IF('EyesTest_KG '!AH42=Tabelle1!AB$1,1,0)</f>
        <v>1</v>
      </c>
      <c r="AG42">
        <f>IF('EyesTest_KG '!AI42=Tabelle1!AC$1,1,0)</f>
        <v>0</v>
      </c>
      <c r="AH42">
        <f>IF('EyesTest_KG '!AJ42=Tabelle1!AD$1,1,0)</f>
        <v>1</v>
      </c>
      <c r="AI42">
        <f>IF('EyesTest_KG '!AK42=Tabelle1!AE$1,1,0)</f>
        <v>1</v>
      </c>
      <c r="AJ42">
        <f>IF('EyesTest_KG '!AL42=Tabelle1!AF$1,1,0)</f>
        <v>1</v>
      </c>
      <c r="AK42">
        <f>IF('EyesTest_KG '!AM42=Tabelle1!AG$1,1,0)</f>
        <v>0</v>
      </c>
      <c r="AL42">
        <f>IF('EyesTest_KG '!AN42=Tabelle1!AH$1,1,0)</f>
        <v>1</v>
      </c>
      <c r="AM42">
        <f>IF('EyesTest_KG '!AO42=Tabelle1!AI$1,1,0)</f>
        <v>1</v>
      </c>
      <c r="AN42">
        <f>IF('EyesTest_KG '!AP42=Tabelle1!AJ$1,1,0)</f>
        <v>1</v>
      </c>
      <c r="AO42">
        <f>IF('EyesTest_KG '!AQ42=Tabelle1!AK$1,1,0)</f>
        <v>1</v>
      </c>
      <c r="AP42">
        <f>IF('EyesTest_KG '!AR42=Tabelle1!AL$1,1,0)</f>
        <v>0</v>
      </c>
      <c r="AQ42">
        <f>IF('EyesTest_KG '!AS42=Tabelle1!AM$1,1,0)</f>
        <v>1</v>
      </c>
    </row>
    <row r="43" spans="2:43" x14ac:dyDescent="0.25">
      <c r="B43">
        <v>42</v>
      </c>
      <c r="C43">
        <f>'EyesTest_KG '!AU43</f>
        <v>30</v>
      </c>
      <c r="D43">
        <f t="shared" si="1"/>
        <v>26</v>
      </c>
      <c r="E43" t="str">
        <f>IF('EyesTest_KG '!AV43="w","w","m")</f>
        <v>m</v>
      </c>
      <c r="H43">
        <f>IF('EyesTest_KG '!J43=Tabelle1!D$1,1,0)</f>
        <v>0</v>
      </c>
      <c r="I43">
        <f>IF('EyesTest_KG '!K43=Tabelle1!E$1,1,0)</f>
        <v>0</v>
      </c>
      <c r="J43">
        <f>IF('EyesTest_KG '!L43=Tabelle1!F$1,1,0)</f>
        <v>1</v>
      </c>
      <c r="K43">
        <f>IF('EyesTest_KG '!M43=Tabelle1!G$1,1,0)</f>
        <v>1</v>
      </c>
      <c r="L43">
        <f>IF('EyesTest_KG '!N43=Tabelle1!H$1,1,0)</f>
        <v>1</v>
      </c>
      <c r="M43">
        <f>IF('EyesTest_KG '!O43=Tabelle1!I$1,1,0)</f>
        <v>1</v>
      </c>
      <c r="N43">
        <f>IF('EyesTest_KG '!P43=Tabelle1!J$1,1,0)</f>
        <v>0</v>
      </c>
      <c r="O43">
        <f>IF('EyesTest_KG '!Q43=Tabelle1!K$1,1,0)</f>
        <v>1</v>
      </c>
      <c r="P43">
        <f>IF('EyesTest_KG '!R43=Tabelle1!L$1,1,0)</f>
        <v>1</v>
      </c>
      <c r="Q43">
        <f>IF('EyesTest_KG '!S43=Tabelle1!M$1,1,0)</f>
        <v>1</v>
      </c>
      <c r="R43">
        <f>IF('EyesTest_KG '!T43=Tabelle1!N$1,1,0)</f>
        <v>1</v>
      </c>
      <c r="S43">
        <f>IF('EyesTest_KG '!U43=Tabelle1!O$1,1,0)</f>
        <v>0</v>
      </c>
      <c r="T43">
        <f>IF('EyesTest_KG '!V43=Tabelle1!P$1,1,0)</f>
        <v>0</v>
      </c>
      <c r="U43">
        <f>IF('EyesTest_KG '!W43=Tabelle1!Q$1,1,0)</f>
        <v>1</v>
      </c>
      <c r="V43">
        <f>IF('EyesTest_KG '!X43=Tabelle1!R$1,1,0)</f>
        <v>1</v>
      </c>
      <c r="W43">
        <f>IF('EyesTest_KG '!Y43=Tabelle1!S$1,1,0)</f>
        <v>1</v>
      </c>
      <c r="X43">
        <f>IF('EyesTest_KG '!Z43=Tabelle1!T$1,1,0)</f>
        <v>1</v>
      </c>
      <c r="Y43">
        <f>IF('EyesTest_KG '!AA43=Tabelle1!U$1,1,0)</f>
        <v>1</v>
      </c>
      <c r="Z43">
        <f>IF('EyesTest_KG '!AB43=Tabelle1!V$1,1,0)</f>
        <v>1</v>
      </c>
      <c r="AA43">
        <f>IF('EyesTest_KG '!AC43=Tabelle1!W$1,1,0)</f>
        <v>1</v>
      </c>
      <c r="AB43">
        <f>IF('EyesTest_KG '!AD43=Tabelle1!X$1,1,0)</f>
        <v>0</v>
      </c>
      <c r="AC43">
        <f>IF('EyesTest_KG '!AE43=Tabelle1!Y$1,1,0)</f>
        <v>1</v>
      </c>
      <c r="AD43">
        <f>IF('EyesTest_KG '!AF43=Tabelle1!Z$1,1,0)</f>
        <v>1</v>
      </c>
      <c r="AE43">
        <f>IF('EyesTest_KG '!AG43=Tabelle1!AA$1,1,0)</f>
        <v>1</v>
      </c>
      <c r="AF43">
        <f>IF('EyesTest_KG '!AH43=Tabelle1!AB$1,1,0)</f>
        <v>1</v>
      </c>
      <c r="AG43">
        <f>IF('EyesTest_KG '!AI43=Tabelle1!AC$1,1,0)</f>
        <v>1</v>
      </c>
      <c r="AH43">
        <f>IF('EyesTest_KG '!AJ43=Tabelle1!AD$1,1,0)</f>
        <v>1</v>
      </c>
      <c r="AI43">
        <f>IF('EyesTest_KG '!AK43=Tabelle1!AE$1,1,0)</f>
        <v>1</v>
      </c>
      <c r="AJ43">
        <f>IF('EyesTest_KG '!AL43=Tabelle1!AF$1,1,0)</f>
        <v>0</v>
      </c>
      <c r="AK43">
        <f>IF('EyesTest_KG '!AM43=Tabelle1!AG$1,1,0)</f>
        <v>1</v>
      </c>
      <c r="AL43">
        <f>IF('EyesTest_KG '!AN43=Tabelle1!AH$1,1,0)</f>
        <v>0</v>
      </c>
      <c r="AM43">
        <f>IF('EyesTest_KG '!AO43=Tabelle1!AI$1,1,0)</f>
        <v>0</v>
      </c>
      <c r="AN43">
        <f>IF('EyesTest_KG '!AP43=Tabelle1!AJ$1,1,0)</f>
        <v>0</v>
      </c>
      <c r="AO43">
        <f>IF('EyesTest_KG '!AQ43=Tabelle1!AK$1,1,0)</f>
        <v>1</v>
      </c>
      <c r="AP43">
        <f>IF('EyesTest_KG '!AR43=Tabelle1!AL$1,1,0)</f>
        <v>1</v>
      </c>
      <c r="AQ43">
        <f>IF('EyesTest_KG '!AS43=Tabelle1!AM$1,1,0)</f>
        <v>1</v>
      </c>
    </row>
    <row r="44" spans="2:43" x14ac:dyDescent="0.25">
      <c r="B44">
        <v>43</v>
      </c>
      <c r="C44">
        <f>'EyesTest_KG '!AU44</f>
        <v>22</v>
      </c>
      <c r="D44">
        <f t="shared" si="1"/>
        <v>25</v>
      </c>
      <c r="E44" t="str">
        <f>IF('EyesTest_KG '!AV44="w","w","m")</f>
        <v>w</v>
      </c>
      <c r="H44">
        <f>IF('EyesTest_KG '!J44=Tabelle1!D$1,1,0)</f>
        <v>0</v>
      </c>
      <c r="I44">
        <f>IF('EyesTest_KG '!K44=Tabelle1!E$1,1,0)</f>
        <v>0</v>
      </c>
      <c r="J44">
        <f>IF('EyesTest_KG '!L44=Tabelle1!F$1,1,0)</f>
        <v>1</v>
      </c>
      <c r="K44">
        <f>IF('EyesTest_KG '!M44=Tabelle1!G$1,1,0)</f>
        <v>1</v>
      </c>
      <c r="L44">
        <f>IF('EyesTest_KG '!N44=Tabelle1!H$1,1,0)</f>
        <v>1</v>
      </c>
      <c r="M44">
        <f>IF('EyesTest_KG '!O44=Tabelle1!I$1,1,0)</f>
        <v>0</v>
      </c>
      <c r="N44">
        <f>IF('EyesTest_KG '!P44=Tabelle1!J$1,1,0)</f>
        <v>0</v>
      </c>
      <c r="O44">
        <f>IF('EyesTest_KG '!Q44=Tabelle1!K$1,1,0)</f>
        <v>1</v>
      </c>
      <c r="P44">
        <f>IF('EyesTest_KG '!R44=Tabelle1!L$1,1,0)</f>
        <v>1</v>
      </c>
      <c r="Q44">
        <f>IF('EyesTest_KG '!S44=Tabelle1!M$1,1,0)</f>
        <v>1</v>
      </c>
      <c r="R44">
        <f>IF('EyesTest_KG '!T44=Tabelle1!N$1,1,0)</f>
        <v>1</v>
      </c>
      <c r="S44">
        <f>IF('EyesTest_KG '!U44=Tabelle1!O$1,1,0)</f>
        <v>1</v>
      </c>
      <c r="T44">
        <f>IF('EyesTest_KG '!V44=Tabelle1!P$1,1,0)</f>
        <v>1</v>
      </c>
      <c r="U44">
        <f>IF('EyesTest_KG '!W44=Tabelle1!Q$1,1,0)</f>
        <v>0</v>
      </c>
      <c r="V44">
        <f>IF('EyesTest_KG '!X44=Tabelle1!R$1,1,0)</f>
        <v>1</v>
      </c>
      <c r="W44">
        <f>IF('EyesTest_KG '!Y44=Tabelle1!S$1,1,0)</f>
        <v>1</v>
      </c>
      <c r="X44">
        <f>IF('EyesTest_KG '!Z44=Tabelle1!T$1,1,0)</f>
        <v>0</v>
      </c>
      <c r="Y44">
        <f>IF('EyesTest_KG '!AA44=Tabelle1!U$1,1,0)</f>
        <v>1</v>
      </c>
      <c r="Z44">
        <f>IF('EyesTest_KG '!AB44=Tabelle1!V$1,1,0)</f>
        <v>1</v>
      </c>
      <c r="AA44">
        <f>IF('EyesTest_KG '!AC44=Tabelle1!W$1,1,0)</f>
        <v>1</v>
      </c>
      <c r="AB44">
        <f>IF('EyesTest_KG '!AD44=Tabelle1!X$1,1,0)</f>
        <v>1</v>
      </c>
      <c r="AC44">
        <f>IF('EyesTest_KG '!AE44=Tabelle1!Y$1,1,0)</f>
        <v>1</v>
      </c>
      <c r="AD44">
        <f>IF('EyesTest_KG '!AF44=Tabelle1!Z$1,1,0)</f>
        <v>1</v>
      </c>
      <c r="AE44">
        <f>IF('EyesTest_KG '!AG44=Tabelle1!AA$1,1,0)</f>
        <v>1</v>
      </c>
      <c r="AF44">
        <f>IF('EyesTest_KG '!AH44=Tabelle1!AB$1,1,0)</f>
        <v>0</v>
      </c>
      <c r="AG44">
        <f>IF('EyesTest_KG '!AI44=Tabelle1!AC$1,1,0)</f>
        <v>1</v>
      </c>
      <c r="AH44">
        <f>IF('EyesTest_KG '!AJ44=Tabelle1!AD$1,1,0)</f>
        <v>0</v>
      </c>
      <c r="AI44">
        <f>IF('EyesTest_KG '!AK44=Tabelle1!AE$1,1,0)</f>
        <v>1</v>
      </c>
      <c r="AJ44">
        <f>IF('EyesTest_KG '!AL44=Tabelle1!AF$1,1,0)</f>
        <v>0</v>
      </c>
      <c r="AK44">
        <f>IF('EyesTest_KG '!AM44=Tabelle1!AG$1,1,0)</f>
        <v>1</v>
      </c>
      <c r="AL44">
        <f>IF('EyesTest_KG '!AN44=Tabelle1!AH$1,1,0)</f>
        <v>1</v>
      </c>
      <c r="AM44">
        <f>IF('EyesTest_KG '!AO44=Tabelle1!AI$1,1,0)</f>
        <v>1</v>
      </c>
      <c r="AN44">
        <f>IF('EyesTest_KG '!AP44=Tabelle1!AJ$1,1,0)</f>
        <v>1</v>
      </c>
      <c r="AO44">
        <f>IF('EyesTest_KG '!AQ44=Tabelle1!AK$1,1,0)</f>
        <v>0</v>
      </c>
      <c r="AP44">
        <f>IF('EyesTest_KG '!AR44=Tabelle1!AL$1,1,0)</f>
        <v>0</v>
      </c>
      <c r="AQ44">
        <f>IF('EyesTest_KG '!AS44=Tabelle1!AM$1,1,0)</f>
        <v>1</v>
      </c>
    </row>
    <row r="45" spans="2:43" x14ac:dyDescent="0.25">
      <c r="B45">
        <v>44</v>
      </c>
      <c r="C45">
        <f>'EyesTest_KG '!AU45</f>
        <v>20</v>
      </c>
      <c r="D45">
        <f t="shared" si="1"/>
        <v>26</v>
      </c>
      <c r="E45" t="str">
        <f>IF('EyesTest_KG '!AV45="w","w","m")</f>
        <v>m</v>
      </c>
      <c r="H45">
        <f>IF('EyesTest_KG '!J45=Tabelle1!D$1,1,0)</f>
        <v>1</v>
      </c>
      <c r="I45">
        <f>IF('EyesTest_KG '!K45=Tabelle1!E$1,1,0)</f>
        <v>1</v>
      </c>
      <c r="J45">
        <f>IF('EyesTest_KG '!L45=Tabelle1!F$1,1,0)</f>
        <v>1</v>
      </c>
      <c r="K45">
        <f>IF('EyesTest_KG '!M45=Tabelle1!G$1,1,0)</f>
        <v>1</v>
      </c>
      <c r="L45">
        <f>IF('EyesTest_KG '!N45=Tabelle1!H$1,1,0)</f>
        <v>0</v>
      </c>
      <c r="M45">
        <f>IF('EyesTest_KG '!O45=Tabelle1!I$1,1,0)</f>
        <v>1</v>
      </c>
      <c r="N45">
        <f>IF('EyesTest_KG '!P45=Tabelle1!J$1,1,0)</f>
        <v>1</v>
      </c>
      <c r="O45">
        <f>IF('EyesTest_KG '!Q45=Tabelle1!K$1,1,0)</f>
        <v>1</v>
      </c>
      <c r="P45">
        <f>IF('EyesTest_KG '!R45=Tabelle1!L$1,1,0)</f>
        <v>0</v>
      </c>
      <c r="Q45">
        <f>IF('EyesTest_KG '!S45=Tabelle1!M$1,1,0)</f>
        <v>0</v>
      </c>
      <c r="R45">
        <f>IF('EyesTest_KG '!T45=Tabelle1!N$1,1,0)</f>
        <v>1</v>
      </c>
      <c r="S45">
        <f>IF('EyesTest_KG '!U45=Tabelle1!O$1,1,0)</f>
        <v>0</v>
      </c>
      <c r="T45">
        <f>IF('EyesTest_KG '!V45=Tabelle1!P$1,1,0)</f>
        <v>1</v>
      </c>
      <c r="U45">
        <f>IF('EyesTest_KG '!W45=Tabelle1!Q$1,1,0)</f>
        <v>1</v>
      </c>
      <c r="V45">
        <f>IF('EyesTest_KG '!X45=Tabelle1!R$1,1,0)</f>
        <v>1</v>
      </c>
      <c r="W45">
        <f>IF('EyesTest_KG '!Y45=Tabelle1!S$1,1,0)</f>
        <v>1</v>
      </c>
      <c r="X45">
        <f>IF('EyesTest_KG '!Z45=Tabelle1!T$1,1,0)</f>
        <v>1</v>
      </c>
      <c r="Y45">
        <f>IF('EyesTest_KG '!AA45=Tabelle1!U$1,1,0)</f>
        <v>1</v>
      </c>
      <c r="Z45">
        <f>IF('EyesTest_KG '!AB45=Tabelle1!V$1,1,0)</f>
        <v>0</v>
      </c>
      <c r="AA45">
        <f>IF('EyesTest_KG '!AC45=Tabelle1!W$1,1,0)</f>
        <v>1</v>
      </c>
      <c r="AB45">
        <f>IF('EyesTest_KG '!AD45=Tabelle1!X$1,1,0)</f>
        <v>1</v>
      </c>
      <c r="AC45">
        <f>IF('EyesTest_KG '!AE45=Tabelle1!Y$1,1,0)</f>
        <v>1</v>
      </c>
      <c r="AD45">
        <f>IF('EyesTest_KG '!AF45=Tabelle1!Z$1,1,0)</f>
        <v>1</v>
      </c>
      <c r="AE45">
        <f>IF('EyesTest_KG '!AG45=Tabelle1!AA$1,1,0)</f>
        <v>0</v>
      </c>
      <c r="AF45">
        <f>IF('EyesTest_KG '!AH45=Tabelle1!AB$1,1,0)</f>
        <v>0</v>
      </c>
      <c r="AG45">
        <f>IF('EyesTest_KG '!AI45=Tabelle1!AC$1,1,0)</f>
        <v>1</v>
      </c>
      <c r="AH45">
        <f>IF('EyesTest_KG '!AJ45=Tabelle1!AD$1,1,0)</f>
        <v>1</v>
      </c>
      <c r="AI45">
        <f>IF('EyesTest_KG '!AK45=Tabelle1!AE$1,1,0)</f>
        <v>0</v>
      </c>
      <c r="AJ45">
        <f>IF('EyesTest_KG '!AL45=Tabelle1!AF$1,1,0)</f>
        <v>0</v>
      </c>
      <c r="AK45">
        <f>IF('EyesTest_KG '!AM45=Tabelle1!AG$1,1,0)</f>
        <v>1</v>
      </c>
      <c r="AL45">
        <f>IF('EyesTest_KG '!AN45=Tabelle1!AH$1,1,0)</f>
        <v>0</v>
      </c>
      <c r="AM45">
        <f>IF('EyesTest_KG '!AO45=Tabelle1!AI$1,1,0)</f>
        <v>1</v>
      </c>
      <c r="AN45">
        <f>IF('EyesTest_KG '!AP45=Tabelle1!AJ$1,1,0)</f>
        <v>1</v>
      </c>
      <c r="AO45">
        <f>IF('EyesTest_KG '!AQ45=Tabelle1!AK$1,1,0)</f>
        <v>1</v>
      </c>
      <c r="AP45">
        <f>IF('EyesTest_KG '!AR45=Tabelle1!AL$1,1,0)</f>
        <v>1</v>
      </c>
      <c r="AQ45">
        <f>IF('EyesTest_KG '!AS45=Tabelle1!AM$1,1,0)</f>
        <v>1</v>
      </c>
    </row>
    <row r="46" spans="2:43" x14ac:dyDescent="0.25">
      <c r="B46">
        <v>45</v>
      </c>
      <c r="C46">
        <f>'EyesTest_KG '!AU46</f>
        <v>23</v>
      </c>
      <c r="D46">
        <f t="shared" si="1"/>
        <v>25</v>
      </c>
      <c r="E46" t="str">
        <f>IF('EyesTest_KG '!AV46="w","w","m")</f>
        <v>m</v>
      </c>
      <c r="H46">
        <f>IF('EyesTest_KG '!J46=Tabelle1!D$1,1,0)</f>
        <v>0</v>
      </c>
      <c r="I46">
        <f>IF('EyesTest_KG '!K46=Tabelle1!E$1,1,0)</f>
        <v>1</v>
      </c>
      <c r="J46">
        <f>IF('EyesTest_KG '!L46=Tabelle1!F$1,1,0)</f>
        <v>1</v>
      </c>
      <c r="K46">
        <f>IF('EyesTest_KG '!M46=Tabelle1!G$1,1,0)</f>
        <v>1</v>
      </c>
      <c r="L46">
        <f>IF('EyesTest_KG '!N46=Tabelle1!H$1,1,0)</f>
        <v>0</v>
      </c>
      <c r="M46">
        <f>IF('EyesTest_KG '!O46=Tabelle1!I$1,1,0)</f>
        <v>0</v>
      </c>
      <c r="N46">
        <f>IF('EyesTest_KG '!P46=Tabelle1!J$1,1,0)</f>
        <v>0</v>
      </c>
      <c r="O46">
        <f>IF('EyesTest_KG '!Q46=Tabelle1!K$1,1,0)</f>
        <v>1</v>
      </c>
      <c r="P46">
        <f>IF('EyesTest_KG '!R46=Tabelle1!L$1,1,0)</f>
        <v>1</v>
      </c>
      <c r="Q46">
        <f>IF('EyesTest_KG '!S46=Tabelle1!M$1,1,0)</f>
        <v>1</v>
      </c>
      <c r="R46">
        <f>IF('EyesTest_KG '!T46=Tabelle1!N$1,1,0)</f>
        <v>1</v>
      </c>
      <c r="S46">
        <f>IF('EyesTest_KG '!U46=Tabelle1!O$1,1,0)</f>
        <v>1</v>
      </c>
      <c r="T46">
        <f>IF('EyesTest_KG '!V46=Tabelle1!P$1,1,0)</f>
        <v>0</v>
      </c>
      <c r="U46">
        <f>IF('EyesTest_KG '!W46=Tabelle1!Q$1,1,0)</f>
        <v>1</v>
      </c>
      <c r="V46">
        <f>IF('EyesTest_KG '!X46=Tabelle1!R$1,1,0)</f>
        <v>1</v>
      </c>
      <c r="W46">
        <f>IF('EyesTest_KG '!Y46=Tabelle1!S$1,1,0)</f>
        <v>1</v>
      </c>
      <c r="X46">
        <f>IF('EyesTest_KG '!Z46=Tabelle1!T$1,1,0)</f>
        <v>1</v>
      </c>
      <c r="Y46">
        <f>IF('EyesTest_KG '!AA46=Tabelle1!U$1,1,0)</f>
        <v>1</v>
      </c>
      <c r="Z46">
        <f>IF('EyesTest_KG '!AB46=Tabelle1!V$1,1,0)</f>
        <v>1</v>
      </c>
      <c r="AA46">
        <f>IF('EyesTest_KG '!AC46=Tabelle1!W$1,1,0)</f>
        <v>0</v>
      </c>
      <c r="AB46">
        <f>IF('EyesTest_KG '!AD46=Tabelle1!X$1,1,0)</f>
        <v>1</v>
      </c>
      <c r="AC46">
        <f>IF('EyesTest_KG '!AE46=Tabelle1!Y$1,1,0)</f>
        <v>1</v>
      </c>
      <c r="AD46">
        <f>IF('EyesTest_KG '!AF46=Tabelle1!Z$1,1,0)</f>
        <v>0</v>
      </c>
      <c r="AE46">
        <f>IF('EyesTest_KG '!AG46=Tabelle1!AA$1,1,0)</f>
        <v>1</v>
      </c>
      <c r="AF46">
        <f>IF('EyesTest_KG '!AH46=Tabelle1!AB$1,1,0)</f>
        <v>1</v>
      </c>
      <c r="AG46">
        <f>IF('EyesTest_KG '!AI46=Tabelle1!AC$1,1,0)</f>
        <v>1</v>
      </c>
      <c r="AH46">
        <f>IF('EyesTest_KG '!AJ46=Tabelle1!AD$1,1,0)</f>
        <v>0</v>
      </c>
      <c r="AI46">
        <f>IF('EyesTest_KG '!AK46=Tabelle1!AE$1,1,0)</f>
        <v>0</v>
      </c>
      <c r="AJ46">
        <f>IF('EyesTest_KG '!AL46=Tabelle1!AF$1,1,0)</f>
        <v>1</v>
      </c>
      <c r="AK46">
        <f>IF('EyesTest_KG '!AM46=Tabelle1!AG$1,1,0)</f>
        <v>1</v>
      </c>
      <c r="AL46">
        <f>IF('EyesTest_KG '!AN46=Tabelle1!AH$1,1,0)</f>
        <v>0</v>
      </c>
      <c r="AM46">
        <f>IF('EyesTest_KG '!AO46=Tabelle1!AI$1,1,0)</f>
        <v>1</v>
      </c>
      <c r="AN46">
        <f>IF('EyesTest_KG '!AP46=Tabelle1!AJ$1,1,0)</f>
        <v>1</v>
      </c>
      <c r="AO46">
        <f>IF('EyesTest_KG '!AQ46=Tabelle1!AK$1,1,0)</f>
        <v>0</v>
      </c>
      <c r="AP46">
        <f>IF('EyesTest_KG '!AR46=Tabelle1!AL$1,1,0)</f>
        <v>1</v>
      </c>
      <c r="AQ46">
        <f>IF('EyesTest_KG '!AS46=Tabelle1!AM$1,1,0)</f>
        <v>1</v>
      </c>
    </row>
    <row r="47" spans="2:43" x14ac:dyDescent="0.25">
      <c r="B47">
        <v>46</v>
      </c>
      <c r="C47">
        <f>'EyesTest_KG '!AU47</f>
        <v>19</v>
      </c>
      <c r="D47">
        <f t="shared" si="1"/>
        <v>29</v>
      </c>
      <c r="E47" t="str">
        <f>IF('EyesTest_KG '!AV47="w","w","m")</f>
        <v>w</v>
      </c>
      <c r="H47">
        <f>IF('EyesTest_KG '!J47=Tabelle1!D$1,1,0)</f>
        <v>0</v>
      </c>
      <c r="I47">
        <f>IF('EyesTest_KG '!K47=Tabelle1!E$1,1,0)</f>
        <v>1</v>
      </c>
      <c r="J47">
        <f>IF('EyesTest_KG '!L47=Tabelle1!F$1,1,0)</f>
        <v>1</v>
      </c>
      <c r="K47">
        <f>IF('EyesTest_KG '!M47=Tabelle1!G$1,1,0)</f>
        <v>0</v>
      </c>
      <c r="L47">
        <f>IF('EyesTest_KG '!N47=Tabelle1!H$1,1,0)</f>
        <v>0</v>
      </c>
      <c r="M47">
        <f>IF('EyesTest_KG '!O47=Tabelle1!I$1,1,0)</f>
        <v>1</v>
      </c>
      <c r="N47">
        <f>IF('EyesTest_KG '!P47=Tabelle1!J$1,1,0)</f>
        <v>1</v>
      </c>
      <c r="O47">
        <f>IF('EyesTest_KG '!Q47=Tabelle1!K$1,1,0)</f>
        <v>1</v>
      </c>
      <c r="P47">
        <f>IF('EyesTest_KG '!R47=Tabelle1!L$1,1,0)</f>
        <v>1</v>
      </c>
      <c r="Q47">
        <f>IF('EyesTest_KG '!S47=Tabelle1!M$1,1,0)</f>
        <v>0</v>
      </c>
      <c r="R47">
        <f>IF('EyesTest_KG '!T47=Tabelle1!N$1,1,0)</f>
        <v>1</v>
      </c>
      <c r="S47">
        <f>IF('EyesTest_KG '!U47=Tabelle1!O$1,1,0)</f>
        <v>1</v>
      </c>
      <c r="T47">
        <f>IF('EyesTest_KG '!V47=Tabelle1!P$1,1,0)</f>
        <v>1</v>
      </c>
      <c r="U47">
        <f>IF('EyesTest_KG '!W47=Tabelle1!Q$1,1,0)</f>
        <v>1</v>
      </c>
      <c r="V47">
        <f>IF('EyesTest_KG '!X47=Tabelle1!R$1,1,0)</f>
        <v>1</v>
      </c>
      <c r="W47">
        <f>IF('EyesTest_KG '!Y47=Tabelle1!S$1,1,0)</f>
        <v>1</v>
      </c>
      <c r="X47">
        <f>IF('EyesTest_KG '!Z47=Tabelle1!T$1,1,0)</f>
        <v>1</v>
      </c>
      <c r="Y47">
        <f>IF('EyesTest_KG '!AA47=Tabelle1!U$1,1,0)</f>
        <v>1</v>
      </c>
      <c r="Z47">
        <f>IF('EyesTest_KG '!AB47=Tabelle1!V$1,1,0)</f>
        <v>1</v>
      </c>
      <c r="AA47">
        <f>IF('EyesTest_KG '!AC47=Tabelle1!W$1,1,0)</f>
        <v>1</v>
      </c>
      <c r="AB47">
        <f>IF('EyesTest_KG '!AD47=Tabelle1!X$1,1,0)</f>
        <v>1</v>
      </c>
      <c r="AC47">
        <f>IF('EyesTest_KG '!AE47=Tabelle1!Y$1,1,0)</f>
        <v>1</v>
      </c>
      <c r="AD47">
        <f>IF('EyesTest_KG '!AF47=Tabelle1!Z$1,1,0)</f>
        <v>1</v>
      </c>
      <c r="AE47">
        <f>IF('EyesTest_KG '!AG47=Tabelle1!AA$1,1,0)</f>
        <v>1</v>
      </c>
      <c r="AF47">
        <f>IF('EyesTest_KG '!AH47=Tabelle1!AB$1,1,0)</f>
        <v>1</v>
      </c>
      <c r="AG47">
        <f>IF('EyesTest_KG '!AI47=Tabelle1!AC$1,1,0)</f>
        <v>1</v>
      </c>
      <c r="AH47">
        <f>IF('EyesTest_KG '!AJ47=Tabelle1!AD$1,1,0)</f>
        <v>1</v>
      </c>
      <c r="AI47">
        <f>IF('EyesTest_KG '!AK47=Tabelle1!AE$1,1,0)</f>
        <v>1</v>
      </c>
      <c r="AJ47">
        <f>IF('EyesTest_KG '!AL47=Tabelle1!AF$1,1,0)</f>
        <v>0</v>
      </c>
      <c r="AK47">
        <f>IF('EyesTest_KG '!AM47=Tabelle1!AG$1,1,0)</f>
        <v>1</v>
      </c>
      <c r="AL47">
        <f>IF('EyesTest_KG '!AN47=Tabelle1!AH$1,1,0)</f>
        <v>0</v>
      </c>
      <c r="AM47">
        <f>IF('EyesTest_KG '!AO47=Tabelle1!AI$1,1,0)</f>
        <v>1</v>
      </c>
      <c r="AN47">
        <f>IF('EyesTest_KG '!AP47=Tabelle1!AJ$1,1,0)</f>
        <v>1</v>
      </c>
      <c r="AO47">
        <f>IF('EyesTest_KG '!AQ47=Tabelle1!AK$1,1,0)</f>
        <v>0</v>
      </c>
      <c r="AP47">
        <f>IF('EyesTest_KG '!AR47=Tabelle1!AL$1,1,0)</f>
        <v>1</v>
      </c>
      <c r="AQ47">
        <f>IF('EyesTest_KG '!AS47=Tabelle1!AM$1,1,0)</f>
        <v>1</v>
      </c>
    </row>
    <row r="48" spans="2:43" x14ac:dyDescent="0.25">
      <c r="B48">
        <v>47</v>
      </c>
      <c r="C48">
        <f>'EyesTest_KG '!AU48</f>
        <v>20</v>
      </c>
      <c r="D48">
        <f t="shared" si="1"/>
        <v>21</v>
      </c>
      <c r="E48" t="str">
        <f>IF('EyesTest_KG '!AV48="w","w","m")</f>
        <v>w</v>
      </c>
      <c r="H48">
        <f>IF('EyesTest_KG '!J48=Tabelle1!D$1,1,0)</f>
        <v>0</v>
      </c>
      <c r="I48">
        <f>IF('EyesTest_KG '!K48=Tabelle1!E$1,1,0)</f>
        <v>1</v>
      </c>
      <c r="J48">
        <f>IF('EyesTest_KG '!L48=Tabelle1!F$1,1,0)</f>
        <v>0</v>
      </c>
      <c r="K48">
        <f>IF('EyesTest_KG '!M48=Tabelle1!G$1,1,0)</f>
        <v>1</v>
      </c>
      <c r="L48">
        <f>IF('EyesTest_KG '!N48=Tabelle1!H$1,1,0)</f>
        <v>1</v>
      </c>
      <c r="M48">
        <f>IF('EyesTest_KG '!O48=Tabelle1!I$1,1,0)</f>
        <v>0</v>
      </c>
      <c r="N48">
        <f>IF('EyesTest_KG '!P48=Tabelle1!J$1,1,0)</f>
        <v>1</v>
      </c>
      <c r="O48">
        <f>IF('EyesTest_KG '!Q48=Tabelle1!K$1,1,0)</f>
        <v>1</v>
      </c>
      <c r="P48">
        <f>IF('EyesTest_KG '!R48=Tabelle1!L$1,1,0)</f>
        <v>0</v>
      </c>
      <c r="Q48">
        <f>IF('EyesTest_KG '!S48=Tabelle1!M$1,1,0)</f>
        <v>1</v>
      </c>
      <c r="R48">
        <f>IF('EyesTest_KG '!T48=Tabelle1!N$1,1,0)</f>
        <v>0</v>
      </c>
      <c r="S48">
        <f>IF('EyesTest_KG '!U48=Tabelle1!O$1,1,0)</f>
        <v>1</v>
      </c>
      <c r="T48">
        <f>IF('EyesTest_KG '!V48=Tabelle1!P$1,1,0)</f>
        <v>1</v>
      </c>
      <c r="U48">
        <f>IF('EyesTest_KG '!W48=Tabelle1!Q$1,1,0)</f>
        <v>1</v>
      </c>
      <c r="V48">
        <f>IF('EyesTest_KG '!X48=Tabelle1!R$1,1,0)</f>
        <v>1</v>
      </c>
      <c r="W48">
        <f>IF('EyesTest_KG '!Y48=Tabelle1!S$1,1,0)</f>
        <v>0</v>
      </c>
      <c r="X48">
        <f>IF('EyesTest_KG '!Z48=Tabelle1!T$1,1,0)</f>
        <v>0</v>
      </c>
      <c r="Y48">
        <f>IF('EyesTest_KG '!AA48=Tabelle1!U$1,1,0)</f>
        <v>1</v>
      </c>
      <c r="Z48">
        <f>IF('EyesTest_KG '!AB48=Tabelle1!V$1,1,0)</f>
        <v>1</v>
      </c>
      <c r="AA48">
        <f>IF('EyesTest_KG '!AC48=Tabelle1!W$1,1,0)</f>
        <v>0</v>
      </c>
      <c r="AB48">
        <f>IF('EyesTest_KG '!AD48=Tabelle1!X$1,1,0)</f>
        <v>0</v>
      </c>
      <c r="AC48">
        <f>IF('EyesTest_KG '!AE48=Tabelle1!Y$1,1,0)</f>
        <v>1</v>
      </c>
      <c r="AD48">
        <f>IF('EyesTest_KG '!AF48=Tabelle1!Z$1,1,0)</f>
        <v>1</v>
      </c>
      <c r="AE48">
        <f>IF('EyesTest_KG '!AG48=Tabelle1!AA$1,1,0)</f>
        <v>0</v>
      </c>
      <c r="AF48">
        <f>IF('EyesTest_KG '!AH48=Tabelle1!AB$1,1,0)</f>
        <v>1</v>
      </c>
      <c r="AG48">
        <f>IF('EyesTest_KG '!AI48=Tabelle1!AC$1,1,0)</f>
        <v>1</v>
      </c>
      <c r="AH48">
        <f>IF('EyesTest_KG '!AJ48=Tabelle1!AD$1,1,0)</f>
        <v>0</v>
      </c>
      <c r="AI48">
        <f>IF('EyesTest_KG '!AK48=Tabelle1!AE$1,1,0)</f>
        <v>0</v>
      </c>
      <c r="AJ48">
        <f>IF('EyesTest_KG '!AL48=Tabelle1!AF$1,1,0)</f>
        <v>1</v>
      </c>
      <c r="AK48">
        <f>IF('EyesTest_KG '!AM48=Tabelle1!AG$1,1,0)</f>
        <v>1</v>
      </c>
      <c r="AL48">
        <f>IF('EyesTest_KG '!AN48=Tabelle1!AH$1,1,0)</f>
        <v>0</v>
      </c>
      <c r="AM48">
        <f>IF('EyesTest_KG '!AO48=Tabelle1!AI$1,1,0)</f>
        <v>1</v>
      </c>
      <c r="AN48">
        <f>IF('EyesTest_KG '!AP48=Tabelle1!AJ$1,1,0)</f>
        <v>0</v>
      </c>
      <c r="AO48">
        <f>IF('EyesTest_KG '!AQ48=Tabelle1!AK$1,1,0)</f>
        <v>0</v>
      </c>
      <c r="AP48">
        <f>IF('EyesTest_KG '!AR48=Tabelle1!AL$1,1,0)</f>
        <v>1</v>
      </c>
      <c r="AQ48">
        <f>IF('EyesTest_KG '!AS48=Tabelle1!AM$1,1,0)</f>
        <v>1</v>
      </c>
    </row>
    <row r="49" spans="2:43" x14ac:dyDescent="0.25">
      <c r="B49">
        <v>48</v>
      </c>
      <c r="C49">
        <f>'EyesTest_KG '!AU49</f>
        <v>26</v>
      </c>
      <c r="D49">
        <f t="shared" si="1"/>
        <v>28</v>
      </c>
      <c r="E49" t="str">
        <f>IF('EyesTest_KG '!AV49="w","w","m")</f>
        <v>w</v>
      </c>
      <c r="H49">
        <f>IF('EyesTest_KG '!J49=Tabelle1!D$1,1,0)</f>
        <v>1</v>
      </c>
      <c r="I49">
        <f>IF('EyesTest_KG '!K49=Tabelle1!E$1,1,0)</f>
        <v>1</v>
      </c>
      <c r="J49">
        <f>IF('EyesTest_KG '!L49=Tabelle1!F$1,1,0)</f>
        <v>1</v>
      </c>
      <c r="K49">
        <f>IF('EyesTest_KG '!M49=Tabelle1!G$1,1,0)</f>
        <v>1</v>
      </c>
      <c r="L49">
        <f>IF('EyesTest_KG '!N49=Tabelle1!H$1,1,0)</f>
        <v>1</v>
      </c>
      <c r="M49">
        <f>IF('EyesTest_KG '!O49=Tabelle1!I$1,1,0)</f>
        <v>1</v>
      </c>
      <c r="N49">
        <f>IF('EyesTest_KG '!P49=Tabelle1!J$1,1,0)</f>
        <v>0</v>
      </c>
      <c r="O49">
        <f>IF('EyesTest_KG '!Q49=Tabelle1!K$1,1,0)</f>
        <v>1</v>
      </c>
      <c r="P49">
        <f>IF('EyesTest_KG '!R49=Tabelle1!L$1,1,0)</f>
        <v>1</v>
      </c>
      <c r="Q49">
        <f>IF('EyesTest_KG '!S49=Tabelle1!M$1,1,0)</f>
        <v>0</v>
      </c>
      <c r="R49">
        <f>IF('EyesTest_KG '!T49=Tabelle1!N$1,1,0)</f>
        <v>1</v>
      </c>
      <c r="S49">
        <f>IF('EyesTest_KG '!U49=Tabelle1!O$1,1,0)</f>
        <v>1</v>
      </c>
      <c r="T49">
        <f>IF('EyesTest_KG '!V49=Tabelle1!P$1,1,0)</f>
        <v>1</v>
      </c>
      <c r="U49">
        <f>IF('EyesTest_KG '!W49=Tabelle1!Q$1,1,0)</f>
        <v>1</v>
      </c>
      <c r="V49">
        <f>IF('EyesTest_KG '!X49=Tabelle1!R$1,1,0)</f>
        <v>1</v>
      </c>
      <c r="W49">
        <f>IF('EyesTest_KG '!Y49=Tabelle1!S$1,1,0)</f>
        <v>0</v>
      </c>
      <c r="X49">
        <f>IF('EyesTest_KG '!Z49=Tabelle1!T$1,1,0)</f>
        <v>1</v>
      </c>
      <c r="Y49">
        <f>IF('EyesTest_KG '!AA49=Tabelle1!U$1,1,0)</f>
        <v>0</v>
      </c>
      <c r="Z49">
        <f>IF('EyesTest_KG '!AB49=Tabelle1!V$1,1,0)</f>
        <v>0</v>
      </c>
      <c r="AA49">
        <f>IF('EyesTest_KG '!AC49=Tabelle1!W$1,1,0)</f>
        <v>1</v>
      </c>
      <c r="AB49">
        <f>IF('EyesTest_KG '!AD49=Tabelle1!X$1,1,0)</f>
        <v>1</v>
      </c>
      <c r="AC49">
        <f>IF('EyesTest_KG '!AE49=Tabelle1!Y$1,1,0)</f>
        <v>1</v>
      </c>
      <c r="AD49">
        <f>IF('EyesTest_KG '!AF49=Tabelle1!Z$1,1,0)</f>
        <v>1</v>
      </c>
      <c r="AE49">
        <f>IF('EyesTest_KG '!AG49=Tabelle1!AA$1,1,0)</f>
        <v>1</v>
      </c>
      <c r="AF49">
        <f>IF('EyesTest_KG '!AH49=Tabelle1!AB$1,1,0)</f>
        <v>0</v>
      </c>
      <c r="AG49">
        <f>IF('EyesTest_KG '!AI49=Tabelle1!AC$1,1,0)</f>
        <v>1</v>
      </c>
      <c r="AH49">
        <f>IF('EyesTest_KG '!AJ49=Tabelle1!AD$1,1,0)</f>
        <v>1</v>
      </c>
      <c r="AI49">
        <f>IF('EyesTest_KG '!AK49=Tabelle1!AE$1,1,0)</f>
        <v>1</v>
      </c>
      <c r="AJ49">
        <f>IF('EyesTest_KG '!AL49=Tabelle1!AF$1,1,0)</f>
        <v>1</v>
      </c>
      <c r="AK49">
        <f>IF('EyesTest_KG '!AM49=Tabelle1!AG$1,1,0)</f>
        <v>1</v>
      </c>
      <c r="AL49">
        <f>IF('EyesTest_KG '!AN49=Tabelle1!AH$1,1,0)</f>
        <v>1</v>
      </c>
      <c r="AM49">
        <f>IF('EyesTest_KG '!AO49=Tabelle1!AI$1,1,0)</f>
        <v>0</v>
      </c>
      <c r="AN49">
        <f>IF('EyesTest_KG '!AP49=Tabelle1!AJ$1,1,0)</f>
        <v>1</v>
      </c>
      <c r="AO49">
        <f>IF('EyesTest_KG '!AQ49=Tabelle1!AK$1,1,0)</f>
        <v>0</v>
      </c>
      <c r="AP49">
        <f>IF('EyesTest_KG '!AR49=Tabelle1!AL$1,1,0)</f>
        <v>1</v>
      </c>
      <c r="AQ49">
        <f>IF('EyesTest_KG '!AS49=Tabelle1!AM$1,1,0)</f>
        <v>1</v>
      </c>
    </row>
    <row r="50" spans="2:43" x14ac:dyDescent="0.25">
      <c r="B50">
        <v>49</v>
      </c>
      <c r="C50">
        <f>'EyesTest_KG '!AU50</f>
        <v>22</v>
      </c>
      <c r="D50">
        <f t="shared" si="1"/>
        <v>22</v>
      </c>
      <c r="E50" t="str">
        <f>IF('EyesTest_KG '!AV50="w","w","m")</f>
        <v>m</v>
      </c>
      <c r="H50">
        <f>IF('EyesTest_KG '!J50=Tabelle1!D$1,1,0)</f>
        <v>0</v>
      </c>
      <c r="I50">
        <f>IF('EyesTest_KG '!K50=Tabelle1!E$1,1,0)</f>
        <v>0</v>
      </c>
      <c r="J50">
        <f>IF('EyesTest_KG '!L50=Tabelle1!F$1,1,0)</f>
        <v>1</v>
      </c>
      <c r="K50">
        <f>IF('EyesTest_KG '!M50=Tabelle1!G$1,1,0)</f>
        <v>0</v>
      </c>
      <c r="L50">
        <f>IF('EyesTest_KG '!N50=Tabelle1!H$1,1,0)</f>
        <v>1</v>
      </c>
      <c r="M50">
        <f>IF('EyesTest_KG '!O50=Tabelle1!I$1,1,0)</f>
        <v>1</v>
      </c>
      <c r="N50">
        <f>IF('EyesTest_KG '!P50=Tabelle1!J$1,1,0)</f>
        <v>0</v>
      </c>
      <c r="O50">
        <f>IF('EyesTest_KG '!Q50=Tabelle1!K$1,1,0)</f>
        <v>1</v>
      </c>
      <c r="P50">
        <f>IF('EyesTest_KG '!R50=Tabelle1!L$1,1,0)</f>
        <v>1</v>
      </c>
      <c r="Q50">
        <f>IF('EyesTest_KG '!S50=Tabelle1!M$1,1,0)</f>
        <v>0</v>
      </c>
      <c r="R50">
        <f>IF('EyesTest_KG '!T50=Tabelle1!N$1,1,0)</f>
        <v>1</v>
      </c>
      <c r="S50">
        <f>IF('EyesTest_KG '!U50=Tabelle1!O$1,1,0)</f>
        <v>0</v>
      </c>
      <c r="T50">
        <f>IF('EyesTest_KG '!V50=Tabelle1!P$1,1,0)</f>
        <v>0</v>
      </c>
      <c r="U50">
        <f>IF('EyesTest_KG '!W50=Tabelle1!Q$1,1,0)</f>
        <v>0</v>
      </c>
      <c r="V50">
        <f>IF('EyesTest_KG '!X50=Tabelle1!R$1,1,0)</f>
        <v>1</v>
      </c>
      <c r="W50">
        <f>IF('EyesTest_KG '!Y50=Tabelle1!S$1,1,0)</f>
        <v>1</v>
      </c>
      <c r="X50">
        <f>IF('EyesTest_KG '!Z50=Tabelle1!T$1,1,0)</f>
        <v>0</v>
      </c>
      <c r="Y50">
        <f>IF('EyesTest_KG '!AA50=Tabelle1!U$1,1,0)</f>
        <v>1</v>
      </c>
      <c r="Z50">
        <f>IF('EyesTest_KG '!AB50=Tabelle1!V$1,1,0)</f>
        <v>1</v>
      </c>
      <c r="AA50">
        <f>IF('EyesTest_KG '!AC50=Tabelle1!W$1,1,0)</f>
        <v>1</v>
      </c>
      <c r="AB50">
        <f>IF('EyesTest_KG '!AD50=Tabelle1!X$1,1,0)</f>
        <v>1</v>
      </c>
      <c r="AC50">
        <f>IF('EyesTest_KG '!AE50=Tabelle1!Y$1,1,0)</f>
        <v>0</v>
      </c>
      <c r="AD50">
        <f>IF('EyesTest_KG '!AF50=Tabelle1!Z$1,1,0)</f>
        <v>1</v>
      </c>
      <c r="AE50">
        <f>IF('EyesTest_KG '!AG50=Tabelle1!AA$1,1,0)</f>
        <v>1</v>
      </c>
      <c r="AF50">
        <f>IF('EyesTest_KG '!AH50=Tabelle1!AB$1,1,0)</f>
        <v>1</v>
      </c>
      <c r="AG50">
        <f>IF('EyesTest_KG '!AI50=Tabelle1!AC$1,1,0)</f>
        <v>1</v>
      </c>
      <c r="AH50">
        <f>IF('EyesTest_KG '!AJ50=Tabelle1!AD$1,1,0)</f>
        <v>0</v>
      </c>
      <c r="AI50">
        <f>IF('EyesTest_KG '!AK50=Tabelle1!AE$1,1,0)</f>
        <v>1</v>
      </c>
      <c r="AJ50">
        <f>IF('EyesTest_KG '!AL50=Tabelle1!AF$1,1,0)</f>
        <v>0</v>
      </c>
      <c r="AK50">
        <f>IF('EyesTest_KG '!AM50=Tabelle1!AG$1,1,0)</f>
        <v>0</v>
      </c>
      <c r="AL50">
        <f>IF('EyesTest_KG '!AN50=Tabelle1!AH$1,1,0)</f>
        <v>1</v>
      </c>
      <c r="AM50">
        <f>IF('EyesTest_KG '!AO50=Tabelle1!AI$1,1,0)</f>
        <v>1</v>
      </c>
      <c r="AN50">
        <f>IF('EyesTest_KG '!AP50=Tabelle1!AJ$1,1,0)</f>
        <v>1</v>
      </c>
      <c r="AO50">
        <f>IF('EyesTest_KG '!AQ50=Tabelle1!AK$1,1,0)</f>
        <v>1</v>
      </c>
      <c r="AP50">
        <f>IF('EyesTest_KG '!AR50=Tabelle1!AL$1,1,0)</f>
        <v>0</v>
      </c>
      <c r="AQ50">
        <f>IF('EyesTest_KG '!AS50=Tabelle1!AM$1,1,0)</f>
        <v>1</v>
      </c>
    </row>
    <row r="51" spans="2:43" x14ac:dyDescent="0.25">
      <c r="B51">
        <v>50</v>
      </c>
      <c r="C51">
        <f>'EyesTest_KG '!AU51</f>
        <v>24</v>
      </c>
      <c r="D51">
        <f t="shared" si="1"/>
        <v>22</v>
      </c>
      <c r="E51" t="str">
        <f>IF('EyesTest_KG '!AV51="w","w","m")</f>
        <v>w</v>
      </c>
      <c r="H51">
        <f>IF('EyesTest_KG '!J51=Tabelle1!D$1,1,0)</f>
        <v>0</v>
      </c>
      <c r="I51">
        <f>IF('EyesTest_KG '!K51=Tabelle1!E$1,1,0)</f>
        <v>0</v>
      </c>
      <c r="J51">
        <f>IF('EyesTest_KG '!L51=Tabelle1!F$1,1,0)</f>
        <v>1</v>
      </c>
      <c r="K51">
        <f>IF('EyesTest_KG '!M51=Tabelle1!G$1,1,0)</f>
        <v>1</v>
      </c>
      <c r="L51">
        <f>IF('EyesTest_KG '!N51=Tabelle1!H$1,1,0)</f>
        <v>1</v>
      </c>
      <c r="M51">
        <f>IF('EyesTest_KG '!O51=Tabelle1!I$1,1,0)</f>
        <v>0</v>
      </c>
      <c r="N51">
        <f>IF('EyesTest_KG '!P51=Tabelle1!J$1,1,0)</f>
        <v>1</v>
      </c>
      <c r="O51">
        <f>IF('EyesTest_KG '!Q51=Tabelle1!K$1,1,0)</f>
        <v>1</v>
      </c>
      <c r="P51">
        <f>IF('EyesTest_KG '!R51=Tabelle1!L$1,1,0)</f>
        <v>1</v>
      </c>
      <c r="Q51">
        <f>IF('EyesTest_KG '!S51=Tabelle1!M$1,1,0)</f>
        <v>1</v>
      </c>
      <c r="R51">
        <f>IF('EyesTest_KG '!T51=Tabelle1!N$1,1,0)</f>
        <v>1</v>
      </c>
      <c r="S51">
        <f>IF('EyesTest_KG '!U51=Tabelle1!O$1,1,0)</f>
        <v>1</v>
      </c>
      <c r="T51">
        <f>IF('EyesTest_KG '!V51=Tabelle1!P$1,1,0)</f>
        <v>0</v>
      </c>
      <c r="U51">
        <f>IF('EyesTest_KG '!W51=Tabelle1!Q$1,1,0)</f>
        <v>1</v>
      </c>
      <c r="V51">
        <f>IF('EyesTest_KG '!X51=Tabelle1!R$1,1,0)</f>
        <v>1</v>
      </c>
      <c r="W51">
        <f>IF('EyesTest_KG '!Y51=Tabelle1!S$1,1,0)</f>
        <v>0</v>
      </c>
      <c r="X51">
        <f>IF('EyesTest_KG '!Z51=Tabelle1!T$1,1,0)</f>
        <v>1</v>
      </c>
      <c r="Y51">
        <f>IF('EyesTest_KG '!AA51=Tabelle1!U$1,1,0)</f>
        <v>1</v>
      </c>
      <c r="Z51">
        <f>IF('EyesTest_KG '!AB51=Tabelle1!V$1,1,0)</f>
        <v>0</v>
      </c>
      <c r="AA51">
        <f>IF('EyesTest_KG '!AC51=Tabelle1!W$1,1,0)</f>
        <v>0</v>
      </c>
      <c r="AB51">
        <f>IF('EyesTest_KG '!AD51=Tabelle1!X$1,1,0)</f>
        <v>0</v>
      </c>
      <c r="AC51">
        <f>IF('EyesTest_KG '!AE51=Tabelle1!Y$1,1,0)</f>
        <v>1</v>
      </c>
      <c r="AD51">
        <f>IF('EyesTest_KG '!AF51=Tabelle1!Z$1,1,0)</f>
        <v>1</v>
      </c>
      <c r="AE51">
        <f>IF('EyesTest_KG '!AG51=Tabelle1!AA$1,1,0)</f>
        <v>1</v>
      </c>
      <c r="AF51">
        <f>IF('EyesTest_KG '!AH51=Tabelle1!AB$1,1,0)</f>
        <v>0</v>
      </c>
      <c r="AG51">
        <f>IF('EyesTest_KG '!AI51=Tabelle1!AC$1,1,0)</f>
        <v>1</v>
      </c>
      <c r="AH51">
        <f>IF('EyesTest_KG '!AJ51=Tabelle1!AD$1,1,0)</f>
        <v>0</v>
      </c>
      <c r="AI51">
        <f>IF('EyesTest_KG '!AK51=Tabelle1!AE$1,1,0)</f>
        <v>1</v>
      </c>
      <c r="AJ51">
        <f>IF('EyesTest_KG '!AL51=Tabelle1!AF$1,1,0)</f>
        <v>0</v>
      </c>
      <c r="AK51">
        <f>IF('EyesTest_KG '!AM51=Tabelle1!AG$1,1,0)</f>
        <v>0</v>
      </c>
      <c r="AL51">
        <f>IF('EyesTest_KG '!AN51=Tabelle1!AH$1,1,0)</f>
        <v>0</v>
      </c>
      <c r="AM51">
        <f>IF('EyesTest_KG '!AO51=Tabelle1!AI$1,1,0)</f>
        <v>0</v>
      </c>
      <c r="AN51">
        <f>IF('EyesTest_KG '!AP51=Tabelle1!AJ$1,1,0)</f>
        <v>1</v>
      </c>
      <c r="AO51">
        <f>IF('EyesTest_KG '!AQ51=Tabelle1!AK$1,1,0)</f>
        <v>1</v>
      </c>
      <c r="AP51">
        <f>IF('EyesTest_KG '!AR51=Tabelle1!AL$1,1,0)</f>
        <v>1</v>
      </c>
      <c r="AQ51">
        <f>IF('EyesTest_KG '!AS51=Tabelle1!AM$1,1,0)</f>
        <v>1</v>
      </c>
    </row>
    <row r="52" spans="2:43" x14ac:dyDescent="0.25">
      <c r="B52">
        <v>51</v>
      </c>
      <c r="C52">
        <f>'EyesTest_KG '!AU52</f>
        <v>24</v>
      </c>
      <c r="D52">
        <f t="shared" si="1"/>
        <v>32</v>
      </c>
      <c r="E52" t="str">
        <f>IF('EyesTest_KG '!AV52="w","w","m")</f>
        <v>m</v>
      </c>
      <c r="H52">
        <f>IF('EyesTest_KG '!J52=Tabelle1!D$1,1,0)</f>
        <v>0</v>
      </c>
      <c r="I52">
        <f>IF('EyesTest_KG '!K52=Tabelle1!E$1,1,0)</f>
        <v>1</v>
      </c>
      <c r="J52">
        <f>IF('EyesTest_KG '!L52=Tabelle1!F$1,1,0)</f>
        <v>1</v>
      </c>
      <c r="K52">
        <f>IF('EyesTest_KG '!M52=Tabelle1!G$1,1,0)</f>
        <v>1</v>
      </c>
      <c r="L52">
        <f>IF('EyesTest_KG '!N52=Tabelle1!H$1,1,0)</f>
        <v>1</v>
      </c>
      <c r="M52">
        <f>IF('EyesTest_KG '!O52=Tabelle1!I$1,1,0)</f>
        <v>0</v>
      </c>
      <c r="N52">
        <f>IF('EyesTest_KG '!P52=Tabelle1!J$1,1,0)</f>
        <v>1</v>
      </c>
      <c r="O52">
        <f>IF('EyesTest_KG '!Q52=Tabelle1!K$1,1,0)</f>
        <v>1</v>
      </c>
      <c r="P52">
        <f>IF('EyesTest_KG '!R52=Tabelle1!L$1,1,0)</f>
        <v>1</v>
      </c>
      <c r="Q52">
        <f>IF('EyesTest_KG '!S52=Tabelle1!M$1,1,0)</f>
        <v>1</v>
      </c>
      <c r="R52">
        <f>IF('EyesTest_KG '!T52=Tabelle1!N$1,1,0)</f>
        <v>1</v>
      </c>
      <c r="S52">
        <f>IF('EyesTest_KG '!U52=Tabelle1!O$1,1,0)</f>
        <v>1</v>
      </c>
      <c r="T52">
        <f>IF('EyesTest_KG '!V52=Tabelle1!P$1,1,0)</f>
        <v>1</v>
      </c>
      <c r="U52">
        <f>IF('EyesTest_KG '!W52=Tabelle1!Q$1,1,0)</f>
        <v>1</v>
      </c>
      <c r="V52">
        <f>IF('EyesTest_KG '!X52=Tabelle1!R$1,1,0)</f>
        <v>1</v>
      </c>
      <c r="W52">
        <f>IF('EyesTest_KG '!Y52=Tabelle1!S$1,1,0)</f>
        <v>1</v>
      </c>
      <c r="X52">
        <f>IF('EyesTest_KG '!Z52=Tabelle1!T$1,1,0)</f>
        <v>1</v>
      </c>
      <c r="Y52">
        <f>IF('EyesTest_KG '!AA52=Tabelle1!U$1,1,0)</f>
        <v>1</v>
      </c>
      <c r="Z52">
        <f>IF('EyesTest_KG '!AB52=Tabelle1!V$1,1,0)</f>
        <v>1</v>
      </c>
      <c r="AA52">
        <f>IF('EyesTest_KG '!AC52=Tabelle1!W$1,1,0)</f>
        <v>1</v>
      </c>
      <c r="AB52">
        <f>IF('EyesTest_KG '!AD52=Tabelle1!X$1,1,0)</f>
        <v>1</v>
      </c>
      <c r="AC52">
        <f>IF('EyesTest_KG '!AE52=Tabelle1!Y$1,1,0)</f>
        <v>1</v>
      </c>
      <c r="AD52">
        <f>IF('EyesTest_KG '!AF52=Tabelle1!Z$1,1,0)</f>
        <v>1</v>
      </c>
      <c r="AE52">
        <f>IF('EyesTest_KG '!AG52=Tabelle1!AA$1,1,0)</f>
        <v>1</v>
      </c>
      <c r="AF52">
        <f>IF('EyesTest_KG '!AH52=Tabelle1!AB$1,1,0)</f>
        <v>0</v>
      </c>
      <c r="AG52">
        <f>IF('EyesTest_KG '!AI52=Tabelle1!AC$1,1,0)</f>
        <v>1</v>
      </c>
      <c r="AH52">
        <f>IF('EyesTest_KG '!AJ52=Tabelle1!AD$1,1,0)</f>
        <v>1</v>
      </c>
      <c r="AI52">
        <f>IF('EyesTest_KG '!AK52=Tabelle1!AE$1,1,0)</f>
        <v>1</v>
      </c>
      <c r="AJ52">
        <f>IF('EyesTest_KG '!AL52=Tabelle1!AF$1,1,0)</f>
        <v>0</v>
      </c>
      <c r="AK52">
        <f>IF('EyesTest_KG '!AM52=Tabelle1!AG$1,1,0)</f>
        <v>1</v>
      </c>
      <c r="AL52">
        <f>IF('EyesTest_KG '!AN52=Tabelle1!AH$1,1,0)</f>
        <v>1</v>
      </c>
      <c r="AM52">
        <f>IF('EyesTest_KG '!AO52=Tabelle1!AI$1,1,0)</f>
        <v>1</v>
      </c>
      <c r="AN52">
        <f>IF('EyesTest_KG '!AP52=Tabelle1!AJ$1,1,0)</f>
        <v>1</v>
      </c>
      <c r="AO52">
        <f>IF('EyesTest_KG '!AQ52=Tabelle1!AK$1,1,0)</f>
        <v>1</v>
      </c>
      <c r="AP52">
        <f>IF('EyesTest_KG '!AR52=Tabelle1!AL$1,1,0)</f>
        <v>1</v>
      </c>
      <c r="AQ52">
        <f>IF('EyesTest_KG '!AS52=Tabelle1!AM$1,1,0)</f>
        <v>1</v>
      </c>
    </row>
    <row r="53" spans="2:43" x14ac:dyDescent="0.25">
      <c r="B53">
        <v>52</v>
      </c>
      <c r="C53">
        <f>'EyesTest_KG '!AU53</f>
        <v>22</v>
      </c>
      <c r="D53">
        <f t="shared" si="1"/>
        <v>28</v>
      </c>
      <c r="E53" t="s">
        <v>104</v>
      </c>
      <c r="H53">
        <f>IF('EyesTest_KG '!J53=Tabelle1!D$1,1,0)</f>
        <v>1</v>
      </c>
      <c r="I53">
        <f>IF('EyesTest_KG '!K53=Tabelle1!E$1,1,0)</f>
        <v>1</v>
      </c>
      <c r="J53">
        <f>IF('EyesTest_KG '!L53=Tabelle1!F$1,1,0)</f>
        <v>1</v>
      </c>
      <c r="K53">
        <f>IF('EyesTest_KG '!M53=Tabelle1!G$1,1,0)</f>
        <v>1</v>
      </c>
      <c r="L53">
        <f>IF('EyesTest_KG '!N53=Tabelle1!H$1,1,0)</f>
        <v>1</v>
      </c>
      <c r="M53">
        <f>IF('EyesTest_KG '!O53=Tabelle1!I$1,1,0)</f>
        <v>1</v>
      </c>
      <c r="N53">
        <f>IF('EyesTest_KG '!P53=Tabelle1!J$1,1,0)</f>
        <v>1</v>
      </c>
      <c r="O53">
        <f>IF('EyesTest_KG '!Q53=Tabelle1!K$1,1,0)</f>
        <v>1</v>
      </c>
      <c r="P53">
        <f>IF('EyesTest_KG '!R53=Tabelle1!L$1,1,0)</f>
        <v>1</v>
      </c>
      <c r="Q53">
        <f>IF('EyesTest_KG '!S53=Tabelle1!M$1,1,0)</f>
        <v>1</v>
      </c>
      <c r="R53">
        <f>IF('EyesTest_KG '!T53=Tabelle1!N$1,1,0)</f>
        <v>1</v>
      </c>
      <c r="S53">
        <f>IF('EyesTest_KG '!U53=Tabelle1!O$1,1,0)</f>
        <v>1</v>
      </c>
      <c r="T53">
        <f>IF('EyesTest_KG '!V53=Tabelle1!P$1,1,0)</f>
        <v>0</v>
      </c>
      <c r="U53">
        <f>IF('EyesTest_KG '!W53=Tabelle1!Q$1,1,0)</f>
        <v>0</v>
      </c>
      <c r="V53">
        <f>IF('EyesTest_KG '!X53=Tabelle1!R$1,1,0)</f>
        <v>1</v>
      </c>
      <c r="W53">
        <f>IF('EyesTest_KG '!Y53=Tabelle1!S$1,1,0)</f>
        <v>1</v>
      </c>
      <c r="X53">
        <f>IF('EyesTest_KG '!Z53=Tabelle1!T$1,1,0)</f>
        <v>1</v>
      </c>
      <c r="Y53">
        <f>IF('EyesTest_KG '!AA53=Tabelle1!U$1,1,0)</f>
        <v>1</v>
      </c>
      <c r="Z53">
        <f>IF('EyesTest_KG '!AB53=Tabelle1!V$1,1,0)</f>
        <v>1</v>
      </c>
      <c r="AA53">
        <f>IF('EyesTest_KG '!AC53=Tabelle1!W$1,1,0)</f>
        <v>1</v>
      </c>
      <c r="AB53">
        <f>IF('EyesTest_KG '!AD53=Tabelle1!X$1,1,0)</f>
        <v>0</v>
      </c>
      <c r="AC53">
        <f>IF('EyesTest_KG '!AE53=Tabelle1!Y$1,1,0)</f>
        <v>1</v>
      </c>
      <c r="AD53">
        <f>IF('EyesTest_KG '!AF53=Tabelle1!Z$1,1,0)</f>
        <v>1</v>
      </c>
      <c r="AE53">
        <f>IF('EyesTest_KG '!AG53=Tabelle1!AA$1,1,0)</f>
        <v>1</v>
      </c>
      <c r="AF53">
        <f>IF('EyesTest_KG '!AH53=Tabelle1!AB$1,1,0)</f>
        <v>0</v>
      </c>
      <c r="AG53">
        <f>IF('EyesTest_KG '!AI53=Tabelle1!AC$1,1,0)</f>
        <v>1</v>
      </c>
      <c r="AH53">
        <f>IF('EyesTest_KG '!AJ53=Tabelle1!AD$1,1,0)</f>
        <v>0</v>
      </c>
      <c r="AI53">
        <f>IF('EyesTest_KG '!AK53=Tabelle1!AE$1,1,0)</f>
        <v>0</v>
      </c>
      <c r="AJ53">
        <f>IF('EyesTest_KG '!AL53=Tabelle1!AF$1,1,0)</f>
        <v>0</v>
      </c>
      <c r="AK53">
        <f>IF('EyesTest_KG '!AM53=Tabelle1!AG$1,1,0)</f>
        <v>0</v>
      </c>
      <c r="AL53">
        <f>IF('EyesTest_KG '!AN53=Tabelle1!AH$1,1,0)</f>
        <v>1</v>
      </c>
      <c r="AM53">
        <f>IF('EyesTest_KG '!AO53=Tabelle1!AI$1,1,0)</f>
        <v>1</v>
      </c>
      <c r="AN53">
        <f>IF('EyesTest_KG '!AP53=Tabelle1!AJ$1,1,0)</f>
        <v>1</v>
      </c>
      <c r="AO53">
        <f>IF('EyesTest_KG '!AQ53=Tabelle1!AK$1,1,0)</f>
        <v>1</v>
      </c>
      <c r="AP53">
        <f>IF('EyesTest_KG '!AR53=Tabelle1!AL$1,1,0)</f>
        <v>1</v>
      </c>
      <c r="AQ53">
        <f>IF('EyesTest_KG '!AS53=Tabelle1!AM$1,1,0)</f>
        <v>1</v>
      </c>
    </row>
    <row r="56" spans="2:43" x14ac:dyDescent="0.25">
      <c r="C56" s="1" t="s">
        <v>1922</v>
      </c>
      <c r="D56" s="1" t="s">
        <v>1914</v>
      </c>
      <c r="E56" s="1"/>
      <c r="H56" s="1" t="s">
        <v>1915</v>
      </c>
    </row>
    <row r="57" spans="2:43" x14ac:dyDescent="0.25">
      <c r="C57">
        <f>MIN(C2:C53)</f>
        <v>18</v>
      </c>
      <c r="D57">
        <f>AVERAGE(D2:D46)</f>
        <v>26.044444444444444</v>
      </c>
      <c r="H57">
        <f>SUM(H2:H46)</f>
        <v>16</v>
      </c>
      <c r="I57">
        <f>SUM(I2:I46)</f>
        <v>32</v>
      </c>
      <c r="J57">
        <f t="shared" ref="J57:AQ57" si="2">SUM(J2:J46)</f>
        <v>33</v>
      </c>
      <c r="K57">
        <f t="shared" si="2"/>
        <v>43</v>
      </c>
      <c r="L57">
        <f t="shared" si="2"/>
        <v>33</v>
      </c>
      <c r="M57">
        <f t="shared" si="2"/>
        <v>21</v>
      </c>
      <c r="N57">
        <f t="shared" si="2"/>
        <v>32</v>
      </c>
      <c r="O57">
        <f t="shared" si="2"/>
        <v>36</v>
      </c>
      <c r="P57">
        <f t="shared" si="2"/>
        <v>39</v>
      </c>
      <c r="Q57">
        <f t="shared" si="2"/>
        <v>30</v>
      </c>
      <c r="R57">
        <f t="shared" si="2"/>
        <v>40</v>
      </c>
      <c r="S57">
        <f t="shared" si="2"/>
        <v>38</v>
      </c>
      <c r="T57">
        <f t="shared" si="2"/>
        <v>22</v>
      </c>
      <c r="U57">
        <f t="shared" si="2"/>
        <v>38</v>
      </c>
      <c r="V57">
        <f t="shared" si="2"/>
        <v>35</v>
      </c>
      <c r="W57">
        <f t="shared" si="2"/>
        <v>35</v>
      </c>
      <c r="X57">
        <f t="shared" si="2"/>
        <v>27</v>
      </c>
      <c r="Y57">
        <f t="shared" si="2"/>
        <v>40</v>
      </c>
      <c r="Z57">
        <f t="shared" si="2"/>
        <v>37</v>
      </c>
      <c r="AA57">
        <f t="shared" si="2"/>
        <v>38</v>
      </c>
      <c r="AB57">
        <f t="shared" si="2"/>
        <v>21</v>
      </c>
      <c r="AC57">
        <f t="shared" si="2"/>
        <v>41</v>
      </c>
      <c r="AD57">
        <f t="shared" si="2"/>
        <v>27</v>
      </c>
      <c r="AE57">
        <f t="shared" si="2"/>
        <v>38</v>
      </c>
      <c r="AF57">
        <f t="shared" si="2"/>
        <v>21</v>
      </c>
      <c r="AG57">
        <f t="shared" si="2"/>
        <v>38</v>
      </c>
      <c r="AH57">
        <f t="shared" si="2"/>
        <v>31</v>
      </c>
      <c r="AI57">
        <f t="shared" si="2"/>
        <v>34</v>
      </c>
      <c r="AJ57">
        <f t="shared" si="2"/>
        <v>20</v>
      </c>
      <c r="AK57">
        <f t="shared" si="2"/>
        <v>36</v>
      </c>
      <c r="AL57">
        <f t="shared" si="2"/>
        <v>21</v>
      </c>
      <c r="AM57">
        <f t="shared" si="2"/>
        <v>33</v>
      </c>
      <c r="AN57">
        <f t="shared" si="2"/>
        <v>33</v>
      </c>
      <c r="AO57">
        <f t="shared" si="2"/>
        <v>35</v>
      </c>
      <c r="AP57">
        <f t="shared" si="2"/>
        <v>35</v>
      </c>
      <c r="AQ57">
        <f t="shared" si="2"/>
        <v>43</v>
      </c>
    </row>
    <row r="58" spans="2:43" x14ac:dyDescent="0.25">
      <c r="C58" s="1" t="s">
        <v>1923</v>
      </c>
      <c r="H58" s="1" t="s">
        <v>1914</v>
      </c>
    </row>
    <row r="59" spans="2:43" x14ac:dyDescent="0.25">
      <c r="C59">
        <f>MAX(C2:C53)</f>
        <v>30</v>
      </c>
      <c r="D59" t="s">
        <v>1917</v>
      </c>
      <c r="H59">
        <f>AVERAGE(H2:H46)</f>
        <v>0.35555555555555557</v>
      </c>
      <c r="I59">
        <f t="shared" ref="I59:AQ59" si="3">AVERAGE(I2:I46)</f>
        <v>0.71111111111111114</v>
      </c>
      <c r="J59">
        <f t="shared" si="3"/>
        <v>0.73333333333333328</v>
      </c>
      <c r="K59">
        <f t="shared" si="3"/>
        <v>0.9555555555555556</v>
      </c>
      <c r="L59">
        <f t="shared" si="3"/>
        <v>0.73333333333333328</v>
      </c>
      <c r="M59">
        <f t="shared" si="3"/>
        <v>0.46666666666666667</v>
      </c>
      <c r="N59">
        <f t="shared" si="3"/>
        <v>0.71111111111111114</v>
      </c>
      <c r="O59">
        <f t="shared" si="3"/>
        <v>0.8</v>
      </c>
      <c r="P59">
        <f t="shared" si="3"/>
        <v>0.8666666666666667</v>
      </c>
      <c r="Q59">
        <f t="shared" si="3"/>
        <v>0.66666666666666663</v>
      </c>
      <c r="R59">
        <f t="shared" si="3"/>
        <v>0.88888888888888884</v>
      </c>
      <c r="S59">
        <f t="shared" si="3"/>
        <v>0.84444444444444444</v>
      </c>
      <c r="T59">
        <f t="shared" si="3"/>
        <v>0.48888888888888887</v>
      </c>
      <c r="U59">
        <f t="shared" si="3"/>
        <v>0.84444444444444444</v>
      </c>
      <c r="V59">
        <f t="shared" si="3"/>
        <v>0.77777777777777779</v>
      </c>
      <c r="W59">
        <f t="shared" si="3"/>
        <v>0.77777777777777779</v>
      </c>
      <c r="X59">
        <f t="shared" si="3"/>
        <v>0.6</v>
      </c>
      <c r="Y59">
        <f t="shared" si="3"/>
        <v>0.88888888888888884</v>
      </c>
      <c r="Z59">
        <f t="shared" si="3"/>
        <v>0.82222222222222219</v>
      </c>
      <c r="AA59">
        <f t="shared" si="3"/>
        <v>0.84444444444444444</v>
      </c>
      <c r="AB59">
        <f t="shared" si="3"/>
        <v>0.46666666666666667</v>
      </c>
      <c r="AC59">
        <f t="shared" si="3"/>
        <v>0.91111111111111109</v>
      </c>
      <c r="AD59">
        <f t="shared" si="3"/>
        <v>0.6</v>
      </c>
      <c r="AE59">
        <f t="shared" si="3"/>
        <v>0.84444444444444444</v>
      </c>
      <c r="AF59">
        <f t="shared" si="3"/>
        <v>0.46666666666666667</v>
      </c>
      <c r="AG59">
        <f t="shared" si="3"/>
        <v>0.84444444444444444</v>
      </c>
      <c r="AH59">
        <f t="shared" si="3"/>
        <v>0.68888888888888888</v>
      </c>
      <c r="AI59">
        <f t="shared" si="3"/>
        <v>0.75555555555555554</v>
      </c>
      <c r="AJ59">
        <f t="shared" si="3"/>
        <v>0.44444444444444442</v>
      </c>
      <c r="AK59">
        <f t="shared" si="3"/>
        <v>0.8</v>
      </c>
      <c r="AL59">
        <f t="shared" si="3"/>
        <v>0.46666666666666667</v>
      </c>
      <c r="AM59">
        <f t="shared" si="3"/>
        <v>0.73333333333333328</v>
      </c>
      <c r="AN59">
        <f t="shared" si="3"/>
        <v>0.73333333333333328</v>
      </c>
      <c r="AO59">
        <f t="shared" si="3"/>
        <v>0.77777777777777779</v>
      </c>
      <c r="AP59">
        <f t="shared" si="3"/>
        <v>0.77777777777777779</v>
      </c>
      <c r="AQ59">
        <f t="shared" si="3"/>
        <v>0.9555555555555556</v>
      </c>
    </row>
    <row r="60" spans="2:43" x14ac:dyDescent="0.25">
      <c r="C60" s="1" t="s">
        <v>1914</v>
      </c>
      <c r="D60">
        <f>MEDIAN(D2:D53)</f>
        <v>26</v>
      </c>
    </row>
    <row r="61" spans="2:43" x14ac:dyDescent="0.25">
      <c r="C61">
        <f>AVERAGE(C2:C53)</f>
        <v>22.692307692307693</v>
      </c>
    </row>
    <row r="62" spans="2:43" x14ac:dyDescent="0.25">
      <c r="D62" t="s">
        <v>1919</v>
      </c>
    </row>
    <row r="63" spans="2:43" x14ac:dyDescent="0.25">
      <c r="C63" s="1" t="s">
        <v>1924</v>
      </c>
      <c r="D63">
        <f>MAX(D2:D53)</f>
        <v>35</v>
      </c>
    </row>
    <row r="64" spans="2:43" x14ac:dyDescent="0.25">
      <c r="C64">
        <f>_xlfn.STDEV.P(C2:C53)</f>
        <v>2.4142084348423407</v>
      </c>
      <c r="D64" t="s">
        <v>1920</v>
      </c>
    </row>
    <row r="65" spans="4:4" x14ac:dyDescent="0.25">
      <c r="D65">
        <f>MIN(D2:D53)</f>
        <v>17</v>
      </c>
    </row>
    <row r="66" spans="4:4" x14ac:dyDescent="0.25">
      <c r="D66" t="s">
        <v>1918</v>
      </c>
    </row>
    <row r="67" spans="4:4" x14ac:dyDescent="0.25">
      <c r="D67">
        <f>D63-D65</f>
        <v>18</v>
      </c>
    </row>
    <row r="69" spans="4:4" x14ac:dyDescent="0.25">
      <c r="D69" t="s">
        <v>1924</v>
      </c>
    </row>
    <row r="70" spans="4:4" x14ac:dyDescent="0.25">
      <c r="D70">
        <f>_xlfn.STDEV.P(D2:D53)</f>
        <v>3.2872804896679382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6" sqref="H6"/>
    </sheetView>
  </sheetViews>
  <sheetFormatPr baseColWidth="10" defaultRowHeight="13.2" x14ac:dyDescent="0.25"/>
  <cols>
    <col min="2" max="2" width="13.5546875" bestFit="1" customWidth="1"/>
  </cols>
  <sheetData>
    <row r="1" spans="1:8" x14ac:dyDescent="0.25">
      <c r="A1" t="s">
        <v>1927</v>
      </c>
      <c r="B1" t="s">
        <v>1928</v>
      </c>
      <c r="C1" t="s">
        <v>1929</v>
      </c>
      <c r="F1" t="s">
        <v>1927</v>
      </c>
      <c r="G1" t="s">
        <v>1930</v>
      </c>
      <c r="H1" t="s">
        <v>1931</v>
      </c>
    </row>
    <row r="2" spans="1:8" x14ac:dyDescent="0.25">
      <c r="A2">
        <v>39</v>
      </c>
      <c r="B2">
        <f>IF(Tabelle2!E40="w",Tabelle2!D40,0)</f>
        <v>34</v>
      </c>
      <c r="C2">
        <f>SUM(B2:B53)/26</f>
        <v>25.96153846153846</v>
      </c>
      <c r="F2">
        <v>21</v>
      </c>
      <c r="G2">
        <f>IF(Tabelle2!E22="m",Tabelle2!D22,0)</f>
        <v>35</v>
      </c>
      <c r="H2">
        <f>SUM(G2:G53)/26</f>
        <v>26.115384615384617</v>
      </c>
    </row>
    <row r="3" spans="1:8" x14ac:dyDescent="0.25">
      <c r="A3">
        <v>38</v>
      </c>
      <c r="B3">
        <f>IF(Tabelle2!E39="w",Tabelle2!D39,0)</f>
        <v>30</v>
      </c>
      <c r="F3">
        <v>51</v>
      </c>
      <c r="G3">
        <f>IF(Tabelle2!E52="m",Tabelle2!D52,0)</f>
        <v>32</v>
      </c>
    </row>
    <row r="4" spans="1:8" x14ac:dyDescent="0.25">
      <c r="A4">
        <v>4</v>
      </c>
      <c r="B4">
        <f>IF(Tabelle2!E5="w",Tabelle2!D5,0)</f>
        <v>29</v>
      </c>
      <c r="C4" t="s">
        <v>1932</v>
      </c>
      <c r="F4">
        <v>2</v>
      </c>
      <c r="G4">
        <f>IF(Tabelle2!E3="m",Tabelle2!D3,0)</f>
        <v>30</v>
      </c>
      <c r="H4" t="s">
        <v>1932</v>
      </c>
    </row>
    <row r="5" spans="1:8" x14ac:dyDescent="0.25">
      <c r="A5">
        <v>18</v>
      </c>
      <c r="B5">
        <f>IF(Tabelle2!E19="w",Tabelle2!D19,0)</f>
        <v>29</v>
      </c>
      <c r="C5">
        <f>_xlfn.STDEV.P(B2:B27)</f>
        <v>3.4022703871065638</v>
      </c>
      <c r="F5">
        <v>34</v>
      </c>
      <c r="G5">
        <f>IF(Tabelle2!E35="m",Tabelle2!D35,0)</f>
        <v>30</v>
      </c>
      <c r="H5">
        <f>_xlfn.STDEV.P(G2:G27)</f>
        <v>3.1662514001566713</v>
      </c>
    </row>
    <row r="6" spans="1:8" x14ac:dyDescent="0.25">
      <c r="A6">
        <v>46</v>
      </c>
      <c r="B6">
        <f>IF(Tabelle2!E47="w",Tabelle2!D47,0)</f>
        <v>29</v>
      </c>
      <c r="F6">
        <v>30</v>
      </c>
      <c r="G6">
        <f>IF(Tabelle2!E31="m",Tabelle2!D31,0)</f>
        <v>29</v>
      </c>
    </row>
    <row r="7" spans="1:8" x14ac:dyDescent="0.25">
      <c r="A7">
        <v>3</v>
      </c>
      <c r="B7">
        <f>IF(Tabelle2!E4="w",Tabelle2!D4,0)</f>
        <v>28</v>
      </c>
      <c r="F7">
        <v>32</v>
      </c>
      <c r="G7">
        <f>IF(Tabelle2!E33="m",Tabelle2!D33,0)</f>
        <v>28</v>
      </c>
    </row>
    <row r="8" spans="1:8" x14ac:dyDescent="0.25">
      <c r="A8">
        <v>9</v>
      </c>
      <c r="B8">
        <f>IF(Tabelle2!E10="w",Tabelle2!D10,0)</f>
        <v>28</v>
      </c>
      <c r="F8">
        <v>6</v>
      </c>
      <c r="G8">
        <f>IF(Tabelle2!E7="m",Tabelle2!D7,0)</f>
        <v>27</v>
      </c>
    </row>
    <row r="9" spans="1:8" x14ac:dyDescent="0.25">
      <c r="A9">
        <v>13</v>
      </c>
      <c r="B9">
        <f>IF(Tabelle2!E14="w",Tabelle2!D14,0)</f>
        <v>28</v>
      </c>
      <c r="F9">
        <v>12</v>
      </c>
      <c r="G9">
        <f>IF(Tabelle2!E13="m",Tabelle2!D13,0)</f>
        <v>27</v>
      </c>
    </row>
    <row r="10" spans="1:8" x14ac:dyDescent="0.25">
      <c r="A10">
        <v>15</v>
      </c>
      <c r="B10">
        <f>IF(Tabelle2!E16="w",Tabelle2!D16,0)</f>
        <v>28</v>
      </c>
      <c r="F10">
        <v>14</v>
      </c>
      <c r="G10">
        <f>IF(Tabelle2!E15="m",Tabelle2!D15,0)</f>
        <v>27</v>
      </c>
    </row>
    <row r="11" spans="1:8" x14ac:dyDescent="0.25">
      <c r="A11">
        <v>48</v>
      </c>
      <c r="B11">
        <f>IF(Tabelle2!E49="w",Tabelle2!D49,0)</f>
        <v>28</v>
      </c>
      <c r="F11">
        <v>36</v>
      </c>
      <c r="G11">
        <f>IF(Tabelle2!E37="m",Tabelle2!D37,0)</f>
        <v>27</v>
      </c>
    </row>
    <row r="12" spans="1:8" x14ac:dyDescent="0.25">
      <c r="A12">
        <v>52</v>
      </c>
      <c r="B12">
        <f>IF(Tabelle2!E53="w",Tabelle2!D53,0)</f>
        <v>28</v>
      </c>
      <c r="F12">
        <v>28</v>
      </c>
      <c r="G12">
        <f>IF(Tabelle2!E29="m",Tabelle2!D29,0)</f>
        <v>26</v>
      </c>
    </row>
    <row r="13" spans="1:8" x14ac:dyDescent="0.25">
      <c r="A13">
        <v>35</v>
      </c>
      <c r="B13">
        <f>IF(Tabelle2!E36="w",Tabelle2!D36,0)</f>
        <v>27</v>
      </c>
      <c r="F13">
        <v>40</v>
      </c>
      <c r="G13">
        <f>IF(Tabelle2!E41="m",Tabelle2!D41,0)</f>
        <v>26</v>
      </c>
    </row>
    <row r="14" spans="1:8" x14ac:dyDescent="0.25">
      <c r="A14">
        <v>5</v>
      </c>
      <c r="B14">
        <f>IF(Tabelle2!E6="w",Tabelle2!D6,0)</f>
        <v>26</v>
      </c>
      <c r="F14">
        <v>42</v>
      </c>
      <c r="G14">
        <f>IF(Tabelle2!E43="m",Tabelle2!D43,0)</f>
        <v>26</v>
      </c>
    </row>
    <row r="15" spans="1:8" x14ac:dyDescent="0.25">
      <c r="A15">
        <v>37</v>
      </c>
      <c r="B15">
        <f>IF(Tabelle2!E38="w",Tabelle2!D38,0)</f>
        <v>26</v>
      </c>
      <c r="F15">
        <v>44</v>
      </c>
      <c r="G15">
        <f>IF(Tabelle2!E45="m",Tabelle2!D45,0)</f>
        <v>26</v>
      </c>
    </row>
    <row r="16" spans="1:8" x14ac:dyDescent="0.25">
      <c r="A16">
        <v>1</v>
      </c>
      <c r="B16">
        <f>IF(Tabelle2!E2="w",Tabelle2!D2,0)</f>
        <v>25</v>
      </c>
      <c r="F16">
        <v>24</v>
      </c>
      <c r="G16">
        <f>IF(Tabelle2!E25="m",Tabelle2!D25,0)</f>
        <v>25</v>
      </c>
    </row>
    <row r="17" spans="1:7" x14ac:dyDescent="0.25">
      <c r="A17">
        <v>8</v>
      </c>
      <c r="B17">
        <f>IF(Tabelle2!E9="w",Tabelle2!D9,0)</f>
        <v>25</v>
      </c>
      <c r="F17">
        <v>25</v>
      </c>
      <c r="G17">
        <f>IF(Tabelle2!E26="m",Tabelle2!D26,0)</f>
        <v>25</v>
      </c>
    </row>
    <row r="18" spans="1:7" x14ac:dyDescent="0.25">
      <c r="A18">
        <v>20</v>
      </c>
      <c r="B18">
        <f>IF(Tabelle2!E21="w",Tabelle2!D21,0)</f>
        <v>25</v>
      </c>
      <c r="F18">
        <v>31</v>
      </c>
      <c r="G18">
        <f>IF(Tabelle2!E32="m",Tabelle2!D32,0)</f>
        <v>25</v>
      </c>
    </row>
    <row r="19" spans="1:7" x14ac:dyDescent="0.25">
      <c r="A19">
        <v>22</v>
      </c>
      <c r="B19">
        <f>IF(Tabelle2!E23="w",Tabelle2!D23,0)</f>
        <v>25</v>
      </c>
      <c r="F19">
        <v>45</v>
      </c>
      <c r="G19">
        <f>IF(Tabelle2!E46="m",Tabelle2!D46,0)</f>
        <v>25</v>
      </c>
    </row>
    <row r="20" spans="1:7" x14ac:dyDescent="0.25">
      <c r="A20">
        <v>43</v>
      </c>
      <c r="B20">
        <f>IF(Tabelle2!E44="w",Tabelle2!D44,0)</f>
        <v>25</v>
      </c>
      <c r="F20">
        <v>11</v>
      </c>
      <c r="G20">
        <f>IF(Tabelle2!E12="m",Tabelle2!D12,0)</f>
        <v>24</v>
      </c>
    </row>
    <row r="21" spans="1:7" x14ac:dyDescent="0.25">
      <c r="A21">
        <v>26</v>
      </c>
      <c r="B21">
        <f>IF(Tabelle2!E27="w",Tabelle2!D27,0)</f>
        <v>24</v>
      </c>
      <c r="F21">
        <v>16</v>
      </c>
      <c r="G21">
        <f>IF(Tabelle2!E17="m",Tabelle2!D17,0)</f>
        <v>24</v>
      </c>
    </row>
    <row r="22" spans="1:7" x14ac:dyDescent="0.25">
      <c r="A22">
        <v>33</v>
      </c>
      <c r="B22">
        <f>IF(Tabelle2!E34="w",Tabelle2!D34,0)</f>
        <v>24</v>
      </c>
      <c r="F22">
        <v>29</v>
      </c>
      <c r="G22">
        <f>IF(Tabelle2!E30="m",Tabelle2!D30,0)</f>
        <v>24</v>
      </c>
    </row>
    <row r="23" spans="1:7" x14ac:dyDescent="0.25">
      <c r="A23">
        <v>17</v>
      </c>
      <c r="B23">
        <f>IF(Tabelle2!E18="w",Tabelle2!D18,0)</f>
        <v>23</v>
      </c>
      <c r="F23">
        <v>41</v>
      </c>
      <c r="G23">
        <f>IF(Tabelle2!E42="m",Tabelle2!D42,0)</f>
        <v>24</v>
      </c>
    </row>
    <row r="24" spans="1:7" x14ac:dyDescent="0.25">
      <c r="A24">
        <v>50</v>
      </c>
      <c r="B24">
        <f>IF(Tabelle2!E51="w",Tabelle2!D51,0)</f>
        <v>22</v>
      </c>
      <c r="F24">
        <v>7</v>
      </c>
      <c r="G24">
        <f>IF(Tabelle2!E8="m",Tabelle2!D8,0)</f>
        <v>23</v>
      </c>
    </row>
    <row r="25" spans="1:7" x14ac:dyDescent="0.25">
      <c r="A25">
        <v>19</v>
      </c>
      <c r="B25">
        <f>IF(Tabelle2!E20="w",Tabelle2!D20,0)</f>
        <v>21</v>
      </c>
      <c r="F25">
        <v>49</v>
      </c>
      <c r="G25">
        <f>IF(Tabelle2!E50="m",Tabelle2!D50,0)</f>
        <v>22</v>
      </c>
    </row>
    <row r="26" spans="1:7" x14ac:dyDescent="0.25">
      <c r="A26">
        <v>47</v>
      </c>
      <c r="B26">
        <f>IF(Tabelle2!E48="w",Tabelle2!D48,0)</f>
        <v>21</v>
      </c>
      <c r="F26">
        <v>23</v>
      </c>
      <c r="G26">
        <f>IF(Tabelle2!E24="m",Tabelle2!D24,0)</f>
        <v>21</v>
      </c>
    </row>
    <row r="27" spans="1:7" x14ac:dyDescent="0.25">
      <c r="A27">
        <v>10</v>
      </c>
      <c r="B27">
        <f>IF(Tabelle2!E11="w",Tabelle2!D11,0)</f>
        <v>17</v>
      </c>
      <c r="F27">
        <v>27</v>
      </c>
      <c r="G27">
        <f>IF(Tabelle2!E28="m",Tabelle2!D28,0)</f>
        <v>21</v>
      </c>
    </row>
    <row r="28" spans="1:7" x14ac:dyDescent="0.25">
      <c r="A28">
        <v>2</v>
      </c>
      <c r="B28">
        <f>IF(Tabelle2!E3="w",Tabelle2!D3,0)</f>
        <v>0</v>
      </c>
      <c r="F28">
        <v>1</v>
      </c>
      <c r="G28">
        <f>IF(Tabelle2!E2="m",Tabelle2!D2,0)</f>
        <v>0</v>
      </c>
    </row>
    <row r="29" spans="1:7" x14ac:dyDescent="0.25">
      <c r="A29">
        <v>6</v>
      </c>
      <c r="B29">
        <f>IF(Tabelle2!E7="w",Tabelle2!D7,0)</f>
        <v>0</v>
      </c>
      <c r="F29">
        <v>3</v>
      </c>
      <c r="G29">
        <f>IF(Tabelle2!E4="m",Tabelle2!D4,0)</f>
        <v>0</v>
      </c>
    </row>
    <row r="30" spans="1:7" x14ac:dyDescent="0.25">
      <c r="A30">
        <v>7</v>
      </c>
      <c r="B30">
        <f>IF(Tabelle2!E8="w",Tabelle2!D8,0)</f>
        <v>0</v>
      </c>
      <c r="F30">
        <v>4</v>
      </c>
      <c r="G30">
        <f>IF(Tabelle2!E5="m",Tabelle2!D5,0)</f>
        <v>0</v>
      </c>
    </row>
    <row r="31" spans="1:7" x14ac:dyDescent="0.25">
      <c r="A31">
        <v>11</v>
      </c>
      <c r="B31">
        <f>IF(Tabelle2!E12="w",Tabelle2!D12,0)</f>
        <v>0</v>
      </c>
      <c r="F31">
        <v>5</v>
      </c>
      <c r="G31">
        <f>IF(Tabelle2!E6="m",Tabelle2!D6,0)</f>
        <v>0</v>
      </c>
    </row>
    <row r="32" spans="1:7" x14ac:dyDescent="0.25">
      <c r="A32">
        <v>12</v>
      </c>
      <c r="B32">
        <f>IF(Tabelle2!E13="w",Tabelle2!D13,0)</f>
        <v>0</v>
      </c>
      <c r="F32">
        <v>8</v>
      </c>
      <c r="G32">
        <f>IF(Tabelle2!E9="m",Tabelle2!D9,0)</f>
        <v>0</v>
      </c>
    </row>
    <row r="33" spans="1:7" x14ac:dyDescent="0.25">
      <c r="A33">
        <v>14</v>
      </c>
      <c r="B33">
        <f>IF(Tabelle2!E15="w",Tabelle2!D15,0)</f>
        <v>0</v>
      </c>
      <c r="F33">
        <v>9</v>
      </c>
      <c r="G33">
        <f>IF(Tabelle2!E10="m",Tabelle2!D10,0)</f>
        <v>0</v>
      </c>
    </row>
    <row r="34" spans="1:7" x14ac:dyDescent="0.25">
      <c r="A34">
        <v>16</v>
      </c>
      <c r="B34">
        <f>IF(Tabelle2!E17="w",Tabelle2!D17,0)</f>
        <v>0</v>
      </c>
      <c r="F34">
        <v>10</v>
      </c>
      <c r="G34">
        <f>IF(Tabelle2!E11="m",Tabelle2!D11,0)</f>
        <v>0</v>
      </c>
    </row>
    <row r="35" spans="1:7" x14ac:dyDescent="0.25">
      <c r="A35">
        <v>21</v>
      </c>
      <c r="B35">
        <f>IF(Tabelle2!E22="w",Tabelle2!D22,0)</f>
        <v>0</v>
      </c>
      <c r="F35">
        <v>13</v>
      </c>
      <c r="G35">
        <f>IF(Tabelle2!E14="m",Tabelle2!D14,0)</f>
        <v>0</v>
      </c>
    </row>
    <row r="36" spans="1:7" x14ac:dyDescent="0.25">
      <c r="A36">
        <v>23</v>
      </c>
      <c r="B36">
        <f>IF(Tabelle2!E24="w",Tabelle2!D24,0)</f>
        <v>0</v>
      </c>
      <c r="F36">
        <v>15</v>
      </c>
      <c r="G36">
        <f>IF(Tabelle2!E16="m",Tabelle2!D16,0)</f>
        <v>0</v>
      </c>
    </row>
    <row r="37" spans="1:7" x14ac:dyDescent="0.25">
      <c r="A37">
        <v>24</v>
      </c>
      <c r="B37">
        <f>IF(Tabelle2!E25="w",Tabelle2!D25,0)</f>
        <v>0</v>
      </c>
      <c r="F37">
        <v>17</v>
      </c>
      <c r="G37">
        <f>IF(Tabelle2!E18="m",Tabelle2!D18,0)</f>
        <v>0</v>
      </c>
    </row>
    <row r="38" spans="1:7" x14ac:dyDescent="0.25">
      <c r="A38">
        <v>25</v>
      </c>
      <c r="B38">
        <f>IF(Tabelle2!E26="w",Tabelle2!D26,0)</f>
        <v>0</v>
      </c>
      <c r="F38">
        <v>18</v>
      </c>
      <c r="G38">
        <f>IF(Tabelle2!E19="m",Tabelle2!D19,0)</f>
        <v>0</v>
      </c>
    </row>
    <row r="39" spans="1:7" x14ac:dyDescent="0.25">
      <c r="A39">
        <v>27</v>
      </c>
      <c r="B39">
        <f>IF(Tabelle2!E28="w",Tabelle2!D28,0)</f>
        <v>0</v>
      </c>
      <c r="F39">
        <v>19</v>
      </c>
      <c r="G39">
        <f>IF(Tabelle2!E20="m",Tabelle2!D20,0)</f>
        <v>0</v>
      </c>
    </row>
    <row r="40" spans="1:7" x14ac:dyDescent="0.25">
      <c r="A40">
        <v>28</v>
      </c>
      <c r="B40">
        <f>IF(Tabelle2!E29="w",Tabelle2!D29,0)</f>
        <v>0</v>
      </c>
      <c r="F40">
        <v>20</v>
      </c>
      <c r="G40">
        <f>IF(Tabelle2!E21="m",Tabelle2!D21,0)</f>
        <v>0</v>
      </c>
    </row>
    <row r="41" spans="1:7" x14ac:dyDescent="0.25">
      <c r="A41">
        <v>29</v>
      </c>
      <c r="B41">
        <f>IF(Tabelle2!E30="w",Tabelle2!D30,0)</f>
        <v>0</v>
      </c>
      <c r="F41">
        <v>22</v>
      </c>
      <c r="G41">
        <f>IF(Tabelle2!E23="m",Tabelle2!D23,0)</f>
        <v>0</v>
      </c>
    </row>
    <row r="42" spans="1:7" x14ac:dyDescent="0.25">
      <c r="A42">
        <v>30</v>
      </c>
      <c r="B42">
        <f>IF(Tabelle2!E31="w",Tabelle2!D31,0)</f>
        <v>0</v>
      </c>
      <c r="F42">
        <v>26</v>
      </c>
      <c r="G42">
        <f>IF(Tabelle2!E27="m",Tabelle2!D27,0)</f>
        <v>0</v>
      </c>
    </row>
    <row r="43" spans="1:7" x14ac:dyDescent="0.25">
      <c r="A43">
        <v>31</v>
      </c>
      <c r="B43">
        <f>IF(Tabelle2!E32="w",Tabelle2!D32,0)</f>
        <v>0</v>
      </c>
      <c r="F43">
        <v>33</v>
      </c>
      <c r="G43">
        <f>IF(Tabelle2!E34="m",Tabelle2!D34,0)</f>
        <v>0</v>
      </c>
    </row>
    <row r="44" spans="1:7" x14ac:dyDescent="0.25">
      <c r="A44">
        <v>32</v>
      </c>
      <c r="B44">
        <f>IF(Tabelle2!E33="w",Tabelle2!D33,0)</f>
        <v>0</v>
      </c>
      <c r="F44">
        <v>35</v>
      </c>
      <c r="G44">
        <f>IF(Tabelle2!E36="m",Tabelle2!D36,0)</f>
        <v>0</v>
      </c>
    </row>
    <row r="45" spans="1:7" x14ac:dyDescent="0.25">
      <c r="A45">
        <v>34</v>
      </c>
      <c r="B45">
        <f>IF(Tabelle2!E35="w",Tabelle2!D35,0)</f>
        <v>0</v>
      </c>
      <c r="F45">
        <v>37</v>
      </c>
      <c r="G45">
        <f>IF(Tabelle2!E38="m",Tabelle2!D38,0)</f>
        <v>0</v>
      </c>
    </row>
    <row r="46" spans="1:7" x14ac:dyDescent="0.25">
      <c r="A46">
        <v>36</v>
      </c>
      <c r="B46">
        <f>IF(Tabelle2!E37="w",Tabelle2!D37,0)</f>
        <v>0</v>
      </c>
      <c r="F46">
        <v>38</v>
      </c>
      <c r="G46">
        <f>IF(Tabelle2!E39="m",Tabelle2!D39,0)</f>
        <v>0</v>
      </c>
    </row>
    <row r="47" spans="1:7" x14ac:dyDescent="0.25">
      <c r="A47">
        <v>40</v>
      </c>
      <c r="B47">
        <f>IF(Tabelle2!E41="w",Tabelle2!D41,0)</f>
        <v>0</v>
      </c>
      <c r="F47">
        <v>39</v>
      </c>
      <c r="G47">
        <f>IF(Tabelle2!E40="m",Tabelle2!D40,0)</f>
        <v>0</v>
      </c>
    </row>
    <row r="48" spans="1:7" x14ac:dyDescent="0.25">
      <c r="A48">
        <v>41</v>
      </c>
      <c r="B48">
        <f>IF(Tabelle2!E42="w",Tabelle2!D42,0)</f>
        <v>0</v>
      </c>
      <c r="F48">
        <v>43</v>
      </c>
      <c r="G48">
        <f>IF(Tabelle2!E44="m",Tabelle2!D44,0)</f>
        <v>0</v>
      </c>
    </row>
    <row r="49" spans="1:7" x14ac:dyDescent="0.25">
      <c r="A49">
        <v>42</v>
      </c>
      <c r="B49">
        <f>IF(Tabelle2!E43="w",Tabelle2!D43,0)</f>
        <v>0</v>
      </c>
      <c r="F49">
        <v>46</v>
      </c>
      <c r="G49">
        <f>IF(Tabelle2!E47="m",Tabelle2!D47,0)</f>
        <v>0</v>
      </c>
    </row>
    <row r="50" spans="1:7" x14ac:dyDescent="0.25">
      <c r="A50">
        <v>44</v>
      </c>
      <c r="B50">
        <f>IF(Tabelle2!E45="w",Tabelle2!D45,0)</f>
        <v>0</v>
      </c>
      <c r="F50">
        <v>47</v>
      </c>
      <c r="G50">
        <f>IF(Tabelle2!E48="m",Tabelle2!D48,0)</f>
        <v>0</v>
      </c>
    </row>
    <row r="51" spans="1:7" x14ac:dyDescent="0.25">
      <c r="A51">
        <v>45</v>
      </c>
      <c r="B51">
        <f>IF(Tabelle2!E46="w",Tabelle2!D46,0)</f>
        <v>0</v>
      </c>
      <c r="F51">
        <v>48</v>
      </c>
      <c r="G51">
        <f>IF(Tabelle2!E49="m",Tabelle2!D49,0)</f>
        <v>0</v>
      </c>
    </row>
    <row r="52" spans="1:7" x14ac:dyDescent="0.25">
      <c r="A52">
        <v>49</v>
      </c>
      <c r="B52">
        <f>IF(Tabelle2!E50="w",Tabelle2!D50,0)</f>
        <v>0</v>
      </c>
      <c r="F52">
        <v>50</v>
      </c>
      <c r="G52">
        <f>IF(Tabelle2!E51="m",Tabelle2!D51,0)</f>
        <v>0</v>
      </c>
    </row>
    <row r="53" spans="1:7" x14ac:dyDescent="0.25">
      <c r="A53">
        <v>51</v>
      </c>
      <c r="B53">
        <f>IF(Tabelle2!E52="w",Tabelle2!D52,0)</f>
        <v>0</v>
      </c>
      <c r="F53">
        <v>52</v>
      </c>
      <c r="G53">
        <f>IF(Tabelle2!E53="m",Tabelle2!D53,0)</f>
        <v>0</v>
      </c>
    </row>
  </sheetData>
  <autoFilter ref="B1:B53"/>
  <sortState ref="F2:G54">
    <sortCondition descending="1" ref="G2:G5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EyesTest_KG 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Theresa Hillemann</cp:lastModifiedBy>
  <cp:revision>0</cp:revision>
  <dcterms:created xsi:type="dcterms:W3CDTF">2017-07-29T10:47:13Z</dcterms:created>
  <dcterms:modified xsi:type="dcterms:W3CDTF">2017-07-30T15:50:16Z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1a176c33-590f-4615-854e-aea7e667e7ff</vt:lpwstr>
  </property>
</Properties>
</file>